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donnell\Desktop\"/>
    </mc:Choice>
  </mc:AlternateContent>
  <bookViews>
    <workbookView xWindow="0" yWindow="0" windowWidth="4860" windowHeight="6588" tabRatio="790"/>
  </bookViews>
  <sheets>
    <sheet name="Girls Index" sheetId="23" r:id="rId1"/>
    <sheet name="Boys Index" sheetId="12" r:id="rId2"/>
    <sheet name="Data Points for Each Country" sheetId="5" r:id="rId3"/>
    <sheet name="UNESCO Data" sheetId="1" r:id="rId4"/>
  </sheets>
  <definedNames>
    <definedName name="_xlnm._FilterDatabase" localSheetId="3" hidden="1">'UNESCO Data'!$A$2:$M$4658</definedName>
    <definedName name="_Key1" localSheetId="1" hidden="1">#REF!</definedName>
    <definedName name="_Key1" localSheetId="0" hidden="1">#REF!</definedName>
    <definedName name="_Key1" hidden="1">#REF!</definedName>
    <definedName name="_Order1" hidden="1">255</definedName>
    <definedName name="_Sort" localSheetId="1" hidden="1">#REF!</definedName>
    <definedName name="_Sort" localSheetId="0" hidden="1">#REF!</definedName>
    <definedName name="_Sort" hidden="1">#REF!</definedName>
  </definedNames>
  <calcPr calcId="162913"/>
</workbook>
</file>

<file path=xl/calcChain.xml><?xml version="1.0" encoding="utf-8"?>
<calcChain xmlns="http://schemas.openxmlformats.org/spreadsheetml/2006/main">
  <c r="X7" i="12" l="1" a="1"/>
  <c r="X7" i="12"/>
  <c r="X8" i="12" a="1"/>
  <c r="X8" i="12" s="1"/>
  <c r="X9" i="12" a="1"/>
  <c r="X9" i="12"/>
  <c r="X10" i="12" a="1"/>
  <c r="X10" i="12" s="1"/>
  <c r="X11" i="12" a="1"/>
  <c r="X11" i="12" s="1"/>
  <c r="X12" i="12" a="1"/>
  <c r="X12" i="12" s="1"/>
  <c r="X13" i="12" a="1"/>
  <c r="X13" i="12" s="1"/>
  <c r="X14" i="12" a="1"/>
  <c r="X14" i="12" s="1"/>
  <c r="X15" i="12" a="1"/>
  <c r="X15" i="12" s="1"/>
  <c r="X16" i="12" a="1"/>
  <c r="X16" i="12" s="1"/>
  <c r="X17" i="12" a="1"/>
  <c r="X17" i="12" s="1"/>
  <c r="X18" i="12" a="1"/>
  <c r="X18" i="12" s="1"/>
  <c r="X19" i="12" a="1"/>
  <c r="X19" i="12" s="1"/>
  <c r="X20" i="12" a="1"/>
  <c r="X20" i="12" s="1"/>
  <c r="X21" i="12" a="1"/>
  <c r="X21" i="12" s="1"/>
  <c r="X22" i="12" a="1"/>
  <c r="X22" i="12" s="1"/>
  <c r="X23" i="12" a="1"/>
  <c r="X23" i="12" s="1"/>
  <c r="X24" i="12" a="1"/>
  <c r="X24" i="12" s="1"/>
  <c r="X25" i="12" a="1"/>
  <c r="X25" i="12" s="1"/>
  <c r="X26" i="12" a="1"/>
  <c r="X26" i="12" s="1"/>
  <c r="X27" i="12" a="1"/>
  <c r="X27" i="12" s="1"/>
  <c r="X28" i="12" a="1"/>
  <c r="X28" i="12" s="1"/>
  <c r="X29" i="12" a="1"/>
  <c r="X29" i="12" s="1"/>
  <c r="X30" i="12" a="1"/>
  <c r="X30" i="12" s="1"/>
  <c r="X31" i="12" a="1"/>
  <c r="X31" i="12" s="1"/>
  <c r="X32" i="12" a="1"/>
  <c r="X32" i="12" s="1"/>
  <c r="X33" i="12" a="1"/>
  <c r="X33" i="12" s="1"/>
  <c r="X34" i="12" a="1"/>
  <c r="X34" i="12" s="1"/>
  <c r="X35" i="12" a="1"/>
  <c r="X35" i="12" s="1"/>
  <c r="X36" i="12" a="1"/>
  <c r="X36" i="12" s="1"/>
  <c r="X37" i="12" a="1"/>
  <c r="X37" i="12" s="1"/>
  <c r="X38" i="12" a="1"/>
  <c r="X38" i="12" s="1"/>
  <c r="X39" i="12" a="1"/>
  <c r="X39" i="12" s="1"/>
  <c r="X40" i="12" a="1"/>
  <c r="X40" i="12" s="1"/>
  <c r="X41" i="12" a="1"/>
  <c r="X41" i="12" s="1"/>
  <c r="X42" i="12" a="1"/>
  <c r="X42" i="12" s="1"/>
  <c r="X43" i="12" a="1"/>
  <c r="X43" i="12" s="1"/>
  <c r="X44" i="12" a="1"/>
  <c r="X44" i="12" s="1"/>
  <c r="X45" i="12" a="1"/>
  <c r="X45" i="12" s="1"/>
  <c r="X46" i="12" a="1"/>
  <c r="X46" i="12" s="1"/>
  <c r="X47" i="12" a="1"/>
  <c r="X47" i="12" s="1"/>
  <c r="X48" i="12" a="1"/>
  <c r="X48" i="12" s="1"/>
  <c r="X49" i="12" a="1"/>
  <c r="X49" i="12" s="1"/>
  <c r="X50" i="12" a="1"/>
  <c r="X50" i="12" s="1"/>
  <c r="X51" i="12" a="1"/>
  <c r="X51" i="12" s="1"/>
  <c r="X52" i="12" a="1"/>
  <c r="X52" i="12" s="1"/>
  <c r="X53" i="12" a="1"/>
  <c r="X53" i="12" s="1"/>
  <c r="X54" i="12" a="1"/>
  <c r="X54" i="12" s="1"/>
  <c r="X55" i="12" a="1"/>
  <c r="X55" i="12" s="1"/>
  <c r="X56" i="12" a="1"/>
  <c r="X56" i="12" s="1"/>
  <c r="X57" i="12" a="1"/>
  <c r="X57" i="12" s="1"/>
  <c r="X58" i="12" a="1"/>
  <c r="X58" i="12" s="1"/>
  <c r="X59" i="12" a="1"/>
  <c r="X59" i="12" s="1"/>
  <c r="X60" i="12" a="1"/>
  <c r="X60" i="12" s="1"/>
  <c r="X61" i="12" a="1"/>
  <c r="X61" i="12" s="1"/>
  <c r="X62" i="12" a="1"/>
  <c r="X62" i="12" s="1"/>
  <c r="X63" i="12" a="1"/>
  <c r="X63" i="12" s="1"/>
  <c r="X64" i="12" a="1"/>
  <c r="X64" i="12" s="1"/>
  <c r="X65" i="12" a="1"/>
  <c r="X65" i="12" s="1"/>
  <c r="X66" i="12" a="1"/>
  <c r="X66" i="12" s="1"/>
  <c r="X67" i="12" a="1"/>
  <c r="X67" i="12" s="1"/>
  <c r="X68" i="12" a="1"/>
  <c r="X68" i="12" s="1"/>
  <c r="X69" i="12" a="1"/>
  <c r="X69" i="12" s="1"/>
  <c r="X70" i="12" a="1"/>
  <c r="X70" i="12" s="1"/>
  <c r="X71" i="12" a="1"/>
  <c r="X71" i="12" s="1"/>
  <c r="X72" i="12" a="1"/>
  <c r="X72" i="12" s="1"/>
  <c r="X73" i="12" a="1"/>
  <c r="X73" i="12" s="1"/>
  <c r="X74" i="12" a="1"/>
  <c r="X74" i="12" s="1"/>
  <c r="X75" i="12" a="1"/>
  <c r="X75" i="12" s="1"/>
  <c r="X76" i="12" a="1"/>
  <c r="X76" i="12" s="1"/>
  <c r="X77" i="12" a="1"/>
  <c r="X77" i="12" s="1"/>
  <c r="X78" i="12" a="1"/>
  <c r="X78" i="12" s="1"/>
  <c r="X79" i="12" a="1"/>
  <c r="X79" i="12" s="1"/>
  <c r="X80" i="12" a="1"/>
  <c r="X80" i="12" s="1"/>
  <c r="X81" i="12" a="1"/>
  <c r="X81" i="12" s="1"/>
  <c r="X82" i="12" a="1"/>
  <c r="X82" i="12" s="1"/>
  <c r="X83" i="12" a="1"/>
  <c r="X83" i="12" s="1"/>
  <c r="X84" i="12" a="1"/>
  <c r="X84" i="12" s="1"/>
  <c r="X85" i="12" a="1"/>
  <c r="X85" i="12" s="1"/>
  <c r="X86" i="12" a="1"/>
  <c r="X86" i="12" s="1"/>
  <c r="X87" i="12" a="1"/>
  <c r="X87" i="12" s="1"/>
  <c r="X88" i="12" a="1"/>
  <c r="X88" i="12" s="1"/>
  <c r="X89" i="12" a="1"/>
  <c r="X89" i="12" s="1"/>
  <c r="X90" i="12" a="1"/>
  <c r="X90" i="12" s="1"/>
  <c r="X91" i="12" a="1"/>
  <c r="X91" i="12" s="1"/>
  <c r="X92" i="12" a="1"/>
  <c r="X92" i="12" s="1"/>
  <c r="X93" i="12" a="1"/>
  <c r="X93" i="12" s="1"/>
  <c r="X94" i="12" a="1"/>
  <c r="X94" i="12" s="1"/>
  <c r="X95" i="12" a="1"/>
  <c r="X95" i="12" s="1"/>
  <c r="X96" i="12" a="1"/>
  <c r="X96" i="12" s="1"/>
  <c r="X97" i="12" a="1"/>
  <c r="X97" i="12" s="1"/>
  <c r="X98" i="12" a="1"/>
  <c r="X98" i="12" s="1"/>
  <c r="X99" i="12" a="1"/>
  <c r="X99" i="12" s="1"/>
  <c r="X100" i="12" a="1"/>
  <c r="X100" i="12" s="1"/>
  <c r="X101" i="12" a="1"/>
  <c r="X101" i="12" s="1"/>
  <c r="X102" i="12" a="1"/>
  <c r="X102" i="12" s="1"/>
  <c r="X103" i="12" a="1"/>
  <c r="X103" i="12" s="1"/>
  <c r="X104" i="12" a="1"/>
  <c r="X104" i="12" s="1"/>
  <c r="X105" i="12" a="1"/>
  <c r="X105" i="12" s="1"/>
  <c r="X106" i="12" a="1"/>
  <c r="X106" i="12" s="1"/>
  <c r="X107" i="12" a="1"/>
  <c r="X107" i="12" s="1"/>
  <c r="X108" i="12" a="1"/>
  <c r="X108" i="12" s="1"/>
  <c r="X109" i="12" a="1"/>
  <c r="X109" i="12" s="1"/>
  <c r="X110" i="12" a="1"/>
  <c r="X110" i="12" s="1"/>
  <c r="X111" i="12" a="1"/>
  <c r="X111" i="12" s="1"/>
  <c r="X112" i="12" a="1"/>
  <c r="X112" i="12" s="1"/>
  <c r="X113" i="12" a="1"/>
  <c r="X113" i="12" s="1"/>
  <c r="X114" i="12" a="1"/>
  <c r="X114" i="12" s="1"/>
  <c r="X115" i="12" a="1"/>
  <c r="X115" i="12" s="1"/>
  <c r="X116" i="12" a="1"/>
  <c r="X116" i="12" s="1"/>
  <c r="X117" i="12" a="1"/>
  <c r="X117" i="12" s="1"/>
  <c r="X118" i="12" a="1"/>
  <c r="X118" i="12" s="1"/>
  <c r="X119" i="12" a="1"/>
  <c r="X119" i="12" s="1"/>
  <c r="X120" i="12" a="1"/>
  <c r="X120" i="12" s="1"/>
  <c r="X121" i="12" a="1"/>
  <c r="X121" i="12" s="1"/>
  <c r="X122" i="12" a="1"/>
  <c r="X122" i="12" s="1"/>
  <c r="X123" i="12" a="1"/>
  <c r="X123" i="12" s="1"/>
  <c r="X124" i="12" a="1"/>
  <c r="X124" i="12" s="1"/>
  <c r="X125" i="12" a="1"/>
  <c r="X125" i="12" s="1"/>
  <c r="X126" i="12" a="1"/>
  <c r="X126" i="12" s="1"/>
  <c r="X127" i="12" a="1"/>
  <c r="X127" i="12" s="1"/>
  <c r="X128" i="12" a="1"/>
  <c r="X128" i="12" s="1"/>
  <c r="T128" i="12" a="1"/>
  <c r="T128" i="12" s="1"/>
  <c r="T127" i="12" a="1"/>
  <c r="T127" i="12"/>
  <c r="T126" i="12" a="1"/>
  <c r="T126" i="12" s="1"/>
  <c r="T125" i="12" a="1"/>
  <c r="T125" i="12"/>
  <c r="T124" i="12" a="1"/>
  <c r="T124" i="12" s="1"/>
  <c r="T123" i="12" a="1"/>
  <c r="T123" i="12"/>
  <c r="T122" i="12" a="1"/>
  <c r="T122" i="12" s="1"/>
  <c r="T121" i="12" a="1"/>
  <c r="T121" i="12"/>
  <c r="T120" i="12" a="1"/>
  <c r="T120" i="12" s="1"/>
  <c r="T119" i="12" a="1"/>
  <c r="T119" i="12"/>
  <c r="T118" i="12" a="1"/>
  <c r="T118" i="12" s="1"/>
  <c r="T117" i="12" a="1"/>
  <c r="T117" i="12"/>
  <c r="T116" i="12" a="1"/>
  <c r="T116" i="12" s="1"/>
  <c r="T115" i="12" a="1"/>
  <c r="T115" i="12"/>
  <c r="T114" i="12" a="1"/>
  <c r="T114" i="12" s="1"/>
  <c r="T113" i="12" a="1"/>
  <c r="T113" i="12"/>
  <c r="T112" i="12" a="1"/>
  <c r="T112" i="12" s="1"/>
  <c r="T111" i="12" a="1"/>
  <c r="T111" i="12"/>
  <c r="T110" i="12" a="1"/>
  <c r="T110" i="12" s="1"/>
  <c r="T109" i="12" a="1"/>
  <c r="T109" i="12"/>
  <c r="T108" i="12" a="1"/>
  <c r="T108" i="12" s="1"/>
  <c r="T107" i="12" a="1"/>
  <c r="T107" i="12"/>
  <c r="T106" i="12" a="1"/>
  <c r="T106" i="12" s="1"/>
  <c r="T105" i="12" a="1"/>
  <c r="T105" i="12"/>
  <c r="T104" i="12" a="1"/>
  <c r="T104" i="12" s="1"/>
  <c r="T103" i="12" a="1"/>
  <c r="T103" i="12"/>
  <c r="T102" i="12" a="1"/>
  <c r="T102" i="12" s="1"/>
  <c r="T101" i="12" a="1"/>
  <c r="T101" i="12"/>
  <c r="T100" i="12" a="1"/>
  <c r="T100" i="12" s="1"/>
  <c r="T99" i="12" a="1"/>
  <c r="T99" i="12"/>
  <c r="T98" i="12" a="1"/>
  <c r="T98" i="12" s="1"/>
  <c r="T97" i="12" a="1"/>
  <c r="T97" i="12"/>
  <c r="T96" i="12" a="1"/>
  <c r="T96" i="12" s="1"/>
  <c r="T95" i="12" a="1"/>
  <c r="T95" i="12"/>
  <c r="T94" i="12" a="1"/>
  <c r="T94" i="12" s="1"/>
  <c r="T93" i="12" a="1"/>
  <c r="T93" i="12"/>
  <c r="T92" i="12" a="1"/>
  <c r="T92" i="12" s="1"/>
  <c r="T91" i="12" a="1"/>
  <c r="T91" i="12"/>
  <c r="T90" i="12" a="1"/>
  <c r="T90" i="12" s="1"/>
  <c r="T89" i="12" a="1"/>
  <c r="T89" i="12"/>
  <c r="T88" i="12" a="1"/>
  <c r="T88" i="12" s="1"/>
  <c r="T87" i="12" a="1"/>
  <c r="T87" i="12"/>
  <c r="T86" i="12" a="1"/>
  <c r="T86" i="12" s="1"/>
  <c r="T85" i="12" a="1"/>
  <c r="T85" i="12"/>
  <c r="T84" i="12" a="1"/>
  <c r="T84" i="12" s="1"/>
  <c r="T83" i="12" a="1"/>
  <c r="T83" i="12"/>
  <c r="T82" i="12" a="1"/>
  <c r="T82" i="12" s="1"/>
  <c r="T81" i="12" a="1"/>
  <c r="T81" i="12"/>
  <c r="T80" i="12" a="1"/>
  <c r="T80" i="12" s="1"/>
  <c r="T79" i="12" a="1"/>
  <c r="T79" i="12"/>
  <c r="T78" i="12" a="1"/>
  <c r="T78" i="12" s="1"/>
  <c r="T77" i="12" a="1"/>
  <c r="T77" i="12"/>
  <c r="T76" i="12" a="1"/>
  <c r="T76" i="12" s="1"/>
  <c r="T75" i="12" a="1"/>
  <c r="T75" i="12"/>
  <c r="T74" i="12" a="1"/>
  <c r="T74" i="12" s="1"/>
  <c r="T73" i="12" a="1"/>
  <c r="T73" i="12"/>
  <c r="T72" i="12" a="1"/>
  <c r="T72" i="12" s="1"/>
  <c r="T71" i="12" a="1"/>
  <c r="T71" i="12"/>
  <c r="T70" i="12" a="1"/>
  <c r="T70" i="12" s="1"/>
  <c r="T69" i="12" a="1"/>
  <c r="T69" i="12"/>
  <c r="T68" i="12" a="1"/>
  <c r="T68" i="12" s="1"/>
  <c r="T67" i="12" a="1"/>
  <c r="T67" i="12"/>
  <c r="T66" i="12" a="1"/>
  <c r="T66" i="12" s="1"/>
  <c r="T65" i="12" a="1"/>
  <c r="T65" i="12"/>
  <c r="T64" i="12" a="1"/>
  <c r="T64" i="12" s="1"/>
  <c r="T63" i="12" a="1"/>
  <c r="T63" i="12"/>
  <c r="T62" i="12" a="1"/>
  <c r="T62" i="12" s="1"/>
  <c r="T61" i="12" a="1"/>
  <c r="T61" i="12"/>
  <c r="T60" i="12" a="1"/>
  <c r="T60" i="12" s="1"/>
  <c r="T59" i="12" a="1"/>
  <c r="T59" i="12"/>
  <c r="T58" i="12" a="1"/>
  <c r="T58" i="12" s="1"/>
  <c r="T57" i="12" a="1"/>
  <c r="T57" i="12"/>
  <c r="T56" i="12" a="1"/>
  <c r="T56" i="12" s="1"/>
  <c r="T55" i="12" a="1"/>
  <c r="T55" i="12"/>
  <c r="T54" i="12" a="1"/>
  <c r="T54" i="12" s="1"/>
  <c r="T53" i="12" a="1"/>
  <c r="T53" i="12"/>
  <c r="T52" i="12" a="1"/>
  <c r="T52" i="12" s="1"/>
  <c r="T51" i="12" a="1"/>
  <c r="T51" i="12"/>
  <c r="T50" i="12" a="1"/>
  <c r="T50" i="12" s="1"/>
  <c r="T49" i="12" a="1"/>
  <c r="T49" i="12"/>
  <c r="T48" i="12" a="1"/>
  <c r="T48" i="12" s="1"/>
  <c r="T47" i="12" a="1"/>
  <c r="T47" i="12"/>
  <c r="T46" i="12" a="1"/>
  <c r="T46" i="12" s="1"/>
  <c r="T45" i="12" a="1"/>
  <c r="T45" i="12"/>
  <c r="T44" i="12" a="1"/>
  <c r="T44" i="12" s="1"/>
  <c r="T43" i="12" a="1"/>
  <c r="T43" i="12"/>
  <c r="T42" i="12" a="1"/>
  <c r="T42" i="12" s="1"/>
  <c r="T41" i="12" a="1"/>
  <c r="T41" i="12"/>
  <c r="T40" i="12" a="1"/>
  <c r="T40" i="12" s="1"/>
  <c r="T39" i="12" a="1"/>
  <c r="T39" i="12"/>
  <c r="T38" i="12" a="1"/>
  <c r="T38" i="12" s="1"/>
  <c r="T37" i="12" a="1"/>
  <c r="T37" i="12"/>
  <c r="T36" i="12" a="1"/>
  <c r="T36" i="12" s="1"/>
  <c r="T35" i="12" a="1"/>
  <c r="T35" i="12"/>
  <c r="T34" i="12" a="1"/>
  <c r="T34" i="12" s="1"/>
  <c r="T33" i="12" a="1"/>
  <c r="T33" i="12"/>
  <c r="T32" i="12" a="1"/>
  <c r="T32" i="12" s="1"/>
  <c r="T31" i="12" a="1"/>
  <c r="T31" i="12"/>
  <c r="T30" i="12" a="1"/>
  <c r="T30" i="12" s="1"/>
  <c r="T29" i="12" a="1"/>
  <c r="T29" i="12"/>
  <c r="T28" i="12" a="1"/>
  <c r="T28" i="12" s="1"/>
  <c r="T27" i="12" a="1"/>
  <c r="T27" i="12"/>
  <c r="T26" i="12" a="1"/>
  <c r="T26" i="12" s="1"/>
  <c r="T25" i="12" a="1"/>
  <c r="T25" i="12"/>
  <c r="T24" i="12" a="1"/>
  <c r="T24" i="12" s="1"/>
  <c r="T23" i="12" a="1"/>
  <c r="T23" i="12"/>
  <c r="T22" i="12" a="1"/>
  <c r="T22" i="12" s="1"/>
  <c r="T21" i="12" a="1"/>
  <c r="T21" i="12"/>
  <c r="T20" i="12" a="1"/>
  <c r="T20" i="12" s="1"/>
  <c r="T19" i="12" a="1"/>
  <c r="T19" i="12"/>
  <c r="T18" i="12" a="1"/>
  <c r="T18" i="12" s="1"/>
  <c r="T17" i="12" a="1"/>
  <c r="T17" i="12"/>
  <c r="T16" i="12" a="1"/>
  <c r="T16" i="12" s="1"/>
  <c r="T15" i="12" a="1"/>
  <c r="T15" i="12"/>
  <c r="T14" i="12" a="1"/>
  <c r="T14" i="12" s="1"/>
  <c r="T13" i="12" a="1"/>
  <c r="T13" i="12"/>
  <c r="T12" i="12" a="1"/>
  <c r="T12" i="12" s="1"/>
  <c r="T11" i="12" a="1"/>
  <c r="T11" i="12"/>
  <c r="T10" i="12" a="1"/>
  <c r="T10" i="12" s="1"/>
  <c r="T9" i="12" a="1"/>
  <c r="T9" i="12"/>
  <c r="T8" i="12" a="1"/>
  <c r="T8" i="12" s="1"/>
  <c r="T7" i="12" a="1"/>
  <c r="T7" i="12" s="1"/>
  <c r="R7" i="12" a="1"/>
  <c r="R7" i="12" s="1"/>
  <c r="R8" i="12" a="1"/>
  <c r="R8" i="12"/>
  <c r="R9" i="12" a="1"/>
  <c r="R9" i="12" s="1"/>
  <c r="R10" i="12" a="1"/>
  <c r="R10" i="12"/>
  <c r="R11" i="12" a="1"/>
  <c r="R11" i="12" s="1"/>
  <c r="R12" i="12" a="1"/>
  <c r="R12" i="12"/>
  <c r="R13" i="12" a="1"/>
  <c r="R13" i="12" s="1"/>
  <c r="R14" i="12" a="1"/>
  <c r="R14" i="12"/>
  <c r="R15" i="12" a="1"/>
  <c r="R15" i="12" s="1"/>
  <c r="R16" i="12" a="1"/>
  <c r="R16" i="12"/>
  <c r="R17" i="12" a="1"/>
  <c r="R17" i="12" s="1"/>
  <c r="R18" i="12" a="1"/>
  <c r="R18" i="12"/>
  <c r="R19" i="12" a="1"/>
  <c r="R19" i="12" s="1"/>
  <c r="R20" i="12" a="1"/>
  <c r="R20" i="12"/>
  <c r="R21" i="12" a="1"/>
  <c r="R21" i="12" s="1"/>
  <c r="R22" i="12" a="1"/>
  <c r="R22" i="12"/>
  <c r="R23" i="12" a="1"/>
  <c r="R23" i="12" s="1"/>
  <c r="R24" i="12" a="1"/>
  <c r="R24" i="12"/>
  <c r="R25" i="12" a="1"/>
  <c r="R25" i="12" s="1"/>
  <c r="R26" i="12" a="1"/>
  <c r="R26" i="12"/>
  <c r="R27" i="12" a="1"/>
  <c r="R27" i="12" s="1"/>
  <c r="R28" i="12" a="1"/>
  <c r="R28" i="12"/>
  <c r="R29" i="12" a="1"/>
  <c r="R29" i="12" s="1"/>
  <c r="R30" i="12" a="1"/>
  <c r="R30" i="12"/>
  <c r="R31" i="12" a="1"/>
  <c r="R31" i="12" s="1"/>
  <c r="R32" i="12" a="1"/>
  <c r="R32" i="12"/>
  <c r="R33" i="12" a="1"/>
  <c r="R33" i="12" s="1"/>
  <c r="R34" i="12" a="1"/>
  <c r="R34" i="12"/>
  <c r="R35" i="12" a="1"/>
  <c r="R35" i="12" s="1"/>
  <c r="R36" i="12" a="1"/>
  <c r="R36" i="12"/>
  <c r="R37" i="12" a="1"/>
  <c r="R37" i="12" s="1"/>
  <c r="R38" i="12" a="1"/>
  <c r="R38" i="12"/>
  <c r="R39" i="12" a="1"/>
  <c r="R39" i="12" s="1"/>
  <c r="R40" i="12" a="1"/>
  <c r="R40" i="12"/>
  <c r="R41" i="12" a="1"/>
  <c r="R41" i="12" s="1"/>
  <c r="R42" i="12" a="1"/>
  <c r="R42" i="12" s="1"/>
  <c r="R43" i="12" a="1"/>
  <c r="R43" i="12" s="1"/>
  <c r="R44" i="12" a="1"/>
  <c r="R44" i="12" s="1"/>
  <c r="R45" i="12" a="1"/>
  <c r="R45" i="12" s="1"/>
  <c r="R46" i="12" a="1"/>
  <c r="R46" i="12" s="1"/>
  <c r="R47" i="12" a="1"/>
  <c r="R47" i="12" s="1"/>
  <c r="R48" i="12" a="1"/>
  <c r="R48" i="12" s="1"/>
  <c r="R49" i="12" a="1"/>
  <c r="R49" i="12" s="1"/>
  <c r="R50" i="12" a="1"/>
  <c r="R50" i="12" s="1"/>
  <c r="R51" i="12" a="1"/>
  <c r="R51" i="12" s="1"/>
  <c r="R52" i="12" a="1"/>
  <c r="R52" i="12" s="1"/>
  <c r="R53" i="12" a="1"/>
  <c r="R53" i="12" s="1"/>
  <c r="R54" i="12" a="1"/>
  <c r="R54" i="12" s="1"/>
  <c r="R55" i="12" a="1"/>
  <c r="R55" i="12" s="1"/>
  <c r="R56" i="12" a="1"/>
  <c r="R56" i="12" s="1"/>
  <c r="R57" i="12" a="1"/>
  <c r="R57" i="12" s="1"/>
  <c r="R58" i="12" a="1"/>
  <c r="R58" i="12" s="1"/>
  <c r="R59" i="12" a="1"/>
  <c r="R59" i="12" s="1"/>
  <c r="R60" i="12" a="1"/>
  <c r="R60" i="12" s="1"/>
  <c r="R61" i="12" a="1"/>
  <c r="R61" i="12" s="1"/>
  <c r="R62" i="12" a="1"/>
  <c r="R62" i="12" s="1"/>
  <c r="R63" i="12" a="1"/>
  <c r="R63" i="12" s="1"/>
  <c r="R64" i="12" a="1"/>
  <c r="R64" i="12" s="1"/>
  <c r="R65" i="12" a="1"/>
  <c r="R65" i="12" s="1"/>
  <c r="R66" i="12" a="1"/>
  <c r="R66" i="12" s="1"/>
  <c r="R67" i="12" a="1"/>
  <c r="R67" i="12" s="1"/>
  <c r="R68" i="12" a="1"/>
  <c r="R68" i="12" s="1"/>
  <c r="R69" i="12" a="1"/>
  <c r="R69" i="12" s="1"/>
  <c r="R70" i="12" a="1"/>
  <c r="R70" i="12" s="1"/>
  <c r="R71" i="12" a="1"/>
  <c r="R71" i="12" s="1"/>
  <c r="R72" i="12" a="1"/>
  <c r="R72" i="12" s="1"/>
  <c r="R73" i="12" a="1"/>
  <c r="R73" i="12" s="1"/>
  <c r="R74" i="12" a="1"/>
  <c r="R74" i="12" s="1"/>
  <c r="R75" i="12" a="1"/>
  <c r="R75" i="12" s="1"/>
  <c r="R76" i="12" a="1"/>
  <c r="R76" i="12" s="1"/>
  <c r="R77" i="12" a="1"/>
  <c r="R77" i="12" s="1"/>
  <c r="R78" i="12" a="1"/>
  <c r="R78" i="12" s="1"/>
  <c r="R79" i="12" a="1"/>
  <c r="R79" i="12" s="1"/>
  <c r="R80" i="12" a="1"/>
  <c r="R80" i="12" s="1"/>
  <c r="R81" i="12" a="1"/>
  <c r="R81" i="12" s="1"/>
  <c r="R82" i="12" a="1"/>
  <c r="R82" i="12" s="1"/>
  <c r="R83" i="12" a="1"/>
  <c r="R83" i="12" s="1"/>
  <c r="R84" i="12" a="1"/>
  <c r="R84" i="12" s="1"/>
  <c r="R85" i="12" a="1"/>
  <c r="R85" i="12" s="1"/>
  <c r="R86" i="12" a="1"/>
  <c r="R86" i="12" s="1"/>
  <c r="R87" i="12" a="1"/>
  <c r="R87" i="12" s="1"/>
  <c r="R88" i="12" a="1"/>
  <c r="R88" i="12" s="1"/>
  <c r="R89" i="12" a="1"/>
  <c r="R89" i="12" s="1"/>
  <c r="R90" i="12" a="1"/>
  <c r="R90" i="12" s="1"/>
  <c r="R91" i="12" a="1"/>
  <c r="R91" i="12" s="1"/>
  <c r="R92" i="12" a="1"/>
  <c r="R92" i="12" s="1"/>
  <c r="R93" i="12" a="1"/>
  <c r="R93" i="12" s="1"/>
  <c r="R94" i="12" a="1"/>
  <c r="R94" i="12" s="1"/>
  <c r="R95" i="12" a="1"/>
  <c r="R95" i="12" s="1"/>
  <c r="R96" i="12" a="1"/>
  <c r="R96" i="12" s="1"/>
  <c r="R97" i="12" a="1"/>
  <c r="R97" i="12" s="1"/>
  <c r="R98" i="12" a="1"/>
  <c r="R98" i="12" s="1"/>
  <c r="R99" i="12" a="1"/>
  <c r="R99" i="12" s="1"/>
  <c r="R100" i="12" a="1"/>
  <c r="R100" i="12" s="1"/>
  <c r="R101" i="12" a="1"/>
  <c r="R101" i="12" s="1"/>
  <c r="R102" i="12" a="1"/>
  <c r="R102" i="12" s="1"/>
  <c r="R103" i="12" a="1"/>
  <c r="R103" i="12" s="1"/>
  <c r="R104" i="12" a="1"/>
  <c r="R104" i="12" s="1"/>
  <c r="R105" i="12" a="1"/>
  <c r="R105" i="12" s="1"/>
  <c r="R106" i="12" a="1"/>
  <c r="R106" i="12" s="1"/>
  <c r="R107" i="12" a="1"/>
  <c r="R107" i="12" s="1"/>
  <c r="R108" i="12" a="1"/>
  <c r="R108" i="12" s="1"/>
  <c r="R109" i="12" a="1"/>
  <c r="R109" i="12" s="1"/>
  <c r="R110" i="12" a="1"/>
  <c r="R110" i="12" s="1"/>
  <c r="R111" i="12" a="1"/>
  <c r="R111" i="12" s="1"/>
  <c r="R112" i="12" a="1"/>
  <c r="R112" i="12" s="1"/>
  <c r="R113" i="12" a="1"/>
  <c r="R113" i="12" s="1"/>
  <c r="R114" i="12" a="1"/>
  <c r="R114" i="12" s="1"/>
  <c r="R115" i="12" a="1"/>
  <c r="R115" i="12" s="1"/>
  <c r="R116" i="12" a="1"/>
  <c r="R116" i="12" s="1"/>
  <c r="R117" i="12" a="1"/>
  <c r="R117" i="12" s="1"/>
  <c r="R118" i="12" a="1"/>
  <c r="R118" i="12" s="1"/>
  <c r="R119" i="12" a="1"/>
  <c r="R119" i="12" s="1"/>
  <c r="R120" i="12" a="1"/>
  <c r="R120" i="12" s="1"/>
  <c r="R121" i="12" a="1"/>
  <c r="R121" i="12" s="1"/>
  <c r="R122" i="12" a="1"/>
  <c r="R122" i="12" s="1"/>
  <c r="R123" i="12" a="1"/>
  <c r="R123" i="12" s="1"/>
  <c r="R124" i="12" a="1"/>
  <c r="R124" i="12" s="1"/>
  <c r="R125" i="12" a="1"/>
  <c r="R125" i="12" s="1"/>
  <c r="R126" i="12" a="1"/>
  <c r="R126" i="12" s="1"/>
  <c r="R127" i="12" a="1"/>
  <c r="R127" i="12" s="1"/>
  <c r="R128" i="12" a="1"/>
  <c r="R128" i="12" s="1"/>
  <c r="N7" i="12" a="1"/>
  <c r="N7" i="12"/>
  <c r="N8" i="12" a="1"/>
  <c r="N8" i="12"/>
  <c r="N9" i="12" a="1"/>
  <c r="N9" i="12"/>
  <c r="N10" i="12" a="1"/>
  <c r="N10" i="12"/>
  <c r="N11" i="12" a="1"/>
  <c r="N11" i="12"/>
  <c r="N12" i="12" a="1"/>
  <c r="N12" i="12"/>
  <c r="N13" i="12" a="1"/>
  <c r="N13" i="12"/>
  <c r="N14" i="12" a="1"/>
  <c r="N14" i="12"/>
  <c r="N15" i="12" a="1"/>
  <c r="N15" i="12"/>
  <c r="N16" i="12" a="1"/>
  <c r="N16" i="12"/>
  <c r="N17" i="12" a="1"/>
  <c r="N17" i="12"/>
  <c r="N18" i="12" a="1"/>
  <c r="N18" i="12"/>
  <c r="N19" i="12" a="1"/>
  <c r="N19" i="12"/>
  <c r="N20" i="12" a="1"/>
  <c r="N20" i="12"/>
  <c r="N21" i="12" a="1"/>
  <c r="N21" i="12"/>
  <c r="N22" i="12" a="1"/>
  <c r="N22" i="12"/>
  <c r="N23" i="12" a="1"/>
  <c r="N23" i="12"/>
  <c r="N24" i="12" a="1"/>
  <c r="N24" i="12"/>
  <c r="N25" i="12" a="1"/>
  <c r="N25" i="12"/>
  <c r="N26" i="12" a="1"/>
  <c r="N26" i="12"/>
  <c r="N27" i="12" a="1"/>
  <c r="N27" i="12"/>
  <c r="N28" i="12" a="1"/>
  <c r="N28" i="12"/>
  <c r="N29" i="12" a="1"/>
  <c r="N29" i="12"/>
  <c r="N30" i="12" a="1"/>
  <c r="N30" i="12"/>
  <c r="N31" i="12" a="1"/>
  <c r="N31" i="12"/>
  <c r="N32" i="12" a="1"/>
  <c r="N32" i="12"/>
  <c r="N33" i="12" a="1"/>
  <c r="N33" i="12"/>
  <c r="N34" i="12" a="1"/>
  <c r="N34" i="12"/>
  <c r="N35" i="12" a="1"/>
  <c r="N35" i="12"/>
  <c r="N36" i="12" a="1"/>
  <c r="N36" i="12"/>
  <c r="N37" i="12" a="1"/>
  <c r="N37" i="12"/>
  <c r="N38" i="12" a="1"/>
  <c r="N38" i="12"/>
  <c r="N39" i="12" a="1"/>
  <c r="N39" i="12"/>
  <c r="N40" i="12" a="1"/>
  <c r="N40" i="12"/>
  <c r="N41" i="12" a="1"/>
  <c r="N41" i="12"/>
  <c r="N42" i="12" a="1"/>
  <c r="N42" i="12"/>
  <c r="N43" i="12" a="1"/>
  <c r="N43" i="12"/>
  <c r="N44" i="12" a="1"/>
  <c r="N44" i="12"/>
  <c r="N45" i="12" a="1"/>
  <c r="N45" i="12"/>
  <c r="N46" i="12" a="1"/>
  <c r="N46" i="12"/>
  <c r="N47" i="12" a="1"/>
  <c r="N47" i="12"/>
  <c r="N48" i="12" a="1"/>
  <c r="N48" i="12"/>
  <c r="N49" i="12" a="1"/>
  <c r="N49" i="12" s="1"/>
  <c r="N50" i="12" a="1"/>
  <c r="N50" i="12"/>
  <c r="N51" i="12" a="1"/>
  <c r="N51" i="12" s="1"/>
  <c r="N52" i="12" a="1"/>
  <c r="N52" i="12"/>
  <c r="N53" i="12" a="1"/>
  <c r="N53" i="12" s="1"/>
  <c r="N54" i="12" a="1"/>
  <c r="N54" i="12"/>
  <c r="N55" i="12" a="1"/>
  <c r="N55" i="12" s="1"/>
  <c r="N56" i="12" a="1"/>
  <c r="N56" i="12"/>
  <c r="N57" i="12" a="1"/>
  <c r="N57" i="12" s="1"/>
  <c r="N58" i="12" a="1"/>
  <c r="N58" i="12"/>
  <c r="N59" i="12" a="1"/>
  <c r="N59" i="12" s="1"/>
  <c r="N60" i="12" a="1"/>
  <c r="N60" i="12"/>
  <c r="N61" i="12" a="1"/>
  <c r="N61" i="12" s="1"/>
  <c r="N62" i="12" a="1"/>
  <c r="N62" i="12"/>
  <c r="N63" i="12" a="1"/>
  <c r="N63" i="12" s="1"/>
  <c r="N64" i="12" a="1"/>
  <c r="N64" i="12"/>
  <c r="N65" i="12" a="1"/>
  <c r="N65" i="12" s="1"/>
  <c r="N66" i="12" a="1"/>
  <c r="N66" i="12"/>
  <c r="N67" i="12" a="1"/>
  <c r="N67" i="12" s="1"/>
  <c r="N68" i="12" a="1"/>
  <c r="N68" i="12"/>
  <c r="N69" i="12" a="1"/>
  <c r="N69" i="12" s="1"/>
  <c r="N70" i="12" a="1"/>
  <c r="N70" i="12"/>
  <c r="N71" i="12" a="1"/>
  <c r="N71" i="12" s="1"/>
  <c r="N72" i="12" a="1"/>
  <c r="N72" i="12"/>
  <c r="N73" i="12" a="1"/>
  <c r="N73" i="12" s="1"/>
  <c r="N74" i="12" a="1"/>
  <c r="N74" i="12"/>
  <c r="N75" i="12" a="1"/>
  <c r="N75" i="12" s="1"/>
  <c r="N76" i="12" a="1"/>
  <c r="N76" i="12"/>
  <c r="N77" i="12" a="1"/>
  <c r="N77" i="12" s="1"/>
  <c r="N78" i="12" a="1"/>
  <c r="N78" i="12"/>
  <c r="N79" i="12" a="1"/>
  <c r="N79" i="12" s="1"/>
  <c r="N80" i="12" a="1"/>
  <c r="N80" i="12"/>
  <c r="N81" i="12" a="1"/>
  <c r="N81" i="12" s="1"/>
  <c r="N82" i="12" a="1"/>
  <c r="N82" i="12"/>
  <c r="N83" i="12" a="1"/>
  <c r="N83" i="12" s="1"/>
  <c r="N84" i="12" a="1"/>
  <c r="N84" i="12"/>
  <c r="N85" i="12" a="1"/>
  <c r="N85" i="12" s="1"/>
  <c r="N86" i="12" a="1"/>
  <c r="N86" i="12"/>
  <c r="N87" i="12" a="1"/>
  <c r="N87" i="12" s="1"/>
  <c r="N88" i="12" a="1"/>
  <c r="N88" i="12"/>
  <c r="N89" i="12" a="1"/>
  <c r="N89" i="12" s="1"/>
  <c r="N90" i="12" a="1"/>
  <c r="N90" i="12"/>
  <c r="N91" i="12" a="1"/>
  <c r="N91" i="12" s="1"/>
  <c r="N92" i="12" a="1"/>
  <c r="N92" i="12" s="1"/>
  <c r="N93" i="12" a="1"/>
  <c r="N93" i="12" s="1"/>
  <c r="N94" i="12" a="1"/>
  <c r="N94" i="12"/>
  <c r="N95" i="12" a="1"/>
  <c r="N95" i="12" s="1"/>
  <c r="N96" i="12" a="1"/>
  <c r="N96" i="12"/>
  <c r="N97" i="12" a="1"/>
  <c r="N97" i="12" s="1"/>
  <c r="N98" i="12" a="1"/>
  <c r="N98" i="12"/>
  <c r="N99" i="12" a="1"/>
  <c r="N99" i="12" s="1"/>
  <c r="N100" i="12" a="1"/>
  <c r="N100" i="12"/>
  <c r="N101" i="12" a="1"/>
  <c r="N101" i="12" s="1"/>
  <c r="N102" i="12" a="1"/>
  <c r="N102" i="12" s="1"/>
  <c r="N103" i="12" a="1"/>
  <c r="N103" i="12" s="1"/>
  <c r="N104" i="12" a="1"/>
  <c r="N104" i="12" s="1"/>
  <c r="N105" i="12" a="1"/>
  <c r="N105" i="12" s="1"/>
  <c r="N106" i="12" a="1"/>
  <c r="N106" i="12" s="1"/>
  <c r="N107" i="12" a="1"/>
  <c r="N107" i="12" s="1"/>
  <c r="N108" i="12" a="1"/>
  <c r="N108" i="12" s="1"/>
  <c r="N109" i="12" a="1"/>
  <c r="N109" i="12" s="1"/>
  <c r="N110" i="12" a="1"/>
  <c r="N110" i="12" s="1"/>
  <c r="N111" i="12" a="1"/>
  <c r="N111" i="12" s="1"/>
  <c r="N112" i="12" a="1"/>
  <c r="N112" i="12" s="1"/>
  <c r="N113" i="12" a="1"/>
  <c r="N113" i="12" s="1"/>
  <c r="N114" i="12" a="1"/>
  <c r="N114" i="12" s="1"/>
  <c r="N115" i="12" a="1"/>
  <c r="N115" i="12" s="1"/>
  <c r="N116" i="12" a="1"/>
  <c r="N116" i="12" s="1"/>
  <c r="N117" i="12" a="1"/>
  <c r="N117" i="12" s="1"/>
  <c r="N118" i="12" a="1"/>
  <c r="N118" i="12" s="1"/>
  <c r="N119" i="12" a="1"/>
  <c r="N119" i="12" s="1"/>
  <c r="N120" i="12" a="1"/>
  <c r="N120" i="12" s="1"/>
  <c r="N121" i="12" a="1"/>
  <c r="N121" i="12" s="1"/>
  <c r="N122" i="12" a="1"/>
  <c r="N122" i="12" s="1"/>
  <c r="N123" i="12" a="1"/>
  <c r="N123" i="12" s="1"/>
  <c r="N124" i="12" a="1"/>
  <c r="N124" i="12" s="1"/>
  <c r="N125" i="12" a="1"/>
  <c r="N125" i="12" s="1"/>
  <c r="N126" i="12" a="1"/>
  <c r="N126" i="12" s="1"/>
  <c r="N127" i="12" a="1"/>
  <c r="N127" i="12" s="1"/>
  <c r="N128" i="12" a="1"/>
  <c r="N128" i="12" s="1"/>
  <c r="L7" i="12" a="1"/>
  <c r="L7" i="12"/>
  <c r="L8" i="12" a="1"/>
  <c r="L8" i="12" s="1"/>
  <c r="L9" i="12" a="1"/>
  <c r="L9" i="12"/>
  <c r="L10" i="12" a="1"/>
  <c r="L10" i="12" s="1"/>
  <c r="L11" i="12" a="1"/>
  <c r="L11" i="12"/>
  <c r="L12" i="12" a="1"/>
  <c r="L12" i="12" s="1"/>
  <c r="L13" i="12" a="1"/>
  <c r="L13" i="12"/>
  <c r="L14" i="12" a="1"/>
  <c r="L14" i="12" s="1"/>
  <c r="L15" i="12" a="1"/>
  <c r="L15" i="12"/>
  <c r="L16" i="12" a="1"/>
  <c r="L16" i="12" s="1"/>
  <c r="L17" i="12" a="1"/>
  <c r="L17" i="12"/>
  <c r="L18" i="12" a="1"/>
  <c r="L18" i="12" s="1"/>
  <c r="L19" i="12" a="1"/>
  <c r="L19" i="12"/>
  <c r="L20" i="12" a="1"/>
  <c r="L20" i="12" s="1"/>
  <c r="L21" i="12" a="1"/>
  <c r="L21" i="12"/>
  <c r="L22" i="12" a="1"/>
  <c r="L22" i="12" s="1"/>
  <c r="L23" i="12" a="1"/>
  <c r="L23" i="12"/>
  <c r="L24" i="12" a="1"/>
  <c r="L24" i="12" s="1"/>
  <c r="L25" i="12" a="1"/>
  <c r="L25" i="12"/>
  <c r="L26" i="12" a="1"/>
  <c r="L26" i="12" s="1"/>
  <c r="L27" i="12" a="1"/>
  <c r="L27" i="12"/>
  <c r="L28" i="12" a="1"/>
  <c r="L28" i="12" s="1"/>
  <c r="L29" i="12" a="1"/>
  <c r="L29" i="12"/>
  <c r="L30" i="12" a="1"/>
  <c r="L30" i="12" s="1"/>
  <c r="L31" i="12" a="1"/>
  <c r="L31" i="12"/>
  <c r="L32" i="12" a="1"/>
  <c r="L32" i="12" s="1"/>
  <c r="L33" i="12" a="1"/>
  <c r="L33" i="12"/>
  <c r="L34" i="12" a="1"/>
  <c r="L34" i="12" s="1"/>
  <c r="L35" i="12" a="1"/>
  <c r="L35" i="12" s="1"/>
  <c r="L36" i="12" a="1"/>
  <c r="L36" i="12" s="1"/>
  <c r="L37" i="12" a="1"/>
  <c r="L37" i="12" s="1"/>
  <c r="L38" i="12" a="1"/>
  <c r="L38" i="12" s="1"/>
  <c r="L39" i="12" a="1"/>
  <c r="L39" i="12" s="1"/>
  <c r="L40" i="12" a="1"/>
  <c r="L40" i="12" s="1"/>
  <c r="L41" i="12" a="1"/>
  <c r="L41" i="12" s="1"/>
  <c r="L42" i="12" a="1"/>
  <c r="L42" i="12" s="1"/>
  <c r="L43" i="12" a="1"/>
  <c r="L43" i="12" s="1"/>
  <c r="L44" i="12" a="1"/>
  <c r="L44" i="12" s="1"/>
  <c r="L45" i="12" a="1"/>
  <c r="L45" i="12" s="1"/>
  <c r="L46" i="12" a="1"/>
  <c r="L46" i="12" s="1"/>
  <c r="L47" i="12" a="1"/>
  <c r="L47" i="12" s="1"/>
  <c r="L48" i="12" a="1"/>
  <c r="L48" i="12" s="1"/>
  <c r="L49" i="12" a="1"/>
  <c r="L49" i="12" s="1"/>
  <c r="L50" i="12" a="1"/>
  <c r="L50" i="12" s="1"/>
  <c r="L51" i="12" a="1"/>
  <c r="L51" i="12" s="1"/>
  <c r="L52" i="12" a="1"/>
  <c r="L52" i="12" s="1"/>
  <c r="L53" i="12" a="1"/>
  <c r="L53" i="12" s="1"/>
  <c r="L54" i="12" a="1"/>
  <c r="L54" i="12" s="1"/>
  <c r="L55" i="12" a="1"/>
  <c r="L55" i="12" s="1"/>
  <c r="L56" i="12" a="1"/>
  <c r="L56" i="12" s="1"/>
  <c r="L57" i="12" a="1"/>
  <c r="L57" i="12" s="1"/>
  <c r="L58" i="12" a="1"/>
  <c r="L58" i="12" s="1"/>
  <c r="L59" i="12" a="1"/>
  <c r="L59" i="12" s="1"/>
  <c r="L60" i="12" a="1"/>
  <c r="L60" i="12" s="1"/>
  <c r="L61" i="12" a="1"/>
  <c r="L61" i="12" s="1"/>
  <c r="L62" i="12" a="1"/>
  <c r="L62" i="12" s="1"/>
  <c r="L63" i="12" a="1"/>
  <c r="L63" i="12" s="1"/>
  <c r="L64" i="12" a="1"/>
  <c r="L64" i="12" s="1"/>
  <c r="L65" i="12" a="1"/>
  <c r="L65" i="12" s="1"/>
  <c r="L66" i="12" a="1"/>
  <c r="L66" i="12" s="1"/>
  <c r="L67" i="12" a="1"/>
  <c r="L67" i="12" s="1"/>
  <c r="L68" i="12" a="1"/>
  <c r="L68" i="12" s="1"/>
  <c r="L69" i="12" a="1"/>
  <c r="L69" i="12" s="1"/>
  <c r="L70" i="12" a="1"/>
  <c r="L70" i="12" s="1"/>
  <c r="L71" i="12" a="1"/>
  <c r="L71" i="12" s="1"/>
  <c r="L72" i="12" a="1"/>
  <c r="L72" i="12" s="1"/>
  <c r="L73" i="12" a="1"/>
  <c r="L73" i="12" s="1"/>
  <c r="L74" i="12" a="1"/>
  <c r="L74" i="12" s="1"/>
  <c r="L75" i="12" a="1"/>
  <c r="L75" i="12" s="1"/>
  <c r="L76" i="12" a="1"/>
  <c r="L76" i="12" s="1"/>
  <c r="L77" i="12" a="1"/>
  <c r="L77" i="12" s="1"/>
  <c r="L78" i="12" a="1"/>
  <c r="L78" i="12" s="1"/>
  <c r="L79" i="12" a="1"/>
  <c r="L79" i="12" s="1"/>
  <c r="L80" i="12" a="1"/>
  <c r="L80" i="12" s="1"/>
  <c r="L81" i="12" a="1"/>
  <c r="L81" i="12" s="1"/>
  <c r="L82" i="12" a="1"/>
  <c r="L82" i="12" s="1"/>
  <c r="L83" i="12" a="1"/>
  <c r="L83" i="12" s="1"/>
  <c r="L84" i="12" a="1"/>
  <c r="L84" i="12" s="1"/>
  <c r="L85" i="12" a="1"/>
  <c r="L85" i="12" s="1"/>
  <c r="L86" i="12" a="1"/>
  <c r="L86" i="12" s="1"/>
  <c r="L87" i="12" a="1"/>
  <c r="L87" i="12" s="1"/>
  <c r="L88" i="12" a="1"/>
  <c r="L88" i="12" s="1"/>
  <c r="L89" i="12" a="1"/>
  <c r="L89" i="12" s="1"/>
  <c r="L90" i="12" a="1"/>
  <c r="L90" i="12" s="1"/>
  <c r="L91" i="12" a="1"/>
  <c r="L91" i="12" s="1"/>
  <c r="L92" i="12" a="1"/>
  <c r="L92" i="12" s="1"/>
  <c r="L93" i="12" a="1"/>
  <c r="L93" i="12" s="1"/>
  <c r="L94" i="12" a="1"/>
  <c r="L94" i="12" s="1"/>
  <c r="L95" i="12" a="1"/>
  <c r="L95" i="12" s="1"/>
  <c r="L96" i="12" a="1"/>
  <c r="L96" i="12" s="1"/>
  <c r="L97" i="12" a="1"/>
  <c r="L97" i="12" s="1"/>
  <c r="L98" i="12" a="1"/>
  <c r="L98" i="12" s="1"/>
  <c r="L99" i="12" a="1"/>
  <c r="L99" i="12" s="1"/>
  <c r="L100" i="12" a="1"/>
  <c r="L100" i="12" s="1"/>
  <c r="L101" i="12" a="1"/>
  <c r="L101" i="12" s="1"/>
  <c r="L102" i="12" a="1"/>
  <c r="L102" i="12" s="1"/>
  <c r="L103" i="12" a="1"/>
  <c r="L103" i="12" s="1"/>
  <c r="L104" i="12" a="1"/>
  <c r="L104" i="12" s="1"/>
  <c r="L105" i="12" a="1"/>
  <c r="L105" i="12" s="1"/>
  <c r="L106" i="12" a="1"/>
  <c r="L106" i="12" s="1"/>
  <c r="L107" i="12" a="1"/>
  <c r="L107" i="12" s="1"/>
  <c r="L108" i="12" a="1"/>
  <c r="L108" i="12" s="1"/>
  <c r="L109" i="12" a="1"/>
  <c r="L109" i="12" s="1"/>
  <c r="L110" i="12" a="1"/>
  <c r="L110" i="12" s="1"/>
  <c r="L111" i="12" a="1"/>
  <c r="L111" i="12" s="1"/>
  <c r="L112" i="12" a="1"/>
  <c r="L112" i="12" s="1"/>
  <c r="L113" i="12" a="1"/>
  <c r="L113" i="12" s="1"/>
  <c r="L114" i="12" a="1"/>
  <c r="L114" i="12" s="1"/>
  <c r="L115" i="12" a="1"/>
  <c r="L115" i="12" s="1"/>
  <c r="L116" i="12" a="1"/>
  <c r="L116" i="12" s="1"/>
  <c r="L117" i="12" a="1"/>
  <c r="L117" i="12" s="1"/>
  <c r="L118" i="12" a="1"/>
  <c r="L118" i="12" s="1"/>
  <c r="L119" i="12" a="1"/>
  <c r="L119" i="12" s="1"/>
  <c r="L120" i="12" a="1"/>
  <c r="L120" i="12" s="1"/>
  <c r="L121" i="12" a="1"/>
  <c r="L121" i="12" s="1"/>
  <c r="L122" i="12" a="1"/>
  <c r="L122" i="12" s="1"/>
  <c r="L123" i="12" a="1"/>
  <c r="L123" i="12" s="1"/>
  <c r="L124" i="12" a="1"/>
  <c r="L124" i="12" s="1"/>
  <c r="L125" i="12" a="1"/>
  <c r="L125" i="12" s="1"/>
  <c r="L126" i="12" a="1"/>
  <c r="L126" i="12" s="1"/>
  <c r="L127" i="12" a="1"/>
  <c r="L127" i="12" s="1"/>
  <c r="L128" i="12" a="1"/>
  <c r="L128" i="12" s="1"/>
  <c r="J128" i="12" a="1"/>
  <c r="J128" i="12"/>
  <c r="J127" i="12" a="1"/>
  <c r="J127" i="12"/>
  <c r="J126" i="12" a="1"/>
  <c r="J126" i="12"/>
  <c r="J125" i="12" a="1"/>
  <c r="J125" i="12"/>
  <c r="J124" i="12" a="1"/>
  <c r="J124" i="12"/>
  <c r="J123" i="12" a="1"/>
  <c r="J123" i="12"/>
  <c r="J122" i="12" a="1"/>
  <c r="J122" i="12"/>
  <c r="J121" i="12" a="1"/>
  <c r="J121" i="12"/>
  <c r="J120" i="12" a="1"/>
  <c r="J120" i="12"/>
  <c r="J119" i="12" a="1"/>
  <c r="J119" i="12"/>
  <c r="J118" i="12" a="1"/>
  <c r="J118" i="12"/>
  <c r="J117" i="12" a="1"/>
  <c r="J117" i="12"/>
  <c r="J116" i="12" a="1"/>
  <c r="J116" i="12"/>
  <c r="J115" i="12" a="1"/>
  <c r="J115" i="12"/>
  <c r="J114" i="12" a="1"/>
  <c r="J114" i="12" s="1"/>
  <c r="J113" i="12" a="1"/>
  <c r="J113" i="12"/>
  <c r="J112" i="12" a="1"/>
  <c r="J112" i="12" s="1"/>
  <c r="J111" i="12" a="1"/>
  <c r="J111" i="12"/>
  <c r="J110" i="12" a="1"/>
  <c r="J110" i="12" s="1"/>
  <c r="J109" i="12" a="1"/>
  <c r="J109" i="12"/>
  <c r="J108" i="12" a="1"/>
  <c r="J108" i="12" s="1"/>
  <c r="J107" i="12" a="1"/>
  <c r="J107" i="12"/>
  <c r="J106" i="12" a="1"/>
  <c r="J106" i="12" s="1"/>
  <c r="J105" i="12" a="1"/>
  <c r="J105" i="12"/>
  <c r="J104" i="12" a="1"/>
  <c r="J104" i="12" s="1"/>
  <c r="J103" i="12" a="1"/>
  <c r="J103" i="12"/>
  <c r="J102" i="12" a="1"/>
  <c r="J102" i="12" s="1"/>
  <c r="J101" i="12" a="1"/>
  <c r="J101" i="12"/>
  <c r="J100" i="12" a="1"/>
  <c r="J100" i="12" s="1"/>
  <c r="J99" i="12" a="1"/>
  <c r="J99" i="12"/>
  <c r="J98" i="12" a="1"/>
  <c r="J98" i="12" s="1"/>
  <c r="J97" i="12" a="1"/>
  <c r="J97" i="12"/>
  <c r="J96" i="12" a="1"/>
  <c r="J96" i="12" s="1"/>
  <c r="J95" i="12" a="1"/>
  <c r="J95" i="12"/>
  <c r="J94" i="12" a="1"/>
  <c r="J94" i="12" s="1"/>
  <c r="J93" i="12" a="1"/>
  <c r="J93" i="12"/>
  <c r="J92" i="12" a="1"/>
  <c r="J92" i="12" s="1"/>
  <c r="J91" i="12" a="1"/>
  <c r="J91" i="12"/>
  <c r="J90" i="12" a="1"/>
  <c r="J90" i="12" s="1"/>
  <c r="J89" i="12" a="1"/>
  <c r="J89" i="12"/>
  <c r="J88" i="12" a="1"/>
  <c r="J88" i="12" s="1"/>
  <c r="J87" i="12" a="1"/>
  <c r="J87" i="12"/>
  <c r="J86" i="12" a="1"/>
  <c r="J86" i="12" s="1"/>
  <c r="J85" i="12" a="1"/>
  <c r="J85" i="12"/>
  <c r="J84" i="12" a="1"/>
  <c r="J84" i="12" s="1"/>
  <c r="J83" i="12" a="1"/>
  <c r="J83" i="12"/>
  <c r="J82" i="12" a="1"/>
  <c r="J82" i="12" s="1"/>
  <c r="J81" i="12" a="1"/>
  <c r="J81" i="12"/>
  <c r="J80" i="12" a="1"/>
  <c r="J80" i="12" s="1"/>
  <c r="J79" i="12" a="1"/>
  <c r="J79" i="12"/>
  <c r="J78" i="12" a="1"/>
  <c r="J78" i="12" s="1"/>
  <c r="J77" i="12" a="1"/>
  <c r="J77" i="12"/>
  <c r="J76" i="12" a="1"/>
  <c r="J76" i="12" s="1"/>
  <c r="J75" i="12" a="1"/>
  <c r="J75" i="12"/>
  <c r="J74" i="12" a="1"/>
  <c r="J74" i="12" s="1"/>
  <c r="J73" i="12" a="1"/>
  <c r="J73" i="12"/>
  <c r="J72" i="12" a="1"/>
  <c r="J72" i="12" s="1"/>
  <c r="J71" i="12" a="1"/>
  <c r="J71" i="12"/>
  <c r="J70" i="12" a="1"/>
  <c r="J70" i="12" s="1"/>
  <c r="J69" i="12" a="1"/>
  <c r="J69" i="12"/>
  <c r="J68" i="12" a="1"/>
  <c r="J68" i="12" s="1"/>
  <c r="J67" i="12" a="1"/>
  <c r="J67" i="12"/>
  <c r="J66" i="12" a="1"/>
  <c r="J66" i="12" s="1"/>
  <c r="J65" i="12" a="1"/>
  <c r="J65" i="12"/>
  <c r="J64" i="12" a="1"/>
  <c r="J64" i="12" s="1"/>
  <c r="J63" i="12" a="1"/>
  <c r="J63" i="12"/>
  <c r="J62" i="12" a="1"/>
  <c r="J62" i="12" s="1"/>
  <c r="J61" i="12" a="1"/>
  <c r="J61" i="12"/>
  <c r="J60" i="12" a="1"/>
  <c r="J60" i="12" s="1"/>
  <c r="J59" i="12" a="1"/>
  <c r="J59" i="12"/>
  <c r="J58" i="12" a="1"/>
  <c r="J58" i="12" s="1"/>
  <c r="J57" i="12" a="1"/>
  <c r="J57" i="12"/>
  <c r="J56" i="12" a="1"/>
  <c r="J56" i="12" s="1"/>
  <c r="J55" i="12" a="1"/>
  <c r="J55" i="12"/>
  <c r="J54" i="12" a="1"/>
  <c r="J54" i="12" s="1"/>
  <c r="J53" i="12" a="1"/>
  <c r="J53" i="12"/>
  <c r="J52" i="12" a="1"/>
  <c r="J52" i="12" s="1"/>
  <c r="J51" i="12" a="1"/>
  <c r="J51" i="12"/>
  <c r="J50" i="12" a="1"/>
  <c r="J50" i="12" s="1"/>
  <c r="J49" i="12" a="1"/>
  <c r="J49" i="12"/>
  <c r="J48" i="12" a="1"/>
  <c r="J48" i="12" s="1"/>
  <c r="J47" i="12" a="1"/>
  <c r="J47" i="12"/>
  <c r="J46" i="12" a="1"/>
  <c r="J46" i="12" s="1"/>
  <c r="J45" i="12" a="1"/>
  <c r="J45" i="12"/>
  <c r="J44" i="12" a="1"/>
  <c r="J44" i="12" s="1"/>
  <c r="J43" i="12" a="1"/>
  <c r="J43" i="12"/>
  <c r="J42" i="12" a="1"/>
  <c r="J42" i="12" s="1"/>
  <c r="J41" i="12" a="1"/>
  <c r="J41" i="12"/>
  <c r="J40" i="12" a="1"/>
  <c r="J40" i="12" s="1"/>
  <c r="J39" i="12" a="1"/>
  <c r="J39" i="12"/>
  <c r="J38" i="12" a="1"/>
  <c r="J38" i="12" s="1"/>
  <c r="J37" i="12" a="1"/>
  <c r="J37" i="12"/>
  <c r="J36" i="12" a="1"/>
  <c r="J36" i="12" s="1"/>
  <c r="J35" i="12" a="1"/>
  <c r="J35" i="12"/>
  <c r="J34" i="12" a="1"/>
  <c r="J34" i="12" s="1"/>
  <c r="J33" i="12" a="1"/>
  <c r="J33" i="12"/>
  <c r="J32" i="12" a="1"/>
  <c r="J32" i="12" s="1"/>
  <c r="J31" i="12" a="1"/>
  <c r="J31" i="12"/>
  <c r="J30" i="12" a="1"/>
  <c r="J30" i="12" s="1"/>
  <c r="J29" i="12" a="1"/>
  <c r="J29" i="12"/>
  <c r="J28" i="12" a="1"/>
  <c r="J28" i="12" s="1"/>
  <c r="J27" i="12" a="1"/>
  <c r="J27" i="12"/>
  <c r="J26" i="12" a="1"/>
  <c r="J26" i="12" s="1"/>
  <c r="J25" i="12" a="1"/>
  <c r="J25" i="12"/>
  <c r="J24" i="12" a="1"/>
  <c r="J24" i="12" s="1"/>
  <c r="J23" i="12" a="1"/>
  <c r="J23" i="12"/>
  <c r="J22" i="12" a="1"/>
  <c r="J22" i="12" s="1"/>
  <c r="J21" i="12" a="1"/>
  <c r="J21" i="12"/>
  <c r="J20" i="12" a="1"/>
  <c r="J20" i="12" s="1"/>
  <c r="J19" i="12" a="1"/>
  <c r="J19" i="12"/>
  <c r="J18" i="12" a="1"/>
  <c r="J18" i="12" s="1"/>
  <c r="J17" i="12" a="1"/>
  <c r="J17" i="12"/>
  <c r="J16" i="12" a="1"/>
  <c r="J16" i="12" s="1"/>
  <c r="J15" i="12" a="1"/>
  <c r="J15" i="12"/>
  <c r="J14" i="12" a="1"/>
  <c r="J14" i="12" s="1"/>
  <c r="J13" i="12" a="1"/>
  <c r="J13" i="12"/>
  <c r="J12" i="12" a="1"/>
  <c r="J12" i="12" s="1"/>
  <c r="J11" i="12" a="1"/>
  <c r="J11" i="12"/>
  <c r="J10" i="12" a="1"/>
  <c r="J10" i="12" s="1"/>
  <c r="J9" i="12" a="1"/>
  <c r="J9" i="12"/>
  <c r="J8" i="12" a="1"/>
  <c r="J8" i="12" s="1"/>
  <c r="J7" i="12" a="1"/>
  <c r="J7" i="12" s="1"/>
  <c r="H128" i="12" a="1"/>
  <c r="H128" i="12"/>
  <c r="H127" i="12" a="1"/>
  <c r="H127" i="12"/>
  <c r="H126" i="12" a="1"/>
  <c r="H126" i="12"/>
  <c r="H125" i="12" a="1"/>
  <c r="H125" i="12"/>
  <c r="H124" i="12" a="1"/>
  <c r="H124" i="12"/>
  <c r="H123" i="12" a="1"/>
  <c r="H123" i="12"/>
  <c r="H122" i="12" a="1"/>
  <c r="H122" i="12"/>
  <c r="H121" i="12" a="1"/>
  <c r="H121" i="12"/>
  <c r="H120" i="12" a="1"/>
  <c r="H120" i="12"/>
  <c r="H119" i="12" a="1"/>
  <c r="H119" i="12"/>
  <c r="H118" i="12" a="1"/>
  <c r="H118" i="12"/>
  <c r="H117" i="12" a="1"/>
  <c r="H117" i="12"/>
  <c r="H116" i="12" a="1"/>
  <c r="H116" i="12"/>
  <c r="H115" i="12" a="1"/>
  <c r="H115" i="12"/>
  <c r="H114" i="12" a="1"/>
  <c r="H114" i="12" s="1"/>
  <c r="H113" i="12" a="1"/>
  <c r="H113" i="12"/>
  <c r="H112" i="12" a="1"/>
  <c r="H112" i="12" s="1"/>
  <c r="H111" i="12" a="1"/>
  <c r="H111" i="12" s="1"/>
  <c r="H110" i="12" a="1"/>
  <c r="H110" i="12" s="1"/>
  <c r="H109" i="12" a="1"/>
  <c r="H109" i="12" s="1"/>
  <c r="H108" i="12" a="1"/>
  <c r="H108" i="12" s="1"/>
  <c r="H107" i="12" a="1"/>
  <c r="H107" i="12" s="1"/>
  <c r="H106" i="12" a="1"/>
  <c r="H106" i="12" s="1"/>
  <c r="H105" i="12" a="1"/>
  <c r="H105" i="12" s="1"/>
  <c r="H104" i="12" a="1"/>
  <c r="H104" i="12" s="1"/>
  <c r="H103" i="12" a="1"/>
  <c r="H103" i="12" s="1"/>
  <c r="H102" i="12" a="1"/>
  <c r="H102" i="12" s="1"/>
  <c r="H101" i="12" a="1"/>
  <c r="H101" i="12" s="1"/>
  <c r="H100" i="12" a="1"/>
  <c r="H100" i="12" s="1"/>
  <c r="H99" i="12" a="1"/>
  <c r="H99" i="12" s="1"/>
  <c r="H98" i="12" a="1"/>
  <c r="H98" i="12" s="1"/>
  <c r="H97" i="12" a="1"/>
  <c r="H97" i="12" s="1"/>
  <c r="H96" i="12" a="1"/>
  <c r="H96" i="12" s="1"/>
  <c r="H95" i="12" a="1"/>
  <c r="H95" i="12" s="1"/>
  <c r="H94" i="12" a="1"/>
  <c r="H94" i="12" s="1"/>
  <c r="H93" i="12" a="1"/>
  <c r="H93" i="12" s="1"/>
  <c r="H92" i="12" a="1"/>
  <c r="H92" i="12" s="1"/>
  <c r="H91" i="12" a="1"/>
  <c r="H91" i="12" s="1"/>
  <c r="H90" i="12" a="1"/>
  <c r="H90" i="12" s="1"/>
  <c r="H89" i="12" a="1"/>
  <c r="H89" i="12" s="1"/>
  <c r="H88" i="12" a="1"/>
  <c r="H88" i="12" s="1"/>
  <c r="H87" i="12" a="1"/>
  <c r="H87" i="12" s="1"/>
  <c r="H86" i="12" a="1"/>
  <c r="H86" i="12" s="1"/>
  <c r="H85" i="12" a="1"/>
  <c r="H85" i="12" s="1"/>
  <c r="H84" i="12" a="1"/>
  <c r="H84" i="12" s="1"/>
  <c r="H83" i="12" a="1"/>
  <c r="H83" i="12" s="1"/>
  <c r="H82" i="12" a="1"/>
  <c r="H82" i="12" s="1"/>
  <c r="H81" i="12" a="1"/>
  <c r="H81" i="12" s="1"/>
  <c r="H80" i="12" a="1"/>
  <c r="H80" i="12" s="1"/>
  <c r="H79" i="12" a="1"/>
  <c r="H79" i="12" s="1"/>
  <c r="H78" i="12" a="1"/>
  <c r="H78" i="12" s="1"/>
  <c r="H77" i="12" a="1"/>
  <c r="H77" i="12" s="1"/>
  <c r="H76" i="12" a="1"/>
  <c r="H76" i="12" s="1"/>
  <c r="H75" i="12" a="1"/>
  <c r="H75" i="12" s="1"/>
  <c r="H74" i="12" a="1"/>
  <c r="H74" i="12" s="1"/>
  <c r="H73" i="12" a="1"/>
  <c r="H73" i="12" s="1"/>
  <c r="H72" i="12" a="1"/>
  <c r="H72" i="12" s="1"/>
  <c r="H71" i="12" a="1"/>
  <c r="H71" i="12" s="1"/>
  <c r="H70" i="12" a="1"/>
  <c r="H70" i="12" s="1"/>
  <c r="H69" i="12" a="1"/>
  <c r="H69" i="12" s="1"/>
  <c r="H68" i="12" a="1"/>
  <c r="H68" i="12" s="1"/>
  <c r="H67" i="12" a="1"/>
  <c r="H67" i="12" s="1"/>
  <c r="H66" i="12" a="1"/>
  <c r="H66" i="12" s="1"/>
  <c r="H65" i="12" a="1"/>
  <c r="H65" i="12" s="1"/>
  <c r="H64" i="12" a="1"/>
  <c r="H64" i="12" s="1"/>
  <c r="H63" i="12" a="1"/>
  <c r="H63" i="12" s="1"/>
  <c r="H62" i="12" a="1"/>
  <c r="H62" i="12" s="1"/>
  <c r="H61" i="12" a="1"/>
  <c r="H61" i="12" s="1"/>
  <c r="H60" i="12" a="1"/>
  <c r="H60" i="12" s="1"/>
  <c r="H59" i="12" a="1"/>
  <c r="H59" i="12" s="1"/>
  <c r="H58" i="12" a="1"/>
  <c r="H58" i="12" s="1"/>
  <c r="H57" i="12" a="1"/>
  <c r="H57" i="12" s="1"/>
  <c r="H56" i="12" a="1"/>
  <c r="H56" i="12" s="1"/>
  <c r="H55" i="12" a="1"/>
  <c r="H55" i="12" s="1"/>
  <c r="H54" i="12" a="1"/>
  <c r="H54" i="12" s="1"/>
  <c r="H53" i="12" a="1"/>
  <c r="H53" i="12" s="1"/>
  <c r="H52" i="12" a="1"/>
  <c r="H52" i="12" s="1"/>
  <c r="H51" i="12" a="1"/>
  <c r="H51" i="12" s="1"/>
  <c r="H50" i="12" a="1"/>
  <c r="H50" i="12" s="1"/>
  <c r="H49" i="12" a="1"/>
  <c r="H49" i="12" s="1"/>
  <c r="H48" i="12" a="1"/>
  <c r="H48" i="12" s="1"/>
  <c r="H47" i="12" a="1"/>
  <c r="H47" i="12" s="1"/>
  <c r="H46" i="12" a="1"/>
  <c r="H46" i="12" s="1"/>
  <c r="H45" i="12" a="1"/>
  <c r="H45" i="12" s="1"/>
  <c r="H44" i="12" a="1"/>
  <c r="H44" i="12" s="1"/>
  <c r="H43" i="12" a="1"/>
  <c r="H43" i="12" s="1"/>
  <c r="H42" i="12" a="1"/>
  <c r="H42" i="12" s="1"/>
  <c r="H41" i="12" a="1"/>
  <c r="H41" i="12" s="1"/>
  <c r="H40" i="12" a="1"/>
  <c r="H40" i="12" s="1"/>
  <c r="H39" i="12" a="1"/>
  <c r="H39" i="12" s="1"/>
  <c r="H38" i="12" a="1"/>
  <c r="H38" i="12" s="1"/>
  <c r="H37" i="12" a="1"/>
  <c r="H37" i="12" s="1"/>
  <c r="H36" i="12" a="1"/>
  <c r="H36" i="12" s="1"/>
  <c r="H35" i="12" a="1"/>
  <c r="H35" i="12" s="1"/>
  <c r="H34" i="12" a="1"/>
  <c r="H34" i="12" s="1"/>
  <c r="H33" i="12" a="1"/>
  <c r="H33" i="12" s="1"/>
  <c r="H32" i="12" a="1"/>
  <c r="H32" i="12" s="1"/>
  <c r="H31" i="12" a="1"/>
  <c r="H31" i="12" s="1"/>
  <c r="H30" i="12" a="1"/>
  <c r="H30" i="12" s="1"/>
  <c r="H29" i="12" a="1"/>
  <c r="H29" i="12" s="1"/>
  <c r="H28" i="12" a="1"/>
  <c r="H28" i="12" s="1"/>
  <c r="H27" i="12" a="1"/>
  <c r="H27" i="12" s="1"/>
  <c r="H26" i="12" a="1"/>
  <c r="H26" i="12" s="1"/>
  <c r="H25" i="12" a="1"/>
  <c r="H25" i="12" s="1"/>
  <c r="H24" i="12" a="1"/>
  <c r="H24" i="12" s="1"/>
  <c r="H23" i="12" a="1"/>
  <c r="H23" i="12" s="1"/>
  <c r="H22" i="12" a="1"/>
  <c r="H22" i="12" s="1"/>
  <c r="H21" i="12" a="1"/>
  <c r="H21" i="12" s="1"/>
  <c r="H20" i="12" a="1"/>
  <c r="H20" i="12" s="1"/>
  <c r="H19" i="12" a="1"/>
  <c r="H19" i="12" s="1"/>
  <c r="H18" i="12" a="1"/>
  <c r="H18" i="12" s="1"/>
  <c r="H17" i="12" a="1"/>
  <c r="H17" i="12" s="1"/>
  <c r="H16" i="12" a="1"/>
  <c r="H16" i="12" s="1"/>
  <c r="H15" i="12" a="1"/>
  <c r="H15" i="12" s="1"/>
  <c r="H14" i="12" a="1"/>
  <c r="H14" i="12" s="1"/>
  <c r="H13" i="12" a="1"/>
  <c r="H13" i="12" s="1"/>
  <c r="H12" i="12" a="1"/>
  <c r="H12" i="12" s="1"/>
  <c r="H11" i="12" a="1"/>
  <c r="H11" i="12" s="1"/>
  <c r="H10" i="12" a="1"/>
  <c r="H10" i="12" s="1"/>
  <c r="H9" i="12" a="1"/>
  <c r="H9" i="12" s="1"/>
  <c r="H8" i="12" a="1"/>
  <c r="H8" i="12" s="1"/>
  <c r="H7" i="12" a="1"/>
  <c r="H7" i="12" s="1"/>
  <c r="F7" i="12" a="1"/>
  <c r="F7" i="12"/>
  <c r="F8" i="12" a="1"/>
  <c r="F8" i="12"/>
  <c r="F9" i="12" a="1"/>
  <c r="F9" i="12"/>
  <c r="F10" i="12" a="1"/>
  <c r="F10" i="12"/>
  <c r="F11" i="12" a="1"/>
  <c r="F11" i="12"/>
  <c r="F12" i="12" a="1"/>
  <c r="F12" i="12"/>
  <c r="F13" i="12" a="1"/>
  <c r="F13" i="12"/>
  <c r="F14" i="12" a="1"/>
  <c r="F14" i="12"/>
  <c r="F15" i="12" a="1"/>
  <c r="F15" i="12"/>
  <c r="F16" i="12" a="1"/>
  <c r="F16" i="12"/>
  <c r="F17" i="12" a="1"/>
  <c r="F17" i="12"/>
  <c r="F18" i="12" a="1"/>
  <c r="F18" i="12"/>
  <c r="F19" i="12" a="1"/>
  <c r="F19" i="12"/>
  <c r="F20" i="12" a="1"/>
  <c r="F20" i="12"/>
  <c r="F21" i="12" a="1"/>
  <c r="F21" i="12"/>
  <c r="F22" i="12" a="1"/>
  <c r="F22" i="12"/>
  <c r="F23" i="12" a="1"/>
  <c r="F23" i="12"/>
  <c r="F24" i="12" a="1"/>
  <c r="F24" i="12"/>
  <c r="F25" i="12" a="1"/>
  <c r="F25" i="12"/>
  <c r="F26" i="12" a="1"/>
  <c r="F26" i="12"/>
  <c r="F27" i="12" a="1"/>
  <c r="F27" i="12"/>
  <c r="F28" i="12" a="1"/>
  <c r="F28" i="12"/>
  <c r="F29" i="12" a="1"/>
  <c r="F29" i="12"/>
  <c r="F30" i="12" a="1"/>
  <c r="F30" i="12"/>
  <c r="F31" i="12" a="1"/>
  <c r="F31" i="12"/>
  <c r="F32" i="12" a="1"/>
  <c r="F32" i="12"/>
  <c r="F33" i="12" a="1"/>
  <c r="F33" i="12"/>
  <c r="F34" i="12" a="1"/>
  <c r="F34" i="12"/>
  <c r="F35" i="12" a="1"/>
  <c r="F35" i="12"/>
  <c r="F36" i="12" a="1"/>
  <c r="F36" i="12"/>
  <c r="F37" i="12" a="1"/>
  <c r="F37" i="12"/>
  <c r="F38" i="12" a="1"/>
  <c r="F38" i="12"/>
  <c r="F39" i="12" a="1"/>
  <c r="F39" i="12"/>
  <c r="F40" i="12" a="1"/>
  <c r="F40" i="12"/>
  <c r="F41" i="12" a="1"/>
  <c r="F41" i="12" s="1"/>
  <c r="F42" i="12" a="1"/>
  <c r="F42" i="12"/>
  <c r="F43" i="12" a="1"/>
  <c r="F43" i="12" s="1"/>
  <c r="F44" i="12" a="1"/>
  <c r="F44" i="12"/>
  <c r="F45" i="12" a="1"/>
  <c r="F45" i="12" s="1"/>
  <c r="F46" i="12" a="1"/>
  <c r="F46" i="12"/>
  <c r="F47" i="12" a="1"/>
  <c r="F47" i="12" s="1"/>
  <c r="F48" i="12" a="1"/>
  <c r="F48" i="12"/>
  <c r="F49" i="12" a="1"/>
  <c r="F49" i="12" s="1"/>
  <c r="F50" i="12" a="1"/>
  <c r="F50" i="12"/>
  <c r="F51" i="12" a="1"/>
  <c r="F51" i="12" s="1"/>
  <c r="F52" i="12" a="1"/>
  <c r="F52" i="12"/>
  <c r="F53" i="12" a="1"/>
  <c r="F53" i="12" s="1"/>
  <c r="F54" i="12" a="1"/>
  <c r="F54" i="12"/>
  <c r="F55" i="12" a="1"/>
  <c r="F55" i="12" s="1"/>
  <c r="F56" i="12" a="1"/>
  <c r="F56" i="12"/>
  <c r="F57" i="12" a="1"/>
  <c r="F57" i="12" s="1"/>
  <c r="F58" i="12" a="1"/>
  <c r="F58" i="12"/>
  <c r="F59" i="12" a="1"/>
  <c r="F59" i="12" s="1"/>
  <c r="F60" i="12" a="1"/>
  <c r="F60" i="12"/>
  <c r="F61" i="12" a="1"/>
  <c r="F61" i="12" s="1"/>
  <c r="F62" i="12" a="1"/>
  <c r="F62" i="12"/>
  <c r="F63" i="12" a="1"/>
  <c r="F63" i="12" s="1"/>
  <c r="F64" i="12" a="1"/>
  <c r="F64" i="12"/>
  <c r="F65" i="12" a="1"/>
  <c r="F65" i="12" s="1"/>
  <c r="F66" i="12" a="1"/>
  <c r="F66" i="12"/>
  <c r="F67" i="12" a="1"/>
  <c r="F67" i="12" s="1"/>
  <c r="F68" i="12" a="1"/>
  <c r="F68" i="12"/>
  <c r="F69" i="12" a="1"/>
  <c r="F69" i="12" s="1"/>
  <c r="F70" i="12" a="1"/>
  <c r="F70" i="12"/>
  <c r="F71" i="12" a="1"/>
  <c r="F71" i="12" s="1"/>
  <c r="F72" i="12" a="1"/>
  <c r="F72" i="12"/>
  <c r="F73" i="12" a="1"/>
  <c r="F73" i="12" s="1"/>
  <c r="F74" i="12" a="1"/>
  <c r="F74" i="12"/>
  <c r="F75" i="12" a="1"/>
  <c r="F75" i="12" s="1"/>
  <c r="F76" i="12" a="1"/>
  <c r="F76" i="12"/>
  <c r="F77" i="12" a="1"/>
  <c r="F77" i="12" s="1"/>
  <c r="F78" i="12" a="1"/>
  <c r="F78" i="12"/>
  <c r="F79" i="12" a="1"/>
  <c r="F79" i="12" s="1"/>
  <c r="F80" i="12" a="1"/>
  <c r="F80" i="12"/>
  <c r="F81" i="12" a="1"/>
  <c r="F81" i="12" s="1"/>
  <c r="F82" i="12" a="1"/>
  <c r="F82" i="12"/>
  <c r="F83" i="12" a="1"/>
  <c r="F83" i="12" s="1"/>
  <c r="F84" i="12" a="1"/>
  <c r="F84" i="12"/>
  <c r="F85" i="12" a="1"/>
  <c r="F85" i="12" s="1"/>
  <c r="F86" i="12" a="1"/>
  <c r="F86" i="12"/>
  <c r="F87" i="12" a="1"/>
  <c r="F87" i="12" s="1"/>
  <c r="F88" i="12" a="1"/>
  <c r="F88" i="12"/>
  <c r="F89" i="12" a="1"/>
  <c r="F89" i="12" s="1"/>
  <c r="F90" i="12" a="1"/>
  <c r="F90" i="12"/>
  <c r="F91" i="12" a="1"/>
  <c r="F91" i="12" s="1"/>
  <c r="F92" i="12" a="1"/>
  <c r="F92" i="12"/>
  <c r="F93" i="12" a="1"/>
  <c r="F93" i="12" s="1"/>
  <c r="F94" i="12" a="1"/>
  <c r="F94" i="12"/>
  <c r="F95" i="12" a="1"/>
  <c r="F95" i="12" s="1"/>
  <c r="F96" i="12" a="1"/>
  <c r="F96" i="12"/>
  <c r="F97" i="12" a="1"/>
  <c r="F97" i="12" s="1"/>
  <c r="F98" i="12" a="1"/>
  <c r="F98" i="12"/>
  <c r="F99" i="12" a="1"/>
  <c r="F99" i="12" s="1"/>
  <c r="F100" i="12" a="1"/>
  <c r="F100" i="12"/>
  <c r="F101" i="12" a="1"/>
  <c r="F101" i="12" s="1"/>
  <c r="F102" i="12" a="1"/>
  <c r="F102" i="12"/>
  <c r="F103" i="12" a="1"/>
  <c r="F103" i="12" s="1"/>
  <c r="F104" i="12" a="1"/>
  <c r="F104" i="12" s="1"/>
  <c r="F105" i="12" a="1"/>
  <c r="F105" i="12" s="1"/>
  <c r="F106" i="12" a="1"/>
  <c r="F106" i="12" s="1"/>
  <c r="F107" i="12" a="1"/>
  <c r="F107" i="12" s="1"/>
  <c r="F108" i="12" a="1"/>
  <c r="F108" i="12" s="1"/>
  <c r="F109" i="12" a="1"/>
  <c r="F109" i="12" s="1"/>
  <c r="F110" i="12" a="1"/>
  <c r="F110" i="12" s="1"/>
  <c r="F111" i="12" a="1"/>
  <c r="F111" i="12" s="1"/>
  <c r="F112" i="12" a="1"/>
  <c r="F112" i="12" s="1"/>
  <c r="F113" i="12" a="1"/>
  <c r="F113" i="12" s="1"/>
  <c r="F114" i="12" a="1"/>
  <c r="F114" i="12" s="1"/>
  <c r="F115" i="12" a="1"/>
  <c r="F115" i="12" s="1"/>
  <c r="F116" i="12" a="1"/>
  <c r="F116" i="12" s="1"/>
  <c r="F117" i="12" a="1"/>
  <c r="F117" i="12" s="1"/>
  <c r="F118" i="12" a="1"/>
  <c r="F118" i="12" s="1"/>
  <c r="F119" i="12" a="1"/>
  <c r="F119" i="12" s="1"/>
  <c r="F120" i="12" a="1"/>
  <c r="F120" i="12" s="1"/>
  <c r="F121" i="12" a="1"/>
  <c r="F121" i="12" s="1"/>
  <c r="F122" i="12" a="1"/>
  <c r="F122" i="12" s="1"/>
  <c r="F123" i="12" a="1"/>
  <c r="F123" i="12" s="1"/>
  <c r="F124" i="12" a="1"/>
  <c r="F124" i="12" s="1"/>
  <c r="F125" i="12" a="1"/>
  <c r="F125" i="12" s="1"/>
  <c r="F126" i="12" a="1"/>
  <c r="F126" i="12" s="1"/>
  <c r="F127" i="12" a="1"/>
  <c r="F127" i="12" s="1"/>
  <c r="F128" i="12" a="1"/>
  <c r="F128" i="12" s="1"/>
  <c r="D128" i="12" a="1"/>
  <c r="D128" i="12"/>
  <c r="D127" i="12" a="1"/>
  <c r="D127" i="12"/>
  <c r="D126" i="12" a="1"/>
  <c r="D126" i="12"/>
  <c r="D125" i="12" a="1"/>
  <c r="D125" i="12"/>
  <c r="D124" i="12" a="1"/>
  <c r="D124" i="12"/>
  <c r="D123" i="12" a="1"/>
  <c r="D123" i="12"/>
  <c r="D122" i="12" a="1"/>
  <c r="D122" i="12"/>
  <c r="D121" i="12" a="1"/>
  <c r="D121" i="12"/>
  <c r="D120" i="12" a="1"/>
  <c r="D120" i="12"/>
  <c r="D119" i="12" a="1"/>
  <c r="D119" i="12"/>
  <c r="D118" i="12" a="1"/>
  <c r="D118" i="12"/>
  <c r="D117" i="12" a="1"/>
  <c r="D117" i="12"/>
  <c r="D116" i="12" a="1"/>
  <c r="D116" i="12"/>
  <c r="D115" i="12" a="1"/>
  <c r="D115" i="12"/>
  <c r="D114" i="12" a="1"/>
  <c r="D114" i="12"/>
  <c r="D113" i="12" a="1"/>
  <c r="D113" i="12"/>
  <c r="D112" i="12" a="1"/>
  <c r="D112" i="12"/>
  <c r="D111" i="12" a="1"/>
  <c r="D111" i="12"/>
  <c r="D110" i="12" a="1"/>
  <c r="D110" i="12"/>
  <c r="D109" i="12" a="1"/>
  <c r="D109" i="12"/>
  <c r="D108" i="12" a="1"/>
  <c r="D108" i="12"/>
  <c r="D107" i="12" a="1"/>
  <c r="D107" i="12"/>
  <c r="D106" i="12" a="1"/>
  <c r="D106" i="12"/>
  <c r="D105" i="12" a="1"/>
  <c r="D105" i="12"/>
  <c r="D104" i="12" a="1"/>
  <c r="D104" i="12"/>
  <c r="D103" i="12" a="1"/>
  <c r="D103" i="12"/>
  <c r="D102" i="12" a="1"/>
  <c r="D102" i="12"/>
  <c r="D101" i="12" a="1"/>
  <c r="D101" i="12"/>
  <c r="D100" i="12" a="1"/>
  <c r="D100" i="12"/>
  <c r="D99" i="12" a="1"/>
  <c r="D99" i="12"/>
  <c r="D98" i="12" a="1"/>
  <c r="D98" i="12"/>
  <c r="D97" i="12" a="1"/>
  <c r="D97" i="12"/>
  <c r="D96" i="12" a="1"/>
  <c r="D96" i="12"/>
  <c r="D95" i="12" a="1"/>
  <c r="D95" i="12"/>
  <c r="D94" i="12" a="1"/>
  <c r="D94" i="12"/>
  <c r="D93" i="12" a="1"/>
  <c r="D93" i="12"/>
  <c r="D92" i="12" a="1"/>
  <c r="D92" i="12"/>
  <c r="D91" i="12" a="1"/>
  <c r="D91" i="12"/>
  <c r="D90" i="12" a="1"/>
  <c r="D90" i="12"/>
  <c r="D89" i="12" a="1"/>
  <c r="D89" i="12"/>
  <c r="D88" i="12" a="1"/>
  <c r="D88" i="12"/>
  <c r="D87" i="12" a="1"/>
  <c r="D87" i="12"/>
  <c r="D86" i="12" a="1"/>
  <c r="D86" i="12"/>
  <c r="D85" i="12" a="1"/>
  <c r="D85" i="12"/>
  <c r="D84" i="12" a="1"/>
  <c r="D84" i="12"/>
  <c r="D83" i="12" a="1"/>
  <c r="D83" i="12"/>
  <c r="D82" i="12" a="1"/>
  <c r="D82" i="12"/>
  <c r="D81" i="12" a="1"/>
  <c r="D81" i="12"/>
  <c r="D80" i="12" a="1"/>
  <c r="D80" i="12"/>
  <c r="D79" i="12" a="1"/>
  <c r="D79" i="12"/>
  <c r="D78" i="12" a="1"/>
  <c r="D78" i="12"/>
  <c r="D77" i="12" a="1"/>
  <c r="D77" i="12"/>
  <c r="D76" i="12" a="1"/>
  <c r="D76" i="12"/>
  <c r="D75" i="12" a="1"/>
  <c r="D75" i="12"/>
  <c r="D74" i="12" a="1"/>
  <c r="D74" i="12"/>
  <c r="D73" i="12" a="1"/>
  <c r="D73" i="12"/>
  <c r="D72" i="12" a="1"/>
  <c r="D72" i="12"/>
  <c r="D71" i="12" a="1"/>
  <c r="D71" i="12"/>
  <c r="D70" i="12" a="1"/>
  <c r="D70" i="12"/>
  <c r="D69" i="12" a="1"/>
  <c r="D69" i="12"/>
  <c r="D68" i="12" a="1"/>
  <c r="D68" i="12"/>
  <c r="D67" i="12" a="1"/>
  <c r="D67" i="12"/>
  <c r="D66" i="12" a="1"/>
  <c r="D66" i="12"/>
  <c r="D65" i="12" a="1"/>
  <c r="D65" i="12"/>
  <c r="D64" i="12" a="1"/>
  <c r="D64" i="12"/>
  <c r="D63" i="12" a="1"/>
  <c r="D63" i="12"/>
  <c r="D62" i="12" a="1"/>
  <c r="D62" i="12"/>
  <c r="D61" i="12" a="1"/>
  <c r="D61" i="12"/>
  <c r="D60" i="12" a="1"/>
  <c r="D60" i="12"/>
  <c r="D59" i="12" a="1"/>
  <c r="D59" i="12"/>
  <c r="D58" i="12" a="1"/>
  <c r="D58" i="12"/>
  <c r="D57" i="12" a="1"/>
  <c r="D57" i="12"/>
  <c r="D56" i="12" a="1"/>
  <c r="D56" i="12"/>
  <c r="D55" i="12" a="1"/>
  <c r="D55" i="12"/>
  <c r="D54" i="12" a="1"/>
  <c r="D54" i="12"/>
  <c r="D53" i="12" a="1"/>
  <c r="D53" i="12"/>
  <c r="D52" i="12" a="1"/>
  <c r="D52" i="12"/>
  <c r="D51" i="12" a="1"/>
  <c r="D51" i="12"/>
  <c r="D50" i="12" a="1"/>
  <c r="D50" i="12"/>
  <c r="D49" i="12" a="1"/>
  <c r="D49" i="12"/>
  <c r="D48" i="12" a="1"/>
  <c r="D48" i="12"/>
  <c r="D47" i="12" a="1"/>
  <c r="D47" i="12"/>
  <c r="D46" i="12" a="1"/>
  <c r="D46" i="12"/>
  <c r="D45" i="12" a="1"/>
  <c r="D45" i="12"/>
  <c r="D44" i="12" a="1"/>
  <c r="D44" i="12"/>
  <c r="D43" i="12" a="1"/>
  <c r="D43" i="12"/>
  <c r="D42" i="12" a="1"/>
  <c r="D42" i="12"/>
  <c r="D41" i="12" a="1"/>
  <c r="D41" i="12"/>
  <c r="D40" i="12" a="1"/>
  <c r="D40" i="12"/>
  <c r="D39" i="12" a="1"/>
  <c r="D39" i="12"/>
  <c r="D38" i="12" a="1"/>
  <c r="D38" i="12"/>
  <c r="D37" i="12" a="1"/>
  <c r="D37" i="12"/>
  <c r="D36" i="12" a="1"/>
  <c r="D36" i="12"/>
  <c r="D35" i="12" a="1"/>
  <c r="D35" i="12"/>
  <c r="D34" i="12" a="1"/>
  <c r="D34" i="12"/>
  <c r="D33" i="12" a="1"/>
  <c r="D33" i="12"/>
  <c r="D32" i="12" a="1"/>
  <c r="D32" i="12"/>
  <c r="D31" i="12" a="1"/>
  <c r="D31" i="12"/>
  <c r="D30" i="12" a="1"/>
  <c r="D30" i="12"/>
  <c r="D29" i="12" a="1"/>
  <c r="D29" i="12"/>
  <c r="D28" i="12" a="1"/>
  <c r="D28" i="12"/>
  <c r="D27" i="12" a="1"/>
  <c r="D27" i="12"/>
  <c r="D26" i="12" a="1"/>
  <c r="D26" i="12"/>
  <c r="D25" i="12" a="1"/>
  <c r="D25" i="12"/>
  <c r="D24" i="12" a="1"/>
  <c r="D24" i="12"/>
  <c r="D23" i="12" a="1"/>
  <c r="D23" i="12"/>
  <c r="D22" i="12" a="1"/>
  <c r="D22" i="12"/>
  <c r="D21" i="12" a="1"/>
  <c r="D21" i="12"/>
  <c r="D20" i="12" a="1"/>
  <c r="D20" i="12"/>
  <c r="D19" i="12" a="1"/>
  <c r="D19" i="12"/>
  <c r="D18" i="12" a="1"/>
  <c r="D18" i="12"/>
  <c r="D17" i="12" a="1"/>
  <c r="D17" i="12"/>
  <c r="D16" i="12" a="1"/>
  <c r="D16" i="12"/>
  <c r="D15" i="12" a="1"/>
  <c r="D15" i="12"/>
  <c r="D14" i="12" a="1"/>
  <c r="D14" i="12"/>
  <c r="D13" i="12" a="1"/>
  <c r="D13" i="12"/>
  <c r="D12" i="12" a="1"/>
  <c r="D12" i="12"/>
  <c r="D11" i="12" a="1"/>
  <c r="D11" i="12"/>
  <c r="D10" i="12" a="1"/>
  <c r="D10" i="12"/>
  <c r="D9" i="12" a="1"/>
  <c r="D9" i="12"/>
  <c r="D8" i="12" a="1"/>
  <c r="D8" i="12"/>
  <c r="D7" i="12" a="1"/>
  <c r="D7" i="12"/>
  <c r="E3" i="23"/>
  <c r="X128" i="23" l="1" a="1"/>
  <c r="X128" i="23" s="1"/>
  <c r="X127" i="23" a="1"/>
  <c r="X127" i="23" s="1"/>
  <c r="X126" i="23" a="1"/>
  <c r="X126" i="23" s="1"/>
  <c r="X125" i="23" a="1"/>
  <c r="X125" i="23" s="1"/>
  <c r="X124" i="23" a="1"/>
  <c r="X124" i="23" s="1"/>
  <c r="X123" i="23" a="1"/>
  <c r="X123" i="23" s="1"/>
  <c r="X122" i="23" a="1"/>
  <c r="X122" i="23" s="1"/>
  <c r="X121" i="23" a="1"/>
  <c r="X121" i="23" s="1"/>
  <c r="X120" i="23" a="1"/>
  <c r="X120" i="23" s="1"/>
  <c r="X119" i="23" a="1"/>
  <c r="X119" i="23" s="1"/>
  <c r="X118" i="23" a="1"/>
  <c r="X118" i="23" s="1"/>
  <c r="X117" i="23" a="1"/>
  <c r="X117" i="23" s="1"/>
  <c r="X116" i="23" a="1"/>
  <c r="X116" i="23" s="1"/>
  <c r="X115" i="23" a="1"/>
  <c r="X115" i="23" s="1"/>
  <c r="X114" i="23" a="1"/>
  <c r="X114" i="23" s="1"/>
  <c r="X113" i="23" a="1"/>
  <c r="X113" i="23" s="1"/>
  <c r="X112" i="23" a="1"/>
  <c r="X112" i="23" s="1"/>
  <c r="X111" i="23" a="1"/>
  <c r="X111" i="23" s="1"/>
  <c r="X110" i="23" a="1"/>
  <c r="X110" i="23" s="1"/>
  <c r="X109" i="23" a="1"/>
  <c r="X109" i="23" s="1"/>
  <c r="X108" i="23" a="1"/>
  <c r="X108" i="23" s="1"/>
  <c r="X107" i="23" a="1"/>
  <c r="X107" i="23" s="1"/>
  <c r="X106" i="23" a="1"/>
  <c r="X106" i="23" s="1"/>
  <c r="X105" i="23" a="1"/>
  <c r="X105" i="23" s="1"/>
  <c r="X104" i="23" a="1"/>
  <c r="X104" i="23" s="1"/>
  <c r="X103" i="23" a="1"/>
  <c r="X103" i="23" s="1"/>
  <c r="X102" i="23" a="1"/>
  <c r="X102" i="23" s="1"/>
  <c r="X101" i="23" a="1"/>
  <c r="X101" i="23" s="1"/>
  <c r="X100" i="23" a="1"/>
  <c r="X100" i="23" s="1"/>
  <c r="X99" i="23" a="1"/>
  <c r="X99" i="23" s="1"/>
  <c r="X98" i="23" a="1"/>
  <c r="X98" i="23" s="1"/>
  <c r="X97" i="23" a="1"/>
  <c r="X97" i="23" s="1"/>
  <c r="X96" i="23" a="1"/>
  <c r="X96" i="23" s="1"/>
  <c r="X95" i="23" a="1"/>
  <c r="X95" i="23" s="1"/>
  <c r="X94" i="23" a="1"/>
  <c r="X94" i="23" s="1"/>
  <c r="X93" i="23" a="1"/>
  <c r="X93" i="23" s="1"/>
  <c r="X92" i="23" a="1"/>
  <c r="X92" i="23" s="1"/>
  <c r="X91" i="23" a="1"/>
  <c r="X91" i="23" s="1"/>
  <c r="X90" i="23" a="1"/>
  <c r="X90" i="23" s="1"/>
  <c r="X89" i="23" a="1"/>
  <c r="X89" i="23" s="1"/>
  <c r="X88" i="23" a="1"/>
  <c r="X88" i="23" s="1"/>
  <c r="X87" i="23" a="1"/>
  <c r="X87" i="23" s="1"/>
  <c r="X86" i="23" a="1"/>
  <c r="X86" i="23" s="1"/>
  <c r="X85" i="23" a="1"/>
  <c r="X85" i="23" s="1"/>
  <c r="X84" i="23" a="1"/>
  <c r="X84" i="23" s="1"/>
  <c r="X83" i="23" a="1"/>
  <c r="X83" i="23" s="1"/>
  <c r="X82" i="23" a="1"/>
  <c r="X82" i="23" s="1"/>
  <c r="X81" i="23" a="1"/>
  <c r="X81" i="23" s="1"/>
  <c r="X80" i="23" a="1"/>
  <c r="X80" i="23" s="1"/>
  <c r="X79" i="23" a="1"/>
  <c r="X79" i="23" s="1"/>
  <c r="X78" i="23" a="1"/>
  <c r="X78" i="23" s="1"/>
  <c r="X77" i="23" a="1"/>
  <c r="X77" i="23" s="1"/>
  <c r="X76" i="23" a="1"/>
  <c r="X76" i="23" s="1"/>
  <c r="X75" i="23" a="1"/>
  <c r="X75" i="23" s="1"/>
  <c r="X74" i="23" a="1"/>
  <c r="X74" i="23" s="1"/>
  <c r="X73" i="23" a="1"/>
  <c r="X73" i="23" s="1"/>
  <c r="X72" i="23" a="1"/>
  <c r="X72" i="23" s="1"/>
  <c r="X71" i="23" a="1"/>
  <c r="X71" i="23" s="1"/>
  <c r="X70" i="23" a="1"/>
  <c r="X70" i="23" s="1"/>
  <c r="X69" i="23" a="1"/>
  <c r="X69" i="23" s="1"/>
  <c r="X68" i="23" a="1"/>
  <c r="X68" i="23" s="1"/>
  <c r="X67" i="23" a="1"/>
  <c r="X67" i="23" s="1"/>
  <c r="X66" i="23" a="1"/>
  <c r="X66" i="23" s="1"/>
  <c r="X65" i="23" a="1"/>
  <c r="X65" i="23" s="1"/>
  <c r="X64" i="23" a="1"/>
  <c r="X64" i="23" s="1"/>
  <c r="X63" i="23" a="1"/>
  <c r="X63" i="23" s="1"/>
  <c r="X62" i="23" a="1"/>
  <c r="X62" i="23" s="1"/>
  <c r="X61" i="23" a="1"/>
  <c r="X61" i="23" s="1"/>
  <c r="X60" i="23" a="1"/>
  <c r="X60" i="23" s="1"/>
  <c r="X59" i="23" a="1"/>
  <c r="X59" i="23" s="1"/>
  <c r="X58" i="23" a="1"/>
  <c r="X58" i="23" s="1"/>
  <c r="X57" i="23" a="1"/>
  <c r="X57" i="23" s="1"/>
  <c r="X56" i="23" a="1"/>
  <c r="X56" i="23" s="1"/>
  <c r="X55" i="23" a="1"/>
  <c r="X55" i="23" s="1"/>
  <c r="X54" i="23" a="1"/>
  <c r="X54" i="23" s="1"/>
  <c r="X53" i="23" a="1"/>
  <c r="X53" i="23" s="1"/>
  <c r="X52" i="23" a="1"/>
  <c r="X52" i="23" s="1"/>
  <c r="X51" i="23" a="1"/>
  <c r="X51" i="23" s="1"/>
  <c r="X50" i="23" a="1"/>
  <c r="X50" i="23" s="1"/>
  <c r="X49" i="23" a="1"/>
  <c r="X49" i="23" s="1"/>
  <c r="X48" i="23" a="1"/>
  <c r="X48" i="23" s="1"/>
  <c r="X47" i="23" a="1"/>
  <c r="X47" i="23" s="1"/>
  <c r="X46" i="23" a="1"/>
  <c r="X46" i="23" s="1"/>
  <c r="X45" i="23" a="1"/>
  <c r="X45" i="23" s="1"/>
  <c r="X44" i="23" a="1"/>
  <c r="X44" i="23" s="1"/>
  <c r="X43" i="23" a="1"/>
  <c r="X43" i="23" s="1"/>
  <c r="X42" i="23" a="1"/>
  <c r="X42" i="23" s="1"/>
  <c r="X41" i="23" a="1"/>
  <c r="X41" i="23" s="1"/>
  <c r="X40" i="23" a="1"/>
  <c r="X40" i="23" s="1"/>
  <c r="X39" i="23" a="1"/>
  <c r="X39" i="23" s="1"/>
  <c r="X38" i="23" a="1"/>
  <c r="X38" i="23" s="1"/>
  <c r="X37" i="23" a="1"/>
  <c r="X37" i="23" s="1"/>
  <c r="X36" i="23" a="1"/>
  <c r="X36" i="23" s="1"/>
  <c r="X35" i="23" a="1"/>
  <c r="X35" i="23" s="1"/>
  <c r="X34" i="23" a="1"/>
  <c r="X34" i="23" s="1"/>
  <c r="X33" i="23" a="1"/>
  <c r="X33" i="23" s="1"/>
  <c r="X32" i="23" a="1"/>
  <c r="X32" i="23" s="1"/>
  <c r="X31" i="23" a="1"/>
  <c r="X31" i="23" s="1"/>
  <c r="X30" i="23" a="1"/>
  <c r="X30" i="23" s="1"/>
  <c r="X29" i="23" a="1"/>
  <c r="X29" i="23" s="1"/>
  <c r="X28" i="23" a="1"/>
  <c r="X28" i="23" s="1"/>
  <c r="X27" i="23" a="1"/>
  <c r="X27" i="23" s="1"/>
  <c r="X26" i="23" a="1"/>
  <c r="X26" i="23" s="1"/>
  <c r="X25" i="23" a="1"/>
  <c r="X25" i="23" s="1"/>
  <c r="X24" i="23" a="1"/>
  <c r="X24" i="23" s="1"/>
  <c r="X23" i="23" a="1"/>
  <c r="X23" i="23" s="1"/>
  <c r="X22" i="23" a="1"/>
  <c r="X22" i="23" s="1"/>
  <c r="X21" i="23" a="1"/>
  <c r="X21" i="23" s="1"/>
  <c r="X20" i="23" a="1"/>
  <c r="X20" i="23" s="1"/>
  <c r="X19" i="23" a="1"/>
  <c r="X19" i="23" s="1"/>
  <c r="X18" i="23" a="1"/>
  <c r="X18" i="23" s="1"/>
  <c r="X17" i="23" a="1"/>
  <c r="X17" i="23" s="1"/>
  <c r="X16" i="23" a="1"/>
  <c r="X16" i="23" s="1"/>
  <c r="X15" i="23" a="1"/>
  <c r="X15" i="23" s="1"/>
  <c r="X14" i="23" a="1"/>
  <c r="X14" i="23" s="1"/>
  <c r="X13" i="23" a="1"/>
  <c r="X13" i="23" s="1"/>
  <c r="X12" i="23" a="1"/>
  <c r="X12" i="23" s="1"/>
  <c r="X11" i="23" a="1"/>
  <c r="X11" i="23" s="1"/>
  <c r="X10" i="23" a="1"/>
  <c r="X10" i="23" s="1"/>
  <c r="X9" i="23" a="1"/>
  <c r="X9" i="23" s="1"/>
  <c r="X8" i="23" a="1"/>
  <c r="X8" i="23" s="1"/>
  <c r="X7" i="23" a="1"/>
  <c r="X7" i="23" s="1"/>
  <c r="T7" i="23" a="1"/>
  <c r="T7" i="23" s="1"/>
  <c r="T8" i="23" a="1"/>
  <c r="T8" i="23" s="1"/>
  <c r="T9" i="23" a="1"/>
  <c r="T9" i="23" s="1"/>
  <c r="T10" i="23" a="1"/>
  <c r="T10" i="23" s="1"/>
  <c r="T11" i="23" a="1"/>
  <c r="T11" i="23" s="1"/>
  <c r="T12" i="23" a="1"/>
  <c r="T12" i="23" s="1"/>
  <c r="T13" i="23" a="1"/>
  <c r="T13" i="23" s="1"/>
  <c r="T14" i="23" a="1"/>
  <c r="T14" i="23" s="1"/>
  <c r="T15" i="23" a="1"/>
  <c r="T15" i="23" s="1"/>
  <c r="T16" i="23" a="1"/>
  <c r="T16" i="23" s="1"/>
  <c r="T17" i="23" a="1"/>
  <c r="T17" i="23" s="1"/>
  <c r="T18" i="23" a="1"/>
  <c r="T18" i="23" s="1"/>
  <c r="T19" i="23" a="1"/>
  <c r="T19" i="23" s="1"/>
  <c r="T20" i="23" a="1"/>
  <c r="T20" i="23" s="1"/>
  <c r="T21" i="23" a="1"/>
  <c r="T21" i="23" s="1"/>
  <c r="T22" i="23" a="1"/>
  <c r="T22" i="23" s="1"/>
  <c r="T23" i="23" a="1"/>
  <c r="T23" i="23" s="1"/>
  <c r="T24" i="23" a="1"/>
  <c r="T24" i="23" s="1"/>
  <c r="T25" i="23" a="1"/>
  <c r="T25" i="23" s="1"/>
  <c r="T26" i="23" a="1"/>
  <c r="T26" i="23" s="1"/>
  <c r="T27" i="23" a="1"/>
  <c r="T27" i="23" s="1"/>
  <c r="T28" i="23" a="1"/>
  <c r="T28" i="23" s="1"/>
  <c r="T29" i="23" a="1"/>
  <c r="T29" i="23" s="1"/>
  <c r="T30" i="23" a="1"/>
  <c r="T30" i="23" s="1"/>
  <c r="T31" i="23" a="1"/>
  <c r="T31" i="23" s="1"/>
  <c r="T32" i="23" a="1"/>
  <c r="T32" i="23" s="1"/>
  <c r="T33" i="23" a="1"/>
  <c r="T33" i="23" s="1"/>
  <c r="T34" i="23" a="1"/>
  <c r="T34" i="23" s="1"/>
  <c r="T35" i="23" a="1"/>
  <c r="T35" i="23" s="1"/>
  <c r="T36" i="23" a="1"/>
  <c r="T36" i="23" s="1"/>
  <c r="T37" i="23" a="1"/>
  <c r="T37" i="23" s="1"/>
  <c r="T38" i="23" a="1"/>
  <c r="T38" i="23" s="1"/>
  <c r="T39" i="23" a="1"/>
  <c r="T39" i="23" s="1"/>
  <c r="T40" i="23" a="1"/>
  <c r="T40" i="23" s="1"/>
  <c r="T41" i="23" a="1"/>
  <c r="T41" i="23" s="1"/>
  <c r="T42" i="23" a="1"/>
  <c r="T42" i="23" s="1"/>
  <c r="T43" i="23" a="1"/>
  <c r="T43" i="23" s="1"/>
  <c r="T44" i="23" a="1"/>
  <c r="T44" i="23" s="1"/>
  <c r="T45" i="23" a="1"/>
  <c r="T45" i="23" s="1"/>
  <c r="T46" i="23" a="1"/>
  <c r="T46" i="23" s="1"/>
  <c r="T47" i="23" a="1"/>
  <c r="T47" i="23" s="1"/>
  <c r="T48" i="23" a="1"/>
  <c r="T48" i="23" s="1"/>
  <c r="T49" i="23" a="1"/>
  <c r="T49" i="23" s="1"/>
  <c r="T50" i="23" a="1"/>
  <c r="T50" i="23" s="1"/>
  <c r="T51" i="23" a="1"/>
  <c r="T51" i="23" s="1"/>
  <c r="T52" i="23" a="1"/>
  <c r="T52" i="23" s="1"/>
  <c r="T53" i="23" a="1"/>
  <c r="T53" i="23" s="1"/>
  <c r="T54" i="23" a="1"/>
  <c r="T54" i="23" s="1"/>
  <c r="T55" i="23" a="1"/>
  <c r="T55" i="23" s="1"/>
  <c r="T56" i="23" a="1"/>
  <c r="T56" i="23" s="1"/>
  <c r="T57" i="23" a="1"/>
  <c r="T57" i="23" s="1"/>
  <c r="T58" i="23" a="1"/>
  <c r="T58" i="23" s="1"/>
  <c r="T59" i="23" a="1"/>
  <c r="T59" i="23" s="1"/>
  <c r="T60" i="23" a="1"/>
  <c r="T60" i="23" s="1"/>
  <c r="T61" i="23" a="1"/>
  <c r="T61" i="23" s="1"/>
  <c r="T62" i="23" a="1"/>
  <c r="T62" i="23" s="1"/>
  <c r="T63" i="23" a="1"/>
  <c r="T63" i="23" s="1"/>
  <c r="T64" i="23" a="1"/>
  <c r="T64" i="23" s="1"/>
  <c r="T65" i="23" a="1"/>
  <c r="T65" i="23" s="1"/>
  <c r="T66" i="23" a="1"/>
  <c r="T66" i="23" s="1"/>
  <c r="T67" i="23" a="1"/>
  <c r="T67" i="23" s="1"/>
  <c r="T68" i="23" a="1"/>
  <c r="T68" i="23" s="1"/>
  <c r="T69" i="23" a="1"/>
  <c r="T69" i="23" s="1"/>
  <c r="T70" i="23" a="1"/>
  <c r="T70" i="23" s="1"/>
  <c r="T71" i="23" a="1"/>
  <c r="T71" i="23" s="1"/>
  <c r="T72" i="23" a="1"/>
  <c r="T72" i="23" s="1"/>
  <c r="T73" i="23" a="1"/>
  <c r="T73" i="23" s="1"/>
  <c r="T74" i="23" a="1"/>
  <c r="T74" i="23" s="1"/>
  <c r="T75" i="23" a="1"/>
  <c r="T75" i="23" s="1"/>
  <c r="T76" i="23" a="1"/>
  <c r="T76" i="23" s="1"/>
  <c r="T77" i="23" a="1"/>
  <c r="T77" i="23" s="1"/>
  <c r="T78" i="23" a="1"/>
  <c r="T78" i="23" s="1"/>
  <c r="T79" i="23" a="1"/>
  <c r="T79" i="23" s="1"/>
  <c r="T80" i="23" a="1"/>
  <c r="T80" i="23" s="1"/>
  <c r="T81" i="23" a="1"/>
  <c r="T81" i="23" s="1"/>
  <c r="T82" i="23" a="1"/>
  <c r="T82" i="23" s="1"/>
  <c r="T83" i="23" a="1"/>
  <c r="T83" i="23" s="1"/>
  <c r="T84" i="23" a="1"/>
  <c r="T84" i="23" s="1"/>
  <c r="T85" i="23" a="1"/>
  <c r="T85" i="23" s="1"/>
  <c r="T86" i="23" a="1"/>
  <c r="T86" i="23" s="1"/>
  <c r="T87" i="23" a="1"/>
  <c r="T87" i="23" s="1"/>
  <c r="T88" i="23" a="1"/>
  <c r="T88" i="23" s="1"/>
  <c r="T89" i="23" a="1"/>
  <c r="T89" i="23" s="1"/>
  <c r="T90" i="23" a="1"/>
  <c r="T90" i="23" s="1"/>
  <c r="T91" i="23" a="1"/>
  <c r="T91" i="23" s="1"/>
  <c r="T92" i="23" a="1"/>
  <c r="T92" i="23" s="1"/>
  <c r="T93" i="23" a="1"/>
  <c r="T93" i="23" s="1"/>
  <c r="T94" i="23" a="1"/>
  <c r="T94" i="23" s="1"/>
  <c r="T95" i="23" a="1"/>
  <c r="T95" i="23" s="1"/>
  <c r="T96" i="23" a="1"/>
  <c r="T96" i="23" s="1"/>
  <c r="T97" i="23" a="1"/>
  <c r="T97" i="23" s="1"/>
  <c r="T98" i="23" a="1"/>
  <c r="T98" i="23" s="1"/>
  <c r="T99" i="23" a="1"/>
  <c r="T99" i="23" s="1"/>
  <c r="T100" i="23" a="1"/>
  <c r="T100" i="23" s="1"/>
  <c r="T101" i="23" a="1"/>
  <c r="T101" i="23" s="1"/>
  <c r="T102" i="23" a="1"/>
  <c r="T102" i="23" s="1"/>
  <c r="T103" i="23" a="1"/>
  <c r="T103" i="23" s="1"/>
  <c r="T104" i="23" a="1"/>
  <c r="T104" i="23" s="1"/>
  <c r="T105" i="23" a="1"/>
  <c r="T105" i="23" s="1"/>
  <c r="T106" i="23" a="1"/>
  <c r="T106" i="23" s="1"/>
  <c r="T107" i="23" a="1"/>
  <c r="T107" i="23" s="1"/>
  <c r="T108" i="23" a="1"/>
  <c r="T108" i="23" s="1"/>
  <c r="T109" i="23" a="1"/>
  <c r="T109" i="23" s="1"/>
  <c r="T110" i="23" a="1"/>
  <c r="T110" i="23" s="1"/>
  <c r="T111" i="23" a="1"/>
  <c r="T111" i="23" s="1"/>
  <c r="T112" i="23" a="1"/>
  <c r="T112" i="23" s="1"/>
  <c r="T113" i="23" a="1"/>
  <c r="T113" i="23" s="1"/>
  <c r="T114" i="23" a="1"/>
  <c r="T114" i="23" s="1"/>
  <c r="T115" i="23" a="1"/>
  <c r="T115" i="23" s="1"/>
  <c r="T116" i="23" a="1"/>
  <c r="T116" i="23" s="1"/>
  <c r="T117" i="23" a="1"/>
  <c r="T117" i="23" s="1"/>
  <c r="T118" i="23" a="1"/>
  <c r="T118" i="23" s="1"/>
  <c r="T119" i="23" a="1"/>
  <c r="T119" i="23" s="1"/>
  <c r="T120" i="23" a="1"/>
  <c r="T120" i="23" s="1"/>
  <c r="T121" i="23" a="1"/>
  <c r="T121" i="23" s="1"/>
  <c r="T122" i="23" a="1"/>
  <c r="T122" i="23" s="1"/>
  <c r="T123" i="23" a="1"/>
  <c r="T123" i="23" s="1"/>
  <c r="T124" i="23" a="1"/>
  <c r="T124" i="23" s="1"/>
  <c r="T125" i="23" a="1"/>
  <c r="T125" i="23" s="1"/>
  <c r="T126" i="23" a="1"/>
  <c r="T126" i="23" s="1"/>
  <c r="T127" i="23" a="1"/>
  <c r="T127" i="23" s="1"/>
  <c r="T128" i="23" a="1"/>
  <c r="T128" i="23" s="1"/>
  <c r="R128" i="23" a="1"/>
  <c r="R128" i="23" s="1"/>
  <c r="R127" i="23" a="1"/>
  <c r="R127" i="23" s="1"/>
  <c r="R126" i="23" a="1"/>
  <c r="R126" i="23" s="1"/>
  <c r="R125" i="23" a="1"/>
  <c r="R125" i="23" s="1"/>
  <c r="R124" i="23" a="1"/>
  <c r="R124" i="23" s="1"/>
  <c r="R123" i="23" a="1"/>
  <c r="R123" i="23" s="1"/>
  <c r="R122" i="23" a="1"/>
  <c r="R122" i="23" s="1"/>
  <c r="R121" i="23" a="1"/>
  <c r="R121" i="23" s="1"/>
  <c r="R120" i="23" a="1"/>
  <c r="R120" i="23" s="1"/>
  <c r="R119" i="23" a="1"/>
  <c r="R119" i="23" s="1"/>
  <c r="R118" i="23" a="1"/>
  <c r="R118" i="23" s="1"/>
  <c r="R117" i="23" a="1"/>
  <c r="R117" i="23" s="1"/>
  <c r="R116" i="23" a="1"/>
  <c r="R116" i="23" s="1"/>
  <c r="R115" i="23" a="1"/>
  <c r="R115" i="23" s="1"/>
  <c r="R114" i="23" a="1"/>
  <c r="R114" i="23" s="1"/>
  <c r="R113" i="23" a="1"/>
  <c r="R113" i="23" s="1"/>
  <c r="R112" i="23" a="1"/>
  <c r="R112" i="23" s="1"/>
  <c r="R111" i="23" a="1"/>
  <c r="R111" i="23" s="1"/>
  <c r="R110" i="23" a="1"/>
  <c r="R110" i="23" s="1"/>
  <c r="R109" i="23" a="1"/>
  <c r="R109" i="23" s="1"/>
  <c r="R108" i="23" a="1"/>
  <c r="R108" i="23" s="1"/>
  <c r="R107" i="23" a="1"/>
  <c r="R107" i="23" s="1"/>
  <c r="R106" i="23" a="1"/>
  <c r="R106" i="23" s="1"/>
  <c r="R105" i="23" a="1"/>
  <c r="R105" i="23" s="1"/>
  <c r="R104" i="23" a="1"/>
  <c r="R104" i="23" s="1"/>
  <c r="R103" i="23" a="1"/>
  <c r="R103" i="23" s="1"/>
  <c r="R102" i="23" a="1"/>
  <c r="R102" i="23" s="1"/>
  <c r="R101" i="23" a="1"/>
  <c r="R101" i="23" s="1"/>
  <c r="R100" i="23" a="1"/>
  <c r="R100" i="23" s="1"/>
  <c r="R99" i="23" a="1"/>
  <c r="R99" i="23" s="1"/>
  <c r="R98" i="23" a="1"/>
  <c r="R98" i="23" s="1"/>
  <c r="R97" i="23" a="1"/>
  <c r="R97" i="23" s="1"/>
  <c r="R96" i="23" a="1"/>
  <c r="R96" i="23" s="1"/>
  <c r="R95" i="23" a="1"/>
  <c r="R95" i="23" s="1"/>
  <c r="R94" i="23" a="1"/>
  <c r="R94" i="23" s="1"/>
  <c r="R93" i="23" a="1"/>
  <c r="R93" i="23" s="1"/>
  <c r="R92" i="23" a="1"/>
  <c r="R92" i="23" s="1"/>
  <c r="R91" i="23" a="1"/>
  <c r="R91" i="23" s="1"/>
  <c r="R90" i="23" a="1"/>
  <c r="R90" i="23" s="1"/>
  <c r="R89" i="23" a="1"/>
  <c r="R89" i="23" s="1"/>
  <c r="R88" i="23" a="1"/>
  <c r="R88" i="23" s="1"/>
  <c r="R87" i="23" a="1"/>
  <c r="R87" i="23" s="1"/>
  <c r="R86" i="23" a="1"/>
  <c r="R86" i="23" s="1"/>
  <c r="R85" i="23" a="1"/>
  <c r="R85" i="23" s="1"/>
  <c r="R84" i="23" a="1"/>
  <c r="R84" i="23" s="1"/>
  <c r="R83" i="23" a="1"/>
  <c r="R83" i="23" s="1"/>
  <c r="R82" i="23" a="1"/>
  <c r="R82" i="23" s="1"/>
  <c r="R81" i="23" a="1"/>
  <c r="R81" i="23" s="1"/>
  <c r="R80" i="23" a="1"/>
  <c r="R80" i="23" s="1"/>
  <c r="R79" i="23" a="1"/>
  <c r="R79" i="23" s="1"/>
  <c r="R78" i="23" a="1"/>
  <c r="R78" i="23" s="1"/>
  <c r="R77" i="23" a="1"/>
  <c r="R77" i="23" s="1"/>
  <c r="R76" i="23" a="1"/>
  <c r="R76" i="23" s="1"/>
  <c r="R75" i="23" a="1"/>
  <c r="R75" i="23" s="1"/>
  <c r="R74" i="23" a="1"/>
  <c r="R74" i="23" s="1"/>
  <c r="R73" i="23" a="1"/>
  <c r="R73" i="23" s="1"/>
  <c r="R72" i="23" a="1"/>
  <c r="R72" i="23" s="1"/>
  <c r="R71" i="23" a="1"/>
  <c r="R71" i="23" s="1"/>
  <c r="R70" i="23" a="1"/>
  <c r="R70" i="23" s="1"/>
  <c r="R69" i="23" a="1"/>
  <c r="R69" i="23" s="1"/>
  <c r="R68" i="23" a="1"/>
  <c r="R68" i="23" s="1"/>
  <c r="R67" i="23" a="1"/>
  <c r="R67" i="23" s="1"/>
  <c r="R66" i="23" a="1"/>
  <c r="R66" i="23" s="1"/>
  <c r="R65" i="23" a="1"/>
  <c r="R65" i="23" s="1"/>
  <c r="R64" i="23" a="1"/>
  <c r="R64" i="23" s="1"/>
  <c r="R63" i="23" a="1"/>
  <c r="R63" i="23" s="1"/>
  <c r="R62" i="23" a="1"/>
  <c r="R62" i="23" s="1"/>
  <c r="R61" i="23" a="1"/>
  <c r="R61" i="23" s="1"/>
  <c r="R60" i="23" a="1"/>
  <c r="R60" i="23" s="1"/>
  <c r="R59" i="23" a="1"/>
  <c r="R59" i="23" s="1"/>
  <c r="R58" i="23" a="1"/>
  <c r="R58" i="23" s="1"/>
  <c r="R57" i="23" a="1"/>
  <c r="R57" i="23" s="1"/>
  <c r="R56" i="23" a="1"/>
  <c r="R56" i="23" s="1"/>
  <c r="R55" i="23" a="1"/>
  <c r="R55" i="23" s="1"/>
  <c r="R54" i="23" a="1"/>
  <c r="R54" i="23" s="1"/>
  <c r="R53" i="23" a="1"/>
  <c r="R53" i="23" s="1"/>
  <c r="R52" i="23" a="1"/>
  <c r="R52" i="23" s="1"/>
  <c r="R51" i="23" a="1"/>
  <c r="R51" i="23" s="1"/>
  <c r="R50" i="23" a="1"/>
  <c r="R50" i="23" s="1"/>
  <c r="R49" i="23" a="1"/>
  <c r="R49" i="23" s="1"/>
  <c r="R48" i="23" a="1"/>
  <c r="R48" i="23" s="1"/>
  <c r="R47" i="23" a="1"/>
  <c r="R47" i="23" s="1"/>
  <c r="R46" i="23" a="1"/>
  <c r="R46" i="23" s="1"/>
  <c r="R45" i="23" a="1"/>
  <c r="R45" i="23" s="1"/>
  <c r="R44" i="23" a="1"/>
  <c r="R44" i="23" s="1"/>
  <c r="R43" i="23" a="1"/>
  <c r="R43" i="23" s="1"/>
  <c r="R42" i="23" a="1"/>
  <c r="R42" i="23" s="1"/>
  <c r="R41" i="23" a="1"/>
  <c r="R41" i="23" s="1"/>
  <c r="R40" i="23" a="1"/>
  <c r="R40" i="23" s="1"/>
  <c r="R39" i="23" a="1"/>
  <c r="R39" i="23" s="1"/>
  <c r="R38" i="23" a="1"/>
  <c r="R38" i="23" s="1"/>
  <c r="R37" i="23" a="1"/>
  <c r="R37" i="23" s="1"/>
  <c r="R36" i="23" a="1"/>
  <c r="R36" i="23" s="1"/>
  <c r="R35" i="23" a="1"/>
  <c r="R35" i="23" s="1"/>
  <c r="R34" i="23" a="1"/>
  <c r="R34" i="23" s="1"/>
  <c r="R33" i="23" a="1"/>
  <c r="R33" i="23" s="1"/>
  <c r="R32" i="23" a="1"/>
  <c r="R32" i="23" s="1"/>
  <c r="R31" i="23" a="1"/>
  <c r="R31" i="23" s="1"/>
  <c r="R30" i="23" a="1"/>
  <c r="R30" i="23" s="1"/>
  <c r="R29" i="23" a="1"/>
  <c r="R29" i="23" s="1"/>
  <c r="R28" i="23" a="1"/>
  <c r="R28" i="23" s="1"/>
  <c r="R27" i="23" a="1"/>
  <c r="R27" i="23" s="1"/>
  <c r="R26" i="23" a="1"/>
  <c r="R26" i="23" s="1"/>
  <c r="R25" i="23" a="1"/>
  <c r="R25" i="23" s="1"/>
  <c r="R24" i="23" a="1"/>
  <c r="R24" i="23" s="1"/>
  <c r="R23" i="23" a="1"/>
  <c r="R23" i="23" s="1"/>
  <c r="R22" i="23" a="1"/>
  <c r="R22" i="23" s="1"/>
  <c r="R21" i="23" a="1"/>
  <c r="R21" i="23" s="1"/>
  <c r="R20" i="23" a="1"/>
  <c r="R20" i="23" s="1"/>
  <c r="R19" i="23" a="1"/>
  <c r="R19" i="23" s="1"/>
  <c r="R18" i="23" a="1"/>
  <c r="R18" i="23" s="1"/>
  <c r="R17" i="23" a="1"/>
  <c r="R17" i="23" s="1"/>
  <c r="R16" i="23" a="1"/>
  <c r="R16" i="23" s="1"/>
  <c r="R15" i="23" a="1"/>
  <c r="R15" i="23" s="1"/>
  <c r="R14" i="23" a="1"/>
  <c r="R14" i="23" s="1"/>
  <c r="R13" i="23" a="1"/>
  <c r="R13" i="23" s="1"/>
  <c r="R12" i="23" a="1"/>
  <c r="R12" i="23" s="1"/>
  <c r="R11" i="23" a="1"/>
  <c r="R11" i="23" s="1"/>
  <c r="R10" i="23" a="1"/>
  <c r="R10" i="23" s="1"/>
  <c r="R9" i="23" a="1"/>
  <c r="R9" i="23" s="1"/>
  <c r="R8" i="23" a="1"/>
  <c r="R8" i="23" s="1"/>
  <c r="R7" i="23" a="1"/>
  <c r="R7" i="23" s="1"/>
  <c r="N7" i="23" a="1"/>
  <c r="N7" i="23" s="1"/>
  <c r="N8" i="23" a="1"/>
  <c r="N8" i="23" s="1"/>
  <c r="N9" i="23" a="1"/>
  <c r="N9" i="23" s="1"/>
  <c r="N10" i="23" a="1"/>
  <c r="N10" i="23" s="1"/>
  <c r="N11" i="23" a="1"/>
  <c r="N11" i="23" s="1"/>
  <c r="N12" i="23" a="1"/>
  <c r="N12" i="23" s="1"/>
  <c r="N13" i="23" a="1"/>
  <c r="N13" i="23" s="1"/>
  <c r="N14" i="23" a="1"/>
  <c r="N14" i="23" s="1"/>
  <c r="N15" i="23" a="1"/>
  <c r="N15" i="23" s="1"/>
  <c r="N16" i="23" a="1"/>
  <c r="N16" i="23" s="1"/>
  <c r="N17" i="23" a="1"/>
  <c r="N17" i="23" s="1"/>
  <c r="N18" i="23" a="1"/>
  <c r="N18" i="23" s="1"/>
  <c r="N19" i="23" a="1"/>
  <c r="N19" i="23" s="1"/>
  <c r="N20" i="23" a="1"/>
  <c r="N20" i="23" s="1"/>
  <c r="N21" i="23" a="1"/>
  <c r="N21" i="23" s="1"/>
  <c r="N22" i="23" a="1"/>
  <c r="N22" i="23" s="1"/>
  <c r="N23" i="23" a="1"/>
  <c r="N23" i="23" s="1"/>
  <c r="N24" i="23" a="1"/>
  <c r="N24" i="23" s="1"/>
  <c r="N25" i="23" a="1"/>
  <c r="N25" i="23" s="1"/>
  <c r="N26" i="23" a="1"/>
  <c r="N26" i="23" s="1"/>
  <c r="N27" i="23" a="1"/>
  <c r="N27" i="23" s="1"/>
  <c r="N28" i="23" a="1"/>
  <c r="N28" i="23" s="1"/>
  <c r="N29" i="23" a="1"/>
  <c r="N29" i="23" s="1"/>
  <c r="N30" i="23" a="1"/>
  <c r="N30" i="23" s="1"/>
  <c r="N31" i="23" a="1"/>
  <c r="N31" i="23" s="1"/>
  <c r="N32" i="23" a="1"/>
  <c r="N32" i="23" s="1"/>
  <c r="N33" i="23" a="1"/>
  <c r="N33" i="23" s="1"/>
  <c r="N34" i="23" a="1"/>
  <c r="N34" i="23" s="1"/>
  <c r="N35" i="23" a="1"/>
  <c r="N35" i="23" s="1"/>
  <c r="N36" i="23" a="1"/>
  <c r="N36" i="23" s="1"/>
  <c r="N37" i="23" a="1"/>
  <c r="N37" i="23" s="1"/>
  <c r="N38" i="23" a="1"/>
  <c r="N38" i="23" s="1"/>
  <c r="N39" i="23" a="1"/>
  <c r="N39" i="23" s="1"/>
  <c r="N40" i="23" a="1"/>
  <c r="N40" i="23" s="1"/>
  <c r="N41" i="23" a="1"/>
  <c r="N41" i="23" s="1"/>
  <c r="N42" i="23" a="1"/>
  <c r="N42" i="23" s="1"/>
  <c r="N43" i="23" a="1"/>
  <c r="N43" i="23" s="1"/>
  <c r="N44" i="23" a="1"/>
  <c r="N44" i="23" s="1"/>
  <c r="N45" i="23" a="1"/>
  <c r="N45" i="23" s="1"/>
  <c r="N46" i="23" a="1"/>
  <c r="N46" i="23" s="1"/>
  <c r="N47" i="23" a="1"/>
  <c r="N47" i="23" s="1"/>
  <c r="N48" i="23" a="1"/>
  <c r="N48" i="23" s="1"/>
  <c r="N49" i="23" a="1"/>
  <c r="N49" i="23" s="1"/>
  <c r="N50" i="23" a="1"/>
  <c r="N50" i="23" s="1"/>
  <c r="N51" i="23" a="1"/>
  <c r="N51" i="23" s="1"/>
  <c r="N52" i="23" a="1"/>
  <c r="N52" i="23" s="1"/>
  <c r="N53" i="23" a="1"/>
  <c r="N53" i="23" s="1"/>
  <c r="N54" i="23" a="1"/>
  <c r="N54" i="23" s="1"/>
  <c r="N55" i="23" a="1"/>
  <c r="N55" i="23" s="1"/>
  <c r="N56" i="23" a="1"/>
  <c r="N56" i="23" s="1"/>
  <c r="N57" i="23" a="1"/>
  <c r="N57" i="23" s="1"/>
  <c r="N58" i="23" a="1"/>
  <c r="N58" i="23" s="1"/>
  <c r="N59" i="23" a="1"/>
  <c r="N59" i="23" s="1"/>
  <c r="N60" i="23" a="1"/>
  <c r="N60" i="23" s="1"/>
  <c r="N61" i="23" a="1"/>
  <c r="N61" i="23" s="1"/>
  <c r="N62" i="23" a="1"/>
  <c r="N62" i="23" s="1"/>
  <c r="N63" i="23" a="1"/>
  <c r="N63" i="23" s="1"/>
  <c r="N64" i="23" a="1"/>
  <c r="N64" i="23" s="1"/>
  <c r="N65" i="23" a="1"/>
  <c r="N65" i="23" s="1"/>
  <c r="N66" i="23" a="1"/>
  <c r="N66" i="23" s="1"/>
  <c r="N67" i="23" a="1"/>
  <c r="N67" i="23" s="1"/>
  <c r="N68" i="23" a="1"/>
  <c r="N68" i="23" s="1"/>
  <c r="N69" i="23" a="1"/>
  <c r="N69" i="23" s="1"/>
  <c r="N70" i="23" a="1"/>
  <c r="N70" i="23" s="1"/>
  <c r="N71" i="23" a="1"/>
  <c r="N71" i="23" s="1"/>
  <c r="N72" i="23" a="1"/>
  <c r="N72" i="23" s="1"/>
  <c r="N73" i="23" a="1"/>
  <c r="N73" i="23" s="1"/>
  <c r="N74" i="23" a="1"/>
  <c r="N74" i="23" s="1"/>
  <c r="N75" i="23" a="1"/>
  <c r="N75" i="23" s="1"/>
  <c r="N76" i="23" a="1"/>
  <c r="N76" i="23" s="1"/>
  <c r="N77" i="23" a="1"/>
  <c r="N77" i="23" s="1"/>
  <c r="N78" i="23" a="1"/>
  <c r="N78" i="23" s="1"/>
  <c r="N79" i="23" a="1"/>
  <c r="N79" i="23" s="1"/>
  <c r="N80" i="23" a="1"/>
  <c r="N80" i="23" s="1"/>
  <c r="N81" i="23" a="1"/>
  <c r="N81" i="23" s="1"/>
  <c r="N82" i="23" a="1"/>
  <c r="N82" i="23" s="1"/>
  <c r="N83" i="23" a="1"/>
  <c r="N83" i="23" s="1"/>
  <c r="N84" i="23" a="1"/>
  <c r="N84" i="23" s="1"/>
  <c r="N85" i="23" a="1"/>
  <c r="N85" i="23" s="1"/>
  <c r="N86" i="23" a="1"/>
  <c r="N86" i="23" s="1"/>
  <c r="N87" i="23" a="1"/>
  <c r="N87" i="23" s="1"/>
  <c r="N88" i="23" a="1"/>
  <c r="N88" i="23" s="1"/>
  <c r="N89" i="23" a="1"/>
  <c r="N89" i="23" s="1"/>
  <c r="N90" i="23" a="1"/>
  <c r="N90" i="23" s="1"/>
  <c r="N91" i="23" a="1"/>
  <c r="N91" i="23" s="1"/>
  <c r="N92" i="23" a="1"/>
  <c r="N92" i="23" s="1"/>
  <c r="N93" i="23" a="1"/>
  <c r="N93" i="23" s="1"/>
  <c r="N94" i="23" a="1"/>
  <c r="N94" i="23" s="1"/>
  <c r="N95" i="23" a="1"/>
  <c r="N95" i="23" s="1"/>
  <c r="N96" i="23" a="1"/>
  <c r="N96" i="23" s="1"/>
  <c r="N97" i="23" a="1"/>
  <c r="N97" i="23" s="1"/>
  <c r="N98" i="23" a="1"/>
  <c r="N98" i="23" s="1"/>
  <c r="N99" i="23" a="1"/>
  <c r="N99" i="23" s="1"/>
  <c r="N100" i="23" a="1"/>
  <c r="N100" i="23" s="1"/>
  <c r="N101" i="23" a="1"/>
  <c r="N101" i="23" s="1"/>
  <c r="N102" i="23" a="1"/>
  <c r="N102" i="23" s="1"/>
  <c r="N103" i="23" a="1"/>
  <c r="N103" i="23" s="1"/>
  <c r="N104" i="23" a="1"/>
  <c r="N104" i="23" s="1"/>
  <c r="N105" i="23" a="1"/>
  <c r="N105" i="23" s="1"/>
  <c r="N106" i="23" a="1"/>
  <c r="N106" i="23" s="1"/>
  <c r="N107" i="23" a="1"/>
  <c r="N107" i="23" s="1"/>
  <c r="N108" i="23" a="1"/>
  <c r="N108" i="23" s="1"/>
  <c r="N109" i="23" a="1"/>
  <c r="N109" i="23" s="1"/>
  <c r="N110" i="23" a="1"/>
  <c r="N110" i="23" s="1"/>
  <c r="N111" i="23" a="1"/>
  <c r="N111" i="23" s="1"/>
  <c r="N112" i="23" a="1"/>
  <c r="N112" i="23" s="1"/>
  <c r="N113" i="23" a="1"/>
  <c r="N113" i="23" s="1"/>
  <c r="N114" i="23" a="1"/>
  <c r="N114" i="23" s="1"/>
  <c r="N115" i="23" a="1"/>
  <c r="N115" i="23" s="1"/>
  <c r="N116" i="23" a="1"/>
  <c r="N116" i="23" s="1"/>
  <c r="N117" i="23" a="1"/>
  <c r="N117" i="23" s="1"/>
  <c r="N118" i="23" a="1"/>
  <c r="N118" i="23" s="1"/>
  <c r="N119" i="23" a="1"/>
  <c r="N119" i="23" s="1"/>
  <c r="N120" i="23" a="1"/>
  <c r="N120" i="23" s="1"/>
  <c r="N121" i="23" a="1"/>
  <c r="N121" i="23" s="1"/>
  <c r="N122" i="23" a="1"/>
  <c r="N122" i="23" s="1"/>
  <c r="N123" i="23" a="1"/>
  <c r="N123" i="23" s="1"/>
  <c r="N124" i="23" a="1"/>
  <c r="N124" i="23" s="1"/>
  <c r="N125" i="23" a="1"/>
  <c r="N125" i="23" s="1"/>
  <c r="N126" i="23" a="1"/>
  <c r="N126" i="23" s="1"/>
  <c r="N127" i="23" a="1"/>
  <c r="N127" i="23" s="1"/>
  <c r="N128" i="23" a="1"/>
  <c r="N128" i="23" s="1"/>
  <c r="L7" i="23" a="1"/>
  <c r="L7" i="23" s="1"/>
  <c r="L8" i="23" a="1"/>
  <c r="L8" i="23" s="1"/>
  <c r="L9" i="23" a="1"/>
  <c r="L9" i="23" s="1"/>
  <c r="L10" i="23" a="1"/>
  <c r="L10" i="23" s="1"/>
  <c r="L11" i="23" a="1"/>
  <c r="L11" i="23" s="1"/>
  <c r="L12" i="23" a="1"/>
  <c r="L12" i="23" s="1"/>
  <c r="L13" i="23" a="1"/>
  <c r="L13" i="23" s="1"/>
  <c r="L14" i="23" a="1"/>
  <c r="L14" i="23" s="1"/>
  <c r="L15" i="23" a="1"/>
  <c r="L15" i="23" s="1"/>
  <c r="L16" i="23" a="1"/>
  <c r="L16" i="23" s="1"/>
  <c r="L17" i="23" a="1"/>
  <c r="L17" i="23" s="1"/>
  <c r="L18" i="23" a="1"/>
  <c r="L18" i="23" s="1"/>
  <c r="L19" i="23" a="1"/>
  <c r="L19" i="23" s="1"/>
  <c r="L20" i="23" a="1"/>
  <c r="L20" i="23" s="1"/>
  <c r="L21" i="23" a="1"/>
  <c r="L21" i="23" s="1"/>
  <c r="L22" i="23" a="1"/>
  <c r="L22" i="23" s="1"/>
  <c r="L23" i="23" a="1"/>
  <c r="L23" i="23" s="1"/>
  <c r="L24" i="23" a="1"/>
  <c r="L24" i="23" s="1"/>
  <c r="L25" i="23" a="1"/>
  <c r="L25" i="23" s="1"/>
  <c r="L26" i="23" a="1"/>
  <c r="L26" i="23" s="1"/>
  <c r="L27" i="23" a="1"/>
  <c r="L27" i="23" s="1"/>
  <c r="L28" i="23" a="1"/>
  <c r="L28" i="23" s="1"/>
  <c r="L29" i="23" a="1"/>
  <c r="L29" i="23" s="1"/>
  <c r="L30" i="23" a="1"/>
  <c r="L30" i="23" s="1"/>
  <c r="L31" i="23" a="1"/>
  <c r="L31" i="23" s="1"/>
  <c r="L32" i="23" a="1"/>
  <c r="L32" i="23" s="1"/>
  <c r="L33" i="23" a="1"/>
  <c r="L33" i="23" s="1"/>
  <c r="L34" i="23" a="1"/>
  <c r="L34" i="23" s="1"/>
  <c r="L35" i="23" a="1"/>
  <c r="L35" i="23" s="1"/>
  <c r="L36" i="23" a="1"/>
  <c r="L36" i="23" s="1"/>
  <c r="L37" i="23" a="1"/>
  <c r="L37" i="23" s="1"/>
  <c r="L38" i="23" a="1"/>
  <c r="L38" i="23" s="1"/>
  <c r="L39" i="23" a="1"/>
  <c r="L39" i="23" s="1"/>
  <c r="L40" i="23" a="1"/>
  <c r="L40" i="23" s="1"/>
  <c r="L41" i="23" a="1"/>
  <c r="L41" i="23" s="1"/>
  <c r="L42" i="23" a="1"/>
  <c r="L42" i="23" s="1"/>
  <c r="L43" i="23" a="1"/>
  <c r="L43" i="23" s="1"/>
  <c r="L44" i="23" a="1"/>
  <c r="L44" i="23" s="1"/>
  <c r="L45" i="23" a="1"/>
  <c r="L45" i="23" s="1"/>
  <c r="L46" i="23" a="1"/>
  <c r="L46" i="23" s="1"/>
  <c r="L47" i="23" a="1"/>
  <c r="L47" i="23" s="1"/>
  <c r="L48" i="23" a="1"/>
  <c r="L48" i="23" s="1"/>
  <c r="L49" i="23" a="1"/>
  <c r="L49" i="23" s="1"/>
  <c r="L50" i="23" a="1"/>
  <c r="L50" i="23" s="1"/>
  <c r="L51" i="23" a="1"/>
  <c r="L51" i="23" s="1"/>
  <c r="L52" i="23" a="1"/>
  <c r="L52" i="23" s="1"/>
  <c r="L53" i="23" a="1"/>
  <c r="L53" i="23" s="1"/>
  <c r="L54" i="23" a="1"/>
  <c r="L54" i="23" s="1"/>
  <c r="L55" i="23" a="1"/>
  <c r="L55" i="23" s="1"/>
  <c r="L56" i="23" a="1"/>
  <c r="L56" i="23" s="1"/>
  <c r="L57" i="23" a="1"/>
  <c r="L57" i="23" s="1"/>
  <c r="L58" i="23" a="1"/>
  <c r="L58" i="23" s="1"/>
  <c r="L59" i="23" a="1"/>
  <c r="L59" i="23" s="1"/>
  <c r="L60" i="23" a="1"/>
  <c r="L60" i="23" s="1"/>
  <c r="L61" i="23" a="1"/>
  <c r="L61" i="23" s="1"/>
  <c r="L62" i="23" a="1"/>
  <c r="L62" i="23" s="1"/>
  <c r="L63" i="23" a="1"/>
  <c r="L63" i="23" s="1"/>
  <c r="L64" i="23" a="1"/>
  <c r="L64" i="23" s="1"/>
  <c r="L65" i="23" a="1"/>
  <c r="L65" i="23" s="1"/>
  <c r="L66" i="23" a="1"/>
  <c r="L66" i="23" s="1"/>
  <c r="L67" i="23" a="1"/>
  <c r="L67" i="23" s="1"/>
  <c r="L68" i="23" a="1"/>
  <c r="L68" i="23" s="1"/>
  <c r="L69" i="23" a="1"/>
  <c r="L69" i="23" s="1"/>
  <c r="L70" i="23" a="1"/>
  <c r="L70" i="23" s="1"/>
  <c r="L71" i="23" a="1"/>
  <c r="L71" i="23" s="1"/>
  <c r="L72" i="23" a="1"/>
  <c r="L72" i="23" s="1"/>
  <c r="L73" i="23" a="1"/>
  <c r="L73" i="23" s="1"/>
  <c r="L74" i="23" a="1"/>
  <c r="L74" i="23" s="1"/>
  <c r="L75" i="23" a="1"/>
  <c r="L75" i="23" s="1"/>
  <c r="L76" i="23" a="1"/>
  <c r="L76" i="23" s="1"/>
  <c r="L77" i="23" a="1"/>
  <c r="L77" i="23" s="1"/>
  <c r="L78" i="23" a="1"/>
  <c r="L78" i="23" s="1"/>
  <c r="L79" i="23" a="1"/>
  <c r="L79" i="23" s="1"/>
  <c r="L80" i="23" a="1"/>
  <c r="L80" i="23" s="1"/>
  <c r="L81" i="23" a="1"/>
  <c r="L81" i="23" s="1"/>
  <c r="L82" i="23" a="1"/>
  <c r="L82" i="23" s="1"/>
  <c r="L83" i="23" a="1"/>
  <c r="L83" i="23" s="1"/>
  <c r="L84" i="23" a="1"/>
  <c r="L84" i="23" s="1"/>
  <c r="L85" i="23" a="1"/>
  <c r="L85" i="23" s="1"/>
  <c r="L86" i="23" a="1"/>
  <c r="L86" i="23" s="1"/>
  <c r="L87" i="23" a="1"/>
  <c r="L87" i="23" s="1"/>
  <c r="L88" i="23" a="1"/>
  <c r="L88" i="23" s="1"/>
  <c r="L89" i="23" a="1"/>
  <c r="L89" i="23" s="1"/>
  <c r="L90" i="23" a="1"/>
  <c r="L90" i="23" s="1"/>
  <c r="L91" i="23" a="1"/>
  <c r="L91" i="23" s="1"/>
  <c r="L92" i="23" a="1"/>
  <c r="L92" i="23" s="1"/>
  <c r="L93" i="23" a="1"/>
  <c r="L93" i="23" s="1"/>
  <c r="L94" i="23" a="1"/>
  <c r="L94" i="23" s="1"/>
  <c r="L95" i="23" a="1"/>
  <c r="L95" i="23" s="1"/>
  <c r="L96" i="23" a="1"/>
  <c r="L96" i="23" s="1"/>
  <c r="L97" i="23" a="1"/>
  <c r="L97" i="23" s="1"/>
  <c r="L98" i="23" a="1"/>
  <c r="L98" i="23" s="1"/>
  <c r="L99" i="23" a="1"/>
  <c r="L99" i="23" s="1"/>
  <c r="L100" i="23" a="1"/>
  <c r="L100" i="23" s="1"/>
  <c r="L101" i="23" a="1"/>
  <c r="L101" i="23" s="1"/>
  <c r="L102" i="23" a="1"/>
  <c r="L102" i="23" s="1"/>
  <c r="L103" i="23" a="1"/>
  <c r="L103" i="23" s="1"/>
  <c r="L104" i="23" a="1"/>
  <c r="L104" i="23" s="1"/>
  <c r="L105" i="23" a="1"/>
  <c r="L105" i="23" s="1"/>
  <c r="L106" i="23" a="1"/>
  <c r="L106" i="23" s="1"/>
  <c r="L107" i="23" a="1"/>
  <c r="L107" i="23" s="1"/>
  <c r="L108" i="23" a="1"/>
  <c r="L108" i="23" s="1"/>
  <c r="L109" i="23" a="1"/>
  <c r="L109" i="23" s="1"/>
  <c r="L110" i="23" a="1"/>
  <c r="L110" i="23" s="1"/>
  <c r="L111" i="23" a="1"/>
  <c r="L111" i="23" s="1"/>
  <c r="L112" i="23" a="1"/>
  <c r="L112" i="23" s="1"/>
  <c r="L113" i="23" a="1"/>
  <c r="L113" i="23" s="1"/>
  <c r="L114" i="23" a="1"/>
  <c r="L114" i="23" s="1"/>
  <c r="L115" i="23" a="1"/>
  <c r="L115" i="23" s="1"/>
  <c r="L116" i="23" a="1"/>
  <c r="L116" i="23" s="1"/>
  <c r="L117" i="23" a="1"/>
  <c r="L117" i="23" s="1"/>
  <c r="L118" i="23" a="1"/>
  <c r="L118" i="23" s="1"/>
  <c r="L119" i="23" a="1"/>
  <c r="L119" i="23" s="1"/>
  <c r="L120" i="23" a="1"/>
  <c r="L120" i="23" s="1"/>
  <c r="L121" i="23" a="1"/>
  <c r="L121" i="23" s="1"/>
  <c r="L122" i="23" a="1"/>
  <c r="L122" i="23" s="1"/>
  <c r="L123" i="23" a="1"/>
  <c r="L123" i="23" s="1"/>
  <c r="L124" i="23" a="1"/>
  <c r="L124" i="23" s="1"/>
  <c r="L125" i="23" a="1"/>
  <c r="L125" i="23" s="1"/>
  <c r="L126" i="23" a="1"/>
  <c r="L126" i="23" s="1"/>
  <c r="L127" i="23" a="1"/>
  <c r="L127" i="23" s="1"/>
  <c r="L128" i="23" a="1"/>
  <c r="L128" i="23" s="1"/>
  <c r="J7" i="23" a="1"/>
  <c r="J7" i="23" s="1"/>
  <c r="J8" i="23" a="1"/>
  <c r="J8" i="23" s="1"/>
  <c r="J9" i="23" a="1"/>
  <c r="J9" i="23" s="1"/>
  <c r="J10" i="23" a="1"/>
  <c r="J10" i="23" s="1"/>
  <c r="J11" i="23" a="1"/>
  <c r="J11" i="23" s="1"/>
  <c r="J12" i="23" a="1"/>
  <c r="J12" i="23" s="1"/>
  <c r="J13" i="23" a="1"/>
  <c r="J13" i="23" s="1"/>
  <c r="J14" i="23" a="1"/>
  <c r="J14" i="23" s="1"/>
  <c r="J15" i="23" a="1"/>
  <c r="J15" i="23" s="1"/>
  <c r="J16" i="23" a="1"/>
  <c r="J16" i="23" s="1"/>
  <c r="J17" i="23" a="1"/>
  <c r="J17" i="23" s="1"/>
  <c r="J18" i="23" a="1"/>
  <c r="J18" i="23" s="1"/>
  <c r="J19" i="23" a="1"/>
  <c r="J19" i="23" s="1"/>
  <c r="J20" i="23" a="1"/>
  <c r="J20" i="23" s="1"/>
  <c r="J21" i="23" a="1"/>
  <c r="J21" i="23" s="1"/>
  <c r="J22" i="23" a="1"/>
  <c r="J22" i="23" s="1"/>
  <c r="J23" i="23" a="1"/>
  <c r="J23" i="23" s="1"/>
  <c r="J24" i="23" a="1"/>
  <c r="J24" i="23" s="1"/>
  <c r="J25" i="23" a="1"/>
  <c r="J25" i="23" s="1"/>
  <c r="J26" i="23" a="1"/>
  <c r="J26" i="23" s="1"/>
  <c r="J27" i="23" a="1"/>
  <c r="J27" i="23" s="1"/>
  <c r="J28" i="23" a="1"/>
  <c r="J28" i="23" s="1"/>
  <c r="J29" i="23" a="1"/>
  <c r="J29" i="23" s="1"/>
  <c r="J30" i="23" a="1"/>
  <c r="J30" i="23" s="1"/>
  <c r="J31" i="23" a="1"/>
  <c r="J31" i="23" s="1"/>
  <c r="J32" i="23" a="1"/>
  <c r="J32" i="23" s="1"/>
  <c r="J33" i="23" a="1"/>
  <c r="J33" i="23" s="1"/>
  <c r="J34" i="23" a="1"/>
  <c r="J34" i="23" s="1"/>
  <c r="J35" i="23" a="1"/>
  <c r="J35" i="23" s="1"/>
  <c r="J36" i="23" a="1"/>
  <c r="J36" i="23" s="1"/>
  <c r="J37" i="23" a="1"/>
  <c r="J37" i="23" s="1"/>
  <c r="J38" i="23" a="1"/>
  <c r="J38" i="23" s="1"/>
  <c r="J39" i="23" a="1"/>
  <c r="J39" i="23" s="1"/>
  <c r="J40" i="23" a="1"/>
  <c r="J40" i="23" s="1"/>
  <c r="J41" i="23" a="1"/>
  <c r="J41" i="23" s="1"/>
  <c r="J42" i="23" a="1"/>
  <c r="J42" i="23" s="1"/>
  <c r="J43" i="23" a="1"/>
  <c r="J43" i="23" s="1"/>
  <c r="J44" i="23" a="1"/>
  <c r="J44" i="23" s="1"/>
  <c r="J45" i="23" a="1"/>
  <c r="J45" i="23" s="1"/>
  <c r="J46" i="23" a="1"/>
  <c r="J46" i="23" s="1"/>
  <c r="J47" i="23" a="1"/>
  <c r="J47" i="23" s="1"/>
  <c r="J48" i="23" a="1"/>
  <c r="J48" i="23" s="1"/>
  <c r="J49" i="23" a="1"/>
  <c r="J49" i="23" s="1"/>
  <c r="J50" i="23" a="1"/>
  <c r="J50" i="23" s="1"/>
  <c r="J51" i="23" a="1"/>
  <c r="J51" i="23" s="1"/>
  <c r="J52" i="23" a="1"/>
  <c r="J52" i="23" s="1"/>
  <c r="J53" i="23" a="1"/>
  <c r="J53" i="23" s="1"/>
  <c r="J54" i="23" a="1"/>
  <c r="J54" i="23" s="1"/>
  <c r="J55" i="23" a="1"/>
  <c r="J55" i="23" s="1"/>
  <c r="J56" i="23" a="1"/>
  <c r="J56" i="23" s="1"/>
  <c r="J57" i="23" a="1"/>
  <c r="J57" i="23" s="1"/>
  <c r="J58" i="23" a="1"/>
  <c r="J58" i="23" s="1"/>
  <c r="J59" i="23" a="1"/>
  <c r="J59" i="23" s="1"/>
  <c r="J60" i="23" a="1"/>
  <c r="J60" i="23" s="1"/>
  <c r="J61" i="23" a="1"/>
  <c r="J61" i="23" s="1"/>
  <c r="J62" i="23" a="1"/>
  <c r="J62" i="23" s="1"/>
  <c r="J63" i="23" a="1"/>
  <c r="J63" i="23" s="1"/>
  <c r="J64" i="23" a="1"/>
  <c r="J64" i="23" s="1"/>
  <c r="J65" i="23" a="1"/>
  <c r="J65" i="23" s="1"/>
  <c r="J66" i="23" a="1"/>
  <c r="J66" i="23" s="1"/>
  <c r="J67" i="23" a="1"/>
  <c r="J67" i="23" s="1"/>
  <c r="J68" i="23" a="1"/>
  <c r="J68" i="23" s="1"/>
  <c r="J69" i="23" a="1"/>
  <c r="J69" i="23" s="1"/>
  <c r="J70" i="23" a="1"/>
  <c r="J70" i="23" s="1"/>
  <c r="J71" i="23" a="1"/>
  <c r="J71" i="23" s="1"/>
  <c r="J72" i="23" a="1"/>
  <c r="J72" i="23" s="1"/>
  <c r="J73" i="23" a="1"/>
  <c r="J73" i="23" s="1"/>
  <c r="J74" i="23" a="1"/>
  <c r="J74" i="23" s="1"/>
  <c r="J75" i="23" a="1"/>
  <c r="J75" i="23" s="1"/>
  <c r="J76" i="23" a="1"/>
  <c r="J76" i="23" s="1"/>
  <c r="J77" i="23" a="1"/>
  <c r="J77" i="23" s="1"/>
  <c r="J78" i="23" a="1"/>
  <c r="J78" i="23" s="1"/>
  <c r="J79" i="23" a="1"/>
  <c r="J79" i="23" s="1"/>
  <c r="J80" i="23" a="1"/>
  <c r="J80" i="23" s="1"/>
  <c r="J81" i="23" a="1"/>
  <c r="J81" i="23" s="1"/>
  <c r="J82" i="23" a="1"/>
  <c r="J82" i="23" s="1"/>
  <c r="J83" i="23" a="1"/>
  <c r="J83" i="23" s="1"/>
  <c r="J84" i="23" a="1"/>
  <c r="J84" i="23" s="1"/>
  <c r="J85" i="23" a="1"/>
  <c r="J85" i="23" s="1"/>
  <c r="J86" i="23" a="1"/>
  <c r="J86" i="23" s="1"/>
  <c r="J87" i="23" a="1"/>
  <c r="J87" i="23" s="1"/>
  <c r="J88" i="23" a="1"/>
  <c r="J88" i="23" s="1"/>
  <c r="J89" i="23" a="1"/>
  <c r="J89" i="23" s="1"/>
  <c r="J90" i="23" a="1"/>
  <c r="J90" i="23" s="1"/>
  <c r="J91" i="23" a="1"/>
  <c r="J91" i="23" s="1"/>
  <c r="J92" i="23" a="1"/>
  <c r="J92" i="23" s="1"/>
  <c r="J93" i="23" a="1"/>
  <c r="J93" i="23" s="1"/>
  <c r="J94" i="23" a="1"/>
  <c r="J94" i="23" s="1"/>
  <c r="J95" i="23" a="1"/>
  <c r="J95" i="23" s="1"/>
  <c r="J96" i="23" a="1"/>
  <c r="J96" i="23" s="1"/>
  <c r="J97" i="23" a="1"/>
  <c r="J97" i="23" s="1"/>
  <c r="J98" i="23" a="1"/>
  <c r="J98" i="23" s="1"/>
  <c r="J99" i="23" a="1"/>
  <c r="J99" i="23" s="1"/>
  <c r="J100" i="23" a="1"/>
  <c r="J100" i="23" s="1"/>
  <c r="J101" i="23" a="1"/>
  <c r="J101" i="23" s="1"/>
  <c r="J102" i="23" a="1"/>
  <c r="J102" i="23" s="1"/>
  <c r="J103" i="23" a="1"/>
  <c r="J103" i="23" s="1"/>
  <c r="J104" i="23" a="1"/>
  <c r="J104" i="23" s="1"/>
  <c r="J105" i="23" a="1"/>
  <c r="J105" i="23" s="1"/>
  <c r="J106" i="23" a="1"/>
  <c r="J106" i="23" s="1"/>
  <c r="J107" i="23" a="1"/>
  <c r="J107" i="23" s="1"/>
  <c r="J108" i="23" a="1"/>
  <c r="J108" i="23" s="1"/>
  <c r="J109" i="23" a="1"/>
  <c r="J109" i="23" s="1"/>
  <c r="J110" i="23" a="1"/>
  <c r="J110" i="23" s="1"/>
  <c r="J111" i="23" a="1"/>
  <c r="J111" i="23" s="1"/>
  <c r="J112" i="23" a="1"/>
  <c r="J112" i="23" s="1"/>
  <c r="J113" i="23" a="1"/>
  <c r="J113" i="23" s="1"/>
  <c r="J114" i="23" a="1"/>
  <c r="J114" i="23" s="1"/>
  <c r="J115" i="23" a="1"/>
  <c r="J115" i="23" s="1"/>
  <c r="J116" i="23" a="1"/>
  <c r="J116" i="23" s="1"/>
  <c r="J117" i="23" a="1"/>
  <c r="J117" i="23" s="1"/>
  <c r="J118" i="23" a="1"/>
  <c r="J118" i="23" s="1"/>
  <c r="J119" i="23" a="1"/>
  <c r="J119" i="23" s="1"/>
  <c r="J120" i="23" a="1"/>
  <c r="J120" i="23" s="1"/>
  <c r="J121" i="23" a="1"/>
  <c r="J121" i="23" s="1"/>
  <c r="J122" i="23" a="1"/>
  <c r="J122" i="23" s="1"/>
  <c r="J123" i="23" a="1"/>
  <c r="J123" i="23" s="1"/>
  <c r="J124" i="23" a="1"/>
  <c r="J124" i="23" s="1"/>
  <c r="J125" i="23" a="1"/>
  <c r="J125" i="23" s="1"/>
  <c r="J126" i="23" a="1"/>
  <c r="J126" i="23" s="1"/>
  <c r="J127" i="23" a="1"/>
  <c r="J127" i="23" s="1"/>
  <c r="J128" i="23" a="1"/>
  <c r="J128" i="23" s="1"/>
  <c r="H7" i="23" a="1"/>
  <c r="H7" i="23" s="1"/>
  <c r="H8" i="23" a="1"/>
  <c r="H8" i="23" s="1"/>
  <c r="H9" i="23" a="1"/>
  <c r="H9" i="23" s="1"/>
  <c r="H10" i="23" a="1"/>
  <c r="H10" i="23" s="1"/>
  <c r="H11" i="23" a="1"/>
  <c r="H11" i="23" s="1"/>
  <c r="H12" i="23" a="1"/>
  <c r="H12" i="23" s="1"/>
  <c r="H13" i="23" a="1"/>
  <c r="H13" i="23" s="1"/>
  <c r="H14" i="23" a="1"/>
  <c r="H14" i="23" s="1"/>
  <c r="H15" i="23" a="1"/>
  <c r="H15" i="23" s="1"/>
  <c r="H16" i="23" a="1"/>
  <c r="H16" i="23" s="1"/>
  <c r="H17" i="23" a="1"/>
  <c r="H17" i="23" s="1"/>
  <c r="H18" i="23" a="1"/>
  <c r="H18" i="23" s="1"/>
  <c r="H19" i="23" a="1"/>
  <c r="H19" i="23" s="1"/>
  <c r="H20" i="23" a="1"/>
  <c r="H20" i="23" s="1"/>
  <c r="H21" i="23" a="1"/>
  <c r="H21" i="23" s="1"/>
  <c r="H22" i="23" a="1"/>
  <c r="H22" i="23" s="1"/>
  <c r="H23" i="23" a="1"/>
  <c r="H23" i="23" s="1"/>
  <c r="H24" i="23" a="1"/>
  <c r="H24" i="23" s="1"/>
  <c r="H25" i="23" a="1"/>
  <c r="H25" i="23" s="1"/>
  <c r="H26" i="23" a="1"/>
  <c r="H26" i="23" s="1"/>
  <c r="H27" i="23" a="1"/>
  <c r="H27" i="23" s="1"/>
  <c r="H28" i="23" a="1"/>
  <c r="H28" i="23" s="1"/>
  <c r="H29" i="23" a="1"/>
  <c r="H29" i="23" s="1"/>
  <c r="H30" i="23" a="1"/>
  <c r="H30" i="23" s="1"/>
  <c r="H31" i="23" a="1"/>
  <c r="H31" i="23" s="1"/>
  <c r="H32" i="23" a="1"/>
  <c r="H32" i="23" s="1"/>
  <c r="H33" i="23" a="1"/>
  <c r="H33" i="23" s="1"/>
  <c r="H34" i="23" a="1"/>
  <c r="H34" i="23" s="1"/>
  <c r="H35" i="23" a="1"/>
  <c r="H35" i="23" s="1"/>
  <c r="H36" i="23" a="1"/>
  <c r="H36" i="23" s="1"/>
  <c r="H37" i="23" a="1"/>
  <c r="H37" i="23" s="1"/>
  <c r="H38" i="23" a="1"/>
  <c r="H38" i="23" s="1"/>
  <c r="H39" i="23" a="1"/>
  <c r="H39" i="23" s="1"/>
  <c r="H40" i="23" a="1"/>
  <c r="H40" i="23" s="1"/>
  <c r="H41" i="23" a="1"/>
  <c r="H41" i="23" s="1"/>
  <c r="H42" i="23" a="1"/>
  <c r="H42" i="23" s="1"/>
  <c r="H43" i="23" a="1"/>
  <c r="H43" i="23" s="1"/>
  <c r="H44" i="23" a="1"/>
  <c r="H44" i="23" s="1"/>
  <c r="H45" i="23" a="1"/>
  <c r="H45" i="23" s="1"/>
  <c r="H46" i="23" a="1"/>
  <c r="H46" i="23" s="1"/>
  <c r="H47" i="23" a="1"/>
  <c r="H47" i="23" s="1"/>
  <c r="H48" i="23" a="1"/>
  <c r="H48" i="23" s="1"/>
  <c r="H49" i="23" a="1"/>
  <c r="H49" i="23" s="1"/>
  <c r="H50" i="23" a="1"/>
  <c r="H50" i="23" s="1"/>
  <c r="H51" i="23" a="1"/>
  <c r="H51" i="23" s="1"/>
  <c r="H52" i="23" a="1"/>
  <c r="H52" i="23" s="1"/>
  <c r="H53" i="23" a="1"/>
  <c r="H53" i="23" s="1"/>
  <c r="H54" i="23" a="1"/>
  <c r="H54" i="23" s="1"/>
  <c r="H55" i="23" a="1"/>
  <c r="H55" i="23" s="1"/>
  <c r="H56" i="23" a="1"/>
  <c r="H56" i="23" s="1"/>
  <c r="H57" i="23" a="1"/>
  <c r="H57" i="23" s="1"/>
  <c r="H58" i="23" a="1"/>
  <c r="H58" i="23" s="1"/>
  <c r="H59" i="23" a="1"/>
  <c r="H59" i="23" s="1"/>
  <c r="H60" i="23" a="1"/>
  <c r="H60" i="23" s="1"/>
  <c r="H61" i="23" a="1"/>
  <c r="H61" i="23" s="1"/>
  <c r="H62" i="23" a="1"/>
  <c r="H62" i="23" s="1"/>
  <c r="H63" i="23" a="1"/>
  <c r="H63" i="23" s="1"/>
  <c r="H64" i="23" a="1"/>
  <c r="H64" i="23" s="1"/>
  <c r="H65" i="23" a="1"/>
  <c r="H65" i="23" s="1"/>
  <c r="H66" i="23" a="1"/>
  <c r="H66" i="23" s="1"/>
  <c r="H67" i="23" a="1"/>
  <c r="H67" i="23" s="1"/>
  <c r="H68" i="23" a="1"/>
  <c r="H68" i="23" s="1"/>
  <c r="H69" i="23" a="1"/>
  <c r="H69" i="23" s="1"/>
  <c r="H70" i="23" a="1"/>
  <c r="H70" i="23" s="1"/>
  <c r="H71" i="23" a="1"/>
  <c r="H71" i="23" s="1"/>
  <c r="H72" i="23" a="1"/>
  <c r="H72" i="23" s="1"/>
  <c r="H73" i="23" a="1"/>
  <c r="H73" i="23" s="1"/>
  <c r="H74" i="23" a="1"/>
  <c r="H74" i="23" s="1"/>
  <c r="H75" i="23" a="1"/>
  <c r="H75" i="23" s="1"/>
  <c r="H76" i="23" a="1"/>
  <c r="H76" i="23" s="1"/>
  <c r="H77" i="23" a="1"/>
  <c r="H77" i="23" s="1"/>
  <c r="H78" i="23" a="1"/>
  <c r="H78" i="23" s="1"/>
  <c r="H79" i="23" a="1"/>
  <c r="H79" i="23" s="1"/>
  <c r="H80" i="23" a="1"/>
  <c r="H80" i="23" s="1"/>
  <c r="H81" i="23" a="1"/>
  <c r="H81" i="23" s="1"/>
  <c r="H82" i="23" a="1"/>
  <c r="H82" i="23" s="1"/>
  <c r="H83" i="23" a="1"/>
  <c r="H83" i="23" s="1"/>
  <c r="H84" i="23" a="1"/>
  <c r="H84" i="23" s="1"/>
  <c r="H85" i="23" a="1"/>
  <c r="H85" i="23" s="1"/>
  <c r="H86" i="23" a="1"/>
  <c r="H86" i="23" s="1"/>
  <c r="H87" i="23" a="1"/>
  <c r="H87" i="23" s="1"/>
  <c r="H88" i="23" a="1"/>
  <c r="H88" i="23" s="1"/>
  <c r="H89" i="23" a="1"/>
  <c r="H89" i="23" s="1"/>
  <c r="H90" i="23" a="1"/>
  <c r="H90" i="23" s="1"/>
  <c r="H91" i="23" a="1"/>
  <c r="H91" i="23" s="1"/>
  <c r="H92" i="23" a="1"/>
  <c r="H92" i="23" s="1"/>
  <c r="H93" i="23" a="1"/>
  <c r="H93" i="23" s="1"/>
  <c r="H94" i="23" a="1"/>
  <c r="H94" i="23" s="1"/>
  <c r="H95" i="23" a="1"/>
  <c r="H95" i="23" s="1"/>
  <c r="H96" i="23" a="1"/>
  <c r="H96" i="23" s="1"/>
  <c r="H97" i="23" a="1"/>
  <c r="H97" i="23" s="1"/>
  <c r="H98" i="23" a="1"/>
  <c r="H98" i="23" s="1"/>
  <c r="H99" i="23" a="1"/>
  <c r="H99" i="23" s="1"/>
  <c r="H100" i="23" a="1"/>
  <c r="H100" i="23" s="1"/>
  <c r="H101" i="23" a="1"/>
  <c r="H101" i="23" s="1"/>
  <c r="H102" i="23" a="1"/>
  <c r="H102" i="23" s="1"/>
  <c r="H103" i="23" a="1"/>
  <c r="H103" i="23" s="1"/>
  <c r="H104" i="23" a="1"/>
  <c r="H104" i="23" s="1"/>
  <c r="H105" i="23" a="1"/>
  <c r="H105" i="23" s="1"/>
  <c r="H106" i="23" a="1"/>
  <c r="H106" i="23" s="1"/>
  <c r="H107" i="23" a="1"/>
  <c r="H107" i="23" s="1"/>
  <c r="H108" i="23" a="1"/>
  <c r="H108" i="23" s="1"/>
  <c r="H109" i="23" a="1"/>
  <c r="H109" i="23" s="1"/>
  <c r="H110" i="23" a="1"/>
  <c r="H110" i="23" s="1"/>
  <c r="H111" i="23" a="1"/>
  <c r="H111" i="23" s="1"/>
  <c r="H112" i="23" a="1"/>
  <c r="H112" i="23" s="1"/>
  <c r="H113" i="23" a="1"/>
  <c r="H113" i="23" s="1"/>
  <c r="H114" i="23" a="1"/>
  <c r="H114" i="23" s="1"/>
  <c r="H115" i="23" a="1"/>
  <c r="H115" i="23" s="1"/>
  <c r="H116" i="23" a="1"/>
  <c r="H116" i="23" s="1"/>
  <c r="H117" i="23" a="1"/>
  <c r="H117" i="23" s="1"/>
  <c r="H118" i="23" a="1"/>
  <c r="H118" i="23" s="1"/>
  <c r="H119" i="23" a="1"/>
  <c r="H119" i="23" s="1"/>
  <c r="H120" i="23" a="1"/>
  <c r="H120" i="23" s="1"/>
  <c r="H121" i="23" a="1"/>
  <c r="H121" i="23" s="1"/>
  <c r="H122" i="23" a="1"/>
  <c r="H122" i="23" s="1"/>
  <c r="H123" i="23" a="1"/>
  <c r="H123" i="23" s="1"/>
  <c r="H124" i="23" a="1"/>
  <c r="H124" i="23" s="1"/>
  <c r="H125" i="23" a="1"/>
  <c r="H125" i="23" s="1"/>
  <c r="H126" i="23" a="1"/>
  <c r="H126" i="23" s="1"/>
  <c r="H127" i="23" a="1"/>
  <c r="H127" i="23" s="1"/>
  <c r="H128" i="23" a="1"/>
  <c r="H128" i="23" s="1"/>
  <c r="U5" i="23" l="1"/>
  <c r="L1361" i="1" a="1"/>
  <c r="L1361" i="1" s="1"/>
  <c r="L562" i="1" a="1"/>
  <c r="L562" i="1" s="1"/>
  <c r="F420" i="5" l="1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02" i="5"/>
  <c r="F403" i="5"/>
  <c r="F401" i="5"/>
  <c r="J24" i="1" l="1"/>
  <c r="J19" i="1"/>
  <c r="J12" i="1"/>
  <c r="J4465" i="1"/>
  <c r="M4465" i="1" s="1"/>
  <c r="J4466" i="1"/>
  <c r="M4466" i="1" s="1"/>
  <c r="J4467" i="1"/>
  <c r="M4467" i="1" s="1"/>
  <c r="J4468" i="1"/>
  <c r="M4468" i="1" s="1"/>
  <c r="J4469" i="1"/>
  <c r="M4469" i="1" s="1"/>
  <c r="J4470" i="1"/>
  <c r="M4470" i="1" s="1"/>
  <c r="J4471" i="1"/>
  <c r="M4471" i="1" s="1"/>
  <c r="J4472" i="1"/>
  <c r="M4472" i="1" s="1"/>
  <c r="J4473" i="1"/>
  <c r="M4473" i="1" s="1"/>
  <c r="J4474" i="1"/>
  <c r="M4474" i="1" s="1"/>
  <c r="J4475" i="1"/>
  <c r="M4475" i="1" s="1"/>
  <c r="J4476" i="1"/>
  <c r="M4476" i="1" s="1"/>
  <c r="J4477" i="1"/>
  <c r="M4477" i="1" s="1"/>
  <c r="J4478" i="1"/>
  <c r="M4478" i="1" s="1"/>
  <c r="J4479" i="1"/>
  <c r="M4479" i="1" s="1"/>
  <c r="J4480" i="1"/>
  <c r="M4480" i="1" s="1"/>
  <c r="J4481" i="1"/>
  <c r="M4481" i="1" s="1"/>
  <c r="J4482" i="1"/>
  <c r="M4482" i="1" s="1"/>
  <c r="J4483" i="1"/>
  <c r="M4483" i="1" s="1"/>
  <c r="J4484" i="1"/>
  <c r="M4484" i="1" s="1"/>
  <c r="J4485" i="1"/>
  <c r="M4485" i="1" s="1"/>
  <c r="J4486" i="1"/>
  <c r="M4486" i="1" s="1"/>
  <c r="J4487" i="1"/>
  <c r="M4487" i="1" s="1"/>
  <c r="J4488" i="1"/>
  <c r="M4488" i="1" s="1"/>
  <c r="J4489" i="1"/>
  <c r="M4489" i="1" s="1"/>
  <c r="J4490" i="1"/>
  <c r="M4490" i="1" s="1"/>
  <c r="J4491" i="1"/>
  <c r="M4491" i="1" s="1"/>
  <c r="J4492" i="1"/>
  <c r="M4492" i="1" s="1"/>
  <c r="J4493" i="1"/>
  <c r="M4493" i="1" s="1"/>
  <c r="J4494" i="1"/>
  <c r="M4494" i="1" s="1"/>
  <c r="J4495" i="1"/>
  <c r="M4495" i="1" s="1"/>
  <c r="J4496" i="1"/>
  <c r="M4496" i="1" s="1"/>
  <c r="J4497" i="1"/>
  <c r="M4497" i="1" s="1"/>
  <c r="J4498" i="1"/>
  <c r="M4498" i="1" s="1"/>
  <c r="J4499" i="1"/>
  <c r="M4499" i="1" s="1"/>
  <c r="J4500" i="1"/>
  <c r="M4500" i="1" s="1"/>
  <c r="J4501" i="1"/>
  <c r="M4501" i="1" s="1"/>
  <c r="J4502" i="1"/>
  <c r="M4502" i="1" s="1"/>
  <c r="J4503" i="1"/>
  <c r="M4503" i="1" s="1"/>
  <c r="J4504" i="1"/>
  <c r="M4504" i="1" s="1"/>
  <c r="J4505" i="1"/>
  <c r="M4505" i="1" s="1"/>
  <c r="J4506" i="1"/>
  <c r="M4506" i="1" s="1"/>
  <c r="J4507" i="1"/>
  <c r="M4507" i="1" s="1"/>
  <c r="J4508" i="1"/>
  <c r="M4508" i="1" s="1"/>
  <c r="J4509" i="1"/>
  <c r="M4509" i="1" s="1"/>
  <c r="J4510" i="1"/>
  <c r="M4510" i="1" s="1"/>
  <c r="J4511" i="1"/>
  <c r="M4511" i="1" s="1"/>
  <c r="J4512" i="1"/>
  <c r="M4512" i="1" s="1"/>
  <c r="J4513" i="1"/>
  <c r="M4513" i="1" s="1"/>
  <c r="J4514" i="1"/>
  <c r="M4514" i="1" s="1"/>
  <c r="J4515" i="1"/>
  <c r="M4515" i="1" s="1"/>
  <c r="J4516" i="1"/>
  <c r="M4516" i="1" s="1"/>
  <c r="J4517" i="1"/>
  <c r="M4517" i="1" s="1"/>
  <c r="J4518" i="1"/>
  <c r="M4518" i="1" s="1"/>
  <c r="J4519" i="1"/>
  <c r="M4519" i="1" s="1"/>
  <c r="J4520" i="1"/>
  <c r="M4520" i="1" s="1"/>
  <c r="J4521" i="1"/>
  <c r="M4521" i="1" s="1"/>
  <c r="J4522" i="1"/>
  <c r="M4522" i="1" s="1"/>
  <c r="J4523" i="1"/>
  <c r="M4523" i="1" s="1"/>
  <c r="J4524" i="1"/>
  <c r="M4524" i="1" s="1"/>
  <c r="J4525" i="1"/>
  <c r="M4525" i="1" s="1"/>
  <c r="J4526" i="1"/>
  <c r="M4526" i="1" s="1"/>
  <c r="J4527" i="1"/>
  <c r="M4527" i="1" s="1"/>
  <c r="J4528" i="1"/>
  <c r="M4528" i="1" s="1"/>
  <c r="J4529" i="1"/>
  <c r="M4529" i="1" s="1"/>
  <c r="J4530" i="1"/>
  <c r="M4530" i="1" s="1"/>
  <c r="J4531" i="1"/>
  <c r="M4531" i="1" s="1"/>
  <c r="J4532" i="1"/>
  <c r="M4532" i="1" s="1"/>
  <c r="J4533" i="1"/>
  <c r="M4533" i="1" s="1"/>
  <c r="J4534" i="1"/>
  <c r="M4534" i="1" s="1"/>
  <c r="J4535" i="1"/>
  <c r="M4535" i="1" s="1"/>
  <c r="J4536" i="1"/>
  <c r="M4536" i="1" s="1"/>
  <c r="J4537" i="1"/>
  <c r="M4537" i="1" s="1"/>
  <c r="J4538" i="1"/>
  <c r="M4538" i="1" s="1"/>
  <c r="J4539" i="1"/>
  <c r="M4539" i="1" s="1"/>
  <c r="J4540" i="1"/>
  <c r="M4540" i="1" s="1"/>
  <c r="J4541" i="1"/>
  <c r="M4541" i="1" s="1"/>
  <c r="J4542" i="1"/>
  <c r="M4542" i="1" s="1"/>
  <c r="J4543" i="1"/>
  <c r="M4543" i="1" s="1"/>
  <c r="J4544" i="1"/>
  <c r="M4544" i="1" s="1"/>
  <c r="J4545" i="1"/>
  <c r="M4545" i="1" s="1"/>
  <c r="J4546" i="1"/>
  <c r="M4546" i="1" s="1"/>
  <c r="J4547" i="1"/>
  <c r="M4547" i="1" s="1"/>
  <c r="J4548" i="1"/>
  <c r="M4548" i="1" s="1"/>
  <c r="J4549" i="1"/>
  <c r="M4549" i="1" s="1"/>
  <c r="J4550" i="1"/>
  <c r="M4550" i="1" s="1"/>
  <c r="J4551" i="1"/>
  <c r="M4551" i="1" s="1"/>
  <c r="J4552" i="1"/>
  <c r="M4552" i="1" s="1"/>
  <c r="J4553" i="1"/>
  <c r="M4553" i="1" s="1"/>
  <c r="J4554" i="1"/>
  <c r="M4554" i="1" s="1"/>
  <c r="J4555" i="1"/>
  <c r="M4555" i="1" s="1"/>
  <c r="J4556" i="1"/>
  <c r="M4556" i="1" s="1"/>
  <c r="J4557" i="1"/>
  <c r="M4557" i="1" s="1"/>
  <c r="J4558" i="1"/>
  <c r="M4558" i="1" s="1"/>
  <c r="J4559" i="1"/>
  <c r="M4559" i="1" s="1"/>
  <c r="J4560" i="1"/>
  <c r="M4560" i="1" s="1"/>
  <c r="J4561" i="1"/>
  <c r="M4561" i="1" s="1"/>
  <c r="J4562" i="1"/>
  <c r="M4562" i="1" s="1"/>
  <c r="J4563" i="1"/>
  <c r="M4563" i="1" s="1"/>
  <c r="J4564" i="1"/>
  <c r="M4564" i="1" s="1"/>
  <c r="J4565" i="1"/>
  <c r="M4565" i="1" s="1"/>
  <c r="J3096" i="1"/>
  <c r="M3096" i="1" s="1"/>
  <c r="J4567" i="1"/>
  <c r="M4567" i="1" s="1"/>
  <c r="J4568" i="1"/>
  <c r="M4568" i="1" s="1"/>
  <c r="J4569" i="1"/>
  <c r="M4569" i="1" s="1"/>
  <c r="J4570" i="1"/>
  <c r="M4570" i="1" s="1"/>
  <c r="J4571" i="1"/>
  <c r="M4571" i="1" s="1"/>
  <c r="J4572" i="1"/>
  <c r="M4572" i="1" s="1"/>
  <c r="J4573" i="1"/>
  <c r="M4573" i="1" s="1"/>
  <c r="J4574" i="1"/>
  <c r="M4574" i="1" s="1"/>
  <c r="J4575" i="1"/>
  <c r="M4575" i="1" s="1"/>
  <c r="J4576" i="1"/>
  <c r="M4576" i="1" s="1"/>
  <c r="J4577" i="1"/>
  <c r="M4577" i="1" s="1"/>
  <c r="J4578" i="1"/>
  <c r="M4578" i="1" s="1"/>
  <c r="J4579" i="1"/>
  <c r="M4579" i="1" s="1"/>
  <c r="J4580" i="1"/>
  <c r="M4580" i="1" s="1"/>
  <c r="J4581" i="1"/>
  <c r="M4581" i="1" s="1"/>
  <c r="J4582" i="1"/>
  <c r="M4582" i="1" s="1"/>
  <c r="J4583" i="1"/>
  <c r="M4583" i="1" s="1"/>
  <c r="J4584" i="1"/>
  <c r="M4584" i="1" s="1"/>
  <c r="J4585" i="1"/>
  <c r="M4585" i="1" s="1"/>
  <c r="J4586" i="1"/>
  <c r="M4586" i="1" s="1"/>
  <c r="J4587" i="1"/>
  <c r="M4587" i="1" s="1"/>
  <c r="J4588" i="1"/>
  <c r="M4588" i="1" s="1"/>
  <c r="J4589" i="1"/>
  <c r="M4589" i="1" s="1"/>
  <c r="J4590" i="1"/>
  <c r="M4590" i="1" s="1"/>
  <c r="J4591" i="1"/>
  <c r="M4591" i="1" s="1"/>
  <c r="J4592" i="1"/>
  <c r="M4592" i="1" s="1"/>
  <c r="J4593" i="1"/>
  <c r="M4593" i="1" s="1"/>
  <c r="J4594" i="1"/>
  <c r="M4594" i="1" s="1"/>
  <c r="J4595" i="1"/>
  <c r="M4595" i="1" s="1"/>
  <c r="J4596" i="1"/>
  <c r="M4596" i="1" s="1"/>
  <c r="J4597" i="1"/>
  <c r="M4597" i="1" s="1"/>
  <c r="J4598" i="1"/>
  <c r="M4598" i="1" s="1"/>
  <c r="J4599" i="1"/>
  <c r="M4599" i="1" s="1"/>
  <c r="J4600" i="1"/>
  <c r="M4600" i="1" s="1"/>
  <c r="J4601" i="1"/>
  <c r="M4601" i="1" s="1"/>
  <c r="J4602" i="1"/>
  <c r="M4602" i="1" s="1"/>
  <c r="J4603" i="1"/>
  <c r="M4603" i="1" s="1"/>
  <c r="J4604" i="1"/>
  <c r="M4604" i="1" s="1"/>
  <c r="J4605" i="1"/>
  <c r="M4605" i="1" s="1"/>
  <c r="J4606" i="1"/>
  <c r="M4606" i="1" s="1"/>
  <c r="J1544" i="1"/>
  <c r="M1544" i="1" s="1"/>
  <c r="J4608" i="1"/>
  <c r="M4608" i="1" s="1"/>
  <c r="J4609" i="1"/>
  <c r="M4609" i="1" s="1"/>
  <c r="J4610" i="1"/>
  <c r="M4610" i="1" s="1"/>
  <c r="J4611" i="1"/>
  <c r="M4611" i="1" s="1"/>
  <c r="J4612" i="1"/>
  <c r="M4612" i="1" s="1"/>
  <c r="J4613" i="1"/>
  <c r="M4613" i="1" s="1"/>
  <c r="J4614" i="1"/>
  <c r="M4614" i="1" s="1"/>
  <c r="J4615" i="1"/>
  <c r="M4615" i="1" s="1"/>
  <c r="J4616" i="1"/>
  <c r="M4616" i="1" s="1"/>
  <c r="J4617" i="1"/>
  <c r="M4617" i="1" s="1"/>
  <c r="J4618" i="1"/>
  <c r="M4618" i="1" s="1"/>
  <c r="J4619" i="1"/>
  <c r="M4619" i="1" s="1"/>
  <c r="J4620" i="1"/>
  <c r="M4620" i="1" s="1"/>
  <c r="J4621" i="1"/>
  <c r="M4621" i="1" s="1"/>
  <c r="J4622" i="1"/>
  <c r="M4622" i="1" s="1"/>
  <c r="J4623" i="1"/>
  <c r="M4623" i="1" s="1"/>
  <c r="J4624" i="1"/>
  <c r="M4624" i="1" s="1"/>
  <c r="J4625" i="1"/>
  <c r="M4625" i="1" s="1"/>
  <c r="J4626" i="1"/>
  <c r="M4626" i="1" s="1"/>
  <c r="J4627" i="1"/>
  <c r="M4627" i="1" s="1"/>
  <c r="J4628" i="1"/>
  <c r="M4628" i="1" s="1"/>
  <c r="J4629" i="1"/>
  <c r="M4629" i="1" s="1"/>
  <c r="J4630" i="1"/>
  <c r="M4630" i="1" s="1"/>
  <c r="J4631" i="1"/>
  <c r="M4631" i="1" s="1"/>
  <c r="J4632" i="1"/>
  <c r="M4632" i="1" s="1"/>
  <c r="J4633" i="1"/>
  <c r="M4633" i="1" s="1"/>
  <c r="J4634" i="1"/>
  <c r="M4634" i="1" s="1"/>
  <c r="J4635" i="1"/>
  <c r="M4635" i="1" s="1"/>
  <c r="J4636" i="1"/>
  <c r="M4636" i="1" s="1"/>
  <c r="J4637" i="1"/>
  <c r="M4637" i="1" s="1"/>
  <c r="J4638" i="1"/>
  <c r="M4638" i="1" s="1"/>
  <c r="J4639" i="1"/>
  <c r="M4639" i="1" s="1"/>
  <c r="J4640" i="1"/>
  <c r="M4640" i="1" s="1"/>
  <c r="J4641" i="1"/>
  <c r="M4641" i="1" s="1"/>
  <c r="J4642" i="1"/>
  <c r="M4642" i="1" s="1"/>
  <c r="J4643" i="1"/>
  <c r="M4643" i="1" s="1"/>
  <c r="J4644" i="1"/>
  <c r="M4644" i="1" s="1"/>
  <c r="J4645" i="1"/>
  <c r="M4645" i="1" s="1"/>
  <c r="J4646" i="1"/>
  <c r="M4646" i="1" s="1"/>
  <c r="J4647" i="1"/>
  <c r="M4647" i="1" s="1"/>
  <c r="J4648" i="1"/>
  <c r="M4648" i="1" s="1"/>
  <c r="J4649" i="1"/>
  <c r="M4649" i="1" s="1"/>
  <c r="J4650" i="1"/>
  <c r="M4650" i="1" s="1"/>
  <c r="J4651" i="1"/>
  <c r="M4651" i="1" s="1"/>
  <c r="J4652" i="1"/>
  <c r="M4652" i="1" s="1"/>
  <c r="J4653" i="1"/>
  <c r="M4653" i="1" s="1"/>
  <c r="J4654" i="1"/>
  <c r="M4654" i="1" s="1"/>
  <c r="J4655" i="1"/>
  <c r="M4655" i="1" s="1"/>
  <c r="J4656" i="1"/>
  <c r="M4656" i="1" s="1"/>
  <c r="J4657" i="1"/>
  <c r="M4657" i="1" s="1"/>
  <c r="J4658" i="1"/>
  <c r="M4658" i="1" s="1"/>
  <c r="J3" i="1"/>
  <c r="M3" i="1" s="1"/>
  <c r="L4464" i="1" a="1"/>
  <c r="L4464" i="1" s="1"/>
  <c r="L4463" i="1" a="1"/>
  <c r="L4463" i="1" s="1"/>
  <c r="L4462" i="1" a="1"/>
  <c r="L4462" i="1" s="1"/>
  <c r="L4461" i="1" a="1"/>
  <c r="L4461" i="1" s="1"/>
  <c r="L4456" i="1" a="1"/>
  <c r="L4456" i="1" s="1"/>
  <c r="L4455" i="1" a="1"/>
  <c r="L4455" i="1" s="1"/>
  <c r="L4607" i="1" a="1"/>
  <c r="L4607" i="1" s="1"/>
  <c r="L4451" i="1" a="1"/>
  <c r="L4451" i="1" s="1"/>
  <c r="L4447" i="1" a="1"/>
  <c r="L4447" i="1" s="1"/>
  <c r="L3084" i="1" a="1"/>
  <c r="L3084" i="1" s="1"/>
  <c r="L4440" i="1" a="1"/>
  <c r="L4440" i="1" s="1"/>
  <c r="L4438" i="1" a="1"/>
  <c r="L4438" i="1" s="1"/>
  <c r="L4437" i="1" a="1"/>
  <c r="L4437" i="1" s="1"/>
  <c r="L4436" i="1" a="1"/>
  <c r="L4436" i="1" s="1"/>
  <c r="L4435" i="1" a="1"/>
  <c r="L4435" i="1" s="1"/>
  <c r="L4434" i="1" a="1"/>
  <c r="L4434" i="1" s="1"/>
  <c r="L4432" i="1" a="1"/>
  <c r="L4432" i="1" s="1"/>
  <c r="L4431" i="1" a="1"/>
  <c r="L4431" i="1" s="1"/>
  <c r="L4430" i="1" a="1"/>
  <c r="L4430" i="1" s="1"/>
  <c r="L4427" i="1" a="1"/>
  <c r="L4427" i="1" s="1"/>
  <c r="L4426" i="1" a="1"/>
  <c r="L4426" i="1" s="1"/>
  <c r="L4422" i="1" a="1"/>
  <c r="L4422" i="1" s="1"/>
  <c r="L1532" i="1" a="1"/>
  <c r="L1532" i="1" s="1"/>
  <c r="L4411" i="1" a="1"/>
  <c r="L4411" i="1" s="1"/>
  <c r="L4407" i="1" a="1"/>
  <c r="L4407" i="1" s="1"/>
  <c r="L4406" i="1" a="1"/>
  <c r="L4406" i="1" s="1"/>
  <c r="L4405" i="1" a="1"/>
  <c r="L4405" i="1" s="1"/>
  <c r="L4404" i="1" a="1"/>
  <c r="L4404" i="1" s="1"/>
  <c r="L4401" i="1" a="1"/>
  <c r="L4401" i="1" s="1"/>
  <c r="L4400" i="1" a="1"/>
  <c r="L4400" i="1" s="1"/>
  <c r="L4396" i="1" a="1"/>
  <c r="L4396" i="1" s="1"/>
  <c r="L4391" i="1" a="1"/>
  <c r="L4391" i="1" s="1"/>
  <c r="L4390" i="1" a="1"/>
  <c r="L4390" i="1" s="1"/>
  <c r="L4386" i="1" a="1"/>
  <c r="L4386" i="1" s="1"/>
  <c r="L4384" i="1" a="1"/>
  <c r="L4384" i="1" s="1"/>
  <c r="L4383" i="1" a="1"/>
  <c r="L4383" i="1" s="1"/>
  <c r="L4380" i="1" a="1"/>
  <c r="L4380" i="1" s="1"/>
  <c r="L4378" i="1" a="1"/>
  <c r="L4378" i="1" s="1"/>
  <c r="L4376" i="1" a="1"/>
  <c r="L4376" i="1" s="1"/>
  <c r="L4375" i="1" a="1"/>
  <c r="L4375" i="1" s="1"/>
  <c r="L4372" i="1" a="1"/>
  <c r="L4372" i="1" s="1"/>
  <c r="L4370" i="1" a="1"/>
  <c r="L4370" i="1" s="1"/>
  <c r="L4369" i="1" a="1"/>
  <c r="L4369" i="1" s="1"/>
  <c r="L4363" i="1" a="1"/>
  <c r="L4363" i="1" s="1"/>
  <c r="L4362" i="1" a="1"/>
  <c r="L4362" i="1" s="1"/>
  <c r="L4361" i="1" a="1"/>
  <c r="L4361" i="1" s="1"/>
  <c r="L4358" i="1" a="1"/>
  <c r="L4358" i="1" s="1"/>
  <c r="L4357" i="1" a="1"/>
  <c r="L4357" i="1" s="1"/>
  <c r="L4356" i="1" a="1"/>
  <c r="L4356" i="1" s="1"/>
  <c r="L4354" i="1" a="1"/>
  <c r="L4354" i="1" s="1"/>
  <c r="L4353" i="1" a="1"/>
  <c r="L4353" i="1" s="1"/>
  <c r="L4352" i="1" a="1"/>
  <c r="L4352" i="1" s="1"/>
  <c r="L4350" i="1" a="1"/>
  <c r="L4350" i="1" s="1"/>
  <c r="L4347" i="1" a="1"/>
  <c r="L4347" i="1" s="1"/>
  <c r="L4346" i="1" a="1"/>
  <c r="L4346" i="1" s="1"/>
  <c r="L4345" i="1" a="1"/>
  <c r="L4345" i="1" s="1"/>
  <c r="L4339" i="1" a="1"/>
  <c r="L4339" i="1" s="1"/>
  <c r="L4337" i="1" a="1"/>
  <c r="L4337" i="1" s="1"/>
  <c r="L4335" i="1" a="1"/>
  <c r="L4335" i="1" s="1"/>
  <c r="L4334" i="1" a="1"/>
  <c r="L4334" i="1" s="1"/>
  <c r="L4331" i="1" a="1"/>
  <c r="L4331" i="1" s="1"/>
  <c r="L4330" i="1" a="1"/>
  <c r="L4330" i="1" s="1"/>
  <c r="L4327" i="1" a="1"/>
  <c r="L4327" i="1" s="1"/>
  <c r="L4323" i="1" a="1"/>
  <c r="L4323" i="1" s="1"/>
  <c r="L4322" i="1" a="1"/>
  <c r="L4322" i="1" s="1"/>
  <c r="L4318" i="1" a="1"/>
  <c r="L4318" i="1" s="1"/>
  <c r="L4315" i="1" a="1"/>
  <c r="L4315" i="1" s="1"/>
  <c r="L4314" i="1" a="1"/>
  <c r="L4314" i="1" s="1"/>
  <c r="L4312" i="1" a="1"/>
  <c r="L4312" i="1" s="1"/>
  <c r="L4311" i="1" a="1"/>
  <c r="L4311" i="1" s="1"/>
  <c r="L4310" i="1" a="1"/>
  <c r="L4310" i="1" s="1"/>
  <c r="L4307" i="1" a="1"/>
  <c r="L4307" i="1" s="1"/>
  <c r="L4306" i="1" a="1"/>
  <c r="L4306" i="1" s="1"/>
  <c r="L4305" i="1" a="1"/>
  <c r="L4305" i="1" s="1"/>
  <c r="L4304" i="1" a="1"/>
  <c r="L4304" i="1" s="1"/>
  <c r="L4303" i="1" a="1"/>
  <c r="L4303" i="1" s="1"/>
  <c r="L4301" i="1" a="1"/>
  <c r="L4301" i="1" s="1"/>
  <c r="L4296" i="1" a="1"/>
  <c r="L4296" i="1" s="1"/>
  <c r="L4294" i="1" a="1"/>
  <c r="L4294" i="1" s="1"/>
  <c r="L4292" i="1" a="1"/>
  <c r="L4292" i="1" s="1"/>
  <c r="L4290" i="1" a="1"/>
  <c r="L4290" i="1" s="1"/>
  <c r="L4288" i="1" a="1"/>
  <c r="L4288" i="1" s="1"/>
  <c r="L4287" i="1" a="1"/>
  <c r="L4287" i="1" s="1"/>
  <c r="L4284" i="1" a="1"/>
  <c r="L4284" i="1" s="1"/>
  <c r="L4280" i="1" a="1"/>
  <c r="L4280" i="1" s="1"/>
  <c r="L4279" i="1" a="1"/>
  <c r="L4279" i="1" s="1"/>
  <c r="L4277" i="1" a="1"/>
  <c r="L4277" i="1" s="1"/>
  <c r="L4271" i="1" a="1"/>
  <c r="L4271" i="1" s="1"/>
  <c r="L4269" i="1" a="1"/>
  <c r="L4269" i="1" s="1"/>
  <c r="L4262" i="1" a="1"/>
  <c r="L4262" i="1" s="1"/>
  <c r="L4261" i="1" a="1"/>
  <c r="L4261" i="1" s="1"/>
  <c r="L4566" i="1" a="1"/>
  <c r="L4566" i="1" s="1"/>
  <c r="L4257" i="1" a="1"/>
  <c r="L4257" i="1" s="1"/>
  <c r="L4244" i="1" a="1"/>
  <c r="L4244" i="1" s="1"/>
  <c r="L4243" i="1" a="1"/>
  <c r="L4243" i="1" s="1"/>
  <c r="L4238" i="1" a="1"/>
  <c r="L4238" i="1" s="1"/>
  <c r="L4236" i="1" a="1"/>
  <c r="L4236" i="1" s="1"/>
  <c r="L4233" i="1" a="1"/>
  <c r="L4233" i="1" s="1"/>
  <c r="L4232" i="1" a="1"/>
  <c r="L4232" i="1" s="1"/>
  <c r="L1502" i="1" a="1"/>
  <c r="L1502" i="1" s="1"/>
  <c r="L4217" i="1" a="1"/>
  <c r="L4217" i="1" s="1"/>
  <c r="L4213" i="1" a="1"/>
  <c r="L4213" i="1" s="1"/>
  <c r="L4212" i="1" a="1"/>
  <c r="L4212" i="1" s="1"/>
  <c r="L4202" i="1" a="1"/>
  <c r="L4202" i="1" s="1"/>
  <c r="L4197" i="1" a="1"/>
  <c r="L4197" i="1" s="1"/>
  <c r="L4192" i="1" a="1"/>
  <c r="L4192" i="1" s="1"/>
  <c r="L4186" i="1" a="1"/>
  <c r="L4186" i="1" s="1"/>
  <c r="L4182" i="1" a="1"/>
  <c r="L4182" i="1" s="1"/>
  <c r="L4181" i="1" a="1"/>
  <c r="L4181" i="1" s="1"/>
  <c r="L4176" i="1" a="1"/>
  <c r="L4176" i="1" s="1"/>
  <c r="L4175" i="1" a="1"/>
  <c r="L4175" i="1" s="1"/>
  <c r="L4169" i="1" a="1"/>
  <c r="L4169" i="1" s="1"/>
  <c r="L4164" i="1" a="1"/>
  <c r="L4164" i="1" s="1"/>
  <c r="L4159" i="1" a="1"/>
  <c r="L4159" i="1" s="1"/>
  <c r="L4158" i="1" a="1"/>
  <c r="L4158" i="1" s="1"/>
  <c r="L4153" i="1" a="1"/>
  <c r="L4153" i="1" s="1"/>
  <c r="L4152" i="1" a="1"/>
  <c r="L4152" i="1" s="1"/>
  <c r="L4151" i="1" a="1"/>
  <c r="L4151" i="1" s="1"/>
  <c r="L4145" i="1" a="1"/>
  <c r="L4145" i="1" s="1"/>
  <c r="L4143" i="1" a="1"/>
  <c r="L4143" i="1" s="1"/>
  <c r="L4141" i="1" a="1"/>
  <c r="L4141" i="1" s="1"/>
  <c r="L4140" i="1" a="1"/>
  <c r="L4140" i="1" s="1"/>
  <c r="L4137" i="1" a="1"/>
  <c r="L4137" i="1" s="1"/>
  <c r="L4136" i="1" a="1"/>
  <c r="L4136" i="1" s="1"/>
  <c r="L4133" i="1" a="1"/>
  <c r="L4133" i="1" s="1"/>
  <c r="L4128" i="1" a="1"/>
  <c r="L4128" i="1" s="1"/>
  <c r="L4124" i="1" a="1"/>
  <c r="L4124" i="1" s="1"/>
  <c r="L4121" i="1" a="1"/>
  <c r="L4121" i="1" s="1"/>
  <c r="L4120" i="1" a="1"/>
  <c r="L4120" i="1" s="1"/>
  <c r="L4118" i="1" a="1"/>
  <c r="L4118" i="1" s="1"/>
  <c r="L4117" i="1" a="1"/>
  <c r="L4117" i="1" s="1"/>
  <c r="L4112" i="1" a="1"/>
  <c r="L4112" i="1" s="1"/>
  <c r="L4111" i="1" a="1"/>
  <c r="L4111" i="1" s="1"/>
  <c r="L4107" i="1" a="1"/>
  <c r="L4107" i="1" s="1"/>
  <c r="L4102" i="1" a="1"/>
  <c r="L4102" i="1" s="1"/>
  <c r="L4100" i="1" a="1"/>
  <c r="L4100" i="1" s="1"/>
  <c r="L4093" i="1" a="1"/>
  <c r="L4093" i="1" s="1"/>
  <c r="L4086" i="1" a="1"/>
  <c r="L4086" i="1" s="1"/>
  <c r="L4085" i="1" a="1"/>
  <c r="L4085" i="1" s="1"/>
  <c r="L4083" i="1" a="1"/>
  <c r="L4083" i="1" s="1"/>
  <c r="L4454" i="1" a="1"/>
  <c r="L4454" i="1" s="1"/>
  <c r="L4050" i="1" a="1"/>
  <c r="L4050" i="1" s="1"/>
  <c r="L4049" i="1" a="1"/>
  <c r="L4049" i="1" s="1"/>
  <c r="L4044" i="1" a="1"/>
  <c r="L4044" i="1" s="1"/>
  <c r="L4039" i="1" a="1"/>
  <c r="L4039" i="1" s="1"/>
  <c r="L4038" i="1" a="1"/>
  <c r="L4038" i="1" s="1"/>
  <c r="L4023" i="1" a="1"/>
  <c r="L4023" i="1" s="1"/>
  <c r="L4019" i="1" a="1"/>
  <c r="L4019" i="1" s="1"/>
  <c r="L4018" i="1" a="1"/>
  <c r="L4018" i="1" s="1"/>
  <c r="L4017" i="1" a="1"/>
  <c r="L4017" i="1" s="1"/>
  <c r="L4008" i="1" a="1"/>
  <c r="L4008" i="1" s="1"/>
  <c r="L4003" i="1" a="1"/>
  <c r="L4003" i="1" s="1"/>
  <c r="L3988" i="1" a="1"/>
  <c r="L3988" i="1" s="1"/>
  <c r="L3982" i="1" a="1"/>
  <c r="L3982" i="1" s="1"/>
  <c r="L3981" i="1" a="1"/>
  <c r="L3981" i="1" s="1"/>
  <c r="L3975" i="1" a="1"/>
  <c r="L3975" i="1" s="1"/>
  <c r="L3965" i="1" a="1"/>
  <c r="L3965" i="1" s="1"/>
  <c r="L3958" i="1" a="1"/>
  <c r="L3958" i="1" s="1"/>
  <c r="L3957" i="1" a="1"/>
  <c r="L3957" i="1" s="1"/>
  <c r="L3949" i="1" a="1"/>
  <c r="L3949" i="1" s="1"/>
  <c r="L3947" i="1" a="1"/>
  <c r="L3947" i="1" s="1"/>
  <c r="L3943" i="1" a="1"/>
  <c r="L3943" i="1" s="1"/>
  <c r="L3942" i="1" a="1"/>
  <c r="L3942" i="1" s="1"/>
  <c r="L3939" i="1" a="1"/>
  <c r="L3939" i="1" s="1"/>
  <c r="L3930" i="1" a="1"/>
  <c r="L3930" i="1" s="1"/>
  <c r="L3927" i="1" a="1"/>
  <c r="L3927" i="1" s="1"/>
  <c r="L3926" i="1" a="1"/>
  <c r="L3926" i="1" s="1"/>
  <c r="L3924" i="1" a="1"/>
  <c r="L3924" i="1" s="1"/>
  <c r="L3908" i="1" a="1"/>
  <c r="L3908" i="1" s="1"/>
  <c r="L3899" i="1" a="1"/>
  <c r="L3899" i="1" s="1"/>
  <c r="L3892" i="1" a="1"/>
  <c r="L3892" i="1" s="1"/>
  <c r="L4442" i="1" a="1"/>
  <c r="L4442" i="1" s="1"/>
  <c r="L3856" i="1" a="1"/>
  <c r="L3856" i="1" s="1"/>
  <c r="L3855" i="1" a="1"/>
  <c r="L3855" i="1" s="1"/>
  <c r="L3850" i="1" a="1"/>
  <c r="L3850" i="1" s="1"/>
  <c r="L3845" i="1" a="1"/>
  <c r="L3845" i="1" s="1"/>
  <c r="L3844" i="1" a="1"/>
  <c r="L3844" i="1" s="1"/>
  <c r="L3829" i="1" a="1"/>
  <c r="L3829" i="1" s="1"/>
  <c r="L3825" i="1" a="1"/>
  <c r="L3825" i="1" s="1"/>
  <c r="L3824" i="1" a="1"/>
  <c r="L3824" i="1" s="1"/>
  <c r="L3823" i="1" a="1"/>
  <c r="L3823" i="1" s="1"/>
  <c r="L3814" i="1" a="1"/>
  <c r="L3814" i="1" s="1"/>
  <c r="L3809" i="1" a="1"/>
  <c r="L3809" i="1" s="1"/>
  <c r="L3794" i="1" a="1"/>
  <c r="L3794" i="1" s="1"/>
  <c r="L3788" i="1" a="1"/>
  <c r="L3788" i="1" s="1"/>
  <c r="L3787" i="1" a="1"/>
  <c r="L3787" i="1" s="1"/>
  <c r="L3781" i="1" a="1"/>
  <c r="L3781" i="1" s="1"/>
  <c r="L3771" i="1" a="1"/>
  <c r="L3771" i="1" s="1"/>
  <c r="L3764" i="1" a="1"/>
  <c r="L3764" i="1" s="1"/>
  <c r="L3763" i="1" a="1"/>
  <c r="L3763" i="1" s="1"/>
  <c r="L3755" i="1" a="1"/>
  <c r="L3755" i="1" s="1"/>
  <c r="L3753" i="1" a="1"/>
  <c r="L3753" i="1" s="1"/>
  <c r="L3749" i="1" a="1"/>
  <c r="L3749" i="1" s="1"/>
  <c r="L3748" i="1" a="1"/>
  <c r="L3748" i="1" s="1"/>
  <c r="L3745" i="1" a="1"/>
  <c r="L3745" i="1" s="1"/>
  <c r="L3736" i="1" a="1"/>
  <c r="L3736" i="1" s="1"/>
  <c r="L3733" i="1" a="1"/>
  <c r="L3733" i="1" s="1"/>
  <c r="L3732" i="1" a="1"/>
  <c r="L3732" i="1" s="1"/>
  <c r="L3730" i="1" a="1"/>
  <c r="L3730" i="1" s="1"/>
  <c r="L3714" i="1" a="1"/>
  <c r="L3714" i="1" s="1"/>
  <c r="L3705" i="1" a="1"/>
  <c r="L3705" i="1" s="1"/>
  <c r="L3698" i="1" a="1"/>
  <c r="L3698" i="1" s="1"/>
  <c r="L3486" i="1" a="1"/>
  <c r="L3486" i="1" s="1"/>
  <c r="L4260" i="1" a="1"/>
  <c r="L4260" i="1" s="1"/>
  <c r="L3468" i="1" a="1"/>
  <c r="L3468" i="1" s="1"/>
  <c r="L3467" i="1" a="1"/>
  <c r="L3467" i="1" s="1"/>
  <c r="L3462" i="1" a="1"/>
  <c r="L3462" i="1" s="1"/>
  <c r="L3457" i="1" a="1"/>
  <c r="L3457" i="1" s="1"/>
  <c r="L3456" i="1" a="1"/>
  <c r="L3456" i="1" s="1"/>
  <c r="L3445" i="1" a="1"/>
  <c r="L3445" i="1" s="1"/>
  <c r="L3441" i="1" a="1"/>
  <c r="L3441" i="1" s="1"/>
  <c r="L3437" i="1" a="1"/>
  <c r="L3437" i="1" s="1"/>
  <c r="L3436" i="1" a="1"/>
  <c r="L3436" i="1" s="1"/>
  <c r="L3435" i="1" a="1"/>
  <c r="L3435" i="1" s="1"/>
  <c r="L3426" i="1" a="1"/>
  <c r="L3426" i="1" s="1"/>
  <c r="L3421" i="1" a="1"/>
  <c r="L3421" i="1" s="1"/>
  <c r="L3406" i="1" a="1"/>
  <c r="L3406" i="1" s="1"/>
  <c r="L3400" i="1" a="1"/>
  <c r="L3400" i="1" s="1"/>
  <c r="L3399" i="1" a="1"/>
  <c r="L3399" i="1" s="1"/>
  <c r="L3393" i="1" a="1"/>
  <c r="L3393" i="1" s="1"/>
  <c r="L3383" i="1" a="1"/>
  <c r="L3383" i="1" s="1"/>
  <c r="L3376" i="1" a="1"/>
  <c r="L3376" i="1" s="1"/>
  <c r="L3375" i="1" a="1"/>
  <c r="L3375" i="1" s="1"/>
  <c r="L3367" i="1" a="1"/>
  <c r="L3367" i="1" s="1"/>
  <c r="L3365" i="1" a="1"/>
  <c r="L3365" i="1" s="1"/>
  <c r="L3361" i="1" a="1"/>
  <c r="L3361" i="1" s="1"/>
  <c r="L3360" i="1" a="1"/>
  <c r="L3360" i="1" s="1"/>
  <c r="L3357" i="1" a="1"/>
  <c r="L3357" i="1" s="1"/>
  <c r="L3348" i="1" a="1"/>
  <c r="L3348" i="1" s="1"/>
  <c r="L3345" i="1" a="1"/>
  <c r="L3345" i="1" s="1"/>
  <c r="L3344" i="1" a="1"/>
  <c r="L3344" i="1" s="1"/>
  <c r="L3342" i="1" a="1"/>
  <c r="L3342" i="1" s="1"/>
  <c r="L3332" i="1" a="1"/>
  <c r="L3332" i="1" s="1"/>
  <c r="L3326" i="1" a="1"/>
  <c r="L3326" i="1" s="1"/>
  <c r="L3317" i="1" a="1"/>
  <c r="L3317" i="1" s="1"/>
  <c r="L3310" i="1" a="1"/>
  <c r="L3310" i="1" s="1"/>
  <c r="L3309" i="1" a="1"/>
  <c r="L3309" i="1" s="1"/>
  <c r="L3292" i="1" a="1"/>
  <c r="L3292" i="1" s="1"/>
  <c r="L4248" i="1" a="1"/>
  <c r="L4248" i="1" s="1"/>
  <c r="L3274" i="1" a="1"/>
  <c r="L3274" i="1" s="1"/>
  <c r="L3273" i="1" a="1"/>
  <c r="L3273" i="1" s="1"/>
  <c r="L3268" i="1" a="1"/>
  <c r="L3268" i="1" s="1"/>
  <c r="L3263" i="1" a="1"/>
  <c r="L3263" i="1" s="1"/>
  <c r="L3262" i="1" a="1"/>
  <c r="L3262" i="1" s="1"/>
  <c r="L3251" i="1" a="1"/>
  <c r="L3251" i="1" s="1"/>
  <c r="L3247" i="1" a="1"/>
  <c r="L3247" i="1" s="1"/>
  <c r="L3243" i="1" a="1"/>
  <c r="L3243" i="1" s="1"/>
  <c r="L3242" i="1" a="1"/>
  <c r="L3242" i="1" s="1"/>
  <c r="L3241" i="1" a="1"/>
  <c r="L3241" i="1" s="1"/>
  <c r="L3232" i="1" a="1"/>
  <c r="L3232" i="1" s="1"/>
  <c r="L3227" i="1" a="1"/>
  <c r="L3227" i="1" s="1"/>
  <c r="L3212" i="1" a="1"/>
  <c r="L3212" i="1" s="1"/>
  <c r="L3206" i="1" a="1"/>
  <c r="L3206" i="1" s="1"/>
  <c r="L3205" i="1" a="1"/>
  <c r="L3205" i="1" s="1"/>
  <c r="L3199" i="1" a="1"/>
  <c r="L3199" i="1" s="1"/>
  <c r="L3189" i="1" a="1"/>
  <c r="L3189" i="1" s="1"/>
  <c r="L3182" i="1" a="1"/>
  <c r="L3182" i="1" s="1"/>
  <c r="L3181" i="1" a="1"/>
  <c r="L3181" i="1" s="1"/>
  <c r="L3173" i="1" a="1"/>
  <c r="L3173" i="1" s="1"/>
  <c r="L3171" i="1" a="1"/>
  <c r="L3171" i="1" s="1"/>
  <c r="L3167" i="1" a="1"/>
  <c r="L3167" i="1" s="1"/>
  <c r="L3166" i="1" a="1"/>
  <c r="L3166" i="1" s="1"/>
  <c r="L3163" i="1" a="1"/>
  <c r="L3163" i="1" s="1"/>
  <c r="L3154" i="1" a="1"/>
  <c r="L3154" i="1" s="1"/>
  <c r="L3151" i="1" a="1"/>
  <c r="L3151" i="1" s="1"/>
  <c r="L3150" i="1" a="1"/>
  <c r="L3150" i="1" s="1"/>
  <c r="L3148" i="1" a="1"/>
  <c r="L3148" i="1" s="1"/>
  <c r="L3138" i="1" a="1"/>
  <c r="L3138" i="1" s="1"/>
  <c r="L3132" i="1" a="1"/>
  <c r="L3132" i="1" s="1"/>
  <c r="L3123" i="1" a="1"/>
  <c r="L3123" i="1" s="1"/>
  <c r="L3122" i="1" a="1"/>
  <c r="L3122" i="1" s="1"/>
  <c r="L3116" i="1" a="1"/>
  <c r="L3116" i="1" s="1"/>
  <c r="L3115" i="1" a="1"/>
  <c r="L3115" i="1" s="1"/>
  <c r="L3098" i="1" a="1"/>
  <c r="L3098" i="1" s="1"/>
  <c r="L4218" i="1" a="1"/>
  <c r="L4218" i="1" s="1"/>
  <c r="L3080" i="1" a="1"/>
  <c r="L3080" i="1" s="1"/>
  <c r="L3079" i="1" a="1"/>
  <c r="L3079" i="1" s="1"/>
  <c r="L3074" i="1" a="1"/>
  <c r="L3074" i="1" s="1"/>
  <c r="L3069" i="1" a="1"/>
  <c r="L3069" i="1" s="1"/>
  <c r="L3068" i="1" a="1"/>
  <c r="L3068" i="1" s="1"/>
  <c r="L3057" i="1" a="1"/>
  <c r="L3057" i="1" s="1"/>
  <c r="L3053" i="1" a="1"/>
  <c r="L3053" i="1" s="1"/>
  <c r="L3049" i="1" a="1"/>
  <c r="L3049" i="1" s="1"/>
  <c r="L3048" i="1" a="1"/>
  <c r="L3048" i="1" s="1"/>
  <c r="L3047" i="1" a="1"/>
  <c r="L3047" i="1" s="1"/>
  <c r="L3038" i="1" a="1"/>
  <c r="L3038" i="1" s="1"/>
  <c r="L3033" i="1" a="1"/>
  <c r="L3033" i="1" s="1"/>
  <c r="L3018" i="1" a="1"/>
  <c r="L3018" i="1" s="1"/>
  <c r="L3012" i="1" a="1"/>
  <c r="L3012" i="1" s="1"/>
  <c r="L3011" i="1" a="1"/>
  <c r="L3011" i="1" s="1"/>
  <c r="L3005" i="1" a="1"/>
  <c r="L3005" i="1" s="1"/>
  <c r="L2995" i="1" a="1"/>
  <c r="L2995" i="1" s="1"/>
  <c r="L2988" i="1" a="1"/>
  <c r="L2988" i="1" s="1"/>
  <c r="L2987" i="1" a="1"/>
  <c r="L2987" i="1" s="1"/>
  <c r="L2979" i="1" a="1"/>
  <c r="L2979" i="1" s="1"/>
  <c r="L2977" i="1" a="1"/>
  <c r="L2977" i="1" s="1"/>
  <c r="L2973" i="1" a="1"/>
  <c r="L2973" i="1" s="1"/>
  <c r="L2972" i="1" a="1"/>
  <c r="L2972" i="1" s="1"/>
  <c r="L2969" i="1" a="1"/>
  <c r="L2969" i="1" s="1"/>
  <c r="L2960" i="1" a="1"/>
  <c r="L2960" i="1" s="1"/>
  <c r="L2957" i="1" a="1"/>
  <c r="L2957" i="1" s="1"/>
  <c r="L2956" i="1" a="1"/>
  <c r="L2956" i="1" s="1"/>
  <c r="L2954" i="1" a="1"/>
  <c r="L2954" i="1" s="1"/>
  <c r="L2944" i="1" a="1"/>
  <c r="L2944" i="1" s="1"/>
  <c r="L2938" i="1" a="1"/>
  <c r="L2938" i="1" s="1"/>
  <c r="L2929" i="1" a="1"/>
  <c r="L2929" i="1" s="1"/>
  <c r="L2928" i="1" a="1"/>
  <c r="L2928" i="1" s="1"/>
  <c r="L2922" i="1" a="1"/>
  <c r="L2922" i="1" s="1"/>
  <c r="L2921" i="1" a="1"/>
  <c r="L2921" i="1" s="1"/>
  <c r="L2710" i="1" a="1"/>
  <c r="L2710" i="1" s="1"/>
  <c r="L4054" i="1" a="1"/>
  <c r="L4054" i="1" s="1"/>
  <c r="L2692" i="1" a="1"/>
  <c r="L2692" i="1" s="1"/>
  <c r="L2691" i="1" a="1"/>
  <c r="L2691" i="1" s="1"/>
  <c r="L2686" i="1" a="1"/>
  <c r="L2686" i="1" s="1"/>
  <c r="L2681" i="1" a="1"/>
  <c r="L2681" i="1" s="1"/>
  <c r="L2680" i="1" a="1"/>
  <c r="L2680" i="1" s="1"/>
  <c r="L2665" i="1" a="1"/>
  <c r="L2665" i="1" s="1"/>
  <c r="L2661" i="1" a="1"/>
  <c r="L2661" i="1" s="1"/>
  <c r="L2660" i="1" a="1"/>
  <c r="L2660" i="1" s="1"/>
  <c r="L2659" i="1" a="1"/>
  <c r="L2659" i="1" s="1"/>
  <c r="L2650" i="1" a="1"/>
  <c r="L2650" i="1" s="1"/>
  <c r="L2645" i="1" a="1"/>
  <c r="L2645" i="1" s="1"/>
  <c r="L2630" i="1" a="1"/>
  <c r="L2630" i="1" s="1"/>
  <c r="L2624" i="1" a="1"/>
  <c r="L2624" i="1" s="1"/>
  <c r="L2623" i="1" a="1"/>
  <c r="L2623" i="1" s="1"/>
  <c r="L2617" i="1" a="1"/>
  <c r="L2617" i="1" s="1"/>
  <c r="L2607" i="1" a="1"/>
  <c r="L2607" i="1" s="1"/>
  <c r="L2606" i="1" a="1"/>
  <c r="L2606" i="1" s="1"/>
  <c r="L2600" i="1" a="1"/>
  <c r="L2600" i="1" s="1"/>
  <c r="L2599" i="1" a="1"/>
  <c r="L2599" i="1" s="1"/>
  <c r="L2591" i="1" a="1"/>
  <c r="L2591" i="1" s="1"/>
  <c r="L2589" i="1" a="1"/>
  <c r="L2589" i="1" s="1"/>
  <c r="L2588" i="1" a="1"/>
  <c r="L2588" i="1" s="1"/>
  <c r="L2585" i="1" a="1"/>
  <c r="L2585" i="1" s="1"/>
  <c r="L2584" i="1" a="1"/>
  <c r="L2584" i="1" s="1"/>
  <c r="L2581" i="1" a="1"/>
  <c r="L2581" i="1" s="1"/>
  <c r="L2572" i="1" a="1"/>
  <c r="L2572" i="1" s="1"/>
  <c r="L2569" i="1" a="1"/>
  <c r="L2569" i="1" s="1"/>
  <c r="L2568" i="1" a="1"/>
  <c r="L2568" i="1" s="1"/>
  <c r="L2566" i="1" a="1"/>
  <c r="L2566" i="1" s="1"/>
  <c r="L2556" i="1" a="1"/>
  <c r="L2556" i="1" s="1"/>
  <c r="L2550" i="1" a="1"/>
  <c r="L2550" i="1" s="1"/>
  <c r="L2541" i="1" a="1"/>
  <c r="L2541" i="1" s="1"/>
  <c r="L2540" i="1" a="1"/>
  <c r="L2540" i="1" s="1"/>
  <c r="L2534" i="1" a="1"/>
  <c r="L2534" i="1" s="1"/>
  <c r="L2533" i="1" a="1"/>
  <c r="L2533" i="1" s="1"/>
  <c r="L2516" i="1" a="1"/>
  <c r="L2516" i="1" s="1"/>
  <c r="L4024" i="1" a="1"/>
  <c r="L4024" i="1" s="1"/>
  <c r="L2498" i="1" a="1"/>
  <c r="L2498" i="1" s="1"/>
  <c r="L2497" i="1" a="1"/>
  <c r="L2497" i="1" s="1"/>
  <c r="L2492" i="1" a="1"/>
  <c r="L2492" i="1" s="1"/>
  <c r="L2487" i="1" a="1"/>
  <c r="L2487" i="1" s="1"/>
  <c r="L2486" i="1" a="1"/>
  <c r="L2486" i="1" s="1"/>
  <c r="L2471" i="1" a="1"/>
  <c r="L2471" i="1" s="1"/>
  <c r="L2467" i="1" a="1"/>
  <c r="L2467" i="1" s="1"/>
  <c r="L2466" i="1" a="1"/>
  <c r="L2466" i="1" s="1"/>
  <c r="L2465" i="1" a="1"/>
  <c r="L2465" i="1" s="1"/>
  <c r="L2456" i="1" a="1"/>
  <c r="L2456" i="1" s="1"/>
  <c r="L2451" i="1" a="1"/>
  <c r="L2451" i="1" s="1"/>
  <c r="L2436" i="1" a="1"/>
  <c r="L2436" i="1" s="1"/>
  <c r="L2430" i="1" a="1"/>
  <c r="L2430" i="1" s="1"/>
  <c r="L2429" i="1" a="1"/>
  <c r="L2429" i="1" s="1"/>
  <c r="L2423" i="1" a="1"/>
  <c r="L2423" i="1" s="1"/>
  <c r="L2413" i="1" a="1"/>
  <c r="L2413" i="1" s="1"/>
  <c r="L2406" i="1" a="1"/>
  <c r="L2406" i="1" s="1"/>
  <c r="L2405" i="1" a="1"/>
  <c r="L2405" i="1" s="1"/>
  <c r="L2397" i="1" a="1"/>
  <c r="L2397" i="1" s="1"/>
  <c r="L2395" i="1" a="1"/>
  <c r="L2395" i="1" s="1"/>
  <c r="L2391" i="1" a="1"/>
  <c r="L2391" i="1" s="1"/>
  <c r="L2390" i="1" a="1"/>
  <c r="L2390" i="1" s="1"/>
  <c r="L2387" i="1" a="1"/>
  <c r="L2387" i="1" s="1"/>
  <c r="L2378" i="1" a="1"/>
  <c r="L2378" i="1" s="1"/>
  <c r="L2375" i="1" a="1"/>
  <c r="L2375" i="1" s="1"/>
  <c r="L2374" i="1" a="1"/>
  <c r="L2374" i="1" s="1"/>
  <c r="L2372" i="1" a="1"/>
  <c r="L2372" i="1" s="1"/>
  <c r="L2362" i="1" a="1"/>
  <c r="L2362" i="1" s="1"/>
  <c r="L2356" i="1" a="1"/>
  <c r="L2356" i="1" s="1"/>
  <c r="L2347" i="1" a="1"/>
  <c r="L2347" i="1" s="1"/>
  <c r="L2340" i="1" a="1"/>
  <c r="L2340" i="1" s="1"/>
  <c r="L2339" i="1" a="1"/>
  <c r="L2339" i="1" s="1"/>
  <c r="L2322" i="1" a="1"/>
  <c r="L2322" i="1" s="1"/>
  <c r="L3872" i="1" a="1"/>
  <c r="L3872" i="1" s="1"/>
  <c r="L2304" i="1" a="1"/>
  <c r="L2304" i="1" s="1"/>
  <c r="L2303" i="1" a="1"/>
  <c r="L2303" i="1" s="1"/>
  <c r="L2298" i="1" a="1"/>
  <c r="L2298" i="1" s="1"/>
  <c r="L2293" i="1" a="1"/>
  <c r="L2293" i="1" s="1"/>
  <c r="L2292" i="1" a="1"/>
  <c r="L2292" i="1" s="1"/>
  <c r="L2277" i="1" a="1"/>
  <c r="L2277" i="1" s="1"/>
  <c r="L2273" i="1" a="1"/>
  <c r="L2273" i="1" s="1"/>
  <c r="L2272" i="1" a="1"/>
  <c r="L2272" i="1" s="1"/>
  <c r="L2271" i="1" a="1"/>
  <c r="L2271" i="1" s="1"/>
  <c r="L2262" i="1" a="1"/>
  <c r="L2262" i="1" s="1"/>
  <c r="L2257" i="1" a="1"/>
  <c r="L2257" i="1" s="1"/>
  <c r="L2242" i="1" a="1"/>
  <c r="L2242" i="1" s="1"/>
  <c r="L2236" i="1" a="1"/>
  <c r="L2236" i="1" s="1"/>
  <c r="L2235" i="1" a="1"/>
  <c r="L2235" i="1" s="1"/>
  <c r="L2229" i="1" a="1"/>
  <c r="L2229" i="1" s="1"/>
  <c r="L2219" i="1" a="1"/>
  <c r="L2219" i="1" s="1"/>
  <c r="L2212" i="1" a="1"/>
  <c r="L2212" i="1" s="1"/>
  <c r="L2211" i="1" a="1"/>
  <c r="L2211" i="1" s="1"/>
  <c r="L2203" i="1" a="1"/>
  <c r="L2203" i="1" s="1"/>
  <c r="L2201" i="1" a="1"/>
  <c r="L2201" i="1" s="1"/>
  <c r="L2197" i="1" a="1"/>
  <c r="L2197" i="1" s="1"/>
  <c r="L2196" i="1" a="1"/>
  <c r="L2196" i="1" s="1"/>
  <c r="L2193" i="1" a="1"/>
  <c r="L2193" i="1" s="1"/>
  <c r="L2184" i="1" a="1"/>
  <c r="L2184" i="1" s="1"/>
  <c r="L2181" i="1" a="1"/>
  <c r="L2181" i="1" s="1"/>
  <c r="L2180" i="1" a="1"/>
  <c r="L2180" i="1" s="1"/>
  <c r="L2178" i="1" a="1"/>
  <c r="L2178" i="1" s="1"/>
  <c r="L2168" i="1" a="1"/>
  <c r="L2168" i="1" s="1"/>
  <c r="L2162" i="1" a="1"/>
  <c r="L2162" i="1" s="1"/>
  <c r="L2153" i="1" a="1"/>
  <c r="L2153" i="1" s="1"/>
  <c r="L2146" i="1" a="1"/>
  <c r="L2146" i="1" s="1"/>
  <c r="L2145" i="1" a="1"/>
  <c r="L2145" i="1" s="1"/>
  <c r="L1740" i="1" a="1"/>
  <c r="L1740" i="1" s="1"/>
  <c r="L3678" i="1" a="1"/>
  <c r="L3678" i="1" s="1"/>
  <c r="L1722" i="1" a="1"/>
  <c r="L1722" i="1" s="1"/>
  <c r="L1721" i="1" a="1"/>
  <c r="L1721" i="1" s="1"/>
  <c r="L1716" i="1" a="1"/>
  <c r="L1716" i="1" s="1"/>
  <c r="L1711" i="1" a="1"/>
  <c r="L1711" i="1" s="1"/>
  <c r="L1710" i="1" a="1"/>
  <c r="L1710" i="1" s="1"/>
  <c r="L574" i="1" a="1"/>
  <c r="L574" i="1" s="1"/>
  <c r="L1695" i="1" a="1"/>
  <c r="L1695" i="1" s="1"/>
  <c r="L1691" i="1" a="1"/>
  <c r="L1691" i="1" s="1"/>
  <c r="L1690" i="1" a="1"/>
  <c r="L1690" i="1" s="1"/>
  <c r="L1680" i="1" a="1"/>
  <c r="L1680" i="1" s="1"/>
  <c r="L1675" i="1" a="1"/>
  <c r="L1675" i="1" s="1"/>
  <c r="L1660" i="1" a="1"/>
  <c r="L1660" i="1" s="1"/>
  <c r="L1654" i="1" a="1"/>
  <c r="L1654" i="1" s="1"/>
  <c r="L1653" i="1" a="1"/>
  <c r="L1653" i="1" s="1"/>
  <c r="L1647" i="1" a="1"/>
  <c r="L1647" i="1" s="1"/>
  <c r="L1637" i="1" a="1"/>
  <c r="L1637" i="1" s="1"/>
  <c r="L1636" i="1" a="1"/>
  <c r="L1636" i="1" s="1"/>
  <c r="L1630" i="1" a="1"/>
  <c r="L1630" i="1" s="1"/>
  <c r="L1629" i="1" a="1"/>
  <c r="L1629" i="1" s="1"/>
  <c r="L1621" i="1" a="1"/>
  <c r="L1621" i="1" s="1"/>
  <c r="L1619" i="1" a="1"/>
  <c r="L1619" i="1" s="1"/>
  <c r="L1618" i="1" a="1"/>
  <c r="L1618" i="1" s="1"/>
  <c r="L1615" i="1" a="1"/>
  <c r="L1615" i="1" s="1"/>
  <c r="L1614" i="1" a="1"/>
  <c r="L1614" i="1" s="1"/>
  <c r="L1611" i="1" a="1"/>
  <c r="L1611" i="1" s="1"/>
  <c r="L1602" i="1" a="1"/>
  <c r="L1602" i="1" s="1"/>
  <c r="L1599" i="1" a="1"/>
  <c r="L1599" i="1" s="1"/>
  <c r="L1598" i="1" a="1"/>
  <c r="L1598" i="1" s="1"/>
  <c r="L1596" i="1" a="1"/>
  <c r="L1596" i="1" s="1"/>
  <c r="L1585" i="1" a="1"/>
  <c r="L1585" i="1" s="1"/>
  <c r="L1580" i="1" a="1"/>
  <c r="L1580" i="1" s="1"/>
  <c r="L1571" i="1" a="1"/>
  <c r="L1571" i="1" s="1"/>
  <c r="L1564" i="1" a="1"/>
  <c r="L1564" i="1" s="1"/>
  <c r="L1563" i="1" a="1"/>
  <c r="L1563" i="1" s="1"/>
  <c r="L1497" i="1" a="1"/>
  <c r="L1497" i="1" s="1"/>
  <c r="L1486" i="1" a="1"/>
  <c r="L1486" i="1" s="1"/>
  <c r="L1495" i="1" a="1"/>
  <c r="L1495" i="1" s="1"/>
  <c r="L1483" i="1" a="1"/>
  <c r="L1483" i="1" s="1"/>
  <c r="L1440" i="1" a="1"/>
  <c r="L1440" i="1" s="1"/>
  <c r="L1480" i="1" a="1"/>
  <c r="L1480" i="1" s="1"/>
  <c r="L1484" i="1" a="1"/>
  <c r="L1484" i="1" s="1"/>
  <c r="L1469" i="1" a="1"/>
  <c r="L1469" i="1" s="1"/>
  <c r="L1456" i="1" a="1"/>
  <c r="L1456" i="1" s="1"/>
  <c r="L1429" i="1" a="1"/>
  <c r="L1429" i="1" s="1"/>
  <c r="L1489" i="1" a="1"/>
  <c r="L1489" i="1" s="1"/>
  <c r="L1490" i="1" a="1"/>
  <c r="L1490" i="1" s="1"/>
  <c r="L1474" i="1" a="1"/>
  <c r="L1474" i="1" s="1"/>
  <c r="L1454" i="1" a="1"/>
  <c r="L1454" i="1" s="1"/>
  <c r="L1529" i="1" a="1"/>
  <c r="L1529" i="1" s="1"/>
  <c r="L1491" i="1" a="1"/>
  <c r="L1491" i="1" s="1"/>
  <c r="L1498" i="1" a="1"/>
  <c r="L1498" i="1" s="1"/>
  <c r="L1444" i="1" a="1"/>
  <c r="L1444" i="1" s="1"/>
  <c r="L1492" i="1" a="1"/>
  <c r="L1492" i="1" s="1"/>
  <c r="L1521" i="1" a="1"/>
  <c r="L1521" i="1" s="1"/>
  <c r="L1476" i="1" a="1"/>
  <c r="L1476" i="1" s="1"/>
  <c r="L1453" i="1" a="1"/>
  <c r="L1453" i="1" s="1"/>
  <c r="L1499" i="1" a="1"/>
  <c r="L1499" i="1" s="1"/>
  <c r="L1488" i="1" a="1"/>
  <c r="L1488" i="1" s="1"/>
  <c r="L1465" i="1" a="1"/>
  <c r="L1465" i="1" s="1"/>
  <c r="L1517" i="1" a="1"/>
  <c r="L1517" i="1" s="1"/>
  <c r="L1515" i="1" a="1"/>
  <c r="L1515" i="1" s="1"/>
  <c r="L1485" i="1" a="1"/>
  <c r="L1485" i="1" s="1"/>
  <c r="L1487" i="1" a="1"/>
  <c r="L1487" i="1" s="1"/>
  <c r="L1472" i="1" a="1"/>
  <c r="L1472" i="1" s="1"/>
  <c r="L1457" i="1" a="1"/>
  <c r="L1457" i="1" s="1"/>
  <c r="L1509" i="1" a="1"/>
  <c r="L1509" i="1" s="1"/>
  <c r="L1508" i="1" a="1"/>
  <c r="L1508" i="1" s="1"/>
  <c r="L1473" i="1" a="1"/>
  <c r="L1473" i="1" s="1"/>
  <c r="L1505" i="1" a="1"/>
  <c r="L1505" i="1" s="1"/>
  <c r="L1478" i="1" a="1"/>
  <c r="L1478" i="1" s="1"/>
  <c r="L3442" i="1" a="1"/>
  <c r="L3442" i="1" s="1"/>
  <c r="L752" i="1" a="1"/>
  <c r="L752" i="1" s="1"/>
  <c r="L751" i="1" a="1"/>
  <c r="L751" i="1" s="1"/>
  <c r="L746" i="1" a="1"/>
  <c r="L746" i="1" s="1"/>
  <c r="L741" i="1" a="1"/>
  <c r="L741" i="1" s="1"/>
  <c r="L740" i="1" a="1"/>
  <c r="L740" i="1" s="1"/>
  <c r="L725" i="1" a="1"/>
  <c r="L725" i="1" s="1"/>
  <c r="L721" i="1" a="1"/>
  <c r="L721" i="1" s="1"/>
  <c r="L720" i="1" a="1"/>
  <c r="L720" i="1" s="1"/>
  <c r="L710" i="1" a="1"/>
  <c r="L710" i="1" s="1"/>
  <c r="L705" i="1" a="1"/>
  <c r="L705" i="1" s="1"/>
  <c r="L690" i="1" a="1"/>
  <c r="L690" i="1" s="1"/>
  <c r="L684" i="1" a="1"/>
  <c r="L684" i="1" s="1"/>
  <c r="L683" i="1" a="1"/>
  <c r="L683" i="1" s="1"/>
  <c r="L677" i="1" a="1"/>
  <c r="L677" i="1" s="1"/>
  <c r="L667" i="1" a="1"/>
  <c r="L667" i="1" s="1"/>
  <c r="L660" i="1" a="1"/>
  <c r="L660" i="1" s="1"/>
  <c r="L659" i="1" a="1"/>
  <c r="L659" i="1" s="1"/>
  <c r="L651" i="1" a="1"/>
  <c r="L651" i="1" s="1"/>
  <c r="L649" i="1" a="1"/>
  <c r="L649" i="1" s="1"/>
  <c r="L645" i="1" a="1"/>
  <c r="L645" i="1" s="1"/>
  <c r="L644" i="1" a="1"/>
  <c r="L644" i="1" s="1"/>
  <c r="L641" i="1" a="1"/>
  <c r="L641" i="1" s="1"/>
  <c r="L632" i="1" a="1"/>
  <c r="L632" i="1" s="1"/>
  <c r="L629" i="1" a="1"/>
  <c r="L629" i="1" s="1"/>
  <c r="L628" i="1" a="1"/>
  <c r="L628" i="1" s="1"/>
  <c r="L626" i="1" a="1"/>
  <c r="L626" i="1" s="1"/>
  <c r="L615" i="1" a="1"/>
  <c r="L615" i="1" s="1"/>
  <c r="L610" i="1" a="1"/>
  <c r="L610" i="1" s="1"/>
  <c r="L601" i="1" a="1"/>
  <c r="L601" i="1" s="1"/>
  <c r="L594" i="1" a="1"/>
  <c r="L594" i="1" s="1"/>
  <c r="L593" i="1" a="1"/>
  <c r="L593" i="1" s="1"/>
  <c r="L3290" i="1" a="1"/>
  <c r="L3290" i="1" s="1"/>
  <c r="L558" i="1" a="1"/>
  <c r="L558" i="1" s="1"/>
  <c r="L557" i="1" a="1"/>
  <c r="L557" i="1" s="1"/>
  <c r="L552" i="1" a="1"/>
  <c r="L552" i="1" s="1"/>
  <c r="L547" i="1" a="1"/>
  <c r="L547" i="1" s="1"/>
  <c r="L546" i="1" a="1"/>
  <c r="L546" i="1" s="1"/>
  <c r="L531" i="1" a="1"/>
  <c r="L531" i="1" s="1"/>
  <c r="L527" i="1" a="1"/>
  <c r="L527" i="1" s="1"/>
  <c r="L526" i="1" a="1"/>
  <c r="L526" i="1" s="1"/>
  <c r="L516" i="1" a="1"/>
  <c r="L516" i="1" s="1"/>
  <c r="L511" i="1" a="1"/>
  <c r="L511" i="1" s="1"/>
  <c r="L496" i="1" a="1"/>
  <c r="L496" i="1" s="1"/>
  <c r="L490" i="1" a="1"/>
  <c r="L490" i="1" s="1"/>
  <c r="L489" i="1" a="1"/>
  <c r="L489" i="1" s="1"/>
  <c r="L483" i="1" a="1"/>
  <c r="L483" i="1" s="1"/>
  <c r="L473" i="1" a="1"/>
  <c r="L473" i="1" s="1"/>
  <c r="L466" i="1" a="1"/>
  <c r="L466" i="1" s="1"/>
  <c r="L465" i="1" a="1"/>
  <c r="L465" i="1" s="1"/>
  <c r="L457" i="1" a="1"/>
  <c r="L457" i="1" s="1"/>
  <c r="L455" i="1" a="1"/>
  <c r="L455" i="1" s="1"/>
  <c r="L451" i="1" a="1"/>
  <c r="L451" i="1" s="1"/>
  <c r="L450" i="1" a="1"/>
  <c r="L450" i="1" s="1"/>
  <c r="L447" i="1" a="1"/>
  <c r="L447" i="1" s="1"/>
  <c r="L438" i="1" a="1"/>
  <c r="L438" i="1" s="1"/>
  <c r="L435" i="1" a="1"/>
  <c r="L435" i="1" s="1"/>
  <c r="L434" i="1" a="1"/>
  <c r="L434" i="1" s="1"/>
  <c r="L432" i="1" a="1"/>
  <c r="L432" i="1" s="1"/>
  <c r="L421" i="1" a="1"/>
  <c r="L421" i="1" s="1"/>
  <c r="L416" i="1" a="1"/>
  <c r="L416" i="1" s="1"/>
  <c r="L407" i="1" a="1"/>
  <c r="L407" i="1" s="1"/>
  <c r="L400" i="1" a="1"/>
  <c r="L400" i="1" s="1"/>
  <c r="L399" i="1" a="1"/>
  <c r="L399" i="1" s="1"/>
  <c r="L4272" i="1" a="1"/>
  <c r="L4272" i="1" s="1"/>
  <c r="L4273" i="1" a="1"/>
  <c r="L4273" i="1" s="1"/>
  <c r="L4274" i="1" a="1"/>
  <c r="L4274" i="1" s="1"/>
  <c r="L4275" i="1" a="1"/>
  <c r="L4275" i="1" s="1"/>
  <c r="L4276" i="1" a="1"/>
  <c r="L4276" i="1" s="1"/>
  <c r="L4278" i="1" a="1"/>
  <c r="L4278" i="1" s="1"/>
  <c r="L4281" i="1" a="1"/>
  <c r="L4281" i="1" s="1"/>
  <c r="L4282" i="1" a="1"/>
  <c r="L4282" i="1" s="1"/>
  <c r="L4283" i="1" a="1"/>
  <c r="L4283" i="1" s="1"/>
  <c r="L4285" i="1" a="1"/>
  <c r="L4285" i="1" s="1"/>
  <c r="L4286" i="1" a="1"/>
  <c r="L4286" i="1" s="1"/>
  <c r="L4289" i="1" a="1"/>
  <c r="L4289" i="1" s="1"/>
  <c r="L4291" i="1" a="1"/>
  <c r="L4291" i="1" s="1"/>
  <c r="L4293" i="1" a="1"/>
  <c r="L4293" i="1" s="1"/>
  <c r="L4295" i="1" a="1"/>
  <c r="L4295" i="1" s="1"/>
  <c r="L4297" i="1" a="1"/>
  <c r="L4297" i="1" s="1"/>
  <c r="L4298" i="1" a="1"/>
  <c r="L4298" i="1" s="1"/>
  <c r="L4299" i="1" a="1"/>
  <c r="L4299" i="1" s="1"/>
  <c r="L4300" i="1" a="1"/>
  <c r="L4300" i="1" s="1"/>
  <c r="L4302" i="1" a="1"/>
  <c r="L4302" i="1" s="1"/>
  <c r="L4308" i="1" a="1"/>
  <c r="L4308" i="1" s="1"/>
  <c r="L4309" i="1" a="1"/>
  <c r="L4309" i="1" s="1"/>
  <c r="L4313" i="1" a="1"/>
  <c r="L4313" i="1" s="1"/>
  <c r="L4316" i="1" a="1"/>
  <c r="L4316" i="1" s="1"/>
  <c r="L4317" i="1" a="1"/>
  <c r="L4317" i="1" s="1"/>
  <c r="L4319" i="1" a="1"/>
  <c r="L4319" i="1" s="1"/>
  <c r="L4320" i="1" a="1"/>
  <c r="L4320" i="1" s="1"/>
  <c r="L4321" i="1" a="1"/>
  <c r="L4321" i="1" s="1"/>
  <c r="L4324" i="1" a="1"/>
  <c r="L4324" i="1" s="1"/>
  <c r="L4325" i="1" a="1"/>
  <c r="L4325" i="1" s="1"/>
  <c r="L4326" i="1" a="1"/>
  <c r="L4326" i="1" s="1"/>
  <c r="L4328" i="1" a="1"/>
  <c r="L4328" i="1" s="1"/>
  <c r="L4329" i="1" a="1"/>
  <c r="L4329" i="1" s="1"/>
  <c r="L4332" i="1" a="1"/>
  <c r="L4332" i="1" s="1"/>
  <c r="L4333" i="1" a="1"/>
  <c r="L4333" i="1" s="1"/>
  <c r="L4336" i="1" a="1"/>
  <c r="L4336" i="1" s="1"/>
  <c r="L4338" i="1" a="1"/>
  <c r="L4338" i="1" s="1"/>
  <c r="L4340" i="1" a="1"/>
  <c r="L4340" i="1" s="1"/>
  <c r="L4341" i="1" a="1"/>
  <c r="L4341" i="1" s="1"/>
  <c r="L4342" i="1" a="1"/>
  <c r="L4342" i="1" s="1"/>
  <c r="L4343" i="1" a="1"/>
  <c r="L4343" i="1" s="1"/>
  <c r="L4344" i="1" a="1"/>
  <c r="L4344" i="1" s="1"/>
  <c r="L4348" i="1" a="1"/>
  <c r="L4348" i="1" s="1"/>
  <c r="L4349" i="1" a="1"/>
  <c r="L4349" i="1" s="1"/>
  <c r="L4351" i="1" a="1"/>
  <c r="L4351" i="1" s="1"/>
  <c r="L4355" i="1" a="1"/>
  <c r="L4355" i="1" s="1"/>
  <c r="L4359" i="1" a="1"/>
  <c r="L4359" i="1" s="1"/>
  <c r="L4360" i="1" a="1"/>
  <c r="L4360" i="1" s="1"/>
  <c r="L4364" i="1" a="1"/>
  <c r="L4364" i="1" s="1"/>
  <c r="L4365" i="1" a="1"/>
  <c r="L4365" i="1" s="1"/>
  <c r="L4366" i="1" a="1"/>
  <c r="L4366" i="1" s="1"/>
  <c r="L4367" i="1" a="1"/>
  <c r="L4367" i="1" s="1"/>
  <c r="L4368" i="1" a="1"/>
  <c r="L4368" i="1" s="1"/>
  <c r="L4371" i="1" a="1"/>
  <c r="L4371" i="1" s="1"/>
  <c r="L4373" i="1" a="1"/>
  <c r="L4373" i="1" s="1"/>
  <c r="L4374" i="1" a="1"/>
  <c r="L4374" i="1" s="1"/>
  <c r="L4377" i="1" a="1"/>
  <c r="L4377" i="1" s="1"/>
  <c r="L4379" i="1" a="1"/>
  <c r="L4379" i="1" s="1"/>
  <c r="L4381" i="1" a="1"/>
  <c r="L4381" i="1" s="1"/>
  <c r="L4382" i="1" a="1"/>
  <c r="L4382" i="1" s="1"/>
  <c r="L4385" i="1" a="1"/>
  <c r="L4385" i="1" s="1"/>
  <c r="L4387" i="1" a="1"/>
  <c r="L4387" i="1" s="1"/>
  <c r="L4388" i="1" a="1"/>
  <c r="L4388" i="1" s="1"/>
  <c r="L4389" i="1" a="1"/>
  <c r="L4389" i="1" s="1"/>
  <c r="L4392" i="1" a="1"/>
  <c r="L4392" i="1" s="1"/>
  <c r="L4393" i="1" a="1"/>
  <c r="L4393" i="1" s="1"/>
  <c r="L4394" i="1" a="1"/>
  <c r="L4394" i="1" s="1"/>
  <c r="L4395" i="1" a="1"/>
  <c r="L4395" i="1" s="1"/>
  <c r="L4397" i="1" a="1"/>
  <c r="L4397" i="1" s="1"/>
  <c r="L4398" i="1" a="1"/>
  <c r="L4398" i="1" s="1"/>
  <c r="L4399" i="1" a="1"/>
  <c r="L4399" i="1" s="1"/>
  <c r="L4402" i="1" a="1"/>
  <c r="L4402" i="1" s="1"/>
  <c r="L4403" i="1" a="1"/>
  <c r="L4403" i="1" s="1"/>
  <c r="L4408" i="1" a="1"/>
  <c r="L4408" i="1" s="1"/>
  <c r="L4409" i="1" a="1"/>
  <c r="L4409" i="1" s="1"/>
  <c r="L4410" i="1" a="1"/>
  <c r="L4410" i="1" s="1"/>
  <c r="L4413" i="1" a="1"/>
  <c r="L4413" i="1" s="1"/>
  <c r="L4414" i="1" a="1"/>
  <c r="L4414" i="1" s="1"/>
  <c r="L4415" i="1" a="1"/>
  <c r="L4415" i="1" s="1"/>
  <c r="L4416" i="1" a="1"/>
  <c r="L4416" i="1" s="1"/>
  <c r="L4417" i="1" a="1"/>
  <c r="L4417" i="1" s="1"/>
  <c r="L4418" i="1" a="1"/>
  <c r="L4418" i="1" s="1"/>
  <c r="L4419" i="1" a="1"/>
  <c r="L4419" i="1" s="1"/>
  <c r="L4420" i="1" a="1"/>
  <c r="L4420" i="1" s="1"/>
  <c r="L4421" i="1" a="1"/>
  <c r="L4421" i="1" s="1"/>
  <c r="L4423" i="1" a="1"/>
  <c r="L4423" i="1" s="1"/>
  <c r="L4424" i="1" a="1"/>
  <c r="L4424" i="1" s="1"/>
  <c r="L4425" i="1" a="1"/>
  <c r="L4425" i="1" s="1"/>
  <c r="L4428" i="1" a="1"/>
  <c r="L4428" i="1" s="1"/>
  <c r="L4429" i="1" a="1"/>
  <c r="L4429" i="1" s="1"/>
  <c r="L4433" i="1" a="1"/>
  <c r="L4433" i="1" s="1"/>
  <c r="L4439" i="1" a="1"/>
  <c r="L4439" i="1" s="1"/>
  <c r="L4441" i="1" a="1"/>
  <c r="L4441" i="1" s="1"/>
  <c r="L4443" i="1" a="1"/>
  <c r="L4443" i="1" s="1"/>
  <c r="L4444" i="1" a="1"/>
  <c r="L4444" i="1" s="1"/>
  <c r="L4445" i="1" a="1"/>
  <c r="L4445" i="1" s="1"/>
  <c r="L4446" i="1" a="1"/>
  <c r="L4446" i="1" s="1"/>
  <c r="L4448" i="1" a="1"/>
  <c r="L4448" i="1" s="1"/>
  <c r="L4449" i="1" a="1"/>
  <c r="L4449" i="1" s="1"/>
  <c r="L4450" i="1" a="1"/>
  <c r="L4450" i="1" s="1"/>
  <c r="L4452" i="1" a="1"/>
  <c r="L4452" i="1" s="1"/>
  <c r="L4453" i="1" a="1"/>
  <c r="L4453" i="1" s="1"/>
  <c r="L4457" i="1" a="1"/>
  <c r="L4457" i="1" s="1"/>
  <c r="L4458" i="1" a="1"/>
  <c r="L4458" i="1" s="1"/>
  <c r="L4459" i="1" a="1"/>
  <c r="L4459" i="1" s="1"/>
  <c r="L4460" i="1" a="1"/>
  <c r="L4460" i="1" s="1"/>
  <c r="L3884" i="1" a="1"/>
  <c r="L3884" i="1" s="1"/>
  <c r="L3885" i="1" a="1"/>
  <c r="L3885" i="1" s="1"/>
  <c r="L3886" i="1" a="1"/>
  <c r="L3886" i="1" s="1"/>
  <c r="L3887" i="1" a="1"/>
  <c r="L3887" i="1" s="1"/>
  <c r="L3888" i="1" a="1"/>
  <c r="L3888" i="1" s="1"/>
  <c r="L3889" i="1" a="1"/>
  <c r="L3889" i="1" s="1"/>
  <c r="L3890" i="1" a="1"/>
  <c r="L3890" i="1" s="1"/>
  <c r="L3891" i="1" a="1"/>
  <c r="L3891" i="1" s="1"/>
  <c r="L3893" i="1" a="1"/>
  <c r="L3893" i="1" s="1"/>
  <c r="L3894" i="1" a="1"/>
  <c r="L3894" i="1" s="1"/>
  <c r="L3895" i="1" a="1"/>
  <c r="L3895" i="1" s="1"/>
  <c r="L3896" i="1" a="1"/>
  <c r="L3896" i="1" s="1"/>
  <c r="L3897" i="1" a="1"/>
  <c r="L3897" i="1" s="1"/>
  <c r="L3898" i="1" a="1"/>
  <c r="L3898" i="1" s="1"/>
  <c r="L3900" i="1" a="1"/>
  <c r="L3900" i="1" s="1"/>
  <c r="L3901" i="1" a="1"/>
  <c r="L3901" i="1" s="1"/>
  <c r="L3902" i="1" a="1"/>
  <c r="L3902" i="1" s="1"/>
  <c r="L3903" i="1" a="1"/>
  <c r="L3903" i="1" s="1"/>
  <c r="L3904" i="1" a="1"/>
  <c r="L3904" i="1" s="1"/>
  <c r="L3905" i="1" a="1"/>
  <c r="L3905" i="1" s="1"/>
  <c r="L3906" i="1" a="1"/>
  <c r="L3906" i="1" s="1"/>
  <c r="L3907" i="1" a="1"/>
  <c r="L3907" i="1" s="1"/>
  <c r="L3909" i="1" a="1"/>
  <c r="L3909" i="1" s="1"/>
  <c r="L3910" i="1" a="1"/>
  <c r="L3910" i="1" s="1"/>
  <c r="L3911" i="1" a="1"/>
  <c r="L3911" i="1" s="1"/>
  <c r="L3912" i="1" a="1"/>
  <c r="L3912" i="1" s="1"/>
  <c r="L3913" i="1" a="1"/>
  <c r="L3913" i="1" s="1"/>
  <c r="L3914" i="1" a="1"/>
  <c r="L3914" i="1" s="1"/>
  <c r="L3915" i="1" a="1"/>
  <c r="L3915" i="1" s="1"/>
  <c r="L3916" i="1" a="1"/>
  <c r="L3916" i="1" s="1"/>
  <c r="L3917" i="1" a="1"/>
  <c r="L3917" i="1" s="1"/>
  <c r="L3918" i="1" a="1"/>
  <c r="L3918" i="1" s="1"/>
  <c r="L3919" i="1" a="1"/>
  <c r="L3919" i="1" s="1"/>
  <c r="L3920" i="1" a="1"/>
  <c r="L3920" i="1" s="1"/>
  <c r="L3921" i="1" a="1"/>
  <c r="L3921" i="1" s="1"/>
  <c r="L3922" i="1" a="1"/>
  <c r="L3922" i="1" s="1"/>
  <c r="L3923" i="1" a="1"/>
  <c r="L3923" i="1" s="1"/>
  <c r="L3925" i="1" a="1"/>
  <c r="L3925" i="1" s="1"/>
  <c r="L3928" i="1" a="1"/>
  <c r="L3928" i="1" s="1"/>
  <c r="L3929" i="1" a="1"/>
  <c r="L3929" i="1" s="1"/>
  <c r="L3931" i="1" a="1"/>
  <c r="L3931" i="1" s="1"/>
  <c r="L3932" i="1" a="1"/>
  <c r="L3932" i="1" s="1"/>
  <c r="L3933" i="1" a="1"/>
  <c r="L3933" i="1" s="1"/>
  <c r="L3934" i="1" a="1"/>
  <c r="L3934" i="1" s="1"/>
  <c r="L3935" i="1" a="1"/>
  <c r="L3935" i="1" s="1"/>
  <c r="L3936" i="1" a="1"/>
  <c r="L3936" i="1" s="1"/>
  <c r="L3937" i="1" a="1"/>
  <c r="L3937" i="1" s="1"/>
  <c r="L3938" i="1" a="1"/>
  <c r="L3938" i="1" s="1"/>
  <c r="L3940" i="1" a="1"/>
  <c r="L3940" i="1" s="1"/>
  <c r="L3941" i="1" a="1"/>
  <c r="L3941" i="1" s="1"/>
  <c r="L3944" i="1" a="1"/>
  <c r="L3944" i="1" s="1"/>
  <c r="L3945" i="1" a="1"/>
  <c r="L3945" i="1" s="1"/>
  <c r="L3946" i="1" a="1"/>
  <c r="L3946" i="1" s="1"/>
  <c r="L3948" i="1" a="1"/>
  <c r="L3948" i="1" s="1"/>
  <c r="L3950" i="1" a="1"/>
  <c r="L3950" i="1" s="1"/>
  <c r="L3951" i="1" a="1"/>
  <c r="L3951" i="1" s="1"/>
  <c r="L3952" i="1" a="1"/>
  <c r="L3952" i="1" s="1"/>
  <c r="L3953" i="1" a="1"/>
  <c r="L3953" i="1" s="1"/>
  <c r="L3954" i="1" a="1"/>
  <c r="L3954" i="1" s="1"/>
  <c r="L3955" i="1" a="1"/>
  <c r="L3955" i="1" s="1"/>
  <c r="L3956" i="1" a="1"/>
  <c r="L3956" i="1" s="1"/>
  <c r="L3959" i="1" a="1"/>
  <c r="L3959" i="1" s="1"/>
  <c r="L3960" i="1" a="1"/>
  <c r="L3960" i="1" s="1"/>
  <c r="L3961" i="1" a="1"/>
  <c r="L3961" i="1" s="1"/>
  <c r="L3962" i="1" a="1"/>
  <c r="L3962" i="1" s="1"/>
  <c r="L3963" i="1" a="1"/>
  <c r="L3963" i="1" s="1"/>
  <c r="L3964" i="1" a="1"/>
  <c r="L3964" i="1" s="1"/>
  <c r="L3966" i="1" a="1"/>
  <c r="L3966" i="1" s="1"/>
  <c r="L3967" i="1" a="1"/>
  <c r="L3967" i="1" s="1"/>
  <c r="L3968" i="1" a="1"/>
  <c r="L3968" i="1" s="1"/>
  <c r="L3969" i="1" a="1"/>
  <c r="L3969" i="1" s="1"/>
  <c r="L3970" i="1" a="1"/>
  <c r="L3970" i="1" s="1"/>
  <c r="L3971" i="1" a="1"/>
  <c r="L3971" i="1" s="1"/>
  <c r="L3972" i="1" a="1"/>
  <c r="L3972" i="1" s="1"/>
  <c r="L3973" i="1" a="1"/>
  <c r="L3973" i="1" s="1"/>
  <c r="L3974" i="1" a="1"/>
  <c r="L3974" i="1" s="1"/>
  <c r="L3976" i="1" a="1"/>
  <c r="L3976" i="1" s="1"/>
  <c r="L3977" i="1" a="1"/>
  <c r="L3977" i="1" s="1"/>
  <c r="L3978" i="1" a="1"/>
  <c r="L3978" i="1" s="1"/>
  <c r="L3979" i="1" a="1"/>
  <c r="L3979" i="1" s="1"/>
  <c r="L3980" i="1" a="1"/>
  <c r="L3980" i="1" s="1"/>
  <c r="L3983" i="1" a="1"/>
  <c r="L3983" i="1" s="1"/>
  <c r="L3984" i="1" a="1"/>
  <c r="L3984" i="1" s="1"/>
  <c r="L3985" i="1" a="1"/>
  <c r="L3985" i="1" s="1"/>
  <c r="L3986" i="1" a="1"/>
  <c r="L3986" i="1" s="1"/>
  <c r="L3987" i="1" a="1"/>
  <c r="L3987" i="1" s="1"/>
  <c r="L3989" i="1" a="1"/>
  <c r="L3989" i="1" s="1"/>
  <c r="L3990" i="1" a="1"/>
  <c r="L3990" i="1" s="1"/>
  <c r="L3991" i="1" a="1"/>
  <c r="L3991" i="1" s="1"/>
  <c r="L3992" i="1" a="1"/>
  <c r="L3992" i="1" s="1"/>
  <c r="L3993" i="1" a="1"/>
  <c r="L3993" i="1" s="1"/>
  <c r="L3994" i="1" a="1"/>
  <c r="L3994" i="1" s="1"/>
  <c r="L3995" i="1" a="1"/>
  <c r="L3995" i="1" s="1"/>
  <c r="L3996" i="1" a="1"/>
  <c r="L3996" i="1" s="1"/>
  <c r="L3997" i="1" a="1"/>
  <c r="L3997" i="1" s="1"/>
  <c r="L3998" i="1" a="1"/>
  <c r="L3998" i="1" s="1"/>
  <c r="L3999" i="1" a="1"/>
  <c r="L3999" i="1" s="1"/>
  <c r="L4000" i="1" a="1"/>
  <c r="L4000" i="1" s="1"/>
  <c r="L4001" i="1" a="1"/>
  <c r="L4001" i="1" s="1"/>
  <c r="L4002" i="1" a="1"/>
  <c r="L4002" i="1" s="1"/>
  <c r="L4004" i="1" a="1"/>
  <c r="L4004" i="1" s="1"/>
  <c r="L4005" i="1" a="1"/>
  <c r="L4005" i="1" s="1"/>
  <c r="L4006" i="1" a="1"/>
  <c r="L4006" i="1" s="1"/>
  <c r="L4007" i="1" a="1"/>
  <c r="L4007" i="1" s="1"/>
  <c r="L4009" i="1" a="1"/>
  <c r="L4009" i="1" s="1"/>
  <c r="L4010" i="1" a="1"/>
  <c r="L4010" i="1" s="1"/>
  <c r="L4011" i="1" a="1"/>
  <c r="L4011" i="1" s="1"/>
  <c r="L4012" i="1" a="1"/>
  <c r="L4012" i="1" s="1"/>
  <c r="L4013" i="1" a="1"/>
  <c r="L4013" i="1" s="1"/>
  <c r="L4014" i="1" a="1"/>
  <c r="L4014" i="1" s="1"/>
  <c r="L4015" i="1" a="1"/>
  <c r="L4015" i="1" s="1"/>
  <c r="L4016" i="1" a="1"/>
  <c r="L4016" i="1" s="1"/>
  <c r="L4020" i="1" a="1"/>
  <c r="L4020" i="1" s="1"/>
  <c r="L4021" i="1" a="1"/>
  <c r="L4021" i="1" s="1"/>
  <c r="L4022" i="1" a="1"/>
  <c r="L4022" i="1" s="1"/>
  <c r="L1350" i="1" a="1"/>
  <c r="L1350" i="1" s="1"/>
  <c r="L4025" i="1" a="1"/>
  <c r="L4025" i="1" s="1"/>
  <c r="L4026" i="1" a="1"/>
  <c r="L4026" i="1" s="1"/>
  <c r="L4027" i="1" a="1"/>
  <c r="L4027" i="1" s="1"/>
  <c r="L4028" i="1" a="1"/>
  <c r="L4028" i="1" s="1"/>
  <c r="L4029" i="1" a="1"/>
  <c r="L4029" i="1" s="1"/>
  <c r="L4030" i="1" a="1"/>
  <c r="L4030" i="1" s="1"/>
  <c r="L4031" i="1" a="1"/>
  <c r="L4031" i="1" s="1"/>
  <c r="L4032" i="1" a="1"/>
  <c r="L4032" i="1" s="1"/>
  <c r="L4033" i="1" a="1"/>
  <c r="L4033" i="1" s="1"/>
  <c r="L4034" i="1" a="1"/>
  <c r="L4034" i="1" s="1"/>
  <c r="L4035" i="1" a="1"/>
  <c r="L4035" i="1" s="1"/>
  <c r="L4036" i="1" a="1"/>
  <c r="L4036" i="1" s="1"/>
  <c r="L4037" i="1" a="1"/>
  <c r="L4037" i="1" s="1"/>
  <c r="L4040" i="1" a="1"/>
  <c r="L4040" i="1" s="1"/>
  <c r="L4041" i="1" a="1"/>
  <c r="L4041" i="1" s="1"/>
  <c r="L4042" i="1" a="1"/>
  <c r="L4042" i="1" s="1"/>
  <c r="L4043" i="1" a="1"/>
  <c r="L4043" i="1" s="1"/>
  <c r="L4045" i="1" a="1"/>
  <c r="L4045" i="1" s="1"/>
  <c r="L4046" i="1" a="1"/>
  <c r="L4046" i="1" s="1"/>
  <c r="L4047" i="1" a="1"/>
  <c r="L4047" i="1" s="1"/>
  <c r="L4048" i="1" a="1"/>
  <c r="L4048" i="1" s="1"/>
  <c r="L4051" i="1" a="1"/>
  <c r="L4051" i="1" s="1"/>
  <c r="L4052" i="1" a="1"/>
  <c r="L4052" i="1" s="1"/>
  <c r="L4053" i="1" a="1"/>
  <c r="L4053" i="1" s="1"/>
  <c r="L2902" i="1" a="1"/>
  <c r="L2902" i="1" s="1"/>
  <c r="L4055" i="1" a="1"/>
  <c r="L4055" i="1" s="1"/>
  <c r="L4056" i="1" a="1"/>
  <c r="L4056" i="1" s="1"/>
  <c r="L4057" i="1" a="1"/>
  <c r="L4057" i="1" s="1"/>
  <c r="L4058" i="1" a="1"/>
  <c r="L4058" i="1" s="1"/>
  <c r="L4059" i="1" a="1"/>
  <c r="L4059" i="1" s="1"/>
  <c r="L4060" i="1" a="1"/>
  <c r="L4060" i="1" s="1"/>
  <c r="L4061" i="1" a="1"/>
  <c r="L4061" i="1" s="1"/>
  <c r="L4062" i="1" a="1"/>
  <c r="L4062" i="1" s="1"/>
  <c r="L4063" i="1" a="1"/>
  <c r="L4063" i="1" s="1"/>
  <c r="L4064" i="1" a="1"/>
  <c r="L4064" i="1" s="1"/>
  <c r="L4065" i="1" a="1"/>
  <c r="L4065" i="1" s="1"/>
  <c r="L4067" i="1" a="1"/>
  <c r="L4067" i="1" s="1"/>
  <c r="L4068" i="1" a="1"/>
  <c r="L4068" i="1" s="1"/>
  <c r="L4069" i="1" a="1"/>
  <c r="L4069" i="1" s="1"/>
  <c r="L4070" i="1" a="1"/>
  <c r="L4070" i="1" s="1"/>
  <c r="L4071" i="1" a="1"/>
  <c r="L4071" i="1" s="1"/>
  <c r="L4072" i="1" a="1"/>
  <c r="L4072" i="1" s="1"/>
  <c r="L4073" i="1" a="1"/>
  <c r="L4073" i="1" s="1"/>
  <c r="L4074" i="1" a="1"/>
  <c r="L4074" i="1" s="1"/>
  <c r="L4075" i="1" a="1"/>
  <c r="L4075" i="1" s="1"/>
  <c r="L4076" i="1" a="1"/>
  <c r="L4076" i="1" s="1"/>
  <c r="L3883" i="1" a="1"/>
  <c r="L3883" i="1" s="1"/>
  <c r="L3302" i="1" a="1"/>
  <c r="L3302" i="1" s="1"/>
  <c r="L3303" i="1" a="1"/>
  <c r="L3303" i="1" s="1"/>
  <c r="L3304" i="1" a="1"/>
  <c r="L3304" i="1" s="1"/>
  <c r="L3305" i="1" a="1"/>
  <c r="L3305" i="1" s="1"/>
  <c r="L3306" i="1" a="1"/>
  <c r="L3306" i="1" s="1"/>
  <c r="L3307" i="1" a="1"/>
  <c r="L3307" i="1" s="1"/>
  <c r="L3308" i="1" a="1"/>
  <c r="L3308" i="1" s="1"/>
  <c r="L3311" i="1" a="1"/>
  <c r="L3311" i="1" s="1"/>
  <c r="L3312" i="1" a="1"/>
  <c r="L3312" i="1" s="1"/>
  <c r="L3313" i="1" a="1"/>
  <c r="L3313" i="1" s="1"/>
  <c r="L3314" i="1" a="1"/>
  <c r="L3314" i="1" s="1"/>
  <c r="L3315" i="1" a="1"/>
  <c r="L3315" i="1" s="1"/>
  <c r="L3316" i="1" a="1"/>
  <c r="L3316" i="1" s="1"/>
  <c r="L3318" i="1" a="1"/>
  <c r="L3318" i="1" s="1"/>
  <c r="L3319" i="1" a="1"/>
  <c r="L3319" i="1" s="1"/>
  <c r="L3320" i="1" a="1"/>
  <c r="L3320" i="1" s="1"/>
  <c r="L3321" i="1" a="1"/>
  <c r="L3321" i="1" s="1"/>
  <c r="L3322" i="1" a="1"/>
  <c r="L3322" i="1" s="1"/>
  <c r="L3323" i="1" a="1"/>
  <c r="L3323" i="1" s="1"/>
  <c r="L3324" i="1" a="1"/>
  <c r="L3324" i="1" s="1"/>
  <c r="L3325" i="1" a="1"/>
  <c r="L3325" i="1" s="1"/>
  <c r="L3327" i="1" a="1"/>
  <c r="L3327" i="1" s="1"/>
  <c r="L3328" i="1" a="1"/>
  <c r="L3328" i="1" s="1"/>
  <c r="L3329" i="1" a="1"/>
  <c r="L3329" i="1" s="1"/>
  <c r="L3330" i="1" a="1"/>
  <c r="L3330" i="1" s="1"/>
  <c r="L3331" i="1" a="1"/>
  <c r="L3331" i="1" s="1"/>
  <c r="L3333" i="1" a="1"/>
  <c r="L3333" i="1" s="1"/>
  <c r="L3334" i="1" a="1"/>
  <c r="L3334" i="1" s="1"/>
  <c r="L3335" i="1" a="1"/>
  <c r="L3335" i="1" s="1"/>
  <c r="L3336" i="1" a="1"/>
  <c r="L3336" i="1" s="1"/>
  <c r="L3337" i="1" a="1"/>
  <c r="L3337" i="1" s="1"/>
  <c r="L3338" i="1" a="1"/>
  <c r="L3338" i="1" s="1"/>
  <c r="L3339" i="1" a="1"/>
  <c r="L3339" i="1" s="1"/>
  <c r="L3340" i="1" a="1"/>
  <c r="L3340" i="1" s="1"/>
  <c r="L3341" i="1" a="1"/>
  <c r="L3341" i="1" s="1"/>
  <c r="L3343" i="1" a="1"/>
  <c r="L3343" i="1" s="1"/>
  <c r="L3346" i="1" a="1"/>
  <c r="L3346" i="1" s="1"/>
  <c r="L3347" i="1" a="1"/>
  <c r="L3347" i="1" s="1"/>
  <c r="L3349" i="1" a="1"/>
  <c r="L3349" i="1" s="1"/>
  <c r="L3350" i="1" a="1"/>
  <c r="L3350" i="1" s="1"/>
  <c r="L3351" i="1" a="1"/>
  <c r="L3351" i="1" s="1"/>
  <c r="L3352" i="1" a="1"/>
  <c r="L3352" i="1" s="1"/>
  <c r="L3353" i="1" a="1"/>
  <c r="L3353" i="1" s="1"/>
  <c r="L3354" i="1" a="1"/>
  <c r="L3354" i="1" s="1"/>
  <c r="L3355" i="1" a="1"/>
  <c r="L3355" i="1" s="1"/>
  <c r="L3356" i="1" a="1"/>
  <c r="L3356" i="1" s="1"/>
  <c r="L3358" i="1" a="1"/>
  <c r="L3358" i="1" s="1"/>
  <c r="L3359" i="1" a="1"/>
  <c r="L3359" i="1" s="1"/>
  <c r="L3362" i="1" a="1"/>
  <c r="L3362" i="1" s="1"/>
  <c r="L3363" i="1" a="1"/>
  <c r="L3363" i="1" s="1"/>
  <c r="L3364" i="1" a="1"/>
  <c r="L3364" i="1" s="1"/>
  <c r="L3366" i="1" a="1"/>
  <c r="L3366" i="1" s="1"/>
  <c r="L3368" i="1" a="1"/>
  <c r="L3368" i="1" s="1"/>
  <c r="L3369" i="1" a="1"/>
  <c r="L3369" i="1" s="1"/>
  <c r="L3370" i="1" a="1"/>
  <c r="L3370" i="1" s="1"/>
  <c r="L3371" i="1" a="1"/>
  <c r="L3371" i="1" s="1"/>
  <c r="L3372" i="1" a="1"/>
  <c r="L3372" i="1" s="1"/>
  <c r="L3373" i="1" a="1"/>
  <c r="L3373" i="1" s="1"/>
  <c r="L3374" i="1" a="1"/>
  <c r="L3374" i="1" s="1"/>
  <c r="L3377" i="1" a="1"/>
  <c r="L3377" i="1" s="1"/>
  <c r="L3378" i="1" a="1"/>
  <c r="L3378" i="1" s="1"/>
  <c r="L3379" i="1" a="1"/>
  <c r="L3379" i="1" s="1"/>
  <c r="L3380" i="1" a="1"/>
  <c r="L3380" i="1" s="1"/>
  <c r="L3381" i="1" a="1"/>
  <c r="L3381" i="1" s="1"/>
  <c r="L3382" i="1" a="1"/>
  <c r="L3382" i="1" s="1"/>
  <c r="L3384" i="1" a="1"/>
  <c r="L3384" i="1" s="1"/>
  <c r="L3385" i="1" a="1"/>
  <c r="L3385" i="1" s="1"/>
  <c r="L3386" i="1" a="1"/>
  <c r="L3386" i="1" s="1"/>
  <c r="L3387" i="1" a="1"/>
  <c r="L3387" i="1" s="1"/>
  <c r="L3388" i="1" a="1"/>
  <c r="L3388" i="1" s="1"/>
  <c r="L3389" i="1" a="1"/>
  <c r="L3389" i="1" s="1"/>
  <c r="L3390" i="1" a="1"/>
  <c r="L3390" i="1" s="1"/>
  <c r="L3391" i="1" a="1"/>
  <c r="L3391" i="1" s="1"/>
  <c r="L3392" i="1" a="1"/>
  <c r="L3392" i="1" s="1"/>
  <c r="L3394" i="1" a="1"/>
  <c r="L3394" i="1" s="1"/>
  <c r="L3395" i="1" a="1"/>
  <c r="L3395" i="1" s="1"/>
  <c r="L3396" i="1" a="1"/>
  <c r="L3396" i="1" s="1"/>
  <c r="L3397" i="1" a="1"/>
  <c r="L3397" i="1" s="1"/>
  <c r="L3398" i="1" a="1"/>
  <c r="L3398" i="1" s="1"/>
  <c r="L3401" i="1" a="1"/>
  <c r="L3401" i="1" s="1"/>
  <c r="L3402" i="1" a="1"/>
  <c r="L3402" i="1" s="1"/>
  <c r="L3403" i="1" a="1"/>
  <c r="L3403" i="1" s="1"/>
  <c r="L3404" i="1" a="1"/>
  <c r="L3404" i="1" s="1"/>
  <c r="L3405" i="1" a="1"/>
  <c r="L3405" i="1" s="1"/>
  <c r="L3407" i="1" a="1"/>
  <c r="L3407" i="1" s="1"/>
  <c r="L3408" i="1" a="1"/>
  <c r="L3408" i="1" s="1"/>
  <c r="L3409" i="1" a="1"/>
  <c r="L3409" i="1" s="1"/>
  <c r="L3410" i="1" a="1"/>
  <c r="L3410" i="1" s="1"/>
  <c r="L3411" i="1" a="1"/>
  <c r="L3411" i="1" s="1"/>
  <c r="L3412" i="1" a="1"/>
  <c r="L3412" i="1" s="1"/>
  <c r="L3413" i="1" a="1"/>
  <c r="L3413" i="1" s="1"/>
  <c r="L3414" i="1" a="1"/>
  <c r="L3414" i="1" s="1"/>
  <c r="L3415" i="1" a="1"/>
  <c r="L3415" i="1" s="1"/>
  <c r="L3416" i="1" a="1"/>
  <c r="L3416" i="1" s="1"/>
  <c r="L3417" i="1" a="1"/>
  <c r="L3417" i="1" s="1"/>
  <c r="L3418" i="1" a="1"/>
  <c r="L3418" i="1" s="1"/>
  <c r="L3419" i="1" a="1"/>
  <c r="L3419" i="1" s="1"/>
  <c r="L3420" i="1" a="1"/>
  <c r="L3420" i="1" s="1"/>
  <c r="L3422" i="1" a="1"/>
  <c r="L3422" i="1" s="1"/>
  <c r="L3423" i="1" a="1"/>
  <c r="L3423" i="1" s="1"/>
  <c r="L3424" i="1" a="1"/>
  <c r="L3424" i="1" s="1"/>
  <c r="L3425" i="1" a="1"/>
  <c r="L3425" i="1" s="1"/>
  <c r="L3427" i="1" a="1"/>
  <c r="L3427" i="1" s="1"/>
  <c r="L3428" i="1" a="1"/>
  <c r="L3428" i="1" s="1"/>
  <c r="L3429" i="1" a="1"/>
  <c r="L3429" i="1" s="1"/>
  <c r="L3430" i="1" a="1"/>
  <c r="L3430" i="1" s="1"/>
  <c r="L3431" i="1" a="1"/>
  <c r="L3431" i="1" s="1"/>
  <c r="L3432" i="1" a="1"/>
  <c r="L3432" i="1" s="1"/>
  <c r="L3433" i="1" a="1"/>
  <c r="L3433" i="1" s="1"/>
  <c r="L3434" i="1" a="1"/>
  <c r="L3434" i="1" s="1"/>
  <c r="L3438" i="1" a="1"/>
  <c r="L3438" i="1" s="1"/>
  <c r="L3439" i="1" a="1"/>
  <c r="L3439" i="1" s="1"/>
  <c r="L3440" i="1" a="1"/>
  <c r="L3440" i="1" s="1"/>
  <c r="L1156" i="1" a="1"/>
  <c r="L1156" i="1" s="1"/>
  <c r="L3443" i="1" a="1"/>
  <c r="L3443" i="1" s="1"/>
  <c r="L3444" i="1" a="1"/>
  <c r="L3444" i="1" s="1"/>
  <c r="L3446" i="1" a="1"/>
  <c r="L3446" i="1" s="1"/>
  <c r="L3447" i="1" a="1"/>
  <c r="L3447" i="1" s="1"/>
  <c r="L3448" i="1" a="1"/>
  <c r="L3448" i="1" s="1"/>
  <c r="L3449" i="1" a="1"/>
  <c r="L3449" i="1" s="1"/>
  <c r="L3450" i="1" a="1"/>
  <c r="L3450" i="1" s="1"/>
  <c r="L3451" i="1" a="1"/>
  <c r="L3451" i="1" s="1"/>
  <c r="L3452" i="1" a="1"/>
  <c r="L3452" i="1" s="1"/>
  <c r="L3453" i="1" a="1"/>
  <c r="L3453" i="1" s="1"/>
  <c r="L3454" i="1" a="1"/>
  <c r="L3454" i="1" s="1"/>
  <c r="L3455" i="1" a="1"/>
  <c r="L3455" i="1" s="1"/>
  <c r="L3458" i="1" a="1"/>
  <c r="L3458" i="1" s="1"/>
  <c r="L3459" i="1" a="1"/>
  <c r="L3459" i="1" s="1"/>
  <c r="L3460" i="1" a="1"/>
  <c r="L3460" i="1" s="1"/>
  <c r="L3461" i="1" a="1"/>
  <c r="L3461" i="1" s="1"/>
  <c r="L3463" i="1" a="1"/>
  <c r="L3463" i="1" s="1"/>
  <c r="L3464" i="1" a="1"/>
  <c r="L3464" i="1" s="1"/>
  <c r="L3465" i="1" a="1"/>
  <c r="L3465" i="1" s="1"/>
  <c r="L3466" i="1" a="1"/>
  <c r="L3466" i="1" s="1"/>
  <c r="L3469" i="1" a="1"/>
  <c r="L3469" i="1" s="1"/>
  <c r="L3470" i="1" a="1"/>
  <c r="L3470" i="1" s="1"/>
  <c r="L3471" i="1" a="1"/>
  <c r="L3471" i="1" s="1"/>
  <c r="L2708" i="1" a="1"/>
  <c r="L2708" i="1" s="1"/>
  <c r="L3473" i="1" a="1"/>
  <c r="L3473" i="1" s="1"/>
  <c r="L3474" i="1" a="1"/>
  <c r="L3474" i="1" s="1"/>
  <c r="L3475" i="1" a="1"/>
  <c r="L3475" i="1" s="1"/>
  <c r="L3476" i="1" a="1"/>
  <c r="L3476" i="1" s="1"/>
  <c r="L3477" i="1" a="1"/>
  <c r="L3477" i="1" s="1"/>
  <c r="L3478" i="1" a="1"/>
  <c r="L3478" i="1" s="1"/>
  <c r="L3479" i="1" a="1"/>
  <c r="L3479" i="1" s="1"/>
  <c r="L3480" i="1" a="1"/>
  <c r="L3480" i="1" s="1"/>
  <c r="L3481" i="1" a="1"/>
  <c r="L3481" i="1" s="1"/>
  <c r="L3482" i="1" a="1"/>
  <c r="L3482" i="1" s="1"/>
  <c r="L3483" i="1" a="1"/>
  <c r="L3483" i="1" s="1"/>
  <c r="L3485" i="1" a="1"/>
  <c r="L3485" i="1" s="1"/>
  <c r="L3487" i="1" a="1"/>
  <c r="L3487" i="1" s="1"/>
  <c r="L3488" i="1" a="1"/>
  <c r="L3488" i="1" s="1"/>
  <c r="L3489" i="1" a="1"/>
  <c r="L3489" i="1" s="1"/>
  <c r="L3490" i="1" a="1"/>
  <c r="L3490" i="1" s="1"/>
  <c r="L3491" i="1" a="1"/>
  <c r="L3491" i="1" s="1"/>
  <c r="L3492" i="1" a="1"/>
  <c r="L3492" i="1" s="1"/>
  <c r="L3493" i="1" a="1"/>
  <c r="L3493" i="1" s="1"/>
  <c r="L3494" i="1" a="1"/>
  <c r="L3494" i="1" s="1"/>
  <c r="L3301" i="1" a="1"/>
  <c r="L3301" i="1" s="1"/>
  <c r="L2527" i="1" a="1"/>
  <c r="L2527" i="1" s="1"/>
  <c r="L2528" i="1" a="1"/>
  <c r="L2528" i="1" s="1"/>
  <c r="L2529" i="1" a="1"/>
  <c r="L2529" i="1" s="1"/>
  <c r="L2530" i="1" a="1"/>
  <c r="L2530" i="1" s="1"/>
  <c r="L2531" i="1" a="1"/>
  <c r="L2531" i="1" s="1"/>
  <c r="L2532" i="1" a="1"/>
  <c r="L2532" i="1" s="1"/>
  <c r="L2535" i="1" a="1"/>
  <c r="L2535" i="1" s="1"/>
  <c r="L2536" i="1" a="1"/>
  <c r="L2536" i="1" s="1"/>
  <c r="L2537" i="1" a="1"/>
  <c r="L2537" i="1" s="1"/>
  <c r="L2538" i="1" a="1"/>
  <c r="L2538" i="1" s="1"/>
  <c r="L2539" i="1" a="1"/>
  <c r="L2539" i="1" s="1"/>
  <c r="L2542" i="1" a="1"/>
  <c r="L2542" i="1" s="1"/>
  <c r="L2543" i="1" a="1"/>
  <c r="L2543" i="1" s="1"/>
  <c r="L2544" i="1" a="1"/>
  <c r="L2544" i="1" s="1"/>
  <c r="L2545" i="1" a="1"/>
  <c r="L2545" i="1" s="1"/>
  <c r="L2546" i="1" a="1"/>
  <c r="L2546" i="1" s="1"/>
  <c r="L2547" i="1" a="1"/>
  <c r="L2547" i="1" s="1"/>
  <c r="L2548" i="1" a="1"/>
  <c r="L2548" i="1" s="1"/>
  <c r="L2549" i="1" a="1"/>
  <c r="L2549" i="1" s="1"/>
  <c r="L2551" i="1" a="1"/>
  <c r="L2551" i="1" s="1"/>
  <c r="L2552" i="1" a="1"/>
  <c r="L2552" i="1" s="1"/>
  <c r="L2553" i="1" a="1"/>
  <c r="L2553" i="1" s="1"/>
  <c r="L2554" i="1" a="1"/>
  <c r="L2554" i="1" s="1"/>
  <c r="L2555" i="1" a="1"/>
  <c r="L2555" i="1" s="1"/>
  <c r="L2557" i="1" a="1"/>
  <c r="L2557" i="1" s="1"/>
  <c r="L2558" i="1" a="1"/>
  <c r="L2558" i="1" s="1"/>
  <c r="L2559" i="1" a="1"/>
  <c r="L2559" i="1" s="1"/>
  <c r="L2560" i="1" a="1"/>
  <c r="L2560" i="1" s="1"/>
  <c r="L2561" i="1" a="1"/>
  <c r="L2561" i="1" s="1"/>
  <c r="L2562" i="1" a="1"/>
  <c r="L2562" i="1" s="1"/>
  <c r="L2563" i="1" a="1"/>
  <c r="L2563" i="1" s="1"/>
  <c r="L2564" i="1" a="1"/>
  <c r="L2564" i="1" s="1"/>
  <c r="L2565" i="1" a="1"/>
  <c r="L2565" i="1" s="1"/>
  <c r="L2567" i="1" a="1"/>
  <c r="L2567" i="1" s="1"/>
  <c r="L2570" i="1" a="1"/>
  <c r="L2570" i="1" s="1"/>
  <c r="L2571" i="1" a="1"/>
  <c r="L2571" i="1" s="1"/>
  <c r="L2573" i="1" a="1"/>
  <c r="L2573" i="1" s="1"/>
  <c r="L2574" i="1" a="1"/>
  <c r="L2574" i="1" s="1"/>
  <c r="L2575" i="1" a="1"/>
  <c r="L2575" i="1" s="1"/>
  <c r="L2576" i="1" a="1"/>
  <c r="L2576" i="1" s="1"/>
  <c r="L2577" i="1" a="1"/>
  <c r="L2577" i="1" s="1"/>
  <c r="L2578" i="1" a="1"/>
  <c r="L2578" i="1" s="1"/>
  <c r="L2579" i="1" a="1"/>
  <c r="L2579" i="1" s="1"/>
  <c r="L2580" i="1" a="1"/>
  <c r="L2580" i="1" s="1"/>
  <c r="L2582" i="1" a="1"/>
  <c r="L2582" i="1" s="1"/>
  <c r="L2583" i="1" a="1"/>
  <c r="L2583" i="1" s="1"/>
  <c r="L2586" i="1" a="1"/>
  <c r="L2586" i="1" s="1"/>
  <c r="L2587" i="1" a="1"/>
  <c r="L2587" i="1" s="1"/>
  <c r="L2590" i="1" a="1"/>
  <c r="L2590" i="1" s="1"/>
  <c r="L2592" i="1" a="1"/>
  <c r="L2592" i="1" s="1"/>
  <c r="L2593" i="1" a="1"/>
  <c r="L2593" i="1" s="1"/>
  <c r="L2594" i="1" a="1"/>
  <c r="L2594" i="1" s="1"/>
  <c r="L2595" i="1" a="1"/>
  <c r="L2595" i="1" s="1"/>
  <c r="L2596" i="1" a="1"/>
  <c r="L2596" i="1" s="1"/>
  <c r="L2597" i="1" a="1"/>
  <c r="L2597" i="1" s="1"/>
  <c r="L2598" i="1" a="1"/>
  <c r="L2598" i="1" s="1"/>
  <c r="L2601" i="1" a="1"/>
  <c r="L2601" i="1" s="1"/>
  <c r="L2602" i="1" a="1"/>
  <c r="L2602" i="1" s="1"/>
  <c r="L2603" i="1" a="1"/>
  <c r="L2603" i="1" s="1"/>
  <c r="L2604" i="1" a="1"/>
  <c r="L2604" i="1" s="1"/>
  <c r="L2605" i="1" a="1"/>
  <c r="L2605" i="1" s="1"/>
  <c r="L2608" i="1" a="1"/>
  <c r="L2608" i="1" s="1"/>
  <c r="L2609" i="1" a="1"/>
  <c r="L2609" i="1" s="1"/>
  <c r="L2610" i="1" a="1"/>
  <c r="L2610" i="1" s="1"/>
  <c r="L2611" i="1" a="1"/>
  <c r="L2611" i="1" s="1"/>
  <c r="L2612" i="1" a="1"/>
  <c r="L2612" i="1" s="1"/>
  <c r="L2613" i="1" a="1"/>
  <c r="L2613" i="1" s="1"/>
  <c r="L2614" i="1" a="1"/>
  <c r="L2614" i="1" s="1"/>
  <c r="L2615" i="1" a="1"/>
  <c r="L2615" i="1" s="1"/>
  <c r="L2616" i="1" a="1"/>
  <c r="L2616" i="1" s="1"/>
  <c r="L2618" i="1" a="1"/>
  <c r="L2618" i="1" s="1"/>
  <c r="L2619" i="1" a="1"/>
  <c r="L2619" i="1" s="1"/>
  <c r="L2620" i="1" a="1"/>
  <c r="L2620" i="1" s="1"/>
  <c r="L2621" i="1" a="1"/>
  <c r="L2621" i="1" s="1"/>
  <c r="L2622" i="1" a="1"/>
  <c r="L2622" i="1" s="1"/>
  <c r="L2625" i="1" a="1"/>
  <c r="L2625" i="1" s="1"/>
  <c r="L2626" i="1" a="1"/>
  <c r="L2626" i="1" s="1"/>
  <c r="L2627" i="1" a="1"/>
  <c r="L2627" i="1" s="1"/>
  <c r="L2628" i="1" a="1"/>
  <c r="L2628" i="1" s="1"/>
  <c r="L2629" i="1" a="1"/>
  <c r="L2629" i="1" s="1"/>
  <c r="L2631" i="1" a="1"/>
  <c r="L2631" i="1" s="1"/>
  <c r="L2632" i="1" a="1"/>
  <c r="L2632" i="1" s="1"/>
  <c r="L2633" i="1" a="1"/>
  <c r="L2633" i="1" s="1"/>
  <c r="L2634" i="1" a="1"/>
  <c r="L2634" i="1" s="1"/>
  <c r="L2635" i="1" a="1"/>
  <c r="L2635" i="1" s="1"/>
  <c r="L2636" i="1" a="1"/>
  <c r="L2636" i="1" s="1"/>
  <c r="L2637" i="1" a="1"/>
  <c r="L2637" i="1" s="1"/>
  <c r="L2638" i="1" a="1"/>
  <c r="L2638" i="1" s="1"/>
  <c r="L2639" i="1" a="1"/>
  <c r="L2639" i="1" s="1"/>
  <c r="L2640" i="1" a="1"/>
  <c r="L2640" i="1" s="1"/>
  <c r="L2641" i="1" a="1"/>
  <c r="L2641" i="1" s="1"/>
  <c r="L2642" i="1" a="1"/>
  <c r="L2642" i="1" s="1"/>
  <c r="L2643" i="1" a="1"/>
  <c r="L2643" i="1" s="1"/>
  <c r="L2644" i="1" a="1"/>
  <c r="L2644" i="1" s="1"/>
  <c r="L2646" i="1" a="1"/>
  <c r="L2646" i="1" s="1"/>
  <c r="L2647" i="1" a="1"/>
  <c r="L2647" i="1" s="1"/>
  <c r="L2648" i="1" a="1"/>
  <c r="L2648" i="1" s="1"/>
  <c r="L2649" i="1" a="1"/>
  <c r="L2649" i="1" s="1"/>
  <c r="L2651" i="1" a="1"/>
  <c r="L2651" i="1" s="1"/>
  <c r="L2652" i="1" a="1"/>
  <c r="L2652" i="1" s="1"/>
  <c r="L2653" i="1" a="1"/>
  <c r="L2653" i="1" s="1"/>
  <c r="L2654" i="1" a="1"/>
  <c r="L2654" i="1" s="1"/>
  <c r="L2655" i="1" a="1"/>
  <c r="L2655" i="1" s="1"/>
  <c r="L2656" i="1" a="1"/>
  <c r="L2656" i="1" s="1"/>
  <c r="L2657" i="1" a="1"/>
  <c r="L2657" i="1" s="1"/>
  <c r="L2658" i="1" a="1"/>
  <c r="L2658" i="1" s="1"/>
  <c r="L2662" i="1" a="1"/>
  <c r="L2662" i="1" s="1"/>
  <c r="L2663" i="1" a="1"/>
  <c r="L2663" i="1" s="1"/>
  <c r="L2664" i="1" a="1"/>
  <c r="L2664" i="1" s="1"/>
  <c r="L950" i="1" a="1"/>
  <c r="L950" i="1" s="1"/>
  <c r="L2667" i="1" a="1"/>
  <c r="L2667" i="1" s="1"/>
  <c r="L2668" i="1" a="1"/>
  <c r="L2668" i="1" s="1"/>
  <c r="L2669" i="1" a="1"/>
  <c r="L2669" i="1" s="1"/>
  <c r="L2670" i="1" a="1"/>
  <c r="L2670" i="1" s="1"/>
  <c r="L2671" i="1" a="1"/>
  <c r="L2671" i="1" s="1"/>
  <c r="L2672" i="1" a="1"/>
  <c r="L2672" i="1" s="1"/>
  <c r="L2673" i="1" a="1"/>
  <c r="L2673" i="1" s="1"/>
  <c r="L2674" i="1" a="1"/>
  <c r="L2674" i="1" s="1"/>
  <c r="L2675" i="1" a="1"/>
  <c r="L2675" i="1" s="1"/>
  <c r="L2676" i="1" a="1"/>
  <c r="L2676" i="1" s="1"/>
  <c r="L2677" i="1" a="1"/>
  <c r="L2677" i="1" s="1"/>
  <c r="L2678" i="1" a="1"/>
  <c r="L2678" i="1" s="1"/>
  <c r="L2679" i="1" a="1"/>
  <c r="L2679" i="1" s="1"/>
  <c r="L2682" i="1" a="1"/>
  <c r="L2682" i="1" s="1"/>
  <c r="L2683" i="1" a="1"/>
  <c r="L2683" i="1" s="1"/>
  <c r="L2684" i="1" a="1"/>
  <c r="L2684" i="1" s="1"/>
  <c r="L2685" i="1" a="1"/>
  <c r="L2685" i="1" s="1"/>
  <c r="L2687" i="1" a="1"/>
  <c r="L2687" i="1" s="1"/>
  <c r="L2688" i="1" a="1"/>
  <c r="L2688" i="1" s="1"/>
  <c r="L2689" i="1" a="1"/>
  <c r="L2689" i="1" s="1"/>
  <c r="L2690" i="1" a="1"/>
  <c r="L2690" i="1" s="1"/>
  <c r="L2693" i="1" a="1"/>
  <c r="L2693" i="1" s="1"/>
  <c r="L2694" i="1" a="1"/>
  <c r="L2694" i="1" s="1"/>
  <c r="L2695" i="1" a="1"/>
  <c r="L2695" i="1" s="1"/>
  <c r="L2502" i="1" a="1"/>
  <c r="L2502" i="1" s="1"/>
  <c r="L2697" i="1" a="1"/>
  <c r="L2697" i="1" s="1"/>
  <c r="L2698" i="1" a="1"/>
  <c r="L2698" i="1" s="1"/>
  <c r="L2699" i="1" a="1"/>
  <c r="L2699" i="1" s="1"/>
  <c r="L2700" i="1" a="1"/>
  <c r="L2700" i="1" s="1"/>
  <c r="L2701" i="1" a="1"/>
  <c r="L2701" i="1" s="1"/>
  <c r="L2702" i="1" a="1"/>
  <c r="L2702" i="1" s="1"/>
  <c r="L2703" i="1" a="1"/>
  <c r="L2703" i="1" s="1"/>
  <c r="L2704" i="1" a="1"/>
  <c r="L2704" i="1" s="1"/>
  <c r="L2705" i="1" a="1"/>
  <c r="L2705" i="1" s="1"/>
  <c r="L2706" i="1" a="1"/>
  <c r="L2706" i="1" s="1"/>
  <c r="L2707" i="1" a="1"/>
  <c r="L2707" i="1" s="1"/>
  <c r="L2709" i="1" a="1"/>
  <c r="L2709" i="1" s="1"/>
  <c r="L2711" i="1" a="1"/>
  <c r="L2711" i="1" s="1"/>
  <c r="L2712" i="1" a="1"/>
  <c r="L2712" i="1" s="1"/>
  <c r="L2713" i="1" a="1"/>
  <c r="L2713" i="1" s="1"/>
  <c r="L2714" i="1" a="1"/>
  <c r="L2714" i="1" s="1"/>
  <c r="L2715" i="1" a="1"/>
  <c r="L2715" i="1" s="1"/>
  <c r="L2716" i="1" a="1"/>
  <c r="L2716" i="1" s="1"/>
  <c r="L2717" i="1" a="1"/>
  <c r="L2717" i="1" s="1"/>
  <c r="L2718" i="1" a="1"/>
  <c r="L2718" i="1" s="1"/>
  <c r="L2526" i="1" a="1"/>
  <c r="L2526" i="1" s="1"/>
  <c r="L2525" i="1" a="1"/>
  <c r="L2525" i="1" s="1"/>
  <c r="L4" i="1" a="1"/>
  <c r="L4" i="1" s="1"/>
  <c r="L354" i="1" a="1"/>
  <c r="L354" i="1" s="1"/>
  <c r="L1556" i="1" a="1"/>
  <c r="L1556" i="1" s="1"/>
  <c r="L1557" i="1" a="1"/>
  <c r="L1557" i="1" s="1"/>
  <c r="L1558" i="1" a="1"/>
  <c r="L1558" i="1" s="1"/>
  <c r="L1559" i="1" a="1"/>
  <c r="L1559" i="1" s="1"/>
  <c r="L1560" i="1" a="1"/>
  <c r="L1560" i="1" s="1"/>
  <c r="L1418" i="1" a="1"/>
  <c r="L1418" i="1" s="1"/>
  <c r="L1562" i="1" a="1"/>
  <c r="L1562" i="1" s="1"/>
  <c r="L1565" i="1" a="1"/>
  <c r="L1565" i="1" s="1"/>
  <c r="L1566" i="1" a="1"/>
  <c r="L1566" i="1" s="1"/>
  <c r="L1567" i="1" a="1"/>
  <c r="L1567" i="1" s="1"/>
  <c r="L1568" i="1" a="1"/>
  <c r="L1568" i="1" s="1"/>
  <c r="L1569" i="1" a="1"/>
  <c r="L1569" i="1" s="1"/>
  <c r="L1570" i="1" a="1"/>
  <c r="L1570" i="1" s="1"/>
  <c r="L1572" i="1" a="1"/>
  <c r="L1572" i="1" s="1"/>
  <c r="L1573" i="1" a="1"/>
  <c r="L1573" i="1" s="1"/>
  <c r="L1574" i="1" a="1"/>
  <c r="L1574" i="1" s="1"/>
  <c r="L1575" i="1" a="1"/>
  <c r="L1575" i="1" s="1"/>
  <c r="L1576" i="1" a="1"/>
  <c r="L1576" i="1" s="1"/>
  <c r="L1577" i="1" a="1"/>
  <c r="L1577" i="1" s="1"/>
  <c r="L1443" i="1" a="1"/>
  <c r="L1443" i="1" s="1"/>
  <c r="L1579" i="1" a="1"/>
  <c r="L1579" i="1" s="1"/>
  <c r="L1581" i="1" a="1"/>
  <c r="L1581" i="1" s="1"/>
  <c r="L1582" i="1" a="1"/>
  <c r="L1582" i="1" s="1"/>
  <c r="L1583" i="1" a="1"/>
  <c r="L1583" i="1" s="1"/>
  <c r="L1584" i="1" a="1"/>
  <c r="L1584" i="1" s="1"/>
  <c r="L1586" i="1" a="1"/>
  <c r="L1586" i="1" s="1"/>
  <c r="L1587" i="1" a="1"/>
  <c r="L1587" i="1" s="1"/>
  <c r="L1588" i="1" a="1"/>
  <c r="L1588" i="1" s="1"/>
  <c r="L1561" i="1" a="1"/>
  <c r="L1561" i="1" s="1"/>
  <c r="L1590" i="1" a="1"/>
  <c r="L1590" i="1" s="1"/>
  <c r="L1589" i="1" a="1"/>
  <c r="L1589" i="1" s="1"/>
  <c r="L1592" i="1" a="1"/>
  <c r="L1592" i="1" s="1"/>
  <c r="L1593" i="1" a="1"/>
  <c r="L1593" i="1" s="1"/>
  <c r="L1594" i="1" a="1"/>
  <c r="L1594" i="1" s="1"/>
  <c r="L1595" i="1" a="1"/>
  <c r="L1595" i="1" s="1"/>
  <c r="L1597" i="1" a="1"/>
  <c r="L1597" i="1" s="1"/>
  <c r="L1600" i="1" a="1"/>
  <c r="L1600" i="1" s="1"/>
  <c r="L1601" i="1" a="1"/>
  <c r="L1601" i="1" s="1"/>
  <c r="L1603" i="1" a="1"/>
  <c r="L1603" i="1" s="1"/>
  <c r="L1604" i="1" a="1"/>
  <c r="L1604" i="1" s="1"/>
  <c r="L1605" i="1" a="1"/>
  <c r="L1605" i="1" s="1"/>
  <c r="L1606" i="1" a="1"/>
  <c r="L1606" i="1" s="1"/>
  <c r="L1607" i="1" a="1"/>
  <c r="L1607" i="1" s="1"/>
  <c r="L1608" i="1" a="1"/>
  <c r="L1608" i="1" s="1"/>
  <c r="L1609" i="1" a="1"/>
  <c r="L1609" i="1" s="1"/>
  <c r="L1610" i="1" a="1"/>
  <c r="L1610" i="1" s="1"/>
  <c r="L1612" i="1" a="1"/>
  <c r="L1612" i="1" s="1"/>
  <c r="L1613" i="1" a="1"/>
  <c r="L1613" i="1" s="1"/>
  <c r="L1616" i="1" a="1"/>
  <c r="L1616" i="1" s="1"/>
  <c r="L1617" i="1" a="1"/>
  <c r="L1617" i="1" s="1"/>
  <c r="L1620" i="1" a="1"/>
  <c r="L1620" i="1" s="1"/>
  <c r="L1622" i="1" a="1"/>
  <c r="L1622" i="1" s="1"/>
  <c r="L1623" i="1" a="1"/>
  <c r="L1623" i="1" s="1"/>
  <c r="L1624" i="1" a="1"/>
  <c r="L1624" i="1" s="1"/>
  <c r="L1625" i="1" a="1"/>
  <c r="L1625" i="1" s="1"/>
  <c r="L1626" i="1" a="1"/>
  <c r="L1626" i="1" s="1"/>
  <c r="L1627" i="1" a="1"/>
  <c r="L1627" i="1" s="1"/>
  <c r="L1628" i="1" a="1"/>
  <c r="L1628" i="1" s="1"/>
  <c r="L1631" i="1" a="1"/>
  <c r="L1631" i="1" s="1"/>
  <c r="L1632" i="1" a="1"/>
  <c r="L1632" i="1" s="1"/>
  <c r="L1633" i="1" a="1"/>
  <c r="L1633" i="1" s="1"/>
  <c r="L1634" i="1" a="1"/>
  <c r="L1634" i="1" s="1"/>
  <c r="L1635" i="1" a="1"/>
  <c r="L1635" i="1" s="1"/>
  <c r="L1638" i="1" a="1"/>
  <c r="L1638" i="1" s="1"/>
  <c r="L1639" i="1" a="1"/>
  <c r="L1639" i="1" s="1"/>
  <c r="L1640" i="1" a="1"/>
  <c r="L1640" i="1" s="1"/>
  <c r="L1641" i="1" a="1"/>
  <c r="L1641" i="1" s="1"/>
  <c r="L1642" i="1" a="1"/>
  <c r="L1642" i="1" s="1"/>
  <c r="L1643" i="1" a="1"/>
  <c r="L1643" i="1" s="1"/>
  <c r="L1644" i="1" a="1"/>
  <c r="L1644" i="1" s="1"/>
  <c r="L1645" i="1" a="1"/>
  <c r="L1645" i="1" s="1"/>
  <c r="L1646" i="1" a="1"/>
  <c r="L1646" i="1" s="1"/>
  <c r="L1648" i="1" a="1"/>
  <c r="L1648" i="1" s="1"/>
  <c r="L1649" i="1" a="1"/>
  <c r="L1649" i="1" s="1"/>
  <c r="L1650" i="1" a="1"/>
  <c r="L1650" i="1" s="1"/>
  <c r="L1651" i="1" a="1"/>
  <c r="L1651" i="1" s="1"/>
  <c r="L1652" i="1" a="1"/>
  <c r="L1652" i="1" s="1"/>
  <c r="L1655" i="1" a="1"/>
  <c r="L1655" i="1" s="1"/>
  <c r="L1656" i="1" a="1"/>
  <c r="L1656" i="1" s="1"/>
  <c r="L1657" i="1" a="1"/>
  <c r="L1657" i="1" s="1"/>
  <c r="L1658" i="1" a="1"/>
  <c r="L1658" i="1" s="1"/>
  <c r="L1659" i="1" a="1"/>
  <c r="L1659" i="1" s="1"/>
  <c r="L1661" i="1" a="1"/>
  <c r="L1661" i="1" s="1"/>
  <c r="L1662" i="1" a="1"/>
  <c r="L1662" i="1" s="1"/>
  <c r="L1663" i="1" a="1"/>
  <c r="L1663" i="1" s="1"/>
  <c r="L1664" i="1" a="1"/>
  <c r="L1664" i="1" s="1"/>
  <c r="L1665" i="1" a="1"/>
  <c r="L1665" i="1" s="1"/>
  <c r="L1666" i="1" a="1"/>
  <c r="L1666" i="1" s="1"/>
  <c r="L1667" i="1" a="1"/>
  <c r="L1667" i="1" s="1"/>
  <c r="L1668" i="1" a="1"/>
  <c r="L1668" i="1" s="1"/>
  <c r="L1669" i="1" a="1"/>
  <c r="L1669" i="1" s="1"/>
  <c r="L1670" i="1" a="1"/>
  <c r="L1670" i="1" s="1"/>
  <c r="L1671" i="1" a="1"/>
  <c r="L1671" i="1" s="1"/>
  <c r="L1672" i="1" a="1"/>
  <c r="L1672" i="1" s="1"/>
  <c r="L1673" i="1" a="1"/>
  <c r="L1673" i="1" s="1"/>
  <c r="L1674" i="1" a="1"/>
  <c r="L1674" i="1" s="1"/>
  <c r="L1676" i="1" a="1"/>
  <c r="L1676" i="1" s="1"/>
  <c r="L1677" i="1" a="1"/>
  <c r="L1677" i="1" s="1"/>
  <c r="L1678" i="1" a="1"/>
  <c r="L1678" i="1" s="1"/>
  <c r="L1679" i="1" a="1"/>
  <c r="L1679" i="1" s="1"/>
  <c r="L1681" i="1" a="1"/>
  <c r="L1681" i="1" s="1"/>
  <c r="L1682" i="1" a="1"/>
  <c r="L1682" i="1" s="1"/>
  <c r="L1683" i="1" a="1"/>
  <c r="L1683" i="1" s="1"/>
  <c r="L1684" i="1" a="1"/>
  <c r="L1684" i="1" s="1"/>
  <c r="L1685" i="1" a="1"/>
  <c r="L1685" i="1" s="1"/>
  <c r="L1686" i="1" a="1"/>
  <c r="L1686" i="1" s="1"/>
  <c r="L1687" i="1" a="1"/>
  <c r="L1687" i="1" s="1"/>
  <c r="L1688" i="1" a="1"/>
  <c r="L1688" i="1" s="1"/>
  <c r="L1689" i="1" a="1"/>
  <c r="L1689" i="1" s="1"/>
  <c r="L1692" i="1" a="1"/>
  <c r="L1692" i="1" s="1"/>
  <c r="L1693" i="1" a="1"/>
  <c r="L1693" i="1" s="1"/>
  <c r="L1694" i="1" a="1"/>
  <c r="L1694" i="1" s="1"/>
  <c r="L1697" i="1" a="1"/>
  <c r="L1697" i="1" s="1"/>
  <c r="L1698" i="1" a="1"/>
  <c r="L1698" i="1" s="1"/>
  <c r="L1699" i="1" a="1"/>
  <c r="L1699" i="1" s="1"/>
  <c r="L1700" i="1" a="1"/>
  <c r="L1700" i="1" s="1"/>
  <c r="L1701" i="1" a="1"/>
  <c r="L1701" i="1" s="1"/>
  <c r="L1702" i="1" a="1"/>
  <c r="L1702" i="1" s="1"/>
  <c r="L1703" i="1" a="1"/>
  <c r="L1703" i="1" s="1"/>
  <c r="L1704" i="1" a="1"/>
  <c r="L1704" i="1" s="1"/>
  <c r="L1705" i="1" a="1"/>
  <c r="L1705" i="1" s="1"/>
  <c r="L1706" i="1" a="1"/>
  <c r="L1706" i="1" s="1"/>
  <c r="L1707" i="1" a="1"/>
  <c r="L1707" i="1" s="1"/>
  <c r="L1708" i="1" a="1"/>
  <c r="L1708" i="1" s="1"/>
  <c r="L1709" i="1" a="1"/>
  <c r="L1709" i="1" s="1"/>
  <c r="L1712" i="1" a="1"/>
  <c r="L1712" i="1" s="1"/>
  <c r="L1713" i="1" a="1"/>
  <c r="L1713" i="1" s="1"/>
  <c r="L1714" i="1" a="1"/>
  <c r="L1714" i="1" s="1"/>
  <c r="L1715" i="1" a="1"/>
  <c r="L1715" i="1" s="1"/>
  <c r="L1717" i="1" a="1"/>
  <c r="L1717" i="1" s="1"/>
  <c r="L1718" i="1" a="1"/>
  <c r="L1718" i="1" s="1"/>
  <c r="L1719" i="1" a="1"/>
  <c r="L1719" i="1" s="1"/>
  <c r="L1720" i="1" a="1"/>
  <c r="L1720" i="1" s="1"/>
  <c r="L1723" i="1" a="1"/>
  <c r="L1723" i="1" s="1"/>
  <c r="L1724" i="1" a="1"/>
  <c r="L1724" i="1" s="1"/>
  <c r="L1725" i="1" a="1"/>
  <c r="L1725" i="1" s="1"/>
  <c r="L2126" i="1" a="1"/>
  <c r="L2126" i="1" s="1"/>
  <c r="L1727" i="1" a="1"/>
  <c r="L1727" i="1" s="1"/>
  <c r="L1728" i="1" a="1"/>
  <c r="L1728" i="1" s="1"/>
  <c r="L1729" i="1" a="1"/>
  <c r="L1729" i="1" s="1"/>
  <c r="L1730" i="1" a="1"/>
  <c r="L1730" i="1" s="1"/>
  <c r="L1731" i="1" a="1"/>
  <c r="L1731" i="1" s="1"/>
  <c r="L1732" i="1" a="1"/>
  <c r="L1732" i="1" s="1"/>
  <c r="L1733" i="1" a="1"/>
  <c r="L1733" i="1" s="1"/>
  <c r="L1734" i="1" a="1"/>
  <c r="L1734" i="1" s="1"/>
  <c r="L1735" i="1" a="1"/>
  <c r="L1735" i="1" s="1"/>
  <c r="L1736" i="1" a="1"/>
  <c r="L1736" i="1" s="1"/>
  <c r="L1737" i="1" a="1"/>
  <c r="L1737" i="1" s="1"/>
  <c r="L1739" i="1" a="1"/>
  <c r="L1739" i="1" s="1"/>
  <c r="L1741" i="1" a="1"/>
  <c r="L1741" i="1" s="1"/>
  <c r="L1742" i="1" a="1"/>
  <c r="L1742" i="1" s="1"/>
  <c r="L1743" i="1" a="1"/>
  <c r="L1743" i="1" s="1"/>
  <c r="L1744" i="1" a="1"/>
  <c r="L1744" i="1" s="1"/>
  <c r="L1745" i="1" a="1"/>
  <c r="L1745" i="1" s="1"/>
  <c r="L1746" i="1" a="1"/>
  <c r="L1746" i="1" s="1"/>
  <c r="L1747" i="1" a="1"/>
  <c r="L1747" i="1" s="1"/>
  <c r="L1748" i="1" a="1"/>
  <c r="L1748" i="1" s="1"/>
  <c r="L1555" i="1" a="1"/>
  <c r="L1555" i="1" s="1"/>
  <c r="L974" i="1" a="1"/>
  <c r="L974" i="1" s="1"/>
  <c r="L975" i="1" a="1"/>
  <c r="L975" i="1" s="1"/>
  <c r="L976" i="1" a="1"/>
  <c r="L976" i="1" s="1"/>
  <c r="L977" i="1" a="1"/>
  <c r="L977" i="1" s="1"/>
  <c r="L978" i="1" a="1"/>
  <c r="L978" i="1" s="1"/>
  <c r="L979" i="1" a="1"/>
  <c r="L979" i="1" s="1"/>
  <c r="L980" i="1" a="1"/>
  <c r="L980" i="1" s="1"/>
  <c r="L981" i="1" a="1"/>
  <c r="L981" i="1" s="1"/>
  <c r="L982" i="1" a="1"/>
  <c r="L982" i="1" s="1"/>
  <c r="L983" i="1" a="1"/>
  <c r="L983" i="1" s="1"/>
  <c r="L984" i="1" a="1"/>
  <c r="L984" i="1" s="1"/>
  <c r="L985" i="1" a="1"/>
  <c r="L985" i="1" s="1"/>
  <c r="L986" i="1" a="1"/>
  <c r="L986" i="1" s="1"/>
  <c r="L987" i="1" a="1"/>
  <c r="L987" i="1" s="1"/>
  <c r="L988" i="1" a="1"/>
  <c r="L988" i="1" s="1"/>
  <c r="L989" i="1" a="1"/>
  <c r="L989" i="1" s="1"/>
  <c r="L990" i="1" a="1"/>
  <c r="L990" i="1" s="1"/>
  <c r="L991" i="1" a="1"/>
  <c r="L991" i="1" s="1"/>
  <c r="L992" i="1" a="1"/>
  <c r="L992" i="1" s="1"/>
  <c r="L993" i="1" a="1"/>
  <c r="L993" i="1" s="1"/>
  <c r="L994" i="1" a="1"/>
  <c r="L994" i="1" s="1"/>
  <c r="L995" i="1" a="1"/>
  <c r="L995" i="1" s="1"/>
  <c r="L996" i="1" a="1"/>
  <c r="L996" i="1" s="1"/>
  <c r="L997" i="1" a="1"/>
  <c r="L997" i="1" s="1"/>
  <c r="L998" i="1" a="1"/>
  <c r="L998" i="1" s="1"/>
  <c r="L999" i="1" a="1"/>
  <c r="L999" i="1" s="1"/>
  <c r="L1000" i="1" a="1"/>
  <c r="L1000" i="1" s="1"/>
  <c r="L1001" i="1" a="1"/>
  <c r="L1001" i="1" s="1"/>
  <c r="L1002" i="1" a="1"/>
  <c r="L1002" i="1" s="1"/>
  <c r="L1003" i="1" a="1"/>
  <c r="L1003" i="1" s="1"/>
  <c r="L1004" i="1" a="1"/>
  <c r="L1004" i="1" s="1"/>
  <c r="L1005" i="1" a="1"/>
  <c r="L1005" i="1" s="1"/>
  <c r="L1006" i="1" a="1"/>
  <c r="L1006" i="1" s="1"/>
  <c r="L1007" i="1" a="1"/>
  <c r="L1007" i="1" s="1"/>
  <c r="L1008" i="1" a="1"/>
  <c r="L1008" i="1" s="1"/>
  <c r="L1009" i="1" a="1"/>
  <c r="L1009" i="1" s="1"/>
  <c r="L1010" i="1" a="1"/>
  <c r="L1010" i="1" s="1"/>
  <c r="L1011" i="1" a="1"/>
  <c r="L1011" i="1" s="1"/>
  <c r="L1012" i="1" a="1"/>
  <c r="L1012" i="1" s="1"/>
  <c r="L1013" i="1" a="1"/>
  <c r="L1013" i="1" s="1"/>
  <c r="L1014" i="1" a="1"/>
  <c r="L1014" i="1" s="1"/>
  <c r="L1015" i="1" a="1"/>
  <c r="L1015" i="1" s="1"/>
  <c r="L1016" i="1" a="1"/>
  <c r="L1016" i="1" s="1"/>
  <c r="L1017" i="1" a="1"/>
  <c r="L1017" i="1" s="1"/>
  <c r="L1018" i="1" a="1"/>
  <c r="L1018" i="1" s="1"/>
  <c r="L1019" i="1" a="1"/>
  <c r="L1019" i="1" s="1"/>
  <c r="L1020" i="1" a="1"/>
  <c r="L1020" i="1" s="1"/>
  <c r="L1021" i="1" a="1"/>
  <c r="L1021" i="1" s="1"/>
  <c r="L1022" i="1" a="1"/>
  <c r="L1022" i="1" s="1"/>
  <c r="L1023" i="1" a="1"/>
  <c r="L1023" i="1" s="1"/>
  <c r="L1024" i="1" a="1"/>
  <c r="L1024" i="1" s="1"/>
  <c r="L1025" i="1" a="1"/>
  <c r="L1025" i="1" s="1"/>
  <c r="L1026" i="1" a="1"/>
  <c r="L1026" i="1" s="1"/>
  <c r="L1027" i="1" a="1"/>
  <c r="L1027" i="1" s="1"/>
  <c r="L1028" i="1" a="1"/>
  <c r="L1028" i="1" s="1"/>
  <c r="L1029" i="1" a="1"/>
  <c r="L1029" i="1" s="1"/>
  <c r="L1030" i="1" a="1"/>
  <c r="L1030" i="1" s="1"/>
  <c r="L1031" i="1" a="1"/>
  <c r="L1031" i="1" s="1"/>
  <c r="L1032" i="1" a="1"/>
  <c r="L1032" i="1" s="1"/>
  <c r="L1033" i="1" a="1"/>
  <c r="L1033" i="1" s="1"/>
  <c r="L1034" i="1" a="1"/>
  <c r="L1034" i="1" s="1"/>
  <c r="L1035" i="1" a="1"/>
  <c r="L1035" i="1" s="1"/>
  <c r="L1036" i="1" a="1"/>
  <c r="L1036" i="1" s="1"/>
  <c r="L1037" i="1" a="1"/>
  <c r="L1037" i="1" s="1"/>
  <c r="L1038" i="1" a="1"/>
  <c r="L1038" i="1" s="1"/>
  <c r="L1039" i="1" a="1"/>
  <c r="L1039" i="1" s="1"/>
  <c r="L1040" i="1" a="1"/>
  <c r="L1040" i="1" s="1"/>
  <c r="L1041" i="1" a="1"/>
  <c r="L1041" i="1" s="1"/>
  <c r="L1042" i="1" a="1"/>
  <c r="L1042" i="1" s="1"/>
  <c r="L1043" i="1" a="1"/>
  <c r="L1043" i="1" s="1"/>
  <c r="L1044" i="1" a="1"/>
  <c r="L1044" i="1" s="1"/>
  <c r="L1045" i="1" a="1"/>
  <c r="L1045" i="1" s="1"/>
  <c r="L1046" i="1" a="1"/>
  <c r="L1046" i="1" s="1"/>
  <c r="L1047" i="1" a="1"/>
  <c r="L1047" i="1" s="1"/>
  <c r="L1048" i="1" a="1"/>
  <c r="L1048" i="1" s="1"/>
  <c r="L1049" i="1" a="1"/>
  <c r="L1049" i="1" s="1"/>
  <c r="L1050" i="1" a="1"/>
  <c r="L1050" i="1" s="1"/>
  <c r="L1051" i="1" a="1"/>
  <c r="L1051" i="1" s="1"/>
  <c r="L1052" i="1" a="1"/>
  <c r="L1052" i="1" s="1"/>
  <c r="L1053" i="1" a="1"/>
  <c r="L1053" i="1" s="1"/>
  <c r="L1054" i="1" a="1"/>
  <c r="L1054" i="1" s="1"/>
  <c r="L1055" i="1" a="1"/>
  <c r="L1055" i="1" s="1"/>
  <c r="L1056" i="1" a="1"/>
  <c r="L1056" i="1" s="1"/>
  <c r="L1057" i="1" a="1"/>
  <c r="L1057" i="1" s="1"/>
  <c r="L1058" i="1" a="1"/>
  <c r="L1058" i="1" s="1"/>
  <c r="L1059" i="1" a="1"/>
  <c r="L1059" i="1" s="1"/>
  <c r="L1060" i="1" a="1"/>
  <c r="L1060" i="1" s="1"/>
  <c r="L1061" i="1" a="1"/>
  <c r="L1061" i="1" s="1"/>
  <c r="L1062" i="1" a="1"/>
  <c r="L1062" i="1" s="1"/>
  <c r="L1063" i="1" a="1"/>
  <c r="L1063" i="1" s="1"/>
  <c r="L1064" i="1" a="1"/>
  <c r="L1064" i="1" s="1"/>
  <c r="L1065" i="1" a="1"/>
  <c r="L1065" i="1" s="1"/>
  <c r="L1066" i="1" a="1"/>
  <c r="L1066" i="1" s="1"/>
  <c r="L1067" i="1" a="1"/>
  <c r="L1067" i="1" s="1"/>
  <c r="L1068" i="1" a="1"/>
  <c r="L1068" i="1" s="1"/>
  <c r="L1069" i="1" a="1"/>
  <c r="L1069" i="1" s="1"/>
  <c r="L1070" i="1" a="1"/>
  <c r="L1070" i="1" s="1"/>
  <c r="L1071" i="1" a="1"/>
  <c r="L1071" i="1" s="1"/>
  <c r="L1072" i="1" a="1"/>
  <c r="L1072" i="1" s="1"/>
  <c r="L1073" i="1" a="1"/>
  <c r="L1073" i="1" s="1"/>
  <c r="L1074" i="1" a="1"/>
  <c r="L1074" i="1" s="1"/>
  <c r="L1075" i="1" a="1"/>
  <c r="L1075" i="1" s="1"/>
  <c r="L1076" i="1" a="1"/>
  <c r="L1076" i="1" s="1"/>
  <c r="L1077" i="1" a="1"/>
  <c r="L1077" i="1" s="1"/>
  <c r="L1078" i="1" a="1"/>
  <c r="L1078" i="1" s="1"/>
  <c r="L1079" i="1" a="1"/>
  <c r="L1079" i="1" s="1"/>
  <c r="L1080" i="1" a="1"/>
  <c r="L1080" i="1" s="1"/>
  <c r="L1081" i="1" a="1"/>
  <c r="L1081" i="1" s="1"/>
  <c r="L1082" i="1" a="1"/>
  <c r="L1082" i="1" s="1"/>
  <c r="L1083" i="1" a="1"/>
  <c r="L1083" i="1" s="1"/>
  <c r="L1084" i="1" a="1"/>
  <c r="L1084" i="1" s="1"/>
  <c r="L1085" i="1" a="1"/>
  <c r="L1085" i="1" s="1"/>
  <c r="L1086" i="1" a="1"/>
  <c r="L1086" i="1" s="1"/>
  <c r="L1087" i="1" a="1"/>
  <c r="L1087" i="1" s="1"/>
  <c r="L1088" i="1" a="1"/>
  <c r="L1088" i="1" s="1"/>
  <c r="L1089" i="1" a="1"/>
  <c r="L1089" i="1" s="1"/>
  <c r="L1090" i="1" a="1"/>
  <c r="L1090" i="1" s="1"/>
  <c r="L1091" i="1" a="1"/>
  <c r="L1091" i="1" s="1"/>
  <c r="L1092" i="1" a="1"/>
  <c r="L1092" i="1" s="1"/>
  <c r="L1093" i="1" a="1"/>
  <c r="L1093" i="1" s="1"/>
  <c r="L1094" i="1" a="1"/>
  <c r="L1094" i="1" s="1"/>
  <c r="L1095" i="1" a="1"/>
  <c r="L1095" i="1" s="1"/>
  <c r="L1096" i="1" a="1"/>
  <c r="L1096" i="1" s="1"/>
  <c r="L1097" i="1" a="1"/>
  <c r="L1097" i="1" s="1"/>
  <c r="L1098" i="1" a="1"/>
  <c r="L1098" i="1" s="1"/>
  <c r="L1099" i="1" a="1"/>
  <c r="L1099" i="1" s="1"/>
  <c r="L1100" i="1" a="1"/>
  <c r="L1100" i="1" s="1"/>
  <c r="L1101" i="1" a="1"/>
  <c r="L1101" i="1" s="1"/>
  <c r="L1102" i="1" a="1"/>
  <c r="L1102" i="1" s="1"/>
  <c r="L1103" i="1" a="1"/>
  <c r="L1103" i="1" s="1"/>
  <c r="L1104" i="1" a="1"/>
  <c r="L1104" i="1" s="1"/>
  <c r="L1105" i="1" a="1"/>
  <c r="L1105" i="1" s="1"/>
  <c r="L1106" i="1" a="1"/>
  <c r="L1106" i="1" s="1"/>
  <c r="L1107" i="1" a="1"/>
  <c r="L1107" i="1" s="1"/>
  <c r="L1108" i="1" a="1"/>
  <c r="L1108" i="1" s="1"/>
  <c r="L1109" i="1" a="1"/>
  <c r="L1109" i="1" s="1"/>
  <c r="L1110" i="1" a="1"/>
  <c r="L1110" i="1" s="1"/>
  <c r="L1111" i="1" a="1"/>
  <c r="L1111" i="1" s="1"/>
  <c r="L1112" i="1" a="1"/>
  <c r="L1112" i="1" s="1"/>
  <c r="L1113" i="1" a="1"/>
  <c r="L1113" i="1" s="1"/>
  <c r="L380" i="1" a="1"/>
  <c r="L380" i="1" s="1"/>
  <c r="L1115" i="1" a="1"/>
  <c r="L1115" i="1" s="1"/>
  <c r="L1116" i="1" a="1"/>
  <c r="L1116" i="1" s="1"/>
  <c r="L1117" i="1" a="1"/>
  <c r="L1117" i="1" s="1"/>
  <c r="L1118" i="1" a="1"/>
  <c r="L1118" i="1" s="1"/>
  <c r="L1119" i="1" a="1"/>
  <c r="L1119" i="1" s="1"/>
  <c r="L1120" i="1" a="1"/>
  <c r="L1120" i="1" s="1"/>
  <c r="L1121" i="1" a="1"/>
  <c r="L1121" i="1" s="1"/>
  <c r="L1122" i="1" a="1"/>
  <c r="L1122" i="1" s="1"/>
  <c r="L1123" i="1" a="1"/>
  <c r="L1123" i="1" s="1"/>
  <c r="L1124" i="1" a="1"/>
  <c r="L1124" i="1" s="1"/>
  <c r="L1125" i="1" a="1"/>
  <c r="L1125" i="1" s="1"/>
  <c r="L1126" i="1" a="1"/>
  <c r="L1126" i="1" s="1"/>
  <c r="L1127" i="1" a="1"/>
  <c r="L1127" i="1" s="1"/>
  <c r="L1128" i="1" a="1"/>
  <c r="L1128" i="1" s="1"/>
  <c r="L1129" i="1" a="1"/>
  <c r="L1129" i="1" s="1"/>
  <c r="L1130" i="1" a="1"/>
  <c r="L1130" i="1" s="1"/>
  <c r="L1131" i="1" a="1"/>
  <c r="L1131" i="1" s="1"/>
  <c r="L1132" i="1" a="1"/>
  <c r="L1132" i="1" s="1"/>
  <c r="L1133" i="1" a="1"/>
  <c r="L1133" i="1" s="1"/>
  <c r="L1134" i="1" a="1"/>
  <c r="L1134" i="1" s="1"/>
  <c r="L1135" i="1" a="1"/>
  <c r="L1135" i="1" s="1"/>
  <c r="L1136" i="1" a="1"/>
  <c r="L1136" i="1" s="1"/>
  <c r="L1137" i="1" a="1"/>
  <c r="L1137" i="1" s="1"/>
  <c r="L1138" i="1" a="1"/>
  <c r="L1138" i="1" s="1"/>
  <c r="L1139" i="1" a="1"/>
  <c r="L1139" i="1" s="1"/>
  <c r="L1140" i="1" a="1"/>
  <c r="L1140" i="1" s="1"/>
  <c r="L1141" i="1" a="1"/>
  <c r="L1141" i="1" s="1"/>
  <c r="L1142" i="1" a="1"/>
  <c r="L1142" i="1" s="1"/>
  <c r="L1143" i="1" a="1"/>
  <c r="L1143" i="1" s="1"/>
  <c r="L1932" i="1" a="1"/>
  <c r="L1932" i="1" s="1"/>
  <c r="L1145" i="1" a="1"/>
  <c r="L1145" i="1" s="1"/>
  <c r="L1146" i="1" a="1"/>
  <c r="L1146" i="1" s="1"/>
  <c r="L1147" i="1" a="1"/>
  <c r="L1147" i="1" s="1"/>
  <c r="L1148" i="1" a="1"/>
  <c r="L1148" i="1" s="1"/>
  <c r="L1149" i="1" a="1"/>
  <c r="L1149" i="1" s="1"/>
  <c r="L1150" i="1" a="1"/>
  <c r="L1150" i="1" s="1"/>
  <c r="L1151" i="1" a="1"/>
  <c r="L1151" i="1" s="1"/>
  <c r="L1152" i="1" a="1"/>
  <c r="L1152" i="1" s="1"/>
  <c r="L1153" i="1" a="1"/>
  <c r="L1153" i="1" s="1"/>
  <c r="L1154" i="1" a="1"/>
  <c r="L1154" i="1" s="1"/>
  <c r="L1155" i="1" a="1"/>
  <c r="L1155" i="1" s="1"/>
  <c r="L3484" i="1" a="1"/>
  <c r="L3484" i="1" s="1"/>
  <c r="L1157" i="1" a="1"/>
  <c r="L1157" i="1" s="1"/>
  <c r="L1158" i="1" a="1"/>
  <c r="L1158" i="1" s="1"/>
  <c r="L1159" i="1" a="1"/>
  <c r="L1159" i="1" s="1"/>
  <c r="L1160" i="1" a="1"/>
  <c r="L1160" i="1" s="1"/>
  <c r="L1161" i="1" a="1"/>
  <c r="L1161" i="1" s="1"/>
  <c r="L1162" i="1" a="1"/>
  <c r="L1162" i="1" s="1"/>
  <c r="L1163" i="1" a="1"/>
  <c r="L1163" i="1" s="1"/>
  <c r="L1164" i="1" a="1"/>
  <c r="L1164" i="1" s="1"/>
  <c r="L1165" i="1" a="1"/>
  <c r="L1165" i="1" s="1"/>
  <c r="L1166" i="1" a="1"/>
  <c r="L1166" i="1" s="1"/>
  <c r="L973" i="1" a="1"/>
  <c r="L973" i="1" s="1"/>
  <c r="L586" i="1" a="1"/>
  <c r="L586" i="1" s="1"/>
  <c r="L587" i="1" a="1"/>
  <c r="L587" i="1" s="1"/>
  <c r="L588" i="1" a="1"/>
  <c r="L588" i="1" s="1"/>
  <c r="L589" i="1" a="1"/>
  <c r="L589" i="1" s="1"/>
  <c r="L590" i="1" a="1"/>
  <c r="L590" i="1" s="1"/>
  <c r="L591" i="1" a="1"/>
  <c r="L591" i="1" s="1"/>
  <c r="L592" i="1" a="1"/>
  <c r="L592" i="1" s="1"/>
  <c r="L595" i="1" a="1"/>
  <c r="L595" i="1" s="1"/>
  <c r="L596" i="1" a="1"/>
  <c r="L596" i="1" s="1"/>
  <c r="L597" i="1" a="1"/>
  <c r="L597" i="1" s="1"/>
  <c r="L598" i="1" a="1"/>
  <c r="L598" i="1" s="1"/>
  <c r="L599" i="1" a="1"/>
  <c r="L599" i="1" s="1"/>
  <c r="L600" i="1" a="1"/>
  <c r="L600" i="1" s="1"/>
  <c r="L602" i="1" a="1"/>
  <c r="L602" i="1" s="1"/>
  <c r="L603" i="1" a="1"/>
  <c r="L603" i="1" s="1"/>
  <c r="L604" i="1" a="1"/>
  <c r="L604" i="1" s="1"/>
  <c r="L605" i="1" a="1"/>
  <c r="L605" i="1" s="1"/>
  <c r="L606" i="1" a="1"/>
  <c r="L606" i="1" s="1"/>
  <c r="L607" i="1" a="1"/>
  <c r="L607" i="1" s="1"/>
  <c r="L608" i="1" a="1"/>
  <c r="L608" i="1" s="1"/>
  <c r="L609" i="1" a="1"/>
  <c r="L609" i="1" s="1"/>
  <c r="L611" i="1" a="1"/>
  <c r="L611" i="1" s="1"/>
  <c r="L612" i="1" a="1"/>
  <c r="L612" i="1" s="1"/>
  <c r="L613" i="1" a="1"/>
  <c r="L613" i="1" s="1"/>
  <c r="L614" i="1" a="1"/>
  <c r="L614" i="1" s="1"/>
  <c r="L616" i="1" a="1"/>
  <c r="L616" i="1" s="1"/>
  <c r="L617" i="1" a="1"/>
  <c r="L617" i="1" s="1"/>
  <c r="L618" i="1" a="1"/>
  <c r="L618" i="1" s="1"/>
  <c r="L619" i="1" a="1"/>
  <c r="L619" i="1" s="1"/>
  <c r="L620" i="1" a="1"/>
  <c r="L620" i="1" s="1"/>
  <c r="L621" i="1" a="1"/>
  <c r="L621" i="1" s="1"/>
  <c r="L622" i="1" a="1"/>
  <c r="L622" i="1" s="1"/>
  <c r="L623" i="1" a="1"/>
  <c r="L623" i="1" s="1"/>
  <c r="L624" i="1" a="1"/>
  <c r="L624" i="1" s="1"/>
  <c r="L625" i="1" a="1"/>
  <c r="L625" i="1" s="1"/>
  <c r="L627" i="1" a="1"/>
  <c r="L627" i="1" s="1"/>
  <c r="L630" i="1" a="1"/>
  <c r="L630" i="1" s="1"/>
  <c r="L631" i="1" a="1"/>
  <c r="L631" i="1" s="1"/>
  <c r="L633" i="1" a="1"/>
  <c r="L633" i="1" s="1"/>
  <c r="L634" i="1" a="1"/>
  <c r="L634" i="1" s="1"/>
  <c r="L635" i="1" a="1"/>
  <c r="L635" i="1" s="1"/>
  <c r="L636" i="1" a="1"/>
  <c r="L636" i="1" s="1"/>
  <c r="L637" i="1" a="1"/>
  <c r="L637" i="1" s="1"/>
  <c r="L638" i="1" a="1"/>
  <c r="L638" i="1" s="1"/>
  <c r="L639" i="1" a="1"/>
  <c r="L639" i="1" s="1"/>
  <c r="L640" i="1" a="1"/>
  <c r="L640" i="1" s="1"/>
  <c r="L642" i="1" a="1"/>
  <c r="L642" i="1" s="1"/>
  <c r="L643" i="1" a="1"/>
  <c r="L643" i="1" s="1"/>
  <c r="L646" i="1" a="1"/>
  <c r="L646" i="1" s="1"/>
  <c r="L647" i="1" a="1"/>
  <c r="L647" i="1" s="1"/>
  <c r="L648" i="1" a="1"/>
  <c r="L648" i="1" s="1"/>
  <c r="L650" i="1" a="1"/>
  <c r="L650" i="1" s="1"/>
  <c r="L652" i="1" a="1"/>
  <c r="L652" i="1" s="1"/>
  <c r="L653" i="1" a="1"/>
  <c r="L653" i="1" s="1"/>
  <c r="L654" i="1" a="1"/>
  <c r="L654" i="1" s="1"/>
  <c r="L655" i="1" a="1"/>
  <c r="L655" i="1" s="1"/>
  <c r="L656" i="1" a="1"/>
  <c r="L656" i="1" s="1"/>
  <c r="L657" i="1" a="1"/>
  <c r="L657" i="1" s="1"/>
  <c r="L658" i="1" a="1"/>
  <c r="L658" i="1" s="1"/>
  <c r="L661" i="1" a="1"/>
  <c r="L661" i="1" s="1"/>
  <c r="L662" i="1" a="1"/>
  <c r="L662" i="1" s="1"/>
  <c r="L663" i="1" a="1"/>
  <c r="L663" i="1" s="1"/>
  <c r="L664" i="1" a="1"/>
  <c r="L664" i="1" s="1"/>
  <c r="L665" i="1" a="1"/>
  <c r="L665" i="1" s="1"/>
  <c r="L666" i="1" a="1"/>
  <c r="L666" i="1" s="1"/>
  <c r="L668" i="1" a="1"/>
  <c r="L668" i="1" s="1"/>
  <c r="L669" i="1" a="1"/>
  <c r="L669" i="1" s="1"/>
  <c r="L670" i="1" a="1"/>
  <c r="L670" i="1" s="1"/>
  <c r="L671" i="1" a="1"/>
  <c r="L671" i="1" s="1"/>
  <c r="L672" i="1" a="1"/>
  <c r="L672" i="1" s="1"/>
  <c r="L673" i="1" a="1"/>
  <c r="L673" i="1" s="1"/>
  <c r="L674" i="1" a="1"/>
  <c r="L674" i="1" s="1"/>
  <c r="L675" i="1" a="1"/>
  <c r="L675" i="1" s="1"/>
  <c r="L676" i="1" a="1"/>
  <c r="L676" i="1" s="1"/>
  <c r="L678" i="1" a="1"/>
  <c r="L678" i="1" s="1"/>
  <c r="L679" i="1" a="1"/>
  <c r="L679" i="1" s="1"/>
  <c r="L680" i="1" a="1"/>
  <c r="L680" i="1" s="1"/>
  <c r="L681" i="1" a="1"/>
  <c r="L681" i="1" s="1"/>
  <c r="L682" i="1" a="1"/>
  <c r="L682" i="1" s="1"/>
  <c r="L685" i="1" a="1"/>
  <c r="L685" i="1" s="1"/>
  <c r="L686" i="1" a="1"/>
  <c r="L686" i="1" s="1"/>
  <c r="L687" i="1" a="1"/>
  <c r="L687" i="1" s="1"/>
  <c r="L688" i="1" a="1"/>
  <c r="L688" i="1" s="1"/>
  <c r="L689" i="1" a="1"/>
  <c r="L689" i="1" s="1"/>
  <c r="L691" i="1" a="1"/>
  <c r="L691" i="1" s="1"/>
  <c r="L692" i="1" a="1"/>
  <c r="L692" i="1" s="1"/>
  <c r="L693" i="1" a="1"/>
  <c r="L693" i="1" s="1"/>
  <c r="L694" i="1" a="1"/>
  <c r="L694" i="1" s="1"/>
  <c r="L695" i="1" a="1"/>
  <c r="L695" i="1" s="1"/>
  <c r="L696" i="1" a="1"/>
  <c r="L696" i="1" s="1"/>
  <c r="L697" i="1" a="1"/>
  <c r="L697" i="1" s="1"/>
  <c r="L698" i="1" a="1"/>
  <c r="L698" i="1" s="1"/>
  <c r="L699" i="1" a="1"/>
  <c r="L699" i="1" s="1"/>
  <c r="L700" i="1" a="1"/>
  <c r="L700" i="1" s="1"/>
  <c r="L701" i="1" a="1"/>
  <c r="L701" i="1" s="1"/>
  <c r="L702" i="1" a="1"/>
  <c r="L702" i="1" s="1"/>
  <c r="L703" i="1" a="1"/>
  <c r="L703" i="1" s="1"/>
  <c r="L704" i="1" a="1"/>
  <c r="L704" i="1" s="1"/>
  <c r="L706" i="1" a="1"/>
  <c r="L706" i="1" s="1"/>
  <c r="L707" i="1" a="1"/>
  <c r="L707" i="1" s="1"/>
  <c r="L708" i="1" a="1"/>
  <c r="L708" i="1" s="1"/>
  <c r="L709" i="1" a="1"/>
  <c r="L709" i="1" s="1"/>
  <c r="L711" i="1" a="1"/>
  <c r="L711" i="1" s="1"/>
  <c r="L712" i="1" a="1"/>
  <c r="L712" i="1" s="1"/>
  <c r="L713" i="1" a="1"/>
  <c r="L713" i="1" s="1"/>
  <c r="L714" i="1" a="1"/>
  <c r="L714" i="1" s="1"/>
  <c r="L715" i="1" a="1"/>
  <c r="L715" i="1" s="1"/>
  <c r="L716" i="1" a="1"/>
  <c r="L716" i="1" s="1"/>
  <c r="L717" i="1" a="1"/>
  <c r="L717" i="1" s="1"/>
  <c r="L718" i="1" a="1"/>
  <c r="L718" i="1" s="1"/>
  <c r="L719" i="1" a="1"/>
  <c r="L719" i="1" s="1"/>
  <c r="L722" i="1" a="1"/>
  <c r="L722" i="1" s="1"/>
  <c r="L723" i="1" a="1"/>
  <c r="L723" i="1" s="1"/>
  <c r="L724" i="1" a="1"/>
  <c r="L724" i="1" s="1"/>
  <c r="L338" i="1" a="1"/>
  <c r="L338" i="1" s="1"/>
  <c r="L727" i="1" a="1"/>
  <c r="L727" i="1" s="1"/>
  <c r="L728" i="1" a="1"/>
  <c r="L728" i="1" s="1"/>
  <c r="L729" i="1" a="1"/>
  <c r="L729" i="1" s="1"/>
  <c r="L730" i="1" a="1"/>
  <c r="L730" i="1" s="1"/>
  <c r="L731" i="1" a="1"/>
  <c r="L731" i="1" s="1"/>
  <c r="L732" i="1" a="1"/>
  <c r="L732" i="1" s="1"/>
  <c r="L733" i="1" a="1"/>
  <c r="L733" i="1" s="1"/>
  <c r="L734" i="1" a="1"/>
  <c r="L734" i="1" s="1"/>
  <c r="L735" i="1" a="1"/>
  <c r="L735" i="1" s="1"/>
  <c r="L736" i="1" a="1"/>
  <c r="L736" i="1" s="1"/>
  <c r="L737" i="1" a="1"/>
  <c r="L737" i="1" s="1"/>
  <c r="L738" i="1" a="1"/>
  <c r="L738" i="1" s="1"/>
  <c r="L739" i="1" a="1"/>
  <c r="L739" i="1" s="1"/>
  <c r="L742" i="1" a="1"/>
  <c r="L742" i="1" s="1"/>
  <c r="L743" i="1" a="1"/>
  <c r="L743" i="1" s="1"/>
  <c r="L744" i="1" a="1"/>
  <c r="L744" i="1" s="1"/>
  <c r="L745" i="1" a="1"/>
  <c r="L745" i="1" s="1"/>
  <c r="L747" i="1" a="1"/>
  <c r="L747" i="1" s="1"/>
  <c r="L748" i="1" a="1"/>
  <c r="L748" i="1" s="1"/>
  <c r="L749" i="1" a="1"/>
  <c r="L749" i="1" s="1"/>
  <c r="L750" i="1" a="1"/>
  <c r="L750" i="1" s="1"/>
  <c r="L753" i="1" a="1"/>
  <c r="L753" i="1" s="1"/>
  <c r="L754" i="1" a="1"/>
  <c r="L754" i="1" s="1"/>
  <c r="L755" i="1" a="1"/>
  <c r="L755" i="1" s="1"/>
  <c r="L1890" i="1" a="1"/>
  <c r="L1890" i="1" s="1"/>
  <c r="L757" i="1" a="1"/>
  <c r="L757" i="1" s="1"/>
  <c r="L758" i="1" a="1"/>
  <c r="L758" i="1" s="1"/>
  <c r="L759" i="1" a="1"/>
  <c r="L759" i="1" s="1"/>
  <c r="L760" i="1" a="1"/>
  <c r="L760" i="1" s="1"/>
  <c r="L761" i="1" a="1"/>
  <c r="L761" i="1" s="1"/>
  <c r="L762" i="1" a="1"/>
  <c r="L762" i="1" s="1"/>
  <c r="L763" i="1" a="1"/>
  <c r="L763" i="1" s="1"/>
  <c r="L764" i="1" a="1"/>
  <c r="L764" i="1" s="1"/>
  <c r="L765" i="1" a="1"/>
  <c r="L765" i="1" s="1"/>
  <c r="L766" i="1" a="1"/>
  <c r="L766" i="1" s="1"/>
  <c r="L767" i="1" a="1"/>
  <c r="L767" i="1" s="1"/>
  <c r="L769" i="1" a="1"/>
  <c r="L769" i="1" s="1"/>
  <c r="L770" i="1" a="1"/>
  <c r="L770" i="1" s="1"/>
  <c r="L771" i="1" a="1"/>
  <c r="L771" i="1" s="1"/>
  <c r="L772" i="1" a="1"/>
  <c r="L772" i="1" s="1"/>
  <c r="L773" i="1" a="1"/>
  <c r="L773" i="1" s="1"/>
  <c r="L774" i="1" a="1"/>
  <c r="L774" i="1" s="1"/>
  <c r="L775" i="1" a="1"/>
  <c r="L775" i="1" s="1"/>
  <c r="L776" i="1" a="1"/>
  <c r="L776" i="1" s="1"/>
  <c r="L777" i="1" a="1"/>
  <c r="L777" i="1" s="1"/>
  <c r="L778" i="1" a="1"/>
  <c r="L778" i="1" s="1"/>
  <c r="L585" i="1" a="1"/>
  <c r="L585" i="1" s="1"/>
  <c r="L198" i="1" a="1"/>
  <c r="L198" i="1" s="1"/>
  <c r="L199" i="1" a="1"/>
  <c r="L199" i="1" s="1"/>
  <c r="L200" i="1" a="1"/>
  <c r="L200" i="1" s="1"/>
  <c r="L201" i="1" a="1"/>
  <c r="L201" i="1" s="1"/>
  <c r="L202" i="1" a="1"/>
  <c r="L202" i="1" s="1"/>
  <c r="L203" i="1" a="1"/>
  <c r="L203" i="1" s="1"/>
  <c r="L204" i="1" a="1"/>
  <c r="L204" i="1" s="1"/>
  <c r="L205" i="1" a="1"/>
  <c r="L205" i="1" s="1"/>
  <c r="L206" i="1" a="1"/>
  <c r="L206" i="1" s="1"/>
  <c r="L207" i="1" a="1"/>
  <c r="L207" i="1" s="1"/>
  <c r="L208" i="1" a="1"/>
  <c r="L208" i="1" s="1"/>
  <c r="L209" i="1" a="1"/>
  <c r="L209" i="1" s="1"/>
  <c r="L210" i="1" a="1"/>
  <c r="L210" i="1" s="1"/>
  <c r="L211" i="1" a="1"/>
  <c r="L211" i="1" s="1"/>
  <c r="L212" i="1" a="1"/>
  <c r="L212" i="1" s="1"/>
  <c r="L213" i="1" a="1"/>
  <c r="L213" i="1" s="1"/>
  <c r="L214" i="1" a="1"/>
  <c r="L214" i="1" s="1"/>
  <c r="L215" i="1" a="1"/>
  <c r="L215" i="1" s="1"/>
  <c r="L216" i="1" a="1"/>
  <c r="L216" i="1" s="1"/>
  <c r="L217" i="1" a="1"/>
  <c r="L217" i="1" s="1"/>
  <c r="L218" i="1" a="1"/>
  <c r="L218" i="1" s="1"/>
  <c r="L219" i="1" a="1"/>
  <c r="L219" i="1" s="1"/>
  <c r="L220" i="1" a="1"/>
  <c r="L220" i="1" s="1"/>
  <c r="L221" i="1" a="1"/>
  <c r="L221" i="1" s="1"/>
  <c r="L222" i="1" a="1"/>
  <c r="L222" i="1" s="1"/>
  <c r="L223" i="1" a="1"/>
  <c r="L223" i="1" s="1"/>
  <c r="L224" i="1" a="1"/>
  <c r="L224" i="1" s="1"/>
  <c r="L225" i="1" a="1"/>
  <c r="L225" i="1" s="1"/>
  <c r="L226" i="1" a="1"/>
  <c r="L226" i="1" s="1"/>
  <c r="L227" i="1" a="1"/>
  <c r="L227" i="1" s="1"/>
  <c r="L228" i="1" a="1"/>
  <c r="L228" i="1" s="1"/>
  <c r="L229" i="1" a="1"/>
  <c r="L229" i="1" s="1"/>
  <c r="L230" i="1" a="1"/>
  <c r="L230" i="1" s="1"/>
  <c r="L231" i="1" a="1"/>
  <c r="L231" i="1" s="1"/>
  <c r="L232" i="1" a="1"/>
  <c r="L232" i="1" s="1"/>
  <c r="L233" i="1" a="1"/>
  <c r="L233" i="1" s="1"/>
  <c r="L234" i="1" a="1"/>
  <c r="L234" i="1" s="1"/>
  <c r="L235" i="1" a="1"/>
  <c r="L235" i="1" s="1"/>
  <c r="L236" i="1" a="1"/>
  <c r="L236" i="1" s="1"/>
  <c r="L237" i="1" a="1"/>
  <c r="L237" i="1" s="1"/>
  <c r="L238" i="1" a="1"/>
  <c r="L238" i="1" s="1"/>
  <c r="L239" i="1" a="1"/>
  <c r="L239" i="1" s="1"/>
  <c r="L240" i="1" a="1"/>
  <c r="L240" i="1" s="1"/>
  <c r="L241" i="1" a="1"/>
  <c r="L241" i="1" s="1"/>
  <c r="L242" i="1" a="1"/>
  <c r="L242" i="1" s="1"/>
  <c r="L243" i="1" a="1"/>
  <c r="L243" i="1" s="1"/>
  <c r="L244" i="1" a="1"/>
  <c r="L244" i="1" s="1"/>
  <c r="L245" i="1" a="1"/>
  <c r="L245" i="1" s="1"/>
  <c r="L246" i="1" a="1"/>
  <c r="L246" i="1" s="1"/>
  <c r="L247" i="1" a="1"/>
  <c r="L247" i="1" s="1"/>
  <c r="L248" i="1" a="1"/>
  <c r="L248" i="1" s="1"/>
  <c r="L249" i="1" a="1"/>
  <c r="L249" i="1" s="1"/>
  <c r="L250" i="1" a="1"/>
  <c r="L250" i="1" s="1"/>
  <c r="L251" i="1" a="1"/>
  <c r="L251" i="1" s="1"/>
  <c r="L252" i="1" a="1"/>
  <c r="L252" i="1" s="1"/>
  <c r="L253" i="1" a="1"/>
  <c r="L253" i="1" s="1"/>
  <c r="L254" i="1" a="1"/>
  <c r="L254" i="1" s="1"/>
  <c r="L255" i="1" a="1"/>
  <c r="L255" i="1" s="1"/>
  <c r="L256" i="1" a="1"/>
  <c r="L256" i="1" s="1"/>
  <c r="L257" i="1" a="1"/>
  <c r="L257" i="1" s="1"/>
  <c r="L258" i="1" a="1"/>
  <c r="L258" i="1" s="1"/>
  <c r="L259" i="1" a="1"/>
  <c r="L259" i="1" s="1"/>
  <c r="L260" i="1" a="1"/>
  <c r="L260" i="1" s="1"/>
  <c r="L261" i="1" a="1"/>
  <c r="L261" i="1" s="1"/>
  <c r="L262" i="1" a="1"/>
  <c r="L262" i="1" s="1"/>
  <c r="L263" i="1" a="1"/>
  <c r="L263" i="1" s="1"/>
  <c r="L264" i="1" a="1"/>
  <c r="L264" i="1" s="1"/>
  <c r="L265" i="1" a="1"/>
  <c r="L265" i="1" s="1"/>
  <c r="L266" i="1" a="1"/>
  <c r="L266" i="1" s="1"/>
  <c r="L267" i="1" a="1"/>
  <c r="L267" i="1" s="1"/>
  <c r="L268" i="1" a="1"/>
  <c r="L268" i="1" s="1"/>
  <c r="L269" i="1" a="1"/>
  <c r="L269" i="1" s="1"/>
  <c r="L270" i="1" a="1"/>
  <c r="L270" i="1" s="1"/>
  <c r="L271" i="1" a="1"/>
  <c r="L271" i="1" s="1"/>
  <c r="L272" i="1" a="1"/>
  <c r="L272" i="1" s="1"/>
  <c r="L273" i="1" a="1"/>
  <c r="L273" i="1" s="1"/>
  <c r="L274" i="1" a="1"/>
  <c r="L274" i="1" s="1"/>
  <c r="L275" i="1" a="1"/>
  <c r="L275" i="1" s="1"/>
  <c r="L276" i="1" a="1"/>
  <c r="L276" i="1" s="1"/>
  <c r="L277" i="1" a="1"/>
  <c r="L277" i="1" s="1"/>
  <c r="L278" i="1" a="1"/>
  <c r="L278" i="1" s="1"/>
  <c r="L279" i="1" a="1"/>
  <c r="L279" i="1" s="1"/>
  <c r="L280" i="1" a="1"/>
  <c r="L280" i="1" s="1"/>
  <c r="L281" i="1" a="1"/>
  <c r="L281" i="1" s="1"/>
  <c r="L282" i="1" a="1"/>
  <c r="L282" i="1" s="1"/>
  <c r="L283" i="1" a="1"/>
  <c r="L283" i="1" s="1"/>
  <c r="L284" i="1" a="1"/>
  <c r="L284" i="1" s="1"/>
  <c r="L285" i="1" a="1"/>
  <c r="L285" i="1" s="1"/>
  <c r="L286" i="1" a="1"/>
  <c r="L286" i="1" s="1"/>
  <c r="L287" i="1" a="1"/>
  <c r="L287" i="1" s="1"/>
  <c r="L288" i="1" a="1"/>
  <c r="L288" i="1" s="1"/>
  <c r="L289" i="1" a="1"/>
  <c r="L289" i="1" s="1"/>
  <c r="L290" i="1" a="1"/>
  <c r="L290" i="1" s="1"/>
  <c r="L291" i="1" a="1"/>
  <c r="L291" i="1" s="1"/>
  <c r="L292" i="1" a="1"/>
  <c r="L292" i="1" s="1"/>
  <c r="L293" i="1" a="1"/>
  <c r="L293" i="1" s="1"/>
  <c r="L294" i="1" a="1"/>
  <c r="L294" i="1" s="1"/>
  <c r="L295" i="1" a="1"/>
  <c r="L295" i="1" s="1"/>
  <c r="L296" i="1" a="1"/>
  <c r="L296" i="1" s="1"/>
  <c r="L297" i="1" a="1"/>
  <c r="L297" i="1" s="1"/>
  <c r="L298" i="1" a="1"/>
  <c r="L298" i="1" s="1"/>
  <c r="L299" i="1" a="1"/>
  <c r="L299" i="1" s="1"/>
  <c r="L300" i="1" a="1"/>
  <c r="L300" i="1" s="1"/>
  <c r="L301" i="1" a="1"/>
  <c r="L301" i="1" s="1"/>
  <c r="L302" i="1" a="1"/>
  <c r="L302" i="1" s="1"/>
  <c r="L303" i="1" a="1"/>
  <c r="L303" i="1" s="1"/>
  <c r="L304" i="1" a="1"/>
  <c r="L304" i="1" s="1"/>
  <c r="L305" i="1" a="1"/>
  <c r="L305" i="1" s="1"/>
  <c r="L306" i="1" a="1"/>
  <c r="L306" i="1" s="1"/>
  <c r="L307" i="1" a="1"/>
  <c r="L307" i="1" s="1"/>
  <c r="L308" i="1" a="1"/>
  <c r="L308" i="1" s="1"/>
  <c r="L309" i="1" a="1"/>
  <c r="L309" i="1" s="1"/>
  <c r="L310" i="1" a="1"/>
  <c r="L310" i="1" s="1"/>
  <c r="L311" i="1" a="1"/>
  <c r="L311" i="1" s="1"/>
  <c r="L312" i="1" a="1"/>
  <c r="L312" i="1" s="1"/>
  <c r="L313" i="1" a="1"/>
  <c r="L313" i="1" s="1"/>
  <c r="L314" i="1" a="1"/>
  <c r="L314" i="1" s="1"/>
  <c r="L315" i="1" a="1"/>
  <c r="L315" i="1" s="1"/>
  <c r="L316" i="1" a="1"/>
  <c r="L316" i="1" s="1"/>
  <c r="L317" i="1" a="1"/>
  <c r="L317" i="1" s="1"/>
  <c r="L318" i="1" a="1"/>
  <c r="L318" i="1" s="1"/>
  <c r="L319" i="1" a="1"/>
  <c r="L319" i="1" s="1"/>
  <c r="L320" i="1" a="1"/>
  <c r="L320" i="1" s="1"/>
  <c r="L321" i="1" a="1"/>
  <c r="L321" i="1" s="1"/>
  <c r="L322" i="1" a="1"/>
  <c r="L322" i="1" s="1"/>
  <c r="L323" i="1" a="1"/>
  <c r="L323" i="1" s="1"/>
  <c r="L324" i="1" a="1"/>
  <c r="L324" i="1" s="1"/>
  <c r="L325" i="1" a="1"/>
  <c r="L325" i="1" s="1"/>
  <c r="L326" i="1" a="1"/>
  <c r="L326" i="1" s="1"/>
  <c r="L327" i="1" a="1"/>
  <c r="L327" i="1" s="1"/>
  <c r="L328" i="1" a="1"/>
  <c r="L328" i="1" s="1"/>
  <c r="L329" i="1" a="1"/>
  <c r="L329" i="1" s="1"/>
  <c r="L330" i="1" a="1"/>
  <c r="L330" i="1" s="1"/>
  <c r="L331" i="1" a="1"/>
  <c r="L331" i="1" s="1"/>
  <c r="L332" i="1" a="1"/>
  <c r="L332" i="1" s="1"/>
  <c r="L333" i="1" a="1"/>
  <c r="L333" i="1" s="1"/>
  <c r="L334" i="1" a="1"/>
  <c r="L334" i="1" s="1"/>
  <c r="L335" i="1" a="1"/>
  <c r="L335" i="1" s="1"/>
  <c r="L336" i="1" a="1"/>
  <c r="L336" i="1" s="1"/>
  <c r="L337" i="1" a="1"/>
  <c r="L337" i="1" s="1"/>
  <c r="L174" i="1" a="1"/>
  <c r="L174" i="1" s="1"/>
  <c r="L339" i="1" a="1"/>
  <c r="L339" i="1" s="1"/>
  <c r="L340" i="1" a="1"/>
  <c r="L340" i="1" s="1"/>
  <c r="L341" i="1" a="1"/>
  <c r="L341" i="1" s="1"/>
  <c r="L342" i="1" a="1"/>
  <c r="L342" i="1" s="1"/>
  <c r="L343" i="1" a="1"/>
  <c r="L343" i="1" s="1"/>
  <c r="L344" i="1" a="1"/>
  <c r="L344" i="1" s="1"/>
  <c r="L345" i="1" a="1"/>
  <c r="L345" i="1" s="1"/>
  <c r="L346" i="1" a="1"/>
  <c r="L346" i="1" s="1"/>
  <c r="L347" i="1" a="1"/>
  <c r="L347" i="1" s="1"/>
  <c r="L348" i="1" a="1"/>
  <c r="L348" i="1" s="1"/>
  <c r="L349" i="1" a="1"/>
  <c r="L349" i="1" s="1"/>
  <c r="L350" i="1" a="1"/>
  <c r="L350" i="1" s="1"/>
  <c r="L351" i="1" a="1"/>
  <c r="L351" i="1" s="1"/>
  <c r="L352" i="1" a="1"/>
  <c r="L352" i="1" s="1"/>
  <c r="L353" i="1" a="1"/>
  <c r="L353" i="1" s="1"/>
  <c r="L355" i="1" a="1"/>
  <c r="L355" i="1" s="1"/>
  <c r="L356" i="1" a="1"/>
  <c r="L356" i="1" s="1"/>
  <c r="L357" i="1" a="1"/>
  <c r="L357" i="1" s="1"/>
  <c r="L358" i="1" a="1"/>
  <c r="L358" i="1" s="1"/>
  <c r="L359" i="1" a="1"/>
  <c r="L359" i="1" s="1"/>
  <c r="L360" i="1" a="1"/>
  <c r="L360" i="1" s="1"/>
  <c r="L361" i="1" a="1"/>
  <c r="L361" i="1" s="1"/>
  <c r="L362" i="1" a="1"/>
  <c r="L362" i="1" s="1"/>
  <c r="L363" i="1" a="1"/>
  <c r="L363" i="1" s="1"/>
  <c r="L364" i="1" a="1"/>
  <c r="L364" i="1" s="1"/>
  <c r="L365" i="1" a="1"/>
  <c r="L365" i="1" s="1"/>
  <c r="L366" i="1" a="1"/>
  <c r="L366" i="1" s="1"/>
  <c r="L367" i="1" a="1"/>
  <c r="L367" i="1" s="1"/>
  <c r="L1726" i="1" a="1"/>
  <c r="L1726" i="1" s="1"/>
  <c r="L369" i="1" a="1"/>
  <c r="L369" i="1" s="1"/>
  <c r="L370" i="1" a="1"/>
  <c r="L370" i="1" s="1"/>
  <c r="L371" i="1" a="1"/>
  <c r="L371" i="1" s="1"/>
  <c r="L372" i="1" a="1"/>
  <c r="L372" i="1" s="1"/>
  <c r="L373" i="1" a="1"/>
  <c r="L373" i="1" s="1"/>
  <c r="L374" i="1" a="1"/>
  <c r="L374" i="1" s="1"/>
  <c r="L375" i="1" a="1"/>
  <c r="L375" i="1" s="1"/>
  <c r="L376" i="1" a="1"/>
  <c r="L376" i="1" s="1"/>
  <c r="L377" i="1" a="1"/>
  <c r="L377" i="1" s="1"/>
  <c r="L378" i="1" a="1"/>
  <c r="L378" i="1" s="1"/>
  <c r="L379" i="1" a="1"/>
  <c r="L379" i="1" s="1"/>
  <c r="L3278" i="1" a="1"/>
  <c r="L3278" i="1" s="1"/>
  <c r="L381" i="1" a="1"/>
  <c r="L381" i="1" s="1"/>
  <c r="L382" i="1" a="1"/>
  <c r="L382" i="1" s="1"/>
  <c r="L383" i="1" a="1"/>
  <c r="L383" i="1" s="1"/>
  <c r="L384" i="1" a="1"/>
  <c r="L384" i="1" s="1"/>
  <c r="L385" i="1" a="1"/>
  <c r="L385" i="1" s="1"/>
  <c r="L386" i="1" a="1"/>
  <c r="L386" i="1" s="1"/>
  <c r="L387" i="1" a="1"/>
  <c r="L387" i="1" s="1"/>
  <c r="L388" i="1" a="1"/>
  <c r="L388" i="1" s="1"/>
  <c r="L389" i="1" a="1"/>
  <c r="L389" i="1" s="1"/>
  <c r="L390" i="1" a="1"/>
  <c r="L390" i="1" s="1"/>
  <c r="L197" i="1" a="1"/>
  <c r="L197" i="1" s="1"/>
  <c r="L196" i="1"/>
  <c r="F4" i="5" l="1" a="1"/>
  <c r="F4" i="5" s="1"/>
  <c r="L4078" i="1" l="1" a="1"/>
  <c r="L4078" i="1" s="1"/>
  <c r="L4079" i="1" a="1"/>
  <c r="L4079" i="1" s="1"/>
  <c r="L4080" i="1" a="1"/>
  <c r="L4080" i="1" s="1"/>
  <c r="L4081" i="1" a="1"/>
  <c r="L4081" i="1" s="1"/>
  <c r="L4082" i="1" a="1"/>
  <c r="L4082" i="1" s="1"/>
  <c r="L4084" i="1" a="1"/>
  <c r="L4084" i="1" s="1"/>
  <c r="L4087" i="1" a="1"/>
  <c r="L4087" i="1" s="1"/>
  <c r="L4088" i="1" a="1"/>
  <c r="L4088" i="1" s="1"/>
  <c r="L4089" i="1" a="1"/>
  <c r="L4089" i="1" s="1"/>
  <c r="L4090" i="1" a="1"/>
  <c r="L4090" i="1" s="1"/>
  <c r="L4091" i="1" a="1"/>
  <c r="L4091" i="1" s="1"/>
  <c r="L4092" i="1" a="1"/>
  <c r="L4092" i="1" s="1"/>
  <c r="L4094" i="1" a="1"/>
  <c r="L4094" i="1" s="1"/>
  <c r="L4095" i="1" a="1"/>
  <c r="L4095" i="1" s="1"/>
  <c r="L4096" i="1" a="1"/>
  <c r="L4096" i="1" s="1"/>
  <c r="L4097" i="1" a="1"/>
  <c r="L4097" i="1" s="1"/>
  <c r="L4098" i="1" a="1"/>
  <c r="L4098" i="1" s="1"/>
  <c r="L4099" i="1" a="1"/>
  <c r="L4099" i="1" s="1"/>
  <c r="L4101" i="1" a="1"/>
  <c r="L4101" i="1" s="1"/>
  <c r="L4103" i="1" a="1"/>
  <c r="L4103" i="1" s="1"/>
  <c r="L4104" i="1" a="1"/>
  <c r="L4104" i="1" s="1"/>
  <c r="L4105" i="1" a="1"/>
  <c r="L4105" i="1" s="1"/>
  <c r="L4106" i="1" a="1"/>
  <c r="L4106" i="1" s="1"/>
  <c r="L4108" i="1" a="1"/>
  <c r="L4108" i="1" s="1"/>
  <c r="L4109" i="1" a="1"/>
  <c r="L4109" i="1" s="1"/>
  <c r="L4110" i="1" a="1"/>
  <c r="L4110" i="1" s="1"/>
  <c r="L4113" i="1" a="1"/>
  <c r="L4113" i="1" s="1"/>
  <c r="L4114" i="1" a="1"/>
  <c r="L4114" i="1" s="1"/>
  <c r="L4115" i="1" a="1"/>
  <c r="L4115" i="1" s="1"/>
  <c r="L4116" i="1" a="1"/>
  <c r="L4116" i="1" s="1"/>
  <c r="L4119" i="1" a="1"/>
  <c r="L4119" i="1" s="1"/>
  <c r="L4122" i="1" a="1"/>
  <c r="L4122" i="1" s="1"/>
  <c r="L4123" i="1" a="1"/>
  <c r="L4123" i="1" s="1"/>
  <c r="L4125" i="1" a="1"/>
  <c r="L4125" i="1" s="1"/>
  <c r="L4126" i="1" a="1"/>
  <c r="L4126" i="1" s="1"/>
  <c r="L4127" i="1" a="1"/>
  <c r="L4127" i="1" s="1"/>
  <c r="L4129" i="1" a="1"/>
  <c r="L4129" i="1" s="1"/>
  <c r="L4130" i="1" a="1"/>
  <c r="L4130" i="1" s="1"/>
  <c r="L4131" i="1" a="1"/>
  <c r="L4131" i="1" s="1"/>
  <c r="L4132" i="1" a="1"/>
  <c r="L4132" i="1" s="1"/>
  <c r="L4134" i="1" a="1"/>
  <c r="L4134" i="1" s="1"/>
  <c r="L4135" i="1" a="1"/>
  <c r="L4135" i="1" s="1"/>
  <c r="L4138" i="1" a="1"/>
  <c r="L4138" i="1" s="1"/>
  <c r="L4139" i="1" a="1"/>
  <c r="L4139" i="1" s="1"/>
  <c r="L4142" i="1" a="1"/>
  <c r="L4142" i="1" s="1"/>
  <c r="L4144" i="1" a="1"/>
  <c r="L4144" i="1" s="1"/>
  <c r="L4146" i="1" a="1"/>
  <c r="L4146" i="1" s="1"/>
  <c r="L4147" i="1" a="1"/>
  <c r="L4147" i="1" s="1"/>
  <c r="L4148" i="1" a="1"/>
  <c r="L4148" i="1" s="1"/>
  <c r="L4149" i="1" a="1"/>
  <c r="L4149" i="1" s="1"/>
  <c r="L4150" i="1" a="1"/>
  <c r="L4150" i="1" s="1"/>
  <c r="L4154" i="1" a="1"/>
  <c r="L4154" i="1" s="1"/>
  <c r="L4155" i="1" a="1"/>
  <c r="L4155" i="1" s="1"/>
  <c r="L4156" i="1" a="1"/>
  <c r="L4156" i="1" s="1"/>
  <c r="L4157" i="1" a="1"/>
  <c r="L4157" i="1" s="1"/>
  <c r="L4160" i="1" a="1"/>
  <c r="L4160" i="1" s="1"/>
  <c r="L4161" i="1" a="1"/>
  <c r="L4161" i="1" s="1"/>
  <c r="L4162" i="1" a="1"/>
  <c r="L4162" i="1" s="1"/>
  <c r="L4163" i="1" a="1"/>
  <c r="L4163" i="1" s="1"/>
  <c r="L4165" i="1" a="1"/>
  <c r="L4165" i="1" s="1"/>
  <c r="L4166" i="1" a="1"/>
  <c r="L4166" i="1" s="1"/>
  <c r="L4167" i="1" a="1"/>
  <c r="L4167" i="1" s="1"/>
  <c r="L4168" i="1" a="1"/>
  <c r="L4168" i="1" s="1"/>
  <c r="L4170" i="1" a="1"/>
  <c r="L4170" i="1" s="1"/>
  <c r="L4171" i="1" a="1"/>
  <c r="L4171" i="1" s="1"/>
  <c r="L4172" i="1" a="1"/>
  <c r="L4172" i="1" s="1"/>
  <c r="L4173" i="1" a="1"/>
  <c r="L4173" i="1" s="1"/>
  <c r="L4174" i="1" a="1"/>
  <c r="L4174" i="1" s="1"/>
  <c r="L4177" i="1" a="1"/>
  <c r="L4177" i="1" s="1"/>
  <c r="L4178" i="1" a="1"/>
  <c r="L4178" i="1" s="1"/>
  <c r="L4179" i="1" a="1"/>
  <c r="L4179" i="1" s="1"/>
  <c r="L4180" i="1" a="1"/>
  <c r="L4180" i="1" s="1"/>
  <c r="L4183" i="1" a="1"/>
  <c r="L4183" i="1" s="1"/>
  <c r="L4184" i="1" a="1"/>
  <c r="L4184" i="1" s="1"/>
  <c r="L4185" i="1" a="1"/>
  <c r="L4185" i="1" s="1"/>
  <c r="L4187" i="1" a="1"/>
  <c r="L4187" i="1" s="1"/>
  <c r="L4188" i="1" a="1"/>
  <c r="L4188" i="1" s="1"/>
  <c r="L4189" i="1" a="1"/>
  <c r="L4189" i="1" s="1"/>
  <c r="L4190" i="1" a="1"/>
  <c r="L4190" i="1" s="1"/>
  <c r="L4191" i="1" a="1"/>
  <c r="L4191" i="1" s="1"/>
  <c r="L4193" i="1" a="1"/>
  <c r="L4193" i="1" s="1"/>
  <c r="L4194" i="1" a="1"/>
  <c r="L4194" i="1" s="1"/>
  <c r="L4195" i="1" a="1"/>
  <c r="L4195" i="1" s="1"/>
  <c r="L4196" i="1" a="1"/>
  <c r="L4196" i="1" s="1"/>
  <c r="L4198" i="1" a="1"/>
  <c r="L4198" i="1" s="1"/>
  <c r="L4199" i="1" a="1"/>
  <c r="L4199" i="1" s="1"/>
  <c r="L4200" i="1" a="1"/>
  <c r="L4200" i="1" s="1"/>
  <c r="L4201" i="1" a="1"/>
  <c r="L4201" i="1" s="1"/>
  <c r="L4203" i="1" a="1"/>
  <c r="L4203" i="1" s="1"/>
  <c r="L4204" i="1" a="1"/>
  <c r="L4204" i="1" s="1"/>
  <c r="L4205" i="1" a="1"/>
  <c r="L4205" i="1" s="1"/>
  <c r="L4206" i="1" a="1"/>
  <c r="L4206" i="1" s="1"/>
  <c r="L4207" i="1" a="1"/>
  <c r="L4207" i="1" s="1"/>
  <c r="L4208" i="1" a="1"/>
  <c r="L4208" i="1" s="1"/>
  <c r="L4209" i="1" a="1"/>
  <c r="L4209" i="1" s="1"/>
  <c r="L4210" i="1" a="1"/>
  <c r="L4210" i="1" s="1"/>
  <c r="L4211" i="1" a="1"/>
  <c r="L4211" i="1" s="1"/>
  <c r="L4214" i="1" a="1"/>
  <c r="L4214" i="1" s="1"/>
  <c r="L4215" i="1" a="1"/>
  <c r="L4215" i="1" s="1"/>
  <c r="L4216" i="1" a="1"/>
  <c r="L4216" i="1" s="1"/>
  <c r="L4219" i="1" a="1"/>
  <c r="L4219" i="1" s="1"/>
  <c r="L4220" i="1" a="1"/>
  <c r="L4220" i="1" s="1"/>
  <c r="L4221" i="1" a="1"/>
  <c r="L4221" i="1" s="1"/>
  <c r="L4222" i="1" a="1"/>
  <c r="L4222" i="1" s="1"/>
  <c r="L4223" i="1" a="1"/>
  <c r="L4223" i="1" s="1"/>
  <c r="L4224" i="1" a="1"/>
  <c r="L4224" i="1" s="1"/>
  <c r="L4225" i="1" a="1"/>
  <c r="L4225" i="1" s="1"/>
  <c r="L4226" i="1" a="1"/>
  <c r="L4226" i="1" s="1"/>
  <c r="L4227" i="1" a="1"/>
  <c r="L4227" i="1" s="1"/>
  <c r="L4228" i="1" a="1"/>
  <c r="L4228" i="1" s="1"/>
  <c r="L4229" i="1" a="1"/>
  <c r="L4229" i="1" s="1"/>
  <c r="L4230" i="1" a="1"/>
  <c r="L4230" i="1" s="1"/>
  <c r="L4231" i="1" a="1"/>
  <c r="L4231" i="1" s="1"/>
  <c r="L4234" i="1" a="1"/>
  <c r="L4234" i="1" s="1"/>
  <c r="L4235" i="1" a="1"/>
  <c r="L4235" i="1" s="1"/>
  <c r="L4237" i="1" a="1"/>
  <c r="L4237" i="1" s="1"/>
  <c r="L4239" i="1" a="1"/>
  <c r="L4239" i="1" s="1"/>
  <c r="L4240" i="1" a="1"/>
  <c r="L4240" i="1" s="1"/>
  <c r="L4241" i="1" a="1"/>
  <c r="L4241" i="1" s="1"/>
  <c r="L4242" i="1" a="1"/>
  <c r="L4242" i="1" s="1"/>
  <c r="L4245" i="1" a="1"/>
  <c r="L4245" i="1" s="1"/>
  <c r="L4246" i="1" a="1"/>
  <c r="L4246" i="1" s="1"/>
  <c r="L4247" i="1" a="1"/>
  <c r="L4247" i="1" s="1"/>
  <c r="L3054" i="1" a="1"/>
  <c r="L3054" i="1" s="1"/>
  <c r="L4249" i="1" a="1"/>
  <c r="L4249" i="1" s="1"/>
  <c r="L4250" i="1" a="1"/>
  <c r="L4250" i="1" s="1"/>
  <c r="L4251" i="1" a="1"/>
  <c r="L4251" i="1" s="1"/>
  <c r="L4252" i="1" a="1"/>
  <c r="L4252" i="1" s="1"/>
  <c r="L4253" i="1" a="1"/>
  <c r="L4253" i="1" s="1"/>
  <c r="L4254" i="1" a="1"/>
  <c r="L4254" i="1" s="1"/>
  <c r="L4255" i="1" a="1"/>
  <c r="L4255" i="1" s="1"/>
  <c r="L4256" i="1" a="1"/>
  <c r="L4256" i="1" s="1"/>
  <c r="L4258" i="1" a="1"/>
  <c r="L4258" i="1" s="1"/>
  <c r="L4259" i="1" a="1"/>
  <c r="L4259" i="1" s="1"/>
  <c r="L4263" i="1" a="1"/>
  <c r="L4263" i="1" s="1"/>
  <c r="L4264" i="1" a="1"/>
  <c r="L4264" i="1" s="1"/>
  <c r="L4265" i="1" a="1"/>
  <c r="L4265" i="1" s="1"/>
  <c r="L4266" i="1" a="1"/>
  <c r="L4266" i="1" s="1"/>
  <c r="L4267" i="1" a="1"/>
  <c r="L4267" i="1" s="1"/>
  <c r="L4268" i="1" a="1"/>
  <c r="L4268" i="1" s="1"/>
  <c r="L4270" i="1" a="1"/>
  <c r="L4270" i="1" s="1"/>
  <c r="L4077" i="1" a="1"/>
  <c r="L4077" i="1" s="1"/>
  <c r="L3690" i="1" a="1"/>
  <c r="L3690" i="1" s="1"/>
  <c r="L3691" i="1" a="1"/>
  <c r="L3691" i="1" s="1"/>
  <c r="L3692" i="1" a="1"/>
  <c r="L3692" i="1" s="1"/>
  <c r="L3693" i="1" a="1"/>
  <c r="L3693" i="1" s="1"/>
  <c r="L3694" i="1" a="1"/>
  <c r="L3694" i="1" s="1"/>
  <c r="L3695" i="1" a="1"/>
  <c r="L3695" i="1" s="1"/>
  <c r="L3696" i="1" a="1"/>
  <c r="L3696" i="1" s="1"/>
  <c r="L3697" i="1" a="1"/>
  <c r="L3697" i="1" s="1"/>
  <c r="L3699" i="1" a="1"/>
  <c r="L3699" i="1" s="1"/>
  <c r="L3700" i="1" a="1"/>
  <c r="L3700" i="1" s="1"/>
  <c r="L3701" i="1" a="1"/>
  <c r="L3701" i="1" s="1"/>
  <c r="L3702" i="1" a="1"/>
  <c r="L3702" i="1" s="1"/>
  <c r="L3703" i="1" a="1"/>
  <c r="L3703" i="1" s="1"/>
  <c r="L3704" i="1" a="1"/>
  <c r="L3704" i="1" s="1"/>
  <c r="L3706" i="1" a="1"/>
  <c r="L3706" i="1" s="1"/>
  <c r="L3707" i="1" a="1"/>
  <c r="L3707" i="1" s="1"/>
  <c r="L3708" i="1" a="1"/>
  <c r="L3708" i="1" s="1"/>
  <c r="L3709" i="1" a="1"/>
  <c r="L3709" i="1" s="1"/>
  <c r="L3710" i="1" a="1"/>
  <c r="L3710" i="1" s="1"/>
  <c r="L3711" i="1" a="1"/>
  <c r="L3711" i="1" s="1"/>
  <c r="L3712" i="1" a="1"/>
  <c r="L3712" i="1" s="1"/>
  <c r="L3713" i="1" a="1"/>
  <c r="L3713" i="1" s="1"/>
  <c r="L3715" i="1" a="1"/>
  <c r="L3715" i="1" s="1"/>
  <c r="L3716" i="1" a="1"/>
  <c r="L3716" i="1" s="1"/>
  <c r="L3717" i="1" a="1"/>
  <c r="L3717" i="1" s="1"/>
  <c r="L3718" i="1" a="1"/>
  <c r="L3718" i="1" s="1"/>
  <c r="L3719" i="1" a="1"/>
  <c r="L3719" i="1" s="1"/>
  <c r="L3720" i="1" a="1"/>
  <c r="L3720" i="1" s="1"/>
  <c r="L3721" i="1" a="1"/>
  <c r="L3721" i="1" s="1"/>
  <c r="L3722" i="1" a="1"/>
  <c r="L3722" i="1" s="1"/>
  <c r="L3723" i="1" a="1"/>
  <c r="L3723" i="1" s="1"/>
  <c r="L3724" i="1" a="1"/>
  <c r="L3724" i="1" s="1"/>
  <c r="L3725" i="1" a="1"/>
  <c r="L3725" i="1" s="1"/>
  <c r="L3726" i="1" a="1"/>
  <c r="L3726" i="1" s="1"/>
  <c r="L3727" i="1" a="1"/>
  <c r="L3727" i="1" s="1"/>
  <c r="L3728" i="1" a="1"/>
  <c r="L3728" i="1" s="1"/>
  <c r="L3729" i="1" a="1"/>
  <c r="L3729" i="1" s="1"/>
  <c r="L3731" i="1" a="1"/>
  <c r="L3731" i="1" s="1"/>
  <c r="L3734" i="1" a="1"/>
  <c r="L3734" i="1" s="1"/>
  <c r="L3735" i="1" a="1"/>
  <c r="L3735" i="1" s="1"/>
  <c r="L3737" i="1" a="1"/>
  <c r="L3737" i="1" s="1"/>
  <c r="L3738" i="1" a="1"/>
  <c r="L3738" i="1" s="1"/>
  <c r="L3739" i="1" a="1"/>
  <c r="L3739" i="1" s="1"/>
  <c r="L3740" i="1" a="1"/>
  <c r="L3740" i="1" s="1"/>
  <c r="L3741" i="1" a="1"/>
  <c r="L3741" i="1" s="1"/>
  <c r="L3742" i="1" a="1"/>
  <c r="L3742" i="1" s="1"/>
  <c r="L3743" i="1" a="1"/>
  <c r="L3743" i="1" s="1"/>
  <c r="L3744" i="1" a="1"/>
  <c r="L3744" i="1" s="1"/>
  <c r="L3746" i="1" a="1"/>
  <c r="L3746" i="1" s="1"/>
  <c r="L3747" i="1" a="1"/>
  <c r="L3747" i="1" s="1"/>
  <c r="L3750" i="1" a="1"/>
  <c r="L3750" i="1" s="1"/>
  <c r="L3751" i="1" a="1"/>
  <c r="L3751" i="1" s="1"/>
  <c r="L3752" i="1" a="1"/>
  <c r="L3752" i="1" s="1"/>
  <c r="L3754" i="1" a="1"/>
  <c r="L3754" i="1" s="1"/>
  <c r="L3756" i="1" a="1"/>
  <c r="L3756" i="1" s="1"/>
  <c r="L3757" i="1" a="1"/>
  <c r="L3757" i="1" s="1"/>
  <c r="L3758" i="1" a="1"/>
  <c r="L3758" i="1" s="1"/>
  <c r="L3759" i="1" a="1"/>
  <c r="L3759" i="1" s="1"/>
  <c r="L3760" i="1" a="1"/>
  <c r="L3760" i="1" s="1"/>
  <c r="L3761" i="1" a="1"/>
  <c r="L3761" i="1" s="1"/>
  <c r="L3762" i="1" a="1"/>
  <c r="L3762" i="1" s="1"/>
  <c r="L3765" i="1" a="1"/>
  <c r="L3765" i="1" s="1"/>
  <c r="L3766" i="1" a="1"/>
  <c r="L3766" i="1" s="1"/>
  <c r="L3767" i="1" a="1"/>
  <c r="L3767" i="1" s="1"/>
  <c r="L3768" i="1" a="1"/>
  <c r="L3768" i="1" s="1"/>
  <c r="L3769" i="1" a="1"/>
  <c r="L3769" i="1" s="1"/>
  <c r="L3770" i="1" a="1"/>
  <c r="L3770" i="1" s="1"/>
  <c r="L3772" i="1" a="1"/>
  <c r="L3772" i="1" s="1"/>
  <c r="L3773" i="1" a="1"/>
  <c r="L3773" i="1" s="1"/>
  <c r="L3774" i="1" a="1"/>
  <c r="L3774" i="1" s="1"/>
  <c r="L3775" i="1" a="1"/>
  <c r="L3775" i="1" s="1"/>
  <c r="L3776" i="1" a="1"/>
  <c r="L3776" i="1" s="1"/>
  <c r="L3777" i="1" a="1"/>
  <c r="L3777" i="1" s="1"/>
  <c r="L3778" i="1" a="1"/>
  <c r="L3778" i="1" s="1"/>
  <c r="L3779" i="1" a="1"/>
  <c r="L3779" i="1" s="1"/>
  <c r="L3780" i="1" a="1"/>
  <c r="L3780" i="1" s="1"/>
  <c r="L3782" i="1" a="1"/>
  <c r="L3782" i="1" s="1"/>
  <c r="L3783" i="1" a="1"/>
  <c r="L3783" i="1" s="1"/>
  <c r="L3784" i="1" a="1"/>
  <c r="L3784" i="1" s="1"/>
  <c r="L3785" i="1" a="1"/>
  <c r="L3785" i="1" s="1"/>
  <c r="L3786" i="1" a="1"/>
  <c r="L3786" i="1" s="1"/>
  <c r="L3789" i="1" a="1"/>
  <c r="L3789" i="1" s="1"/>
  <c r="L3790" i="1" a="1"/>
  <c r="L3790" i="1" s="1"/>
  <c r="L3791" i="1" a="1"/>
  <c r="L3791" i="1" s="1"/>
  <c r="L3792" i="1" a="1"/>
  <c r="L3792" i="1" s="1"/>
  <c r="L3793" i="1" a="1"/>
  <c r="L3793" i="1" s="1"/>
  <c r="L3795" i="1" a="1"/>
  <c r="L3795" i="1" s="1"/>
  <c r="L3796" i="1" a="1"/>
  <c r="L3796" i="1" s="1"/>
  <c r="L3797" i="1" a="1"/>
  <c r="L3797" i="1" s="1"/>
  <c r="L3798" i="1" a="1"/>
  <c r="L3798" i="1" s="1"/>
  <c r="L3799" i="1" a="1"/>
  <c r="L3799" i="1" s="1"/>
  <c r="L3800" i="1" a="1"/>
  <c r="L3800" i="1" s="1"/>
  <c r="L3801" i="1" a="1"/>
  <c r="L3801" i="1" s="1"/>
  <c r="L3802" i="1" a="1"/>
  <c r="L3802" i="1" s="1"/>
  <c r="L3803" i="1" a="1"/>
  <c r="L3803" i="1" s="1"/>
  <c r="L3804" i="1" a="1"/>
  <c r="L3804" i="1" s="1"/>
  <c r="L3805" i="1" a="1"/>
  <c r="L3805" i="1" s="1"/>
  <c r="L3806" i="1" a="1"/>
  <c r="L3806" i="1" s="1"/>
  <c r="L3807" i="1" a="1"/>
  <c r="L3807" i="1" s="1"/>
  <c r="L3808" i="1" a="1"/>
  <c r="L3808" i="1" s="1"/>
  <c r="L3810" i="1" a="1"/>
  <c r="L3810" i="1" s="1"/>
  <c r="L3811" i="1" a="1"/>
  <c r="L3811" i="1" s="1"/>
  <c r="L3812" i="1" a="1"/>
  <c r="L3812" i="1" s="1"/>
  <c r="L3813" i="1" a="1"/>
  <c r="L3813" i="1" s="1"/>
  <c r="L3815" i="1" a="1"/>
  <c r="L3815" i="1" s="1"/>
  <c r="L3816" i="1" a="1"/>
  <c r="L3816" i="1" s="1"/>
  <c r="L3817" i="1" a="1"/>
  <c r="L3817" i="1" s="1"/>
  <c r="L3818" i="1" a="1"/>
  <c r="L3818" i="1" s="1"/>
  <c r="L3819" i="1" a="1"/>
  <c r="L3819" i="1" s="1"/>
  <c r="L3820" i="1" a="1"/>
  <c r="L3820" i="1" s="1"/>
  <c r="L3821" i="1" a="1"/>
  <c r="L3821" i="1" s="1"/>
  <c r="L3822" i="1" a="1"/>
  <c r="L3822" i="1" s="1"/>
  <c r="L3826" i="1" a="1"/>
  <c r="L3826" i="1" s="1"/>
  <c r="L3827" i="1" a="1"/>
  <c r="L3827" i="1" s="1"/>
  <c r="L3828" i="1" a="1"/>
  <c r="L3828" i="1" s="1"/>
  <c r="L1338" i="1" a="1"/>
  <c r="L1338" i="1" s="1"/>
  <c r="L3831" i="1" a="1"/>
  <c r="L3831" i="1" s="1"/>
  <c r="L3832" i="1" a="1"/>
  <c r="L3832" i="1" s="1"/>
  <c r="L3833" i="1" a="1"/>
  <c r="L3833" i="1" s="1"/>
  <c r="L3834" i="1" a="1"/>
  <c r="L3834" i="1" s="1"/>
  <c r="L3835" i="1" a="1"/>
  <c r="L3835" i="1" s="1"/>
  <c r="L3836" i="1" a="1"/>
  <c r="L3836" i="1" s="1"/>
  <c r="L3837" i="1" a="1"/>
  <c r="L3837" i="1" s="1"/>
  <c r="L3838" i="1" a="1"/>
  <c r="L3838" i="1" s="1"/>
  <c r="L3839" i="1" a="1"/>
  <c r="L3839" i="1" s="1"/>
  <c r="L3840" i="1" a="1"/>
  <c r="L3840" i="1" s="1"/>
  <c r="L3841" i="1" a="1"/>
  <c r="L3841" i="1" s="1"/>
  <c r="L3842" i="1" a="1"/>
  <c r="L3842" i="1" s="1"/>
  <c r="L3843" i="1" a="1"/>
  <c r="L3843" i="1" s="1"/>
  <c r="L3846" i="1" a="1"/>
  <c r="L3846" i="1" s="1"/>
  <c r="L3847" i="1" a="1"/>
  <c r="L3847" i="1" s="1"/>
  <c r="L3848" i="1" a="1"/>
  <c r="L3848" i="1" s="1"/>
  <c r="L3849" i="1" a="1"/>
  <c r="L3849" i="1" s="1"/>
  <c r="L3851" i="1" a="1"/>
  <c r="L3851" i="1" s="1"/>
  <c r="L3852" i="1" a="1"/>
  <c r="L3852" i="1" s="1"/>
  <c r="L3853" i="1" a="1"/>
  <c r="L3853" i="1" s="1"/>
  <c r="L3854" i="1" a="1"/>
  <c r="L3854" i="1" s="1"/>
  <c r="L3857" i="1" a="1"/>
  <c r="L3857" i="1" s="1"/>
  <c r="L3858" i="1" a="1"/>
  <c r="L3858" i="1" s="1"/>
  <c r="L3859" i="1" a="1"/>
  <c r="L3859" i="1" s="1"/>
  <c r="L2890" i="1" a="1"/>
  <c r="L2890" i="1" s="1"/>
  <c r="L3861" i="1" a="1"/>
  <c r="L3861" i="1" s="1"/>
  <c r="L3862" i="1" a="1"/>
  <c r="L3862" i="1" s="1"/>
  <c r="L3863" i="1" a="1"/>
  <c r="L3863" i="1" s="1"/>
  <c r="L3864" i="1" a="1"/>
  <c r="L3864" i="1" s="1"/>
  <c r="L3865" i="1" a="1"/>
  <c r="L3865" i="1" s="1"/>
  <c r="L3866" i="1" a="1"/>
  <c r="L3866" i="1" s="1"/>
  <c r="L3867" i="1" a="1"/>
  <c r="L3867" i="1" s="1"/>
  <c r="L3868" i="1" a="1"/>
  <c r="L3868" i="1" s="1"/>
  <c r="L3869" i="1" a="1"/>
  <c r="L3869" i="1" s="1"/>
  <c r="L3870" i="1" a="1"/>
  <c r="L3870" i="1" s="1"/>
  <c r="L3871" i="1" a="1"/>
  <c r="L3871" i="1" s="1"/>
  <c r="L3873" i="1" a="1"/>
  <c r="L3873" i="1" s="1"/>
  <c r="L3874" i="1" a="1"/>
  <c r="L3874" i="1" s="1"/>
  <c r="L3875" i="1" a="1"/>
  <c r="L3875" i="1" s="1"/>
  <c r="L3876" i="1" a="1"/>
  <c r="L3876" i="1" s="1"/>
  <c r="L3877" i="1" a="1"/>
  <c r="L3877" i="1" s="1"/>
  <c r="L3878" i="1" a="1"/>
  <c r="L3878" i="1" s="1"/>
  <c r="L3879" i="1" a="1"/>
  <c r="L3879" i="1" s="1"/>
  <c r="L3880" i="1" a="1"/>
  <c r="L3880" i="1" s="1"/>
  <c r="L3881" i="1" a="1"/>
  <c r="L3881" i="1" s="1"/>
  <c r="L3882" i="1" a="1"/>
  <c r="L3882" i="1" s="1"/>
  <c r="L3689" i="1" a="1"/>
  <c r="L3689" i="1" s="1"/>
  <c r="L3300" i="1" a="1"/>
  <c r="L3300" i="1" s="1"/>
  <c r="L3299" i="1" a="1"/>
  <c r="L3299" i="1" s="1"/>
  <c r="L3298" i="1" a="1"/>
  <c r="L3298" i="1" s="1"/>
  <c r="L3297" i="1" a="1"/>
  <c r="L3297" i="1" s="1"/>
  <c r="L3296" i="1" a="1"/>
  <c r="L3296" i="1" s="1"/>
  <c r="L3295" i="1" a="1"/>
  <c r="L3295" i="1" s="1"/>
  <c r="L3294" i="1" a="1"/>
  <c r="L3294" i="1" s="1"/>
  <c r="L3293" i="1" a="1"/>
  <c r="L3293" i="1" s="1"/>
  <c r="L3291" i="1" a="1"/>
  <c r="L3291" i="1" s="1"/>
  <c r="L3289" i="1" a="1"/>
  <c r="L3289" i="1" s="1"/>
  <c r="L3288" i="1" a="1"/>
  <c r="L3288" i="1" s="1"/>
  <c r="L3287" i="1" a="1"/>
  <c r="L3287" i="1" s="1"/>
  <c r="L3286" i="1" a="1"/>
  <c r="L3286" i="1" s="1"/>
  <c r="L3285" i="1" a="1"/>
  <c r="L3285" i="1" s="1"/>
  <c r="L3284" i="1" a="1"/>
  <c r="L3284" i="1" s="1"/>
  <c r="L3283" i="1" a="1"/>
  <c r="L3283" i="1" s="1"/>
  <c r="L3282" i="1" a="1"/>
  <c r="L3282" i="1" s="1"/>
  <c r="L3281" i="1" a="1"/>
  <c r="L3281" i="1" s="1"/>
  <c r="L3280" i="1" a="1"/>
  <c r="L3280" i="1" s="1"/>
  <c r="L3279" i="1" a="1"/>
  <c r="L3279" i="1" s="1"/>
  <c r="L2696" i="1" a="1"/>
  <c r="L2696" i="1" s="1"/>
  <c r="L3277" i="1" a="1"/>
  <c r="L3277" i="1" s="1"/>
  <c r="L3276" i="1" a="1"/>
  <c r="L3276" i="1" s="1"/>
  <c r="L3275" i="1" a="1"/>
  <c r="L3275" i="1" s="1"/>
  <c r="L3272" i="1" a="1"/>
  <c r="L3272" i="1" s="1"/>
  <c r="L3271" i="1" a="1"/>
  <c r="L3271" i="1" s="1"/>
  <c r="L3270" i="1" a="1"/>
  <c r="L3270" i="1" s="1"/>
  <c r="L3269" i="1" a="1"/>
  <c r="L3269" i="1" s="1"/>
  <c r="L3267" i="1" a="1"/>
  <c r="L3267" i="1" s="1"/>
  <c r="L3266" i="1" a="1"/>
  <c r="L3266" i="1" s="1"/>
  <c r="L3265" i="1" a="1"/>
  <c r="L3265" i="1" s="1"/>
  <c r="L3264" i="1" a="1"/>
  <c r="L3264" i="1" s="1"/>
  <c r="L3261" i="1" a="1"/>
  <c r="L3261" i="1" s="1"/>
  <c r="L3260" i="1" a="1"/>
  <c r="L3260" i="1" s="1"/>
  <c r="L3259" i="1" a="1"/>
  <c r="L3259" i="1" s="1"/>
  <c r="L3258" i="1" a="1"/>
  <c r="L3258" i="1" s="1"/>
  <c r="L3257" i="1" a="1"/>
  <c r="L3257" i="1" s="1"/>
  <c r="L3256" i="1" a="1"/>
  <c r="L3256" i="1" s="1"/>
  <c r="L3255" i="1" a="1"/>
  <c r="L3255" i="1" s="1"/>
  <c r="L3254" i="1" a="1"/>
  <c r="L3254" i="1" s="1"/>
  <c r="L3253" i="1" a="1"/>
  <c r="L3253" i="1" s="1"/>
  <c r="L3252" i="1" a="1"/>
  <c r="L3252" i="1" s="1"/>
  <c r="L3250" i="1" a="1"/>
  <c r="L3250" i="1" s="1"/>
  <c r="L3249" i="1" a="1"/>
  <c r="L3249" i="1" s="1"/>
  <c r="L1144" i="1" a="1"/>
  <c r="L1144" i="1" s="1"/>
  <c r="L3246" i="1" a="1"/>
  <c r="L3246" i="1" s="1"/>
  <c r="L3245" i="1" a="1"/>
  <c r="L3245" i="1" s="1"/>
  <c r="L3244" i="1" a="1"/>
  <c r="L3244" i="1" s="1"/>
  <c r="L3240" i="1" a="1"/>
  <c r="L3240" i="1" s="1"/>
  <c r="L3239" i="1" a="1"/>
  <c r="L3239" i="1" s="1"/>
  <c r="L3238" i="1" a="1"/>
  <c r="L3238" i="1" s="1"/>
  <c r="L3237" i="1" a="1"/>
  <c r="L3237" i="1" s="1"/>
  <c r="L3236" i="1" a="1"/>
  <c r="L3236" i="1" s="1"/>
  <c r="L3235" i="1" a="1"/>
  <c r="L3235" i="1" s="1"/>
  <c r="L3234" i="1" a="1"/>
  <c r="L3234" i="1" s="1"/>
  <c r="L3233" i="1" a="1"/>
  <c r="L3233" i="1" s="1"/>
  <c r="L3231" i="1" a="1"/>
  <c r="L3231" i="1" s="1"/>
  <c r="L3230" i="1" a="1"/>
  <c r="L3230" i="1" s="1"/>
  <c r="L3229" i="1" a="1"/>
  <c r="L3229" i="1" s="1"/>
  <c r="L3228" i="1" a="1"/>
  <c r="L3228" i="1" s="1"/>
  <c r="L3226" i="1" a="1"/>
  <c r="L3226" i="1" s="1"/>
  <c r="L3225" i="1" a="1"/>
  <c r="L3225" i="1" s="1"/>
  <c r="L3224" i="1" a="1"/>
  <c r="L3224" i="1" s="1"/>
  <c r="L3223" i="1" a="1"/>
  <c r="L3223" i="1" s="1"/>
  <c r="L3222" i="1" a="1"/>
  <c r="L3222" i="1" s="1"/>
  <c r="L3221" i="1" a="1"/>
  <c r="L3221" i="1" s="1"/>
  <c r="L3220" i="1" a="1"/>
  <c r="L3220" i="1" s="1"/>
  <c r="L3219" i="1" a="1"/>
  <c r="L3219" i="1" s="1"/>
  <c r="L3218" i="1" a="1"/>
  <c r="L3218" i="1" s="1"/>
  <c r="L3217" i="1" a="1"/>
  <c r="L3217" i="1" s="1"/>
  <c r="L3216" i="1" a="1"/>
  <c r="L3216" i="1" s="1"/>
  <c r="L3215" i="1" a="1"/>
  <c r="L3215" i="1" s="1"/>
  <c r="L3214" i="1" a="1"/>
  <c r="L3214" i="1" s="1"/>
  <c r="L3213" i="1" a="1"/>
  <c r="L3213" i="1" s="1"/>
  <c r="L3211" i="1" a="1"/>
  <c r="L3211" i="1" s="1"/>
  <c r="L3210" i="1" a="1"/>
  <c r="L3210" i="1" s="1"/>
  <c r="L3209" i="1" a="1"/>
  <c r="L3209" i="1" s="1"/>
  <c r="L3208" i="1" a="1"/>
  <c r="L3208" i="1" s="1"/>
  <c r="L3207" i="1" a="1"/>
  <c r="L3207" i="1" s="1"/>
  <c r="L3204" i="1" a="1"/>
  <c r="L3204" i="1" s="1"/>
  <c r="L3203" i="1" a="1"/>
  <c r="L3203" i="1" s="1"/>
  <c r="L3202" i="1" a="1"/>
  <c r="L3202" i="1" s="1"/>
  <c r="L3201" i="1" a="1"/>
  <c r="L3201" i="1" s="1"/>
  <c r="L3200" i="1" a="1"/>
  <c r="L3200" i="1" s="1"/>
  <c r="L3198" i="1" a="1"/>
  <c r="L3198" i="1" s="1"/>
  <c r="L3197" i="1" a="1"/>
  <c r="L3197" i="1" s="1"/>
  <c r="L3196" i="1" a="1"/>
  <c r="L3196" i="1" s="1"/>
  <c r="L3195" i="1" a="1"/>
  <c r="L3195" i="1" s="1"/>
  <c r="L3194" i="1" a="1"/>
  <c r="L3194" i="1" s="1"/>
  <c r="L3193" i="1" a="1"/>
  <c r="L3193" i="1" s="1"/>
  <c r="L3192" i="1" a="1"/>
  <c r="L3192" i="1" s="1"/>
  <c r="L3191" i="1" a="1"/>
  <c r="L3191" i="1" s="1"/>
  <c r="L3190" i="1" a="1"/>
  <c r="L3190" i="1" s="1"/>
  <c r="L3188" i="1" a="1"/>
  <c r="L3188" i="1" s="1"/>
  <c r="L3187" i="1" a="1"/>
  <c r="L3187" i="1" s="1"/>
  <c r="L3186" i="1" a="1"/>
  <c r="L3186" i="1" s="1"/>
  <c r="L3185" i="1" a="1"/>
  <c r="L3185" i="1" s="1"/>
  <c r="L3184" i="1" a="1"/>
  <c r="L3184" i="1" s="1"/>
  <c r="L3183" i="1" a="1"/>
  <c r="L3183" i="1" s="1"/>
  <c r="L3180" i="1" a="1"/>
  <c r="L3180" i="1" s="1"/>
  <c r="L3179" i="1" a="1"/>
  <c r="L3179" i="1" s="1"/>
  <c r="L3178" i="1" a="1"/>
  <c r="L3178" i="1" s="1"/>
  <c r="L3177" i="1" a="1"/>
  <c r="L3177" i="1" s="1"/>
  <c r="L3176" i="1" a="1"/>
  <c r="L3176" i="1" s="1"/>
  <c r="L3175" i="1" a="1"/>
  <c r="L3175" i="1" s="1"/>
  <c r="L3174" i="1" a="1"/>
  <c r="L3174" i="1" s="1"/>
  <c r="L3172" i="1" a="1"/>
  <c r="L3172" i="1" s="1"/>
  <c r="L3170" i="1" a="1"/>
  <c r="L3170" i="1" s="1"/>
  <c r="L3169" i="1" a="1"/>
  <c r="L3169" i="1" s="1"/>
  <c r="L3168" i="1" a="1"/>
  <c r="L3168" i="1" s="1"/>
  <c r="L3165" i="1" a="1"/>
  <c r="L3165" i="1" s="1"/>
  <c r="L3164" i="1" a="1"/>
  <c r="L3164" i="1" s="1"/>
  <c r="L3162" i="1" a="1"/>
  <c r="L3162" i="1" s="1"/>
  <c r="L3161" i="1" a="1"/>
  <c r="L3161" i="1" s="1"/>
  <c r="L3160" i="1" a="1"/>
  <c r="L3160" i="1" s="1"/>
  <c r="L3159" i="1" a="1"/>
  <c r="L3159" i="1" s="1"/>
  <c r="L3158" i="1" a="1"/>
  <c r="L3158" i="1" s="1"/>
  <c r="L3157" i="1" a="1"/>
  <c r="L3157" i="1" s="1"/>
  <c r="L3156" i="1" a="1"/>
  <c r="L3156" i="1" s="1"/>
  <c r="L3155" i="1" a="1"/>
  <c r="L3155" i="1" s="1"/>
  <c r="L3153" i="1" a="1"/>
  <c r="L3153" i="1" s="1"/>
  <c r="L3152" i="1" a="1"/>
  <c r="L3152" i="1" s="1"/>
  <c r="L3149" i="1" a="1"/>
  <c r="L3149" i="1" s="1"/>
  <c r="L3147" i="1" a="1"/>
  <c r="L3147" i="1" s="1"/>
  <c r="L3146" i="1" a="1"/>
  <c r="L3146" i="1" s="1"/>
  <c r="L3145" i="1" a="1"/>
  <c r="L3145" i="1" s="1"/>
  <c r="L3144" i="1" a="1"/>
  <c r="L3144" i="1" s="1"/>
  <c r="L3143" i="1" a="1"/>
  <c r="L3143" i="1" s="1"/>
  <c r="L3142" i="1" a="1"/>
  <c r="L3142" i="1" s="1"/>
  <c r="L3141" i="1" a="1"/>
  <c r="L3141" i="1" s="1"/>
  <c r="L3140" i="1" a="1"/>
  <c r="L3140" i="1" s="1"/>
  <c r="L3139" i="1" a="1"/>
  <c r="L3139" i="1" s="1"/>
  <c r="L3137" i="1" a="1"/>
  <c r="L3137" i="1" s="1"/>
  <c r="L3136" i="1" a="1"/>
  <c r="L3136" i="1" s="1"/>
  <c r="L3135" i="1" a="1"/>
  <c r="L3135" i="1" s="1"/>
  <c r="L3134" i="1" a="1"/>
  <c r="L3134" i="1" s="1"/>
  <c r="L3133" i="1" a="1"/>
  <c r="L3133" i="1" s="1"/>
  <c r="L3131" i="1" a="1"/>
  <c r="L3131" i="1" s="1"/>
  <c r="L3130" i="1" a="1"/>
  <c r="L3130" i="1" s="1"/>
  <c r="L3129" i="1" a="1"/>
  <c r="L3129" i="1" s="1"/>
  <c r="L3128" i="1" a="1"/>
  <c r="L3128" i="1" s="1"/>
  <c r="L3127" i="1" a="1"/>
  <c r="L3127" i="1" s="1"/>
  <c r="L3126" i="1" a="1"/>
  <c r="L3126" i="1" s="1"/>
  <c r="L3125" i="1" a="1"/>
  <c r="L3125" i="1" s="1"/>
  <c r="L3124" i="1" a="1"/>
  <c r="L3124" i="1" s="1"/>
  <c r="L3121" i="1" a="1"/>
  <c r="L3121" i="1" s="1"/>
  <c r="L3120" i="1" a="1"/>
  <c r="L3120" i="1" s="1"/>
  <c r="L3119" i="1" a="1"/>
  <c r="L3119" i="1" s="1"/>
  <c r="L3118" i="1" a="1"/>
  <c r="L3118" i="1" s="1"/>
  <c r="L3117" i="1" a="1"/>
  <c r="L3117" i="1" s="1"/>
  <c r="L3114" i="1" a="1"/>
  <c r="L3114" i="1" s="1"/>
  <c r="L3113" i="1" a="1"/>
  <c r="L3113" i="1" s="1"/>
  <c r="L3112" i="1" a="1"/>
  <c r="L3112" i="1" s="1"/>
  <c r="L3111" i="1" a="1"/>
  <c r="L3111" i="1" s="1"/>
  <c r="L3110" i="1" a="1"/>
  <c r="L3110" i="1" s="1"/>
  <c r="L3109" i="1" a="1"/>
  <c r="L3109" i="1" s="1"/>
  <c r="L3108" i="1" a="1"/>
  <c r="L3108" i="1" s="1"/>
  <c r="L3107" i="1" a="1"/>
  <c r="L3107" i="1" s="1"/>
  <c r="L2914" i="1" a="1"/>
  <c r="L2914" i="1" s="1"/>
  <c r="L2915" i="1" a="1"/>
  <c r="L2915" i="1" s="1"/>
  <c r="L2916" i="1" a="1"/>
  <c r="L2916" i="1" s="1"/>
  <c r="L2917" i="1" a="1"/>
  <c r="L2917" i="1" s="1"/>
  <c r="L2918" i="1" a="1"/>
  <c r="L2918" i="1" s="1"/>
  <c r="L2919" i="1" a="1"/>
  <c r="L2919" i="1" s="1"/>
  <c r="L2920" i="1" a="1"/>
  <c r="L2920" i="1" s="1"/>
  <c r="L2923" i="1" a="1"/>
  <c r="L2923" i="1" s="1"/>
  <c r="L2924" i="1" a="1"/>
  <c r="L2924" i="1" s="1"/>
  <c r="L2925" i="1" a="1"/>
  <c r="L2925" i="1" s="1"/>
  <c r="L2926" i="1" a="1"/>
  <c r="L2926" i="1" s="1"/>
  <c r="L2927" i="1" a="1"/>
  <c r="L2927" i="1" s="1"/>
  <c r="L2930" i="1" a="1"/>
  <c r="L2930" i="1" s="1"/>
  <c r="L2931" i="1" a="1"/>
  <c r="L2931" i="1" s="1"/>
  <c r="L2932" i="1" a="1"/>
  <c r="L2932" i="1" s="1"/>
  <c r="L2933" i="1" a="1"/>
  <c r="L2933" i="1" s="1"/>
  <c r="L2934" i="1" a="1"/>
  <c r="L2934" i="1" s="1"/>
  <c r="L2935" i="1" a="1"/>
  <c r="L2935" i="1" s="1"/>
  <c r="L2936" i="1" a="1"/>
  <c r="L2936" i="1" s="1"/>
  <c r="L2937" i="1" a="1"/>
  <c r="L2937" i="1" s="1"/>
  <c r="L2939" i="1" a="1"/>
  <c r="L2939" i="1" s="1"/>
  <c r="L2940" i="1" a="1"/>
  <c r="L2940" i="1" s="1"/>
  <c r="L2941" i="1" a="1"/>
  <c r="L2941" i="1" s="1"/>
  <c r="L2942" i="1" a="1"/>
  <c r="L2942" i="1" s="1"/>
  <c r="L2943" i="1" a="1"/>
  <c r="L2943" i="1" s="1"/>
  <c r="L2945" i="1" a="1"/>
  <c r="L2945" i="1" s="1"/>
  <c r="L2946" i="1" a="1"/>
  <c r="L2946" i="1" s="1"/>
  <c r="L2947" i="1" a="1"/>
  <c r="L2947" i="1" s="1"/>
  <c r="L2948" i="1" a="1"/>
  <c r="L2948" i="1" s="1"/>
  <c r="L2949" i="1" a="1"/>
  <c r="L2949" i="1" s="1"/>
  <c r="L2950" i="1" a="1"/>
  <c r="L2950" i="1" s="1"/>
  <c r="L2951" i="1" a="1"/>
  <c r="L2951" i="1" s="1"/>
  <c r="L2952" i="1" a="1"/>
  <c r="L2952" i="1" s="1"/>
  <c r="L2953" i="1" a="1"/>
  <c r="L2953" i="1" s="1"/>
  <c r="L2955" i="1" a="1"/>
  <c r="L2955" i="1" s="1"/>
  <c r="L2958" i="1" a="1"/>
  <c r="L2958" i="1" s="1"/>
  <c r="L2959" i="1" a="1"/>
  <c r="L2959" i="1" s="1"/>
  <c r="L2961" i="1" a="1"/>
  <c r="L2961" i="1" s="1"/>
  <c r="L2962" i="1" a="1"/>
  <c r="L2962" i="1" s="1"/>
  <c r="L2963" i="1" a="1"/>
  <c r="L2963" i="1" s="1"/>
  <c r="L2964" i="1" a="1"/>
  <c r="L2964" i="1" s="1"/>
  <c r="L2965" i="1" a="1"/>
  <c r="L2965" i="1" s="1"/>
  <c r="L2966" i="1" a="1"/>
  <c r="L2966" i="1" s="1"/>
  <c r="L2967" i="1" a="1"/>
  <c r="L2967" i="1" s="1"/>
  <c r="L2968" i="1" a="1"/>
  <c r="L2968" i="1" s="1"/>
  <c r="L2970" i="1" a="1"/>
  <c r="L2970" i="1" s="1"/>
  <c r="L2971" i="1" a="1"/>
  <c r="L2971" i="1" s="1"/>
  <c r="L2974" i="1" a="1"/>
  <c r="L2974" i="1" s="1"/>
  <c r="L2975" i="1" a="1"/>
  <c r="L2975" i="1" s="1"/>
  <c r="L2976" i="1" a="1"/>
  <c r="L2976" i="1" s="1"/>
  <c r="L2978" i="1" a="1"/>
  <c r="L2978" i="1" s="1"/>
  <c r="L2980" i="1" a="1"/>
  <c r="L2980" i="1" s="1"/>
  <c r="L2981" i="1" a="1"/>
  <c r="L2981" i="1" s="1"/>
  <c r="L2982" i="1" a="1"/>
  <c r="L2982" i="1" s="1"/>
  <c r="L2983" i="1" a="1"/>
  <c r="L2983" i="1" s="1"/>
  <c r="L2984" i="1" a="1"/>
  <c r="L2984" i="1" s="1"/>
  <c r="L2985" i="1" a="1"/>
  <c r="L2985" i="1" s="1"/>
  <c r="L2986" i="1" a="1"/>
  <c r="L2986" i="1" s="1"/>
  <c r="L2989" i="1" a="1"/>
  <c r="L2989" i="1" s="1"/>
  <c r="L2990" i="1" a="1"/>
  <c r="L2990" i="1" s="1"/>
  <c r="L2991" i="1" a="1"/>
  <c r="L2991" i="1" s="1"/>
  <c r="L2992" i="1" a="1"/>
  <c r="L2992" i="1" s="1"/>
  <c r="L2993" i="1" a="1"/>
  <c r="L2993" i="1" s="1"/>
  <c r="L2994" i="1" a="1"/>
  <c r="L2994" i="1" s="1"/>
  <c r="L2996" i="1" a="1"/>
  <c r="L2996" i="1" s="1"/>
  <c r="L2997" i="1" a="1"/>
  <c r="L2997" i="1" s="1"/>
  <c r="L2998" i="1" a="1"/>
  <c r="L2998" i="1" s="1"/>
  <c r="L2999" i="1" a="1"/>
  <c r="L2999" i="1" s="1"/>
  <c r="L3000" i="1" a="1"/>
  <c r="L3000" i="1" s="1"/>
  <c r="L3001" i="1" a="1"/>
  <c r="L3001" i="1" s="1"/>
  <c r="L3002" i="1" a="1"/>
  <c r="L3002" i="1" s="1"/>
  <c r="L3003" i="1" a="1"/>
  <c r="L3003" i="1" s="1"/>
  <c r="L3004" i="1" a="1"/>
  <c r="L3004" i="1" s="1"/>
  <c r="L3006" i="1" a="1"/>
  <c r="L3006" i="1" s="1"/>
  <c r="L3007" i="1" a="1"/>
  <c r="L3007" i="1" s="1"/>
  <c r="L3008" i="1" a="1"/>
  <c r="L3008" i="1" s="1"/>
  <c r="L3009" i="1" a="1"/>
  <c r="L3009" i="1" s="1"/>
  <c r="L3010" i="1" a="1"/>
  <c r="L3010" i="1" s="1"/>
  <c r="L3013" i="1" a="1"/>
  <c r="L3013" i="1" s="1"/>
  <c r="L3014" i="1" a="1"/>
  <c r="L3014" i="1" s="1"/>
  <c r="L3015" i="1" a="1"/>
  <c r="L3015" i="1" s="1"/>
  <c r="L3016" i="1" a="1"/>
  <c r="L3016" i="1" s="1"/>
  <c r="L3017" i="1" a="1"/>
  <c r="L3017" i="1" s="1"/>
  <c r="L3019" i="1" a="1"/>
  <c r="L3019" i="1" s="1"/>
  <c r="L3020" i="1" a="1"/>
  <c r="L3020" i="1" s="1"/>
  <c r="L3021" i="1" a="1"/>
  <c r="L3021" i="1" s="1"/>
  <c r="L3022" i="1" a="1"/>
  <c r="L3022" i="1" s="1"/>
  <c r="L3023" i="1" a="1"/>
  <c r="L3023" i="1" s="1"/>
  <c r="L3024" i="1" a="1"/>
  <c r="L3024" i="1" s="1"/>
  <c r="L3025" i="1" a="1"/>
  <c r="L3025" i="1" s="1"/>
  <c r="L3026" i="1" a="1"/>
  <c r="L3026" i="1" s="1"/>
  <c r="L3027" i="1" a="1"/>
  <c r="L3027" i="1" s="1"/>
  <c r="L3028" i="1" a="1"/>
  <c r="L3028" i="1" s="1"/>
  <c r="L3029" i="1" a="1"/>
  <c r="L3029" i="1" s="1"/>
  <c r="L3030" i="1" a="1"/>
  <c r="L3030" i="1" s="1"/>
  <c r="L3031" i="1" a="1"/>
  <c r="L3031" i="1" s="1"/>
  <c r="L3032" i="1" a="1"/>
  <c r="L3032" i="1" s="1"/>
  <c r="L3034" i="1" a="1"/>
  <c r="L3034" i="1" s="1"/>
  <c r="L3035" i="1" a="1"/>
  <c r="L3035" i="1" s="1"/>
  <c r="L3036" i="1" a="1"/>
  <c r="L3036" i="1" s="1"/>
  <c r="L3037" i="1" a="1"/>
  <c r="L3037" i="1" s="1"/>
  <c r="L3039" i="1" a="1"/>
  <c r="L3039" i="1" s="1"/>
  <c r="L3040" i="1" a="1"/>
  <c r="L3040" i="1" s="1"/>
  <c r="L3041" i="1" a="1"/>
  <c r="L3041" i="1" s="1"/>
  <c r="L3042" i="1" a="1"/>
  <c r="L3042" i="1" s="1"/>
  <c r="L3043" i="1" a="1"/>
  <c r="L3043" i="1" s="1"/>
  <c r="L3044" i="1" a="1"/>
  <c r="L3044" i="1" s="1"/>
  <c r="L3045" i="1" a="1"/>
  <c r="L3045" i="1" s="1"/>
  <c r="L3046" i="1" a="1"/>
  <c r="L3046" i="1" s="1"/>
  <c r="L3050" i="1" a="1"/>
  <c r="L3050" i="1" s="1"/>
  <c r="L3051" i="1" a="1"/>
  <c r="L3051" i="1" s="1"/>
  <c r="L3052" i="1" a="1"/>
  <c r="L3052" i="1" s="1"/>
  <c r="L1114" i="1" a="1"/>
  <c r="L1114" i="1" s="1"/>
  <c r="L3055" i="1" a="1"/>
  <c r="L3055" i="1" s="1"/>
  <c r="L3056" i="1" a="1"/>
  <c r="L3056" i="1" s="1"/>
  <c r="L3058" i="1" a="1"/>
  <c r="L3058" i="1" s="1"/>
  <c r="L3059" i="1" a="1"/>
  <c r="L3059" i="1" s="1"/>
  <c r="L3060" i="1" a="1"/>
  <c r="L3060" i="1" s="1"/>
  <c r="L3061" i="1" a="1"/>
  <c r="L3061" i="1" s="1"/>
  <c r="L3062" i="1" a="1"/>
  <c r="L3062" i="1" s="1"/>
  <c r="L3063" i="1" a="1"/>
  <c r="L3063" i="1" s="1"/>
  <c r="L3064" i="1" a="1"/>
  <c r="L3064" i="1" s="1"/>
  <c r="L3065" i="1" a="1"/>
  <c r="L3065" i="1" s="1"/>
  <c r="L3066" i="1" a="1"/>
  <c r="L3066" i="1" s="1"/>
  <c r="L3067" i="1" a="1"/>
  <c r="L3067" i="1" s="1"/>
  <c r="L3070" i="1" a="1"/>
  <c r="L3070" i="1" s="1"/>
  <c r="L3071" i="1" a="1"/>
  <c r="L3071" i="1" s="1"/>
  <c r="L3072" i="1" a="1"/>
  <c r="L3072" i="1" s="1"/>
  <c r="L3073" i="1" a="1"/>
  <c r="L3073" i="1" s="1"/>
  <c r="L3075" i="1" a="1"/>
  <c r="L3075" i="1" s="1"/>
  <c r="L3076" i="1" a="1"/>
  <c r="L3076" i="1" s="1"/>
  <c r="L3077" i="1" a="1"/>
  <c r="L3077" i="1" s="1"/>
  <c r="L3078" i="1" a="1"/>
  <c r="L3078" i="1" s="1"/>
  <c r="L3081" i="1" a="1"/>
  <c r="L3081" i="1" s="1"/>
  <c r="L3082" i="1" a="1"/>
  <c r="L3082" i="1" s="1"/>
  <c r="L3083" i="1" a="1"/>
  <c r="L3083" i="1" s="1"/>
  <c r="L2666" i="1" a="1"/>
  <c r="L2666" i="1" s="1"/>
  <c r="L3085" i="1" a="1"/>
  <c r="L3085" i="1" s="1"/>
  <c r="L3086" i="1" a="1"/>
  <c r="L3086" i="1" s="1"/>
  <c r="L3087" i="1" a="1"/>
  <c r="L3087" i="1" s="1"/>
  <c r="L3088" i="1" a="1"/>
  <c r="L3088" i="1" s="1"/>
  <c r="L3089" i="1" a="1"/>
  <c r="L3089" i="1" s="1"/>
  <c r="L3090" i="1" a="1"/>
  <c r="L3090" i="1" s="1"/>
  <c r="L3091" i="1" a="1"/>
  <c r="L3091" i="1" s="1"/>
  <c r="L3092" i="1" a="1"/>
  <c r="L3092" i="1" s="1"/>
  <c r="L3093" i="1" a="1"/>
  <c r="L3093" i="1" s="1"/>
  <c r="L3094" i="1" a="1"/>
  <c r="L3094" i="1" s="1"/>
  <c r="L3095" i="1" a="1"/>
  <c r="L3095" i="1" s="1"/>
  <c r="L3097" i="1" a="1"/>
  <c r="L3097" i="1" s="1"/>
  <c r="L3099" i="1" a="1"/>
  <c r="L3099" i="1" s="1"/>
  <c r="L3100" i="1" a="1"/>
  <c r="L3100" i="1" s="1"/>
  <c r="L3101" i="1" a="1"/>
  <c r="L3101" i="1" s="1"/>
  <c r="L3102" i="1" a="1"/>
  <c r="L3102" i="1" s="1"/>
  <c r="L3103" i="1" a="1"/>
  <c r="L3103" i="1" s="1"/>
  <c r="L3104" i="1" a="1"/>
  <c r="L3104" i="1" s="1"/>
  <c r="L3105" i="1" a="1"/>
  <c r="L3105" i="1" s="1"/>
  <c r="L3106" i="1" a="1"/>
  <c r="L3106" i="1" s="1"/>
  <c r="L2913" i="1" a="1"/>
  <c r="L2913" i="1" s="1"/>
  <c r="L2524" i="1" a="1"/>
  <c r="L2524" i="1" s="1"/>
  <c r="L2523" i="1" a="1"/>
  <c r="L2523" i="1" s="1"/>
  <c r="L2522" i="1" a="1"/>
  <c r="L2522" i="1" s="1"/>
  <c r="L2521" i="1" a="1"/>
  <c r="L2521" i="1" s="1"/>
  <c r="L2520" i="1" a="1"/>
  <c r="L2520" i="1" s="1"/>
  <c r="L2519" i="1" a="1"/>
  <c r="L2519" i="1" s="1"/>
  <c r="L2518" i="1" a="1"/>
  <c r="L2518" i="1" s="1"/>
  <c r="L2517" i="1" a="1"/>
  <c r="L2517" i="1" s="1"/>
  <c r="L2515" i="1" a="1"/>
  <c r="L2515" i="1" s="1"/>
  <c r="L2513" i="1" a="1"/>
  <c r="L2513" i="1" s="1"/>
  <c r="L2512" i="1" a="1"/>
  <c r="L2512" i="1" s="1"/>
  <c r="L2511" i="1" a="1"/>
  <c r="L2511" i="1" s="1"/>
  <c r="L2510" i="1" a="1"/>
  <c r="L2510" i="1" s="1"/>
  <c r="L2509" i="1" a="1"/>
  <c r="L2509" i="1" s="1"/>
  <c r="L2508" i="1" a="1"/>
  <c r="L2508" i="1" s="1"/>
  <c r="L2507" i="1" a="1"/>
  <c r="L2507" i="1" s="1"/>
  <c r="L2506" i="1" a="1"/>
  <c r="L2506" i="1" s="1"/>
  <c r="L2505" i="1" a="1"/>
  <c r="L2505" i="1" s="1"/>
  <c r="L2504" i="1" a="1"/>
  <c r="L2504" i="1" s="1"/>
  <c r="L2503" i="1" a="1"/>
  <c r="L2503" i="1" s="1"/>
  <c r="L2472" i="1" a="1"/>
  <c r="L2472" i="1" s="1"/>
  <c r="L2501" i="1" a="1"/>
  <c r="L2501" i="1" s="1"/>
  <c r="L2500" i="1" a="1"/>
  <c r="L2500" i="1" s="1"/>
  <c r="L2499" i="1" a="1"/>
  <c r="L2499" i="1" s="1"/>
  <c r="L2496" i="1" a="1"/>
  <c r="L2496" i="1" s="1"/>
  <c r="L2495" i="1" a="1"/>
  <c r="L2495" i="1" s="1"/>
  <c r="L2494" i="1" a="1"/>
  <c r="L2494" i="1" s="1"/>
  <c r="L2493" i="1" a="1"/>
  <c r="L2493" i="1" s="1"/>
  <c r="L2491" i="1" a="1"/>
  <c r="L2491" i="1" s="1"/>
  <c r="L2490" i="1" a="1"/>
  <c r="L2490" i="1" s="1"/>
  <c r="L2489" i="1" a="1"/>
  <c r="L2489" i="1" s="1"/>
  <c r="L2488" i="1" a="1"/>
  <c r="L2488" i="1" s="1"/>
  <c r="L2485" i="1" a="1"/>
  <c r="L2485" i="1" s="1"/>
  <c r="L2484" i="1" a="1"/>
  <c r="L2484" i="1" s="1"/>
  <c r="L2483" i="1" a="1"/>
  <c r="L2483" i="1" s="1"/>
  <c r="L2482" i="1" a="1"/>
  <c r="L2482" i="1" s="1"/>
  <c r="L2481" i="1" a="1"/>
  <c r="L2481" i="1" s="1"/>
  <c r="L2480" i="1" a="1"/>
  <c r="L2480" i="1" s="1"/>
  <c r="L2479" i="1" a="1"/>
  <c r="L2479" i="1" s="1"/>
  <c r="L2478" i="1" a="1"/>
  <c r="L2478" i="1" s="1"/>
  <c r="L2477" i="1" a="1"/>
  <c r="L2477" i="1" s="1"/>
  <c r="L2476" i="1" a="1"/>
  <c r="L2476" i="1" s="1"/>
  <c r="L2475" i="1" a="1"/>
  <c r="L2475" i="1" s="1"/>
  <c r="L2474" i="1" a="1"/>
  <c r="L2474" i="1" s="1"/>
  <c r="L2473" i="1" a="1"/>
  <c r="L2473" i="1" s="1"/>
  <c r="L920" i="1" a="1"/>
  <c r="L920" i="1" s="1"/>
  <c r="L2470" i="1" a="1"/>
  <c r="L2470" i="1" s="1"/>
  <c r="L2469" i="1" a="1"/>
  <c r="L2469" i="1" s="1"/>
  <c r="L2468" i="1" a="1"/>
  <c r="L2468" i="1" s="1"/>
  <c r="L2464" i="1" a="1"/>
  <c r="L2464" i="1" s="1"/>
  <c r="L2463" i="1" a="1"/>
  <c r="L2463" i="1" s="1"/>
  <c r="L2462" i="1" a="1"/>
  <c r="L2462" i="1" s="1"/>
  <c r="L2461" i="1" a="1"/>
  <c r="L2461" i="1" s="1"/>
  <c r="L2460" i="1" a="1"/>
  <c r="L2460" i="1" s="1"/>
  <c r="L2459" i="1" a="1"/>
  <c r="L2459" i="1" s="1"/>
  <c r="L2458" i="1" a="1"/>
  <c r="L2458" i="1" s="1"/>
  <c r="L2457" i="1" a="1"/>
  <c r="L2457" i="1" s="1"/>
  <c r="L2455" i="1" a="1"/>
  <c r="L2455" i="1" s="1"/>
  <c r="L2454" i="1" a="1"/>
  <c r="L2454" i="1" s="1"/>
  <c r="L2453" i="1" a="1"/>
  <c r="L2453" i="1" s="1"/>
  <c r="L2452" i="1" a="1"/>
  <c r="L2452" i="1" s="1"/>
  <c r="L2450" i="1" a="1"/>
  <c r="L2450" i="1" s="1"/>
  <c r="L2449" i="1" a="1"/>
  <c r="L2449" i="1" s="1"/>
  <c r="L2448" i="1" a="1"/>
  <c r="L2448" i="1" s="1"/>
  <c r="L2447" i="1" a="1"/>
  <c r="L2447" i="1" s="1"/>
  <c r="L2446" i="1" a="1"/>
  <c r="L2446" i="1" s="1"/>
  <c r="L2445" i="1" a="1"/>
  <c r="L2445" i="1" s="1"/>
  <c r="L2444" i="1" a="1"/>
  <c r="L2444" i="1" s="1"/>
  <c r="L2443" i="1" a="1"/>
  <c r="L2443" i="1" s="1"/>
  <c r="L2442" i="1" a="1"/>
  <c r="L2442" i="1" s="1"/>
  <c r="L2441" i="1" a="1"/>
  <c r="L2441" i="1" s="1"/>
  <c r="L2440" i="1" a="1"/>
  <c r="L2440" i="1" s="1"/>
  <c r="L2439" i="1" a="1"/>
  <c r="L2439" i="1" s="1"/>
  <c r="L2438" i="1" a="1"/>
  <c r="L2438" i="1" s="1"/>
  <c r="L2437" i="1" a="1"/>
  <c r="L2437" i="1" s="1"/>
  <c r="L2435" i="1" a="1"/>
  <c r="L2435" i="1" s="1"/>
  <c r="L2434" i="1" a="1"/>
  <c r="L2434" i="1" s="1"/>
  <c r="L2433" i="1" a="1"/>
  <c r="L2433" i="1" s="1"/>
  <c r="L2432" i="1" a="1"/>
  <c r="L2432" i="1" s="1"/>
  <c r="L2431" i="1" a="1"/>
  <c r="L2431" i="1" s="1"/>
  <c r="L2428" i="1" a="1"/>
  <c r="L2428" i="1" s="1"/>
  <c r="L2427" i="1" a="1"/>
  <c r="L2427" i="1" s="1"/>
  <c r="L2426" i="1" a="1"/>
  <c r="L2426" i="1" s="1"/>
  <c r="L2425" i="1" a="1"/>
  <c r="L2425" i="1" s="1"/>
  <c r="L2424" i="1" a="1"/>
  <c r="L2424" i="1" s="1"/>
  <c r="L2422" i="1" a="1"/>
  <c r="L2422" i="1" s="1"/>
  <c r="L2421" i="1" a="1"/>
  <c r="L2421" i="1" s="1"/>
  <c r="L2420" i="1" a="1"/>
  <c r="L2420" i="1" s="1"/>
  <c r="L2419" i="1" a="1"/>
  <c r="L2419" i="1" s="1"/>
  <c r="L2418" i="1" a="1"/>
  <c r="L2418" i="1" s="1"/>
  <c r="L2417" i="1" a="1"/>
  <c r="L2417" i="1" s="1"/>
  <c r="L2416" i="1" a="1"/>
  <c r="L2416" i="1" s="1"/>
  <c r="L2415" i="1" a="1"/>
  <c r="L2415" i="1" s="1"/>
  <c r="L2414" i="1" a="1"/>
  <c r="L2414" i="1" s="1"/>
  <c r="L2412" i="1" a="1"/>
  <c r="L2412" i="1" s="1"/>
  <c r="L2411" i="1" a="1"/>
  <c r="L2411" i="1" s="1"/>
  <c r="L2410" i="1" a="1"/>
  <c r="L2410" i="1" s="1"/>
  <c r="L2409" i="1" a="1"/>
  <c r="L2409" i="1" s="1"/>
  <c r="L2408" i="1" a="1"/>
  <c r="L2408" i="1" s="1"/>
  <c r="L2407" i="1" a="1"/>
  <c r="L2407" i="1" s="1"/>
  <c r="L2404" i="1" a="1"/>
  <c r="L2404" i="1" s="1"/>
  <c r="L2403" i="1" a="1"/>
  <c r="L2403" i="1" s="1"/>
  <c r="L2402" i="1" a="1"/>
  <c r="L2402" i="1" s="1"/>
  <c r="L2401" i="1" a="1"/>
  <c r="L2401" i="1" s="1"/>
  <c r="L2400" i="1" a="1"/>
  <c r="L2400" i="1" s="1"/>
  <c r="L2399" i="1" a="1"/>
  <c r="L2399" i="1" s="1"/>
  <c r="L2398" i="1" a="1"/>
  <c r="L2398" i="1" s="1"/>
  <c r="L2396" i="1" a="1"/>
  <c r="L2396" i="1" s="1"/>
  <c r="L2394" i="1" a="1"/>
  <c r="L2394" i="1" s="1"/>
  <c r="L2393" i="1" a="1"/>
  <c r="L2393" i="1" s="1"/>
  <c r="L2392" i="1" a="1"/>
  <c r="L2392" i="1" s="1"/>
  <c r="L2389" i="1" a="1"/>
  <c r="L2389" i="1" s="1"/>
  <c r="L2388" i="1" a="1"/>
  <c r="L2388" i="1" s="1"/>
  <c r="L2386" i="1" a="1"/>
  <c r="L2386" i="1" s="1"/>
  <c r="L2385" i="1" a="1"/>
  <c r="L2385" i="1" s="1"/>
  <c r="L2384" i="1" a="1"/>
  <c r="L2384" i="1" s="1"/>
  <c r="L2383" i="1" a="1"/>
  <c r="L2383" i="1" s="1"/>
  <c r="L2382" i="1" a="1"/>
  <c r="L2382" i="1" s="1"/>
  <c r="L2381" i="1" a="1"/>
  <c r="L2381" i="1" s="1"/>
  <c r="L2380" i="1" a="1"/>
  <c r="L2380" i="1" s="1"/>
  <c r="L2379" i="1" a="1"/>
  <c r="L2379" i="1" s="1"/>
  <c r="L2377" i="1" a="1"/>
  <c r="L2377" i="1" s="1"/>
  <c r="L2376" i="1" a="1"/>
  <c r="L2376" i="1" s="1"/>
  <c r="L2373" i="1" a="1"/>
  <c r="L2373" i="1" s="1"/>
  <c r="L2371" i="1" a="1"/>
  <c r="L2371" i="1" s="1"/>
  <c r="L2370" i="1" a="1"/>
  <c r="L2370" i="1" s="1"/>
  <c r="L2369" i="1" a="1"/>
  <c r="L2369" i="1" s="1"/>
  <c r="L2368" i="1" a="1"/>
  <c r="L2368" i="1" s="1"/>
  <c r="L2367" i="1" a="1"/>
  <c r="L2367" i="1" s="1"/>
  <c r="L2366" i="1" a="1"/>
  <c r="L2366" i="1" s="1"/>
  <c r="L2365" i="1" a="1"/>
  <c r="L2365" i="1" s="1"/>
  <c r="L2364" i="1" a="1"/>
  <c r="L2364" i="1" s="1"/>
  <c r="L2363" i="1" a="1"/>
  <c r="L2363" i="1" s="1"/>
  <c r="L2361" i="1" a="1"/>
  <c r="L2361" i="1" s="1"/>
  <c r="L2360" i="1" a="1"/>
  <c r="L2360" i="1" s="1"/>
  <c r="L2359" i="1" a="1"/>
  <c r="L2359" i="1" s="1"/>
  <c r="L2358" i="1" a="1"/>
  <c r="L2358" i="1" s="1"/>
  <c r="L2357" i="1" a="1"/>
  <c r="L2357" i="1" s="1"/>
  <c r="L2355" i="1" a="1"/>
  <c r="L2355" i="1" s="1"/>
  <c r="L2354" i="1" a="1"/>
  <c r="L2354" i="1" s="1"/>
  <c r="L2353" i="1" a="1"/>
  <c r="L2353" i="1" s="1"/>
  <c r="L2352" i="1" a="1"/>
  <c r="L2352" i="1" s="1"/>
  <c r="L2351" i="1" a="1"/>
  <c r="L2351" i="1" s="1"/>
  <c r="L2350" i="1" a="1"/>
  <c r="L2350" i="1" s="1"/>
  <c r="L2349" i="1" a="1"/>
  <c r="L2349" i="1" s="1"/>
  <c r="L2348" i="1" a="1"/>
  <c r="L2348" i="1" s="1"/>
  <c r="L2346" i="1" a="1"/>
  <c r="L2346" i="1" s="1"/>
  <c r="L2345" i="1" a="1"/>
  <c r="L2345" i="1" s="1"/>
  <c r="L2344" i="1" a="1"/>
  <c r="L2344" i="1" s="1"/>
  <c r="L2343" i="1" a="1"/>
  <c r="L2343" i="1" s="1"/>
  <c r="L2342" i="1" a="1"/>
  <c r="L2342" i="1" s="1"/>
  <c r="L2341" i="1" a="1"/>
  <c r="L2341" i="1" s="1"/>
  <c r="L2338" i="1" a="1"/>
  <c r="L2338" i="1" s="1"/>
  <c r="L2337" i="1" a="1"/>
  <c r="L2337" i="1" s="1"/>
  <c r="L2336" i="1" a="1"/>
  <c r="L2336" i="1" s="1"/>
  <c r="L2335" i="1" a="1"/>
  <c r="L2335" i="1" s="1"/>
  <c r="L2334" i="1" a="1"/>
  <c r="L2334" i="1" s="1"/>
  <c r="L2333" i="1" a="1"/>
  <c r="L2333" i="1" s="1"/>
  <c r="L2332" i="1" a="1"/>
  <c r="L2332" i="1" s="1"/>
  <c r="L2331" i="1" a="1"/>
  <c r="L2331" i="1" s="1"/>
  <c r="L2138" i="1" a="1"/>
  <c r="L2138" i="1" s="1"/>
  <c r="L2139" i="1" a="1"/>
  <c r="L2139" i="1" s="1"/>
  <c r="L2140" i="1" a="1"/>
  <c r="L2140" i="1" s="1"/>
  <c r="L2141" i="1" a="1"/>
  <c r="L2141" i="1" s="1"/>
  <c r="L2142" i="1" a="1"/>
  <c r="L2142" i="1" s="1"/>
  <c r="L2143" i="1" a="1"/>
  <c r="L2143" i="1" s="1"/>
  <c r="L2144" i="1" a="1"/>
  <c r="L2144" i="1" s="1"/>
  <c r="L2147" i="1" a="1"/>
  <c r="L2147" i="1" s="1"/>
  <c r="L2148" i="1" a="1"/>
  <c r="L2148" i="1" s="1"/>
  <c r="L2149" i="1" a="1"/>
  <c r="L2149" i="1" s="1"/>
  <c r="L2150" i="1" a="1"/>
  <c r="L2150" i="1" s="1"/>
  <c r="L2151" i="1" a="1"/>
  <c r="L2151" i="1" s="1"/>
  <c r="L2152" i="1" a="1"/>
  <c r="L2152" i="1" s="1"/>
  <c r="L2154" i="1" a="1"/>
  <c r="L2154" i="1" s="1"/>
  <c r="L2155" i="1" a="1"/>
  <c r="L2155" i="1" s="1"/>
  <c r="L2156" i="1" a="1"/>
  <c r="L2156" i="1" s="1"/>
  <c r="L2157" i="1" a="1"/>
  <c r="L2157" i="1" s="1"/>
  <c r="L2158" i="1" a="1"/>
  <c r="L2158" i="1" s="1"/>
  <c r="L2159" i="1" a="1"/>
  <c r="L2159" i="1" s="1"/>
  <c r="L2160" i="1" a="1"/>
  <c r="L2160" i="1" s="1"/>
  <c r="L2161" i="1" a="1"/>
  <c r="L2161" i="1" s="1"/>
  <c r="L2163" i="1" a="1"/>
  <c r="L2163" i="1" s="1"/>
  <c r="L2164" i="1" a="1"/>
  <c r="L2164" i="1" s="1"/>
  <c r="L2165" i="1" a="1"/>
  <c r="L2165" i="1" s="1"/>
  <c r="L2166" i="1" a="1"/>
  <c r="L2166" i="1" s="1"/>
  <c r="L2167" i="1" a="1"/>
  <c r="L2167" i="1" s="1"/>
  <c r="L2169" i="1" a="1"/>
  <c r="L2169" i="1" s="1"/>
  <c r="L2170" i="1" a="1"/>
  <c r="L2170" i="1" s="1"/>
  <c r="L2171" i="1" a="1"/>
  <c r="L2171" i="1" s="1"/>
  <c r="L2172" i="1" a="1"/>
  <c r="L2172" i="1" s="1"/>
  <c r="L2173" i="1" a="1"/>
  <c r="L2173" i="1" s="1"/>
  <c r="L2174" i="1" a="1"/>
  <c r="L2174" i="1" s="1"/>
  <c r="L2175" i="1" a="1"/>
  <c r="L2175" i="1" s="1"/>
  <c r="L2176" i="1" a="1"/>
  <c r="L2176" i="1" s="1"/>
  <c r="L2177" i="1" a="1"/>
  <c r="L2177" i="1" s="1"/>
  <c r="L2179" i="1" a="1"/>
  <c r="L2179" i="1" s="1"/>
  <c r="L2182" i="1" a="1"/>
  <c r="L2182" i="1" s="1"/>
  <c r="L2183" i="1" a="1"/>
  <c r="L2183" i="1" s="1"/>
  <c r="L2185" i="1" a="1"/>
  <c r="L2185" i="1" s="1"/>
  <c r="L2186" i="1" a="1"/>
  <c r="L2186" i="1" s="1"/>
  <c r="L2187" i="1" a="1"/>
  <c r="L2187" i="1" s="1"/>
  <c r="L2188" i="1" a="1"/>
  <c r="L2188" i="1" s="1"/>
  <c r="L2189" i="1" a="1"/>
  <c r="L2189" i="1" s="1"/>
  <c r="L2190" i="1" a="1"/>
  <c r="L2190" i="1" s="1"/>
  <c r="L2191" i="1" a="1"/>
  <c r="L2191" i="1" s="1"/>
  <c r="L2192" i="1" a="1"/>
  <c r="L2192" i="1" s="1"/>
  <c r="L2194" i="1" a="1"/>
  <c r="L2194" i="1" s="1"/>
  <c r="L2195" i="1" a="1"/>
  <c r="L2195" i="1" s="1"/>
  <c r="L2198" i="1" a="1"/>
  <c r="L2198" i="1" s="1"/>
  <c r="L2199" i="1" a="1"/>
  <c r="L2199" i="1" s="1"/>
  <c r="L2200" i="1" a="1"/>
  <c r="L2200" i="1" s="1"/>
  <c r="L2202" i="1" a="1"/>
  <c r="L2202" i="1" s="1"/>
  <c r="L2204" i="1" a="1"/>
  <c r="L2204" i="1" s="1"/>
  <c r="L2205" i="1" a="1"/>
  <c r="L2205" i="1" s="1"/>
  <c r="L2206" i="1" a="1"/>
  <c r="L2206" i="1" s="1"/>
  <c r="L2207" i="1" a="1"/>
  <c r="L2207" i="1" s="1"/>
  <c r="L2208" i="1" a="1"/>
  <c r="L2208" i="1" s="1"/>
  <c r="L2209" i="1" a="1"/>
  <c r="L2209" i="1" s="1"/>
  <c r="L2210" i="1" a="1"/>
  <c r="L2210" i="1" s="1"/>
  <c r="L2213" i="1" a="1"/>
  <c r="L2213" i="1" s="1"/>
  <c r="L2214" i="1" a="1"/>
  <c r="L2214" i="1" s="1"/>
  <c r="L2215" i="1" a="1"/>
  <c r="L2215" i="1" s="1"/>
  <c r="L2216" i="1" a="1"/>
  <c r="L2216" i="1" s="1"/>
  <c r="L2217" i="1" a="1"/>
  <c r="L2217" i="1" s="1"/>
  <c r="L2218" i="1" a="1"/>
  <c r="L2218" i="1" s="1"/>
  <c r="L2220" i="1" a="1"/>
  <c r="L2220" i="1" s="1"/>
  <c r="L2221" i="1" a="1"/>
  <c r="L2221" i="1" s="1"/>
  <c r="L2222" i="1" a="1"/>
  <c r="L2222" i="1" s="1"/>
  <c r="L2223" i="1" a="1"/>
  <c r="L2223" i="1" s="1"/>
  <c r="L2224" i="1" a="1"/>
  <c r="L2224" i="1" s="1"/>
  <c r="L2225" i="1" a="1"/>
  <c r="L2225" i="1" s="1"/>
  <c r="L2226" i="1" a="1"/>
  <c r="L2226" i="1" s="1"/>
  <c r="L2227" i="1" a="1"/>
  <c r="L2227" i="1" s="1"/>
  <c r="L2228" i="1" a="1"/>
  <c r="L2228" i="1" s="1"/>
  <c r="L2230" i="1" a="1"/>
  <c r="L2230" i="1" s="1"/>
  <c r="L2231" i="1" a="1"/>
  <c r="L2231" i="1" s="1"/>
  <c r="L2232" i="1" a="1"/>
  <c r="L2232" i="1" s="1"/>
  <c r="L2233" i="1" a="1"/>
  <c r="L2233" i="1" s="1"/>
  <c r="L2234" i="1" a="1"/>
  <c r="L2234" i="1" s="1"/>
  <c r="L2237" i="1" a="1"/>
  <c r="L2237" i="1" s="1"/>
  <c r="L2238" i="1" a="1"/>
  <c r="L2238" i="1" s="1"/>
  <c r="L2239" i="1" a="1"/>
  <c r="L2239" i="1" s="1"/>
  <c r="L2240" i="1" a="1"/>
  <c r="L2240" i="1" s="1"/>
  <c r="L2241" i="1" a="1"/>
  <c r="L2241" i="1" s="1"/>
  <c r="L2243" i="1" a="1"/>
  <c r="L2243" i="1" s="1"/>
  <c r="L2244" i="1" a="1"/>
  <c r="L2244" i="1" s="1"/>
  <c r="L2245" i="1" a="1"/>
  <c r="L2245" i="1" s="1"/>
  <c r="L2246" i="1" a="1"/>
  <c r="L2246" i="1" s="1"/>
  <c r="L2247" i="1" a="1"/>
  <c r="L2247" i="1" s="1"/>
  <c r="L2248" i="1" a="1"/>
  <c r="L2248" i="1" s="1"/>
  <c r="L2249" i="1" a="1"/>
  <c r="L2249" i="1" s="1"/>
  <c r="L2250" i="1" a="1"/>
  <c r="L2250" i="1" s="1"/>
  <c r="L2251" i="1" a="1"/>
  <c r="L2251" i="1" s="1"/>
  <c r="L2252" i="1" a="1"/>
  <c r="L2252" i="1" s="1"/>
  <c r="L2253" i="1" a="1"/>
  <c r="L2253" i="1" s="1"/>
  <c r="L2254" i="1" a="1"/>
  <c r="L2254" i="1" s="1"/>
  <c r="L2255" i="1" a="1"/>
  <c r="L2255" i="1" s="1"/>
  <c r="L2256" i="1" a="1"/>
  <c r="L2256" i="1" s="1"/>
  <c r="L2258" i="1" a="1"/>
  <c r="L2258" i="1" s="1"/>
  <c r="L2259" i="1" a="1"/>
  <c r="L2259" i="1" s="1"/>
  <c r="L2260" i="1" a="1"/>
  <c r="L2260" i="1" s="1"/>
  <c r="L2261" i="1" a="1"/>
  <c r="L2261" i="1" s="1"/>
  <c r="L2263" i="1" a="1"/>
  <c r="L2263" i="1" s="1"/>
  <c r="L2264" i="1" a="1"/>
  <c r="L2264" i="1" s="1"/>
  <c r="L2265" i="1" a="1"/>
  <c r="L2265" i="1" s="1"/>
  <c r="L2266" i="1" a="1"/>
  <c r="L2266" i="1" s="1"/>
  <c r="L2267" i="1" a="1"/>
  <c r="L2267" i="1" s="1"/>
  <c r="L2268" i="1" a="1"/>
  <c r="L2268" i="1" s="1"/>
  <c r="L2269" i="1" a="1"/>
  <c r="L2269" i="1" s="1"/>
  <c r="L2270" i="1" a="1"/>
  <c r="L2270" i="1" s="1"/>
  <c r="L2274" i="1" a="1"/>
  <c r="L2274" i="1" s="1"/>
  <c r="L2275" i="1" a="1"/>
  <c r="L2275" i="1" s="1"/>
  <c r="L2276" i="1" a="1"/>
  <c r="L2276" i="1" s="1"/>
  <c r="L768" i="1" a="1"/>
  <c r="L768" i="1" s="1"/>
  <c r="L2279" i="1" a="1"/>
  <c r="L2279" i="1" s="1"/>
  <c r="L2280" i="1" a="1"/>
  <c r="L2280" i="1" s="1"/>
  <c r="L2281" i="1" a="1"/>
  <c r="L2281" i="1" s="1"/>
  <c r="L2282" i="1" a="1"/>
  <c r="L2282" i="1" s="1"/>
  <c r="L2283" i="1" a="1"/>
  <c r="L2283" i="1" s="1"/>
  <c r="L2284" i="1" a="1"/>
  <c r="L2284" i="1" s="1"/>
  <c r="L2285" i="1" a="1"/>
  <c r="L2285" i="1" s="1"/>
  <c r="L2286" i="1" a="1"/>
  <c r="L2286" i="1" s="1"/>
  <c r="L2287" i="1" a="1"/>
  <c r="L2287" i="1" s="1"/>
  <c r="L2288" i="1" a="1"/>
  <c r="L2288" i="1" s="1"/>
  <c r="L2289" i="1" a="1"/>
  <c r="L2289" i="1" s="1"/>
  <c r="L2290" i="1" a="1"/>
  <c r="L2290" i="1" s="1"/>
  <c r="L2291" i="1" a="1"/>
  <c r="L2291" i="1" s="1"/>
  <c r="L2294" i="1" a="1"/>
  <c r="L2294" i="1" s="1"/>
  <c r="L2295" i="1" a="1"/>
  <c r="L2295" i="1" s="1"/>
  <c r="L2296" i="1" a="1"/>
  <c r="L2296" i="1" s="1"/>
  <c r="L2297" i="1" a="1"/>
  <c r="L2297" i="1" s="1"/>
  <c r="L2299" i="1" a="1"/>
  <c r="L2299" i="1" s="1"/>
  <c r="L2300" i="1" a="1"/>
  <c r="L2300" i="1" s="1"/>
  <c r="L2301" i="1" a="1"/>
  <c r="L2301" i="1" s="1"/>
  <c r="L2302" i="1" a="1"/>
  <c r="L2302" i="1" s="1"/>
  <c r="L2305" i="1" a="1"/>
  <c r="L2305" i="1" s="1"/>
  <c r="L2306" i="1" a="1"/>
  <c r="L2306" i="1" s="1"/>
  <c r="L2307" i="1" a="1"/>
  <c r="L2307" i="1" s="1"/>
  <c r="L2320" i="1" a="1"/>
  <c r="L2320" i="1" s="1"/>
  <c r="L2309" i="1" a="1"/>
  <c r="L2309" i="1" s="1"/>
  <c r="L2310" i="1" a="1"/>
  <c r="L2310" i="1" s="1"/>
  <c r="L2311" i="1" a="1"/>
  <c r="L2311" i="1" s="1"/>
  <c r="L2312" i="1" a="1"/>
  <c r="L2312" i="1" s="1"/>
  <c r="L2313" i="1" a="1"/>
  <c r="L2313" i="1" s="1"/>
  <c r="L2314" i="1" a="1"/>
  <c r="L2314" i="1" s="1"/>
  <c r="L2315" i="1" a="1"/>
  <c r="L2315" i="1" s="1"/>
  <c r="L2316" i="1" a="1"/>
  <c r="L2316" i="1" s="1"/>
  <c r="L2317" i="1" a="1"/>
  <c r="L2317" i="1" s="1"/>
  <c r="L2318" i="1" a="1"/>
  <c r="L2318" i="1" s="1"/>
  <c r="L2319" i="1" a="1"/>
  <c r="L2319" i="1" s="1"/>
  <c r="L2321" i="1" a="1"/>
  <c r="L2321" i="1" s="1"/>
  <c r="L2323" i="1" a="1"/>
  <c r="L2323" i="1" s="1"/>
  <c r="L2324" i="1" a="1"/>
  <c r="L2324" i="1" s="1"/>
  <c r="L2325" i="1" a="1"/>
  <c r="L2325" i="1" s="1"/>
  <c r="L2326" i="1" a="1"/>
  <c r="L2326" i="1" s="1"/>
  <c r="L2327" i="1" a="1"/>
  <c r="L2327" i="1" s="1"/>
  <c r="L2328" i="1" a="1"/>
  <c r="L2328" i="1" s="1"/>
  <c r="L2329" i="1" a="1"/>
  <c r="L2329" i="1" s="1"/>
  <c r="L2330" i="1" a="1"/>
  <c r="L2330" i="1" s="1"/>
  <c r="L2137" i="1" a="1"/>
  <c r="L2137" i="1" s="1"/>
  <c r="L1441" i="1" a="1"/>
  <c r="L1441" i="1" s="1"/>
  <c r="L1501" i="1" a="1"/>
  <c r="L1501" i="1" s="1"/>
  <c r="L1448" i="1" a="1"/>
  <c r="L1448" i="1" s="1"/>
  <c r="L1503" i="1" a="1"/>
  <c r="L1503" i="1" s="1"/>
  <c r="L1504" i="1" a="1"/>
  <c r="L1504" i="1" s="1"/>
  <c r="L1409" i="1" a="1"/>
  <c r="L1409" i="1" s="1"/>
  <c r="L1470" i="1" a="1"/>
  <c r="L1470" i="1" s="1"/>
  <c r="L1446" i="1" a="1"/>
  <c r="L1446" i="1" s="1"/>
  <c r="L1475" i="1" a="1"/>
  <c r="L1475" i="1" s="1"/>
  <c r="L1424" i="1" a="1"/>
  <c r="L1424" i="1" s="1"/>
  <c r="L1402" i="1" a="1"/>
  <c r="L1402" i="1" s="1"/>
  <c r="L1482" i="1" a="1"/>
  <c r="L1482" i="1" s="1"/>
  <c r="L1494" i="1" a="1"/>
  <c r="L1494" i="1" s="1"/>
  <c r="L1451" i="1" a="1"/>
  <c r="L1451" i="1" s="1"/>
  <c r="L1380" i="1" a="1"/>
  <c r="L1380" i="1" s="1"/>
  <c r="L1368" i="1" a="1"/>
  <c r="L1368" i="1" s="1"/>
  <c r="L1408" i="1" a="1"/>
  <c r="L1408" i="1" s="1"/>
  <c r="L1411" i="1" a="1"/>
  <c r="L1411" i="1" s="1"/>
  <c r="L1506" i="1" a="1"/>
  <c r="L1506" i="1" s="1"/>
  <c r="L1420" i="1" a="1"/>
  <c r="L1420" i="1" s="1"/>
  <c r="L1507" i="1" a="1"/>
  <c r="L1507" i="1" s="1"/>
  <c r="L1367" i="1" a="1"/>
  <c r="L1367" i="1" s="1"/>
  <c r="L1406" i="1" a="1"/>
  <c r="L1406" i="1" s="1"/>
  <c r="L1378" i="1" a="1"/>
  <c r="L1378" i="1" s="1"/>
  <c r="L1393" i="1" a="1"/>
  <c r="L1393" i="1" s="1"/>
  <c r="L1377" i="1" a="1"/>
  <c r="L1377" i="1" s="1"/>
  <c r="L1371" i="1" a="1"/>
  <c r="L1371" i="1" s="1"/>
  <c r="L1477" i="1" a="1"/>
  <c r="L1477" i="1" s="1"/>
  <c r="L1397" i="1" a="1"/>
  <c r="L1397" i="1" s="1"/>
  <c r="L1578" i="1" a="1"/>
  <c r="L1578" i="1" s="1"/>
  <c r="L1415" i="1" a="1"/>
  <c r="L1415" i="1" s="1"/>
  <c r="L1419" i="1" a="1"/>
  <c r="L1419" i="1" s="1"/>
  <c r="L1426" i="1" a="1"/>
  <c r="L1426" i="1" s="1"/>
  <c r="L1374" i="1" a="1"/>
  <c r="L1374" i="1" s="1"/>
  <c r="L1468" i="1" a="1"/>
  <c r="L1468" i="1" s="1"/>
  <c r="L1510" i="1" a="1"/>
  <c r="L1510" i="1" s="1"/>
  <c r="L1387" i="1" a="1"/>
  <c r="L1387" i="1" s="1"/>
  <c r="L1511" i="1" a="1"/>
  <c r="L1511" i="1" s="1"/>
  <c r="L1512" i="1" a="1"/>
  <c r="L1512" i="1" s="1"/>
  <c r="L1416" i="1" a="1"/>
  <c r="L1416" i="1" s="1"/>
  <c r="L1422" i="1" a="1"/>
  <c r="L1422" i="1" s="1"/>
  <c r="L1460" i="1" a="1"/>
  <c r="L1460" i="1" s="1"/>
  <c r="L1395" i="1" a="1"/>
  <c r="L1395" i="1" s="1"/>
  <c r="L1513" i="1" a="1"/>
  <c r="L1513" i="1" s="1"/>
  <c r="L1514" i="1" a="1"/>
  <c r="L1514" i="1" s="1"/>
  <c r="L1362" i="1" a="1"/>
  <c r="L1362" i="1" s="1"/>
  <c r="L1516" i="1" a="1"/>
  <c r="L1516" i="1" s="1"/>
  <c r="L1432" i="1" a="1"/>
  <c r="L1432" i="1" s="1"/>
  <c r="L1394" i="1" a="1"/>
  <c r="L1394" i="1" s="1"/>
  <c r="L1392" i="1" a="1"/>
  <c r="L1392" i="1" s="1"/>
  <c r="L1518" i="1" a="1"/>
  <c r="L1518" i="1" s="1"/>
  <c r="L1400" i="1" a="1"/>
  <c r="L1400" i="1" s="1"/>
  <c r="L1519" i="1" a="1"/>
  <c r="L1519" i="1" s="1"/>
  <c r="L1520" i="1" a="1"/>
  <c r="L1520" i="1" s="1"/>
  <c r="L1412" i="1" a="1"/>
  <c r="L1412" i="1" s="1"/>
  <c r="L1396" i="1" a="1"/>
  <c r="L1396" i="1" s="1"/>
  <c r="L1381" i="1" a="1"/>
  <c r="L1381" i="1" s="1"/>
  <c r="L1405" i="1" a="1"/>
  <c r="L1405" i="1" s="1"/>
  <c r="L1522" i="1" a="1"/>
  <c r="L1522" i="1" s="1"/>
  <c r="L1404" i="1" a="1"/>
  <c r="L1404" i="1" s="1"/>
  <c r="L1467" i="1" a="1"/>
  <c r="L1467" i="1" s="1"/>
  <c r="L1437" i="1" a="1"/>
  <c r="L1437" i="1" s="1"/>
  <c r="L1523" i="1" a="1"/>
  <c r="L1523" i="1" s="1"/>
  <c r="L1434" i="1" a="1"/>
  <c r="L1434" i="1" s="1"/>
  <c r="L1496" i="1" a="1"/>
  <c r="L1496" i="1" s="1"/>
  <c r="L1385" i="1" a="1"/>
  <c r="L1385" i="1" s="1"/>
  <c r="L1524" i="1" a="1"/>
  <c r="L1524" i="1" s="1"/>
  <c r="L1410" i="1" a="1"/>
  <c r="L1410" i="1" s="1"/>
  <c r="L1479" i="1" a="1"/>
  <c r="L1479" i="1" s="1"/>
  <c r="L1401" i="1" a="1"/>
  <c r="L1401" i="1" s="1"/>
  <c r="L1525" i="1" a="1"/>
  <c r="L1525" i="1" s="1"/>
  <c r="L1526" i="1" a="1"/>
  <c r="L1526" i="1" s="1"/>
  <c r="L1389" i="1" a="1"/>
  <c r="L1389" i="1" s="1"/>
  <c r="L1527" i="1" a="1"/>
  <c r="L1527" i="1" s="1"/>
  <c r="L1528" i="1" a="1"/>
  <c r="L1528" i="1" s="1"/>
  <c r="L1530" i="1" a="1"/>
  <c r="L1530" i="1" s="1"/>
  <c r="L1398" i="1" a="1"/>
  <c r="L1398" i="1" s="1"/>
  <c r="L1439" i="1" a="1"/>
  <c r="L1439" i="1" s="1"/>
  <c r="L1531" i="1" a="1"/>
  <c r="L1531" i="1" s="1"/>
  <c r="L1363" i="1" a="1"/>
  <c r="L1363" i="1" s="1"/>
  <c r="L1458" i="1" a="1"/>
  <c r="L1458" i="1" s="1"/>
  <c r="L1388" i="1" a="1"/>
  <c r="L1388" i="1" s="1"/>
  <c r="L1413" i="1" a="1"/>
  <c r="L1413" i="1" s="1"/>
  <c r="L1591" i="1" a="1"/>
  <c r="L1591" i="1" s="1"/>
  <c r="L1533" i="1" a="1"/>
  <c r="L1533" i="1" s="1"/>
  <c r="L1534" i="1" a="1"/>
  <c r="L1534" i="1" s="1"/>
  <c r="L1447" i="1" a="1"/>
  <c r="L1447" i="1" s="1"/>
  <c r="L1450" i="1" a="1"/>
  <c r="L1450" i="1" s="1"/>
  <c r="L1535" i="1" a="1"/>
  <c r="L1535" i="1" s="1"/>
  <c r="L1369" i="1" a="1"/>
  <c r="L1369" i="1" s="1"/>
  <c r="L1536" i="1" a="1"/>
  <c r="L1536" i="1" s="1"/>
  <c r="L1442" i="1" a="1"/>
  <c r="L1442" i="1" s="1"/>
  <c r="L1537" i="1" a="1"/>
  <c r="L1537" i="1" s="1"/>
  <c r="L1373" i="1" a="1"/>
  <c r="L1373" i="1" s="1"/>
  <c r="L1538" i="1" a="1"/>
  <c r="L1538" i="1" s="1"/>
  <c r="L1539" i="1" a="1"/>
  <c r="L1539" i="1" s="1"/>
  <c r="L1364" i="1" a="1"/>
  <c r="L1364" i="1" s="1"/>
  <c r="L1399" i="1" a="1"/>
  <c r="L1399" i="1" s="1"/>
  <c r="L1449" i="1" a="1"/>
  <c r="L1449" i="1" s="1"/>
  <c r="L1376" i="1" a="1"/>
  <c r="L1376" i="1" s="1"/>
  <c r="L1493" i="1" a="1"/>
  <c r="L1493" i="1" s="1"/>
  <c r="L1427" i="1" a="1"/>
  <c r="L1427" i="1" s="1"/>
  <c r="L1438" i="1" a="1"/>
  <c r="L1438" i="1" s="1"/>
  <c r="L1540" i="1" a="1"/>
  <c r="L1540" i="1" s="1"/>
  <c r="L1421" i="1" a="1"/>
  <c r="L1421" i="1" s="1"/>
  <c r="L1423" i="1" a="1"/>
  <c r="L1423" i="1" s="1"/>
  <c r="L1435" i="1" a="1"/>
  <c r="L1435" i="1" s="1"/>
  <c r="L1463" i="1" a="1"/>
  <c r="L1463" i="1" s="1"/>
  <c r="L1461" i="1" a="1"/>
  <c r="L1461" i="1" s="1"/>
  <c r="L1471" i="1" a="1"/>
  <c r="L1471" i="1" s="1"/>
  <c r="L1375" i="1" a="1"/>
  <c r="L1375" i="1" s="1"/>
  <c r="L1541" i="1" a="1"/>
  <c r="L1541" i="1" s="1"/>
  <c r="L1425" i="1" a="1"/>
  <c r="L1425" i="1" s="1"/>
  <c r="L1542" i="1" a="1"/>
  <c r="L1542" i="1" s="1"/>
  <c r="L1543" i="1" a="1"/>
  <c r="L1543" i="1" s="1"/>
  <c r="L1545" i="1" a="1"/>
  <c r="L1545" i="1" s="1"/>
  <c r="L1386" i="1" a="1"/>
  <c r="L1386" i="1" s="1"/>
  <c r="L1428" i="1" a="1"/>
  <c r="L1428" i="1" s="1"/>
  <c r="L1370" i="1" a="1"/>
  <c r="L1370" i="1" s="1"/>
  <c r="L1455" i="1" a="1"/>
  <c r="L1455" i="1" s="1"/>
  <c r="L1546" i="1" a="1"/>
  <c r="L1546" i="1" s="1"/>
  <c r="L1382" i="1" a="1"/>
  <c r="L1382" i="1" s="1"/>
  <c r="L1462" i="1" a="1"/>
  <c r="L1462" i="1" s="1"/>
  <c r="L1547" i="1" a="1"/>
  <c r="L1547" i="1" s="1"/>
  <c r="L1548" i="1" a="1"/>
  <c r="L1548" i="1" s="1"/>
  <c r="L1445" i="1" a="1"/>
  <c r="L1445" i="1" s="1"/>
  <c r="L1366" i="1" a="1"/>
  <c r="L1366" i="1" s="1"/>
  <c r="L1549" i="1" a="1"/>
  <c r="L1549" i="1" s="1"/>
  <c r="L1383" i="1" a="1"/>
  <c r="L1383" i="1" s="1"/>
  <c r="L1430" i="1" a="1"/>
  <c r="L1430" i="1" s="1"/>
  <c r="L1433" i="1" a="1"/>
  <c r="L1433" i="1" s="1"/>
  <c r="L1550" i="1" a="1"/>
  <c r="L1550" i="1" s="1"/>
  <c r="L1436" i="1" a="1"/>
  <c r="L1436" i="1" s="1"/>
  <c r="L1417" i="1" a="1"/>
  <c r="L1417" i="1" s="1"/>
  <c r="L1481" i="1" a="1"/>
  <c r="L1481" i="1" s="1"/>
  <c r="L1551" i="1" a="1"/>
  <c r="L1551" i="1" s="1"/>
  <c r="L1372" i="1" a="1"/>
  <c r="L1372" i="1" s="1"/>
  <c r="L1464" i="1" a="1"/>
  <c r="L1464" i="1" s="1"/>
  <c r="L1552" i="1" a="1"/>
  <c r="L1552" i="1" s="1"/>
  <c r="L1391" i="1" a="1"/>
  <c r="L1391" i="1" s="1"/>
  <c r="L1403" i="1" a="1"/>
  <c r="L1403" i="1" s="1"/>
  <c r="L1553" i="1" a="1"/>
  <c r="L1553" i="1" s="1"/>
  <c r="L1554" i="1" a="1"/>
  <c r="L1554" i="1" s="1"/>
  <c r="L1379" i="1" a="1"/>
  <c r="L1379" i="1" s="1"/>
  <c r="L1500" i="1" a="1"/>
  <c r="L1500" i="1" s="1"/>
  <c r="L2114" i="1" a="1"/>
  <c r="L2114" i="1" s="1"/>
  <c r="L1384" i="1" a="1"/>
  <c r="L1384" i="1" s="1"/>
  <c r="L1431" i="1" a="1"/>
  <c r="L1431" i="1" s="1"/>
  <c r="L1466" i="1" a="1"/>
  <c r="L1466" i="1" s="1"/>
  <c r="L3666" i="1" a="1"/>
  <c r="L3666" i="1" s="1"/>
  <c r="L1452" i="1" a="1"/>
  <c r="L1452" i="1" s="1"/>
  <c r="L1459" i="1" a="1"/>
  <c r="L1459" i="1" s="1"/>
  <c r="L1390" i="1" a="1"/>
  <c r="L1390" i="1" s="1"/>
  <c r="L1414" i="1" a="1"/>
  <c r="L1414" i="1" s="1"/>
  <c r="L1407" i="1" a="1"/>
  <c r="L1407" i="1" s="1"/>
  <c r="L1365" i="1" a="1"/>
  <c r="L1365" i="1" s="1"/>
  <c r="L780" i="1" a="1"/>
  <c r="L780" i="1" s="1"/>
  <c r="L781" i="1" a="1"/>
  <c r="L781" i="1" s="1"/>
  <c r="L782" i="1" a="1"/>
  <c r="L782" i="1" s="1"/>
  <c r="L783" i="1" a="1"/>
  <c r="L783" i="1" s="1"/>
  <c r="L784" i="1" a="1"/>
  <c r="L784" i="1" s="1"/>
  <c r="L785" i="1" a="1"/>
  <c r="L785" i="1" s="1"/>
  <c r="L786" i="1" a="1"/>
  <c r="L786" i="1" s="1"/>
  <c r="L787" i="1" a="1"/>
  <c r="L787" i="1" s="1"/>
  <c r="L788" i="1" a="1"/>
  <c r="L788" i="1" s="1"/>
  <c r="L789" i="1" a="1"/>
  <c r="L789" i="1" s="1"/>
  <c r="L790" i="1" a="1"/>
  <c r="L790" i="1" s="1"/>
  <c r="L791" i="1" a="1"/>
  <c r="L791" i="1" s="1"/>
  <c r="L792" i="1" a="1"/>
  <c r="L792" i="1" s="1"/>
  <c r="L793" i="1" a="1"/>
  <c r="L793" i="1" s="1"/>
  <c r="L794" i="1" a="1"/>
  <c r="L794" i="1" s="1"/>
  <c r="L795" i="1" a="1"/>
  <c r="L795" i="1" s="1"/>
  <c r="L796" i="1" a="1"/>
  <c r="L796" i="1" s="1"/>
  <c r="L797" i="1" a="1"/>
  <c r="L797" i="1" s="1"/>
  <c r="L798" i="1" a="1"/>
  <c r="L798" i="1" s="1"/>
  <c r="L799" i="1" a="1"/>
  <c r="L799" i="1" s="1"/>
  <c r="L800" i="1" a="1"/>
  <c r="L800" i="1" s="1"/>
  <c r="L801" i="1" a="1"/>
  <c r="L801" i="1" s="1"/>
  <c r="L802" i="1" a="1"/>
  <c r="L802" i="1" s="1"/>
  <c r="L803" i="1" a="1"/>
  <c r="L803" i="1" s="1"/>
  <c r="L804" i="1" a="1"/>
  <c r="L804" i="1" s="1"/>
  <c r="L805" i="1" a="1"/>
  <c r="L805" i="1" s="1"/>
  <c r="L806" i="1" a="1"/>
  <c r="L806" i="1" s="1"/>
  <c r="L807" i="1" a="1"/>
  <c r="L807" i="1" s="1"/>
  <c r="L808" i="1" a="1"/>
  <c r="L808" i="1" s="1"/>
  <c r="L809" i="1" a="1"/>
  <c r="L809" i="1" s="1"/>
  <c r="L810" i="1" a="1"/>
  <c r="L810" i="1" s="1"/>
  <c r="L811" i="1" a="1"/>
  <c r="L811" i="1" s="1"/>
  <c r="L812" i="1" a="1"/>
  <c r="L812" i="1" s="1"/>
  <c r="L813" i="1" a="1"/>
  <c r="L813" i="1" s="1"/>
  <c r="L814" i="1" a="1"/>
  <c r="L814" i="1" s="1"/>
  <c r="L815" i="1" a="1"/>
  <c r="L815" i="1" s="1"/>
  <c r="L816" i="1" a="1"/>
  <c r="L816" i="1" s="1"/>
  <c r="L817" i="1" a="1"/>
  <c r="L817" i="1" s="1"/>
  <c r="L818" i="1" a="1"/>
  <c r="L818" i="1" s="1"/>
  <c r="L819" i="1" a="1"/>
  <c r="L819" i="1" s="1"/>
  <c r="L820" i="1" a="1"/>
  <c r="L820" i="1" s="1"/>
  <c r="L821" i="1" a="1"/>
  <c r="L821" i="1" s="1"/>
  <c r="L822" i="1" a="1"/>
  <c r="L822" i="1" s="1"/>
  <c r="L823" i="1" a="1"/>
  <c r="L823" i="1" s="1"/>
  <c r="L824" i="1" a="1"/>
  <c r="L824" i="1" s="1"/>
  <c r="L825" i="1" a="1"/>
  <c r="L825" i="1" s="1"/>
  <c r="L826" i="1" a="1"/>
  <c r="L826" i="1" s="1"/>
  <c r="L827" i="1" a="1"/>
  <c r="L827" i="1" s="1"/>
  <c r="L828" i="1" a="1"/>
  <c r="L828" i="1" s="1"/>
  <c r="L829" i="1" a="1"/>
  <c r="L829" i="1" s="1"/>
  <c r="L830" i="1" a="1"/>
  <c r="L830" i="1" s="1"/>
  <c r="L831" i="1" a="1"/>
  <c r="L831" i="1" s="1"/>
  <c r="L832" i="1" a="1"/>
  <c r="L832" i="1" s="1"/>
  <c r="L833" i="1" a="1"/>
  <c r="L833" i="1" s="1"/>
  <c r="L834" i="1" a="1"/>
  <c r="L834" i="1" s="1"/>
  <c r="L835" i="1" a="1"/>
  <c r="L835" i="1" s="1"/>
  <c r="L836" i="1" a="1"/>
  <c r="L836" i="1" s="1"/>
  <c r="L837" i="1" a="1"/>
  <c r="L837" i="1" s="1"/>
  <c r="L838" i="1" a="1"/>
  <c r="L838" i="1" s="1"/>
  <c r="L839" i="1" a="1"/>
  <c r="L839" i="1" s="1"/>
  <c r="L840" i="1" a="1"/>
  <c r="L840" i="1" s="1"/>
  <c r="L841" i="1" a="1"/>
  <c r="L841" i="1" s="1"/>
  <c r="L842" i="1" a="1"/>
  <c r="L842" i="1" s="1"/>
  <c r="L843" i="1" a="1"/>
  <c r="L843" i="1" s="1"/>
  <c r="L844" i="1" a="1"/>
  <c r="L844" i="1" s="1"/>
  <c r="L845" i="1" a="1"/>
  <c r="L845" i="1" s="1"/>
  <c r="L846" i="1" a="1"/>
  <c r="L846" i="1" s="1"/>
  <c r="L847" i="1" a="1"/>
  <c r="L847" i="1" s="1"/>
  <c r="L848" i="1" a="1"/>
  <c r="L848" i="1" s="1"/>
  <c r="L849" i="1" a="1"/>
  <c r="L849" i="1" s="1"/>
  <c r="L850" i="1" a="1"/>
  <c r="L850" i="1" s="1"/>
  <c r="L851" i="1" a="1"/>
  <c r="L851" i="1" s="1"/>
  <c r="L852" i="1" a="1"/>
  <c r="L852" i="1" s="1"/>
  <c r="L853" i="1" a="1"/>
  <c r="L853" i="1" s="1"/>
  <c r="L854" i="1" a="1"/>
  <c r="L854" i="1" s="1"/>
  <c r="L855" i="1" a="1"/>
  <c r="L855" i="1" s="1"/>
  <c r="L856" i="1" a="1"/>
  <c r="L856" i="1" s="1"/>
  <c r="L857" i="1" a="1"/>
  <c r="L857" i="1" s="1"/>
  <c r="L858" i="1" a="1"/>
  <c r="L858" i="1" s="1"/>
  <c r="L859" i="1" a="1"/>
  <c r="L859" i="1" s="1"/>
  <c r="L860" i="1" a="1"/>
  <c r="L860" i="1" s="1"/>
  <c r="L861" i="1" a="1"/>
  <c r="L861" i="1" s="1"/>
  <c r="L862" i="1" a="1"/>
  <c r="L862" i="1" s="1"/>
  <c r="L863" i="1" a="1"/>
  <c r="L863" i="1" s="1"/>
  <c r="L864" i="1" a="1"/>
  <c r="L864" i="1" s="1"/>
  <c r="L865" i="1" a="1"/>
  <c r="L865" i="1" s="1"/>
  <c r="L866" i="1" a="1"/>
  <c r="L866" i="1" s="1"/>
  <c r="L867" i="1" a="1"/>
  <c r="L867" i="1" s="1"/>
  <c r="L868" i="1" a="1"/>
  <c r="L868" i="1" s="1"/>
  <c r="L869" i="1" a="1"/>
  <c r="L869" i="1" s="1"/>
  <c r="L870" i="1" a="1"/>
  <c r="L870" i="1" s="1"/>
  <c r="L871" i="1" a="1"/>
  <c r="L871" i="1" s="1"/>
  <c r="L872" i="1" a="1"/>
  <c r="L872" i="1" s="1"/>
  <c r="L873" i="1" a="1"/>
  <c r="L873" i="1" s="1"/>
  <c r="L874" i="1" a="1"/>
  <c r="L874" i="1" s="1"/>
  <c r="L875" i="1" a="1"/>
  <c r="L875" i="1" s="1"/>
  <c r="L876" i="1" a="1"/>
  <c r="L876" i="1" s="1"/>
  <c r="L877" i="1" a="1"/>
  <c r="L877" i="1" s="1"/>
  <c r="L878" i="1" a="1"/>
  <c r="L878" i="1" s="1"/>
  <c r="L879" i="1" a="1"/>
  <c r="L879" i="1" s="1"/>
  <c r="L880" i="1" a="1"/>
  <c r="L880" i="1" s="1"/>
  <c r="L881" i="1" a="1"/>
  <c r="L881" i="1" s="1"/>
  <c r="L882" i="1" a="1"/>
  <c r="L882" i="1" s="1"/>
  <c r="L883" i="1" a="1"/>
  <c r="L883" i="1" s="1"/>
  <c r="L884" i="1" a="1"/>
  <c r="L884" i="1" s="1"/>
  <c r="L885" i="1" a="1"/>
  <c r="L885" i="1" s="1"/>
  <c r="L886" i="1" a="1"/>
  <c r="L886" i="1" s="1"/>
  <c r="L887" i="1" a="1"/>
  <c r="L887" i="1" s="1"/>
  <c r="L888" i="1" a="1"/>
  <c r="L888" i="1" s="1"/>
  <c r="L889" i="1" a="1"/>
  <c r="L889" i="1" s="1"/>
  <c r="L890" i="1" a="1"/>
  <c r="L890" i="1" s="1"/>
  <c r="L891" i="1" a="1"/>
  <c r="L891" i="1" s="1"/>
  <c r="L892" i="1" a="1"/>
  <c r="L892" i="1" s="1"/>
  <c r="L893" i="1" a="1"/>
  <c r="L893" i="1" s="1"/>
  <c r="L894" i="1" a="1"/>
  <c r="L894" i="1" s="1"/>
  <c r="L895" i="1" a="1"/>
  <c r="L895" i="1" s="1"/>
  <c r="L896" i="1" a="1"/>
  <c r="L896" i="1" s="1"/>
  <c r="L897" i="1" a="1"/>
  <c r="L897" i="1" s="1"/>
  <c r="L898" i="1" a="1"/>
  <c r="L898" i="1" s="1"/>
  <c r="L899" i="1" a="1"/>
  <c r="L899" i="1" s="1"/>
  <c r="L900" i="1" a="1"/>
  <c r="L900" i="1" s="1"/>
  <c r="L901" i="1" a="1"/>
  <c r="L901" i="1" s="1"/>
  <c r="L902" i="1" a="1"/>
  <c r="L902" i="1" s="1"/>
  <c r="L903" i="1" a="1"/>
  <c r="L903" i="1" s="1"/>
  <c r="L904" i="1" a="1"/>
  <c r="L904" i="1" s="1"/>
  <c r="L905" i="1" a="1"/>
  <c r="L905" i="1" s="1"/>
  <c r="L906" i="1" a="1"/>
  <c r="L906" i="1" s="1"/>
  <c r="L907" i="1" a="1"/>
  <c r="L907" i="1" s="1"/>
  <c r="L908" i="1" a="1"/>
  <c r="L908" i="1" s="1"/>
  <c r="L909" i="1" a="1"/>
  <c r="L909" i="1" s="1"/>
  <c r="L910" i="1" a="1"/>
  <c r="L910" i="1" s="1"/>
  <c r="L911" i="1" a="1"/>
  <c r="L911" i="1" s="1"/>
  <c r="L912" i="1" a="1"/>
  <c r="L912" i="1" s="1"/>
  <c r="L913" i="1" a="1"/>
  <c r="L913" i="1" s="1"/>
  <c r="L914" i="1" a="1"/>
  <c r="L914" i="1" s="1"/>
  <c r="L915" i="1" a="1"/>
  <c r="L915" i="1" s="1"/>
  <c r="L916" i="1" a="1"/>
  <c r="L916" i="1" s="1"/>
  <c r="L917" i="1" a="1"/>
  <c r="L917" i="1" s="1"/>
  <c r="L918" i="1" a="1"/>
  <c r="L918" i="1" s="1"/>
  <c r="L919" i="1" a="1"/>
  <c r="L919" i="1" s="1"/>
  <c r="L368" i="1" a="1"/>
  <c r="L368" i="1" s="1"/>
  <c r="L921" i="1" a="1"/>
  <c r="L921" i="1" s="1"/>
  <c r="L922" i="1" a="1"/>
  <c r="L922" i="1" s="1"/>
  <c r="L923" i="1" a="1"/>
  <c r="L923" i="1" s="1"/>
  <c r="L924" i="1" a="1"/>
  <c r="L924" i="1" s="1"/>
  <c r="L925" i="1" a="1"/>
  <c r="L925" i="1" s="1"/>
  <c r="L926" i="1" a="1"/>
  <c r="L926" i="1" s="1"/>
  <c r="L927" i="1" a="1"/>
  <c r="L927" i="1" s="1"/>
  <c r="L928" i="1" a="1"/>
  <c r="L928" i="1" s="1"/>
  <c r="L929" i="1" a="1"/>
  <c r="L929" i="1" s="1"/>
  <c r="L930" i="1" a="1"/>
  <c r="L930" i="1" s="1"/>
  <c r="L931" i="1" a="1"/>
  <c r="L931" i="1" s="1"/>
  <c r="L932" i="1" a="1"/>
  <c r="L932" i="1" s="1"/>
  <c r="L933" i="1" a="1"/>
  <c r="L933" i="1" s="1"/>
  <c r="L934" i="1" a="1"/>
  <c r="L934" i="1" s="1"/>
  <c r="L935" i="1" a="1"/>
  <c r="L935" i="1" s="1"/>
  <c r="L936" i="1" a="1"/>
  <c r="L936" i="1" s="1"/>
  <c r="L937" i="1" a="1"/>
  <c r="L937" i="1" s="1"/>
  <c r="L938" i="1" a="1"/>
  <c r="L938" i="1" s="1"/>
  <c r="L939" i="1" a="1"/>
  <c r="L939" i="1" s="1"/>
  <c r="L940" i="1" a="1"/>
  <c r="L940" i="1" s="1"/>
  <c r="L941" i="1" a="1"/>
  <c r="L941" i="1" s="1"/>
  <c r="L942" i="1" a="1"/>
  <c r="L942" i="1" s="1"/>
  <c r="L943" i="1" a="1"/>
  <c r="L943" i="1" s="1"/>
  <c r="L944" i="1" a="1"/>
  <c r="L944" i="1" s="1"/>
  <c r="L945" i="1" a="1"/>
  <c r="L945" i="1" s="1"/>
  <c r="L946" i="1" a="1"/>
  <c r="L946" i="1" s="1"/>
  <c r="L947" i="1" a="1"/>
  <c r="L947" i="1" s="1"/>
  <c r="L948" i="1" a="1"/>
  <c r="L948" i="1" s="1"/>
  <c r="L949" i="1" a="1"/>
  <c r="L949" i="1" s="1"/>
  <c r="L1920" i="1" a="1"/>
  <c r="L1920" i="1" s="1"/>
  <c r="L951" i="1" a="1"/>
  <c r="L951" i="1" s="1"/>
  <c r="L952" i="1" a="1"/>
  <c r="L952" i="1" s="1"/>
  <c r="L953" i="1" a="1"/>
  <c r="L953" i="1" s="1"/>
  <c r="L954" i="1" a="1"/>
  <c r="L954" i="1" s="1"/>
  <c r="L955" i="1" a="1"/>
  <c r="L955" i="1" s="1"/>
  <c r="L956" i="1" a="1"/>
  <c r="L956" i="1" s="1"/>
  <c r="L957" i="1" a="1"/>
  <c r="L957" i="1" s="1"/>
  <c r="L958" i="1" a="1"/>
  <c r="L958" i="1" s="1"/>
  <c r="L959" i="1" a="1"/>
  <c r="L959" i="1" s="1"/>
  <c r="L960" i="1" a="1"/>
  <c r="L960" i="1" s="1"/>
  <c r="L961" i="1" a="1"/>
  <c r="L961" i="1" s="1"/>
  <c r="L3472" i="1" a="1"/>
  <c r="L3472" i="1" s="1"/>
  <c r="L963" i="1" a="1"/>
  <c r="L963" i="1" s="1"/>
  <c r="L964" i="1" a="1"/>
  <c r="L964" i="1" s="1"/>
  <c r="L965" i="1" a="1"/>
  <c r="L965" i="1" s="1"/>
  <c r="L966" i="1" a="1"/>
  <c r="L966" i="1" s="1"/>
  <c r="L967" i="1" a="1"/>
  <c r="L967" i="1" s="1"/>
  <c r="L968" i="1" a="1"/>
  <c r="L968" i="1" s="1"/>
  <c r="L969" i="1" a="1"/>
  <c r="L969" i="1" s="1"/>
  <c r="L970" i="1" a="1"/>
  <c r="L970" i="1" s="1"/>
  <c r="L971" i="1" a="1"/>
  <c r="L971" i="1" s="1"/>
  <c r="L972" i="1" a="1"/>
  <c r="L972" i="1" s="1"/>
  <c r="L779" i="1" a="1"/>
  <c r="L779" i="1" s="1"/>
  <c r="L572" i="1" a="1"/>
  <c r="L572" i="1" s="1"/>
  <c r="L392" i="1" a="1"/>
  <c r="L392" i="1" s="1"/>
  <c r="L393" i="1" a="1"/>
  <c r="L393" i="1" s="1"/>
  <c r="L394" i="1" a="1"/>
  <c r="L394" i="1" s="1"/>
  <c r="L395" i="1" a="1"/>
  <c r="L395" i="1" s="1"/>
  <c r="L396" i="1" a="1"/>
  <c r="L396" i="1" s="1"/>
  <c r="L397" i="1" a="1"/>
  <c r="L397" i="1" s="1"/>
  <c r="L398" i="1" a="1"/>
  <c r="L398" i="1" s="1"/>
  <c r="L401" i="1" a="1"/>
  <c r="L401" i="1" s="1"/>
  <c r="L402" i="1" a="1"/>
  <c r="L402" i="1" s="1"/>
  <c r="L403" i="1" a="1"/>
  <c r="L403" i="1" s="1"/>
  <c r="L404" i="1" a="1"/>
  <c r="L404" i="1" s="1"/>
  <c r="L405" i="1" a="1"/>
  <c r="L405" i="1" s="1"/>
  <c r="L406" i="1" a="1"/>
  <c r="L406" i="1" s="1"/>
  <c r="L408" i="1" a="1"/>
  <c r="L408" i="1" s="1"/>
  <c r="L409" i="1" a="1"/>
  <c r="L409" i="1" s="1"/>
  <c r="L410" i="1" a="1"/>
  <c r="L410" i="1" s="1"/>
  <c r="L411" i="1" a="1"/>
  <c r="L411" i="1" s="1"/>
  <c r="L412" i="1" a="1"/>
  <c r="L412" i="1" s="1"/>
  <c r="L413" i="1" a="1"/>
  <c r="L413" i="1" s="1"/>
  <c r="L414" i="1" a="1"/>
  <c r="L414" i="1" s="1"/>
  <c r="L415" i="1" a="1"/>
  <c r="L415" i="1" s="1"/>
  <c r="L417" i="1" a="1"/>
  <c r="L417" i="1" s="1"/>
  <c r="L418" i="1" a="1"/>
  <c r="L418" i="1" s="1"/>
  <c r="L419" i="1" a="1"/>
  <c r="L419" i="1" s="1"/>
  <c r="L420" i="1" a="1"/>
  <c r="L420" i="1" s="1"/>
  <c r="L422" i="1" a="1"/>
  <c r="L422" i="1" s="1"/>
  <c r="L423" i="1" a="1"/>
  <c r="L423" i="1" s="1"/>
  <c r="L424" i="1" a="1"/>
  <c r="L424" i="1" s="1"/>
  <c r="L425" i="1" a="1"/>
  <c r="L425" i="1" s="1"/>
  <c r="L426" i="1" a="1"/>
  <c r="L426" i="1" s="1"/>
  <c r="L427" i="1" a="1"/>
  <c r="L427" i="1" s="1"/>
  <c r="L428" i="1" a="1"/>
  <c r="L428" i="1" s="1"/>
  <c r="L429" i="1" a="1"/>
  <c r="L429" i="1" s="1"/>
  <c r="L430" i="1" a="1"/>
  <c r="L430" i="1" s="1"/>
  <c r="L431" i="1" a="1"/>
  <c r="L431" i="1" s="1"/>
  <c r="L433" i="1" a="1"/>
  <c r="L433" i="1" s="1"/>
  <c r="L436" i="1" a="1"/>
  <c r="L436" i="1" s="1"/>
  <c r="L437" i="1" a="1"/>
  <c r="L437" i="1" s="1"/>
  <c r="L439" i="1" a="1"/>
  <c r="L439" i="1" s="1"/>
  <c r="L440" i="1" a="1"/>
  <c r="L440" i="1" s="1"/>
  <c r="L441" i="1" a="1"/>
  <c r="L441" i="1" s="1"/>
  <c r="L442" i="1" a="1"/>
  <c r="L442" i="1" s="1"/>
  <c r="L443" i="1" a="1"/>
  <c r="L443" i="1" s="1"/>
  <c r="L444" i="1" a="1"/>
  <c r="L444" i="1" s="1"/>
  <c r="L445" i="1" a="1"/>
  <c r="L445" i="1" s="1"/>
  <c r="L446" i="1" a="1"/>
  <c r="L446" i="1" s="1"/>
  <c r="L448" i="1" a="1"/>
  <c r="L448" i="1" s="1"/>
  <c r="L449" i="1" a="1"/>
  <c r="L449" i="1" s="1"/>
  <c r="L452" i="1" a="1"/>
  <c r="L452" i="1" s="1"/>
  <c r="L453" i="1" a="1"/>
  <c r="L453" i="1" s="1"/>
  <c r="L454" i="1" a="1"/>
  <c r="L454" i="1" s="1"/>
  <c r="L456" i="1" a="1"/>
  <c r="L456" i="1" s="1"/>
  <c r="L458" i="1" a="1"/>
  <c r="L458" i="1" s="1"/>
  <c r="L459" i="1" a="1"/>
  <c r="L459" i="1" s="1"/>
  <c r="L460" i="1" a="1"/>
  <c r="L460" i="1" s="1"/>
  <c r="L461" i="1" a="1"/>
  <c r="L461" i="1" s="1"/>
  <c r="L462" i="1" a="1"/>
  <c r="L462" i="1" s="1"/>
  <c r="L463" i="1" a="1"/>
  <c r="L463" i="1" s="1"/>
  <c r="L464" i="1" a="1"/>
  <c r="L464" i="1" s="1"/>
  <c r="L467" i="1" a="1"/>
  <c r="L467" i="1" s="1"/>
  <c r="L468" i="1" a="1"/>
  <c r="L468" i="1" s="1"/>
  <c r="L469" i="1" a="1"/>
  <c r="L469" i="1" s="1"/>
  <c r="L470" i="1" a="1"/>
  <c r="L470" i="1" s="1"/>
  <c r="L471" i="1" a="1"/>
  <c r="L471" i="1" s="1"/>
  <c r="L472" i="1" a="1"/>
  <c r="L472" i="1" s="1"/>
  <c r="L474" i="1" a="1"/>
  <c r="L474" i="1" s="1"/>
  <c r="L475" i="1" a="1"/>
  <c r="L475" i="1" s="1"/>
  <c r="L476" i="1" a="1"/>
  <c r="L476" i="1" s="1"/>
  <c r="L477" i="1" a="1"/>
  <c r="L477" i="1" s="1"/>
  <c r="L478" i="1" a="1"/>
  <c r="L478" i="1" s="1"/>
  <c r="L479" i="1" a="1"/>
  <c r="L479" i="1" s="1"/>
  <c r="L480" i="1" a="1"/>
  <c r="L480" i="1" s="1"/>
  <c r="L481" i="1" a="1"/>
  <c r="L481" i="1" s="1"/>
  <c r="L482" i="1" a="1"/>
  <c r="L482" i="1" s="1"/>
  <c r="L484" i="1" a="1"/>
  <c r="L484" i="1" s="1"/>
  <c r="L485" i="1" a="1"/>
  <c r="L485" i="1" s="1"/>
  <c r="L486" i="1" a="1"/>
  <c r="L486" i="1" s="1"/>
  <c r="L487" i="1" a="1"/>
  <c r="L487" i="1" s="1"/>
  <c r="L488" i="1" a="1"/>
  <c r="L488" i="1" s="1"/>
  <c r="L491" i="1" a="1"/>
  <c r="L491" i="1" s="1"/>
  <c r="L492" i="1" a="1"/>
  <c r="L492" i="1" s="1"/>
  <c r="L493" i="1" a="1"/>
  <c r="L493" i="1" s="1"/>
  <c r="L494" i="1" a="1"/>
  <c r="L494" i="1" s="1"/>
  <c r="L495" i="1" a="1"/>
  <c r="L495" i="1" s="1"/>
  <c r="L497" i="1" a="1"/>
  <c r="L497" i="1" s="1"/>
  <c r="L498" i="1" a="1"/>
  <c r="L498" i="1" s="1"/>
  <c r="L499" i="1" a="1"/>
  <c r="L499" i="1" s="1"/>
  <c r="L500" i="1" a="1"/>
  <c r="L500" i="1" s="1"/>
  <c r="L501" i="1" a="1"/>
  <c r="L501" i="1" s="1"/>
  <c r="L502" i="1" a="1"/>
  <c r="L502" i="1" s="1"/>
  <c r="L503" i="1" a="1"/>
  <c r="L503" i="1" s="1"/>
  <c r="L504" i="1" a="1"/>
  <c r="L504" i="1" s="1"/>
  <c r="L505" i="1" a="1"/>
  <c r="L505" i="1" s="1"/>
  <c r="L506" i="1" a="1"/>
  <c r="L506" i="1" s="1"/>
  <c r="L507" i="1" a="1"/>
  <c r="L507" i="1" s="1"/>
  <c r="L508" i="1" a="1"/>
  <c r="L508" i="1" s="1"/>
  <c r="L509" i="1" a="1"/>
  <c r="L509" i="1" s="1"/>
  <c r="L510" i="1" a="1"/>
  <c r="L510" i="1" s="1"/>
  <c r="L512" i="1" a="1"/>
  <c r="L512" i="1" s="1"/>
  <c r="L513" i="1" a="1"/>
  <c r="L513" i="1" s="1"/>
  <c r="L514" i="1" a="1"/>
  <c r="L514" i="1" s="1"/>
  <c r="L515" i="1" a="1"/>
  <c r="L515" i="1" s="1"/>
  <c r="L517" i="1" a="1"/>
  <c r="L517" i="1" s="1"/>
  <c r="L518" i="1" a="1"/>
  <c r="L518" i="1" s="1"/>
  <c r="L519" i="1" a="1"/>
  <c r="L519" i="1" s="1"/>
  <c r="L520" i="1" a="1"/>
  <c r="L520" i="1" s="1"/>
  <c r="L521" i="1" a="1"/>
  <c r="L521" i="1" s="1"/>
  <c r="L522" i="1" a="1"/>
  <c r="L522" i="1" s="1"/>
  <c r="L523" i="1" a="1"/>
  <c r="L523" i="1" s="1"/>
  <c r="L524" i="1" a="1"/>
  <c r="L524" i="1" s="1"/>
  <c r="L525" i="1" a="1"/>
  <c r="L525" i="1" s="1"/>
  <c r="L528" i="1" a="1"/>
  <c r="L528" i="1" s="1"/>
  <c r="L529" i="1" a="1"/>
  <c r="L529" i="1" s="1"/>
  <c r="L530" i="1" a="1"/>
  <c r="L530" i="1" s="1"/>
  <c r="L186" i="1" a="1"/>
  <c r="L186" i="1" s="1"/>
  <c r="L533" i="1" a="1"/>
  <c r="L533" i="1" s="1"/>
  <c r="L534" i="1" a="1"/>
  <c r="L534" i="1" s="1"/>
  <c r="L535" i="1" a="1"/>
  <c r="L535" i="1" s="1"/>
  <c r="L536" i="1" a="1"/>
  <c r="L536" i="1" s="1"/>
  <c r="L537" i="1" a="1"/>
  <c r="L537" i="1" s="1"/>
  <c r="L538" i="1" a="1"/>
  <c r="L538" i="1" s="1"/>
  <c r="L539" i="1" a="1"/>
  <c r="L539" i="1" s="1"/>
  <c r="L540" i="1" a="1"/>
  <c r="L540" i="1" s="1"/>
  <c r="L541" i="1" a="1"/>
  <c r="L541" i="1" s="1"/>
  <c r="L542" i="1" a="1"/>
  <c r="L542" i="1" s="1"/>
  <c r="L543" i="1" a="1"/>
  <c r="L543" i="1" s="1"/>
  <c r="L544" i="1" a="1"/>
  <c r="L544" i="1" s="1"/>
  <c r="L545" i="1" a="1"/>
  <c r="L545" i="1" s="1"/>
  <c r="L548" i="1" a="1"/>
  <c r="L548" i="1" s="1"/>
  <c r="L549" i="1" a="1"/>
  <c r="L549" i="1" s="1"/>
  <c r="L550" i="1" a="1"/>
  <c r="L550" i="1" s="1"/>
  <c r="L551" i="1" a="1"/>
  <c r="L551" i="1" s="1"/>
  <c r="L553" i="1" a="1"/>
  <c r="L553" i="1" s="1"/>
  <c r="L554" i="1" a="1"/>
  <c r="L554" i="1" s="1"/>
  <c r="L555" i="1" a="1"/>
  <c r="L555" i="1" s="1"/>
  <c r="L556" i="1" a="1"/>
  <c r="L556" i="1" s="1"/>
  <c r="L559" i="1" a="1"/>
  <c r="L559" i="1" s="1"/>
  <c r="L560" i="1" a="1"/>
  <c r="L560" i="1" s="1"/>
  <c r="L561" i="1" a="1"/>
  <c r="L561" i="1" s="1"/>
  <c r="L1738" i="1" a="1"/>
  <c r="L1738" i="1" s="1"/>
  <c r="L563" i="1" a="1"/>
  <c r="L563" i="1" s="1"/>
  <c r="L564" i="1" a="1"/>
  <c r="L564" i="1" s="1"/>
  <c r="L565" i="1" a="1"/>
  <c r="L565" i="1" s="1"/>
  <c r="L566" i="1" a="1"/>
  <c r="L566" i="1" s="1"/>
  <c r="L567" i="1" a="1"/>
  <c r="L567" i="1" s="1"/>
  <c r="L568" i="1" a="1"/>
  <c r="L568" i="1" s="1"/>
  <c r="L569" i="1" a="1"/>
  <c r="L569" i="1" s="1"/>
  <c r="L570" i="1" a="1"/>
  <c r="L570" i="1" s="1"/>
  <c r="L571" i="1" a="1"/>
  <c r="L571" i="1" s="1"/>
  <c r="L573" i="1" a="1"/>
  <c r="L573" i="1" s="1"/>
  <c r="L575" i="1" a="1"/>
  <c r="L575" i="1" s="1"/>
  <c r="L576" i="1" a="1"/>
  <c r="L576" i="1" s="1"/>
  <c r="L577" i="1" a="1"/>
  <c r="L577" i="1" s="1"/>
  <c r="L578" i="1" a="1"/>
  <c r="L578" i="1" s="1"/>
  <c r="L579" i="1" a="1"/>
  <c r="L579" i="1" s="1"/>
  <c r="L580" i="1" a="1"/>
  <c r="L580" i="1" s="1"/>
  <c r="L581" i="1" a="1"/>
  <c r="L581" i="1" s="1"/>
  <c r="L582" i="1" a="1"/>
  <c r="L582" i="1" s="1"/>
  <c r="L583" i="1" a="1"/>
  <c r="L583" i="1" s="1"/>
  <c r="L584" i="1" a="1"/>
  <c r="L584" i="1" s="1"/>
  <c r="L391" i="1" a="1"/>
  <c r="L391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M12" i="1" s="1"/>
  <c r="F13" i="5" s="1" a="1"/>
  <c r="F13" i="5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M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M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 s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 s="1"/>
  <c r="L100" i="1" a="1"/>
  <c r="L100" i="1" s="1"/>
  <c r="L101" i="1" a="1"/>
  <c r="L101" i="1" s="1"/>
  <c r="L102" i="1" a="1"/>
  <c r="L102" i="1" s="1"/>
  <c r="L103" i="1" a="1"/>
  <c r="L103" i="1" s="1"/>
  <c r="L104" i="1" a="1"/>
  <c r="L104" i="1" s="1"/>
  <c r="L105" i="1" a="1"/>
  <c r="L105" i="1" s="1"/>
  <c r="L106" i="1" a="1"/>
  <c r="L106" i="1" s="1"/>
  <c r="L107" i="1" a="1"/>
  <c r="L107" i="1" s="1"/>
  <c r="L108" i="1" a="1"/>
  <c r="L108" i="1" s="1"/>
  <c r="L109" i="1" a="1"/>
  <c r="L109" i="1" s="1"/>
  <c r="L110" i="1" a="1"/>
  <c r="L110" i="1" s="1"/>
  <c r="L111" i="1" a="1"/>
  <c r="L111" i="1" s="1"/>
  <c r="L112" i="1" a="1"/>
  <c r="L112" i="1" s="1"/>
  <c r="L113" i="1" a="1"/>
  <c r="L113" i="1" s="1"/>
  <c r="L114" i="1" a="1"/>
  <c r="L114" i="1" s="1"/>
  <c r="L115" i="1" a="1"/>
  <c r="L115" i="1" s="1"/>
  <c r="L116" i="1" a="1"/>
  <c r="L116" i="1" s="1"/>
  <c r="L117" i="1" a="1"/>
  <c r="L117" i="1" s="1"/>
  <c r="L118" i="1" a="1"/>
  <c r="L118" i="1" s="1"/>
  <c r="L119" i="1" a="1"/>
  <c r="L119" i="1" s="1"/>
  <c r="L120" i="1" a="1"/>
  <c r="L120" i="1" s="1"/>
  <c r="L121" i="1" a="1"/>
  <c r="L121" i="1" s="1"/>
  <c r="L122" i="1" a="1"/>
  <c r="L122" i="1" s="1"/>
  <c r="L123" i="1" a="1"/>
  <c r="L123" i="1" s="1"/>
  <c r="L124" i="1" a="1"/>
  <c r="L124" i="1" s="1"/>
  <c r="L125" i="1" a="1"/>
  <c r="L125" i="1" s="1"/>
  <c r="L126" i="1" a="1"/>
  <c r="L126" i="1" s="1"/>
  <c r="L127" i="1" a="1"/>
  <c r="L127" i="1" s="1"/>
  <c r="L128" i="1" a="1"/>
  <c r="L128" i="1" s="1"/>
  <c r="L129" i="1" a="1"/>
  <c r="L129" i="1" s="1"/>
  <c r="L130" i="1" a="1"/>
  <c r="L130" i="1" s="1"/>
  <c r="L131" i="1" a="1"/>
  <c r="L131" i="1" s="1"/>
  <c r="L132" i="1" a="1"/>
  <c r="L132" i="1" s="1"/>
  <c r="L133" i="1" a="1"/>
  <c r="L133" i="1" s="1"/>
  <c r="L134" i="1" a="1"/>
  <c r="L134" i="1" s="1"/>
  <c r="L135" i="1" a="1"/>
  <c r="L135" i="1" s="1"/>
  <c r="L136" i="1" a="1"/>
  <c r="L136" i="1" s="1"/>
  <c r="L137" i="1" a="1"/>
  <c r="L137" i="1" s="1"/>
  <c r="L138" i="1" a="1"/>
  <c r="L138" i="1" s="1"/>
  <c r="L139" i="1" a="1"/>
  <c r="L139" i="1" s="1"/>
  <c r="L140" i="1" a="1"/>
  <c r="L140" i="1" s="1"/>
  <c r="L141" i="1" a="1"/>
  <c r="L141" i="1" s="1"/>
  <c r="L142" i="1" a="1"/>
  <c r="L142" i="1" s="1"/>
  <c r="L143" i="1" a="1"/>
  <c r="L143" i="1" s="1"/>
  <c r="L144" i="1" a="1"/>
  <c r="L144" i="1" s="1"/>
  <c r="L145" i="1" a="1"/>
  <c r="L145" i="1" s="1"/>
  <c r="L146" i="1" a="1"/>
  <c r="L146" i="1" s="1"/>
  <c r="L147" i="1" a="1"/>
  <c r="L147" i="1" s="1"/>
  <c r="L148" i="1" a="1"/>
  <c r="L148" i="1" s="1"/>
  <c r="L149" i="1" a="1"/>
  <c r="L149" i="1" s="1"/>
  <c r="L150" i="1" a="1"/>
  <c r="L150" i="1" s="1"/>
  <c r="L151" i="1" a="1"/>
  <c r="L151" i="1" s="1"/>
  <c r="L152" i="1" a="1"/>
  <c r="L152" i="1" s="1"/>
  <c r="L153" i="1" a="1"/>
  <c r="L153" i="1" s="1"/>
  <c r="L154" i="1" a="1"/>
  <c r="L154" i="1" s="1"/>
  <c r="L155" i="1" a="1"/>
  <c r="L155" i="1" s="1"/>
  <c r="L156" i="1" a="1"/>
  <c r="L156" i="1" s="1"/>
  <c r="L157" i="1" a="1"/>
  <c r="L157" i="1" s="1"/>
  <c r="L158" i="1" a="1"/>
  <c r="L158" i="1" s="1"/>
  <c r="L159" i="1" a="1"/>
  <c r="L159" i="1" s="1"/>
  <c r="L160" i="1" a="1"/>
  <c r="L160" i="1" s="1"/>
  <c r="L161" i="1" a="1"/>
  <c r="L161" i="1" s="1"/>
  <c r="L162" i="1" a="1"/>
  <c r="L162" i="1" s="1"/>
  <c r="L163" i="1" a="1"/>
  <c r="L163" i="1" s="1"/>
  <c r="L164" i="1" a="1"/>
  <c r="L164" i="1" s="1"/>
  <c r="L165" i="1" a="1"/>
  <c r="L165" i="1" s="1"/>
  <c r="L166" i="1" a="1"/>
  <c r="L166" i="1" s="1"/>
  <c r="L167" i="1" a="1"/>
  <c r="L167" i="1" s="1"/>
  <c r="L168" i="1" a="1"/>
  <c r="L168" i="1" s="1"/>
  <c r="L169" i="1" a="1"/>
  <c r="L169" i="1" s="1"/>
  <c r="L170" i="1" a="1"/>
  <c r="L170" i="1" s="1"/>
  <c r="L171" i="1" a="1"/>
  <c r="L171" i="1" s="1"/>
  <c r="L172" i="1" a="1"/>
  <c r="L172" i="1" s="1"/>
  <c r="L173" i="1" a="1"/>
  <c r="L173" i="1" s="1"/>
  <c r="L1696" i="1" a="1"/>
  <c r="L1696" i="1" s="1"/>
  <c r="L175" i="1" a="1"/>
  <c r="L175" i="1" s="1"/>
  <c r="L176" i="1" a="1"/>
  <c r="L176" i="1" s="1"/>
  <c r="L177" i="1" a="1"/>
  <c r="L177" i="1" s="1"/>
  <c r="L178" i="1" a="1"/>
  <c r="L178" i="1" s="1"/>
  <c r="L179" i="1" a="1"/>
  <c r="L179" i="1" s="1"/>
  <c r="L180" i="1" a="1"/>
  <c r="L180" i="1" s="1"/>
  <c r="L181" i="1" a="1"/>
  <c r="L181" i="1" s="1"/>
  <c r="L182" i="1" a="1"/>
  <c r="L182" i="1" s="1"/>
  <c r="L183" i="1" a="1"/>
  <c r="L183" i="1" s="1"/>
  <c r="L184" i="1" a="1"/>
  <c r="L184" i="1" s="1"/>
  <c r="L185" i="1" a="1"/>
  <c r="L185" i="1" s="1"/>
  <c r="L3248" i="1" a="1"/>
  <c r="L3248" i="1" s="1"/>
  <c r="L187" i="1" a="1"/>
  <c r="L187" i="1" s="1"/>
  <c r="L188" i="1" a="1"/>
  <c r="L188" i="1" s="1"/>
  <c r="L189" i="1" a="1"/>
  <c r="L189" i="1" s="1"/>
  <c r="L190" i="1" a="1"/>
  <c r="L190" i="1" s="1"/>
  <c r="L191" i="1" a="1"/>
  <c r="L191" i="1" s="1"/>
  <c r="L192" i="1" a="1"/>
  <c r="L192" i="1" s="1"/>
  <c r="L193" i="1" a="1"/>
  <c r="L193" i="1" s="1"/>
  <c r="L194" i="1" a="1"/>
  <c r="L194" i="1" s="1"/>
  <c r="L195" i="1" a="1"/>
  <c r="L195" i="1" s="1"/>
  <c r="L3" i="1" a="1"/>
  <c r="L3" i="1" s="1"/>
  <c r="J2915" i="1"/>
  <c r="J2916" i="1"/>
  <c r="J2917" i="1"/>
  <c r="M2917" i="1" s="1"/>
  <c r="B8" i="5" s="1" a="1"/>
  <c r="B8" i="5" s="1"/>
  <c r="J2918" i="1"/>
  <c r="M2918" i="1" s="1"/>
  <c r="B9" i="5" s="1" a="1"/>
  <c r="B9" i="5" s="1"/>
  <c r="J2919" i="1"/>
  <c r="M2919" i="1" s="1"/>
  <c r="D92" i="23" s="1" a="1"/>
  <c r="D92" i="23" s="1"/>
  <c r="J2920" i="1"/>
  <c r="M2920" i="1" s="1"/>
  <c r="D98" i="23" s="1" a="1"/>
  <c r="D98" i="23" s="1"/>
  <c r="J2921" i="1"/>
  <c r="M2921" i="1" s="1"/>
  <c r="B12" i="5" s="1" a="1"/>
  <c r="B12" i="5" s="1"/>
  <c r="J2922" i="1"/>
  <c r="J2923" i="1"/>
  <c r="M2923" i="1" s="1"/>
  <c r="B14" i="5" s="1" a="1"/>
  <c r="B14" i="5" s="1"/>
  <c r="J2924" i="1"/>
  <c r="J2925" i="1"/>
  <c r="M2925" i="1" s="1"/>
  <c r="D76" i="23" s="1" a="1"/>
  <c r="D76" i="23" s="1"/>
  <c r="J2926" i="1"/>
  <c r="M2926" i="1" s="1"/>
  <c r="D39" i="23" s="1" a="1"/>
  <c r="D39" i="23" s="1"/>
  <c r="J2927" i="1"/>
  <c r="M2927" i="1" s="1"/>
  <c r="D122" i="23" s="1" a="1"/>
  <c r="D122" i="23" s="1"/>
  <c r="J2928" i="1"/>
  <c r="M2928" i="1" s="1"/>
  <c r="D123" i="23" s="1" a="1"/>
  <c r="D123" i="23" s="1"/>
  <c r="J2929" i="1"/>
  <c r="M2929" i="1" s="1"/>
  <c r="D104" i="23" s="1" a="1"/>
  <c r="D104" i="23" s="1"/>
  <c r="J2930" i="1"/>
  <c r="M2930" i="1" s="1"/>
  <c r="D56" i="23" s="1" a="1"/>
  <c r="D56" i="23" s="1"/>
  <c r="J2931" i="1"/>
  <c r="M2931" i="1" s="1"/>
  <c r="D20" i="23" s="1" a="1"/>
  <c r="D20" i="23" s="1"/>
  <c r="J2932" i="1"/>
  <c r="M2932" i="1" s="1"/>
  <c r="D45" i="23" s="1" a="1"/>
  <c r="D45" i="23" s="1"/>
  <c r="J2933" i="1"/>
  <c r="M2933" i="1" s="1"/>
  <c r="D63" i="23" s="1" a="1"/>
  <c r="D63" i="23" s="1"/>
  <c r="J2934" i="1"/>
  <c r="J2935" i="1"/>
  <c r="M2935" i="1" s="1"/>
  <c r="B26" i="5" s="1" a="1"/>
  <c r="B26" i="5" s="1"/>
  <c r="J2936" i="1"/>
  <c r="M2936" i="1" s="1"/>
  <c r="D58" i="23" s="1" a="1"/>
  <c r="D58" i="23" s="1"/>
  <c r="J2937" i="1"/>
  <c r="J2938" i="1"/>
  <c r="M2938" i="1" s="1"/>
  <c r="D89" i="23" s="1" a="1"/>
  <c r="D89" i="23" s="1"/>
  <c r="J2939" i="1"/>
  <c r="M2939" i="1" s="1"/>
  <c r="D14" i="23" s="1" a="1"/>
  <c r="D14" i="23" s="1"/>
  <c r="J2940" i="1"/>
  <c r="M2940" i="1" s="1"/>
  <c r="D25" i="23" s="1" a="1"/>
  <c r="D25" i="23" s="1"/>
  <c r="J2942" i="1"/>
  <c r="M2942" i="1" s="1"/>
  <c r="D40" i="23" s="1" a="1"/>
  <c r="D40" i="23" s="1"/>
  <c r="J2943" i="1"/>
  <c r="M2943" i="1" s="1"/>
  <c r="D26" i="23" s="1" a="1"/>
  <c r="D26" i="23" s="1"/>
  <c r="J2944" i="1"/>
  <c r="J2941" i="1"/>
  <c r="M2941" i="1" s="1"/>
  <c r="D62" i="23" s="1" a="1"/>
  <c r="D62" i="23" s="1"/>
  <c r="J2945" i="1"/>
  <c r="M2945" i="1" s="1"/>
  <c r="D8" i="23" s="1" a="1"/>
  <c r="D8" i="23" s="1"/>
  <c r="J2946" i="1"/>
  <c r="M2946" i="1" s="1"/>
  <c r="D11" i="23" s="1" a="1"/>
  <c r="D11" i="23" s="1"/>
  <c r="J2947" i="1"/>
  <c r="M2947" i="1" s="1"/>
  <c r="D87" i="23" s="1" a="1"/>
  <c r="D87" i="23" s="1"/>
  <c r="J2948" i="1"/>
  <c r="J2949" i="1"/>
  <c r="M2949" i="1" s="1"/>
  <c r="D77" i="23" s="1" a="1"/>
  <c r="D77" i="23" s="1"/>
  <c r="J2950" i="1"/>
  <c r="M2950" i="1" s="1"/>
  <c r="D38" i="23" s="1" a="1"/>
  <c r="D38" i="23" s="1"/>
  <c r="J2951" i="1"/>
  <c r="M2951" i="1" s="1"/>
  <c r="D49" i="23" s="1" a="1"/>
  <c r="D49" i="23" s="1"/>
  <c r="J2952" i="1"/>
  <c r="M2952" i="1" s="1"/>
  <c r="D91" i="23" s="1" a="1"/>
  <c r="D91" i="23" s="1"/>
  <c r="J2953" i="1"/>
  <c r="M2953" i="1" s="1"/>
  <c r="D17" i="23" s="1" a="1"/>
  <c r="D17" i="23" s="1"/>
  <c r="J2954" i="1"/>
  <c r="M2954" i="1" s="1"/>
  <c r="D105" i="23" s="1" a="1"/>
  <c r="D105" i="23" s="1"/>
  <c r="J2955" i="1"/>
  <c r="M2955" i="1" s="1"/>
  <c r="D128" i="23" s="1" a="1"/>
  <c r="D128" i="23" s="1"/>
  <c r="J2956" i="1"/>
  <c r="M2956" i="1" s="1"/>
  <c r="D121" i="23" s="1" a="1"/>
  <c r="D121" i="23" s="1"/>
  <c r="J2957" i="1"/>
  <c r="J2958" i="1"/>
  <c r="M2958" i="1" s="1"/>
  <c r="B49" i="5" s="1" a="1"/>
  <c r="B49" i="5" s="1"/>
  <c r="J2959" i="1"/>
  <c r="J2960" i="1"/>
  <c r="M2960" i="1" s="1"/>
  <c r="D106" i="23" s="1" a="1"/>
  <c r="D106" i="23" s="1"/>
  <c r="J2961" i="1"/>
  <c r="M2961" i="1" s="1"/>
  <c r="B52" i="5" s="1" a="1"/>
  <c r="B52" i="5" s="1"/>
  <c r="J2962" i="1"/>
  <c r="J2963" i="1"/>
  <c r="M2963" i="1" s="1"/>
  <c r="D81" i="23" s="1" a="1"/>
  <c r="D81" i="23" s="1"/>
  <c r="J2964" i="1"/>
  <c r="M2964" i="1" s="1"/>
  <c r="D71" i="23" s="1" a="1"/>
  <c r="D71" i="23" s="1"/>
  <c r="J2965" i="1"/>
  <c r="M2965" i="1" s="1"/>
  <c r="D73" i="23" s="1" a="1"/>
  <c r="D73" i="23" s="1"/>
  <c r="J2966" i="1"/>
  <c r="M2966" i="1" s="1"/>
  <c r="D66" i="23" s="1" a="1"/>
  <c r="D66" i="23" s="1"/>
  <c r="J2967" i="1"/>
  <c r="M2967" i="1" s="1"/>
  <c r="B58" i="5" s="1" a="1"/>
  <c r="B58" i="5" s="1"/>
  <c r="J2968" i="1"/>
  <c r="M2968" i="1" s="1"/>
  <c r="B59" i="5" s="1" a="1"/>
  <c r="B59" i="5" s="1"/>
  <c r="J2969" i="1"/>
  <c r="M2969" i="1" s="1"/>
  <c r="D115" i="23" s="1" a="1"/>
  <c r="D115" i="23" s="1"/>
  <c r="J2970" i="1"/>
  <c r="M2970" i="1" s="1"/>
  <c r="D16" i="23" s="1" a="1"/>
  <c r="D16" i="23" s="1"/>
  <c r="J2971" i="1"/>
  <c r="M2971" i="1" s="1"/>
  <c r="B62" i="5" s="1" a="1"/>
  <c r="B62" i="5" s="1"/>
  <c r="J2972" i="1"/>
  <c r="M2972" i="1" s="1"/>
  <c r="B63" i="5" s="1" a="1"/>
  <c r="B63" i="5" s="1"/>
  <c r="J2973" i="1"/>
  <c r="M2973" i="1" s="1"/>
  <c r="B64" i="5" s="1" a="1"/>
  <c r="B64" i="5" s="1"/>
  <c r="J2974" i="1"/>
  <c r="J2975" i="1"/>
  <c r="M2975" i="1" s="1"/>
  <c r="D35" i="23" s="1" a="1"/>
  <c r="D35" i="23" s="1"/>
  <c r="J2976" i="1"/>
  <c r="J2977" i="1"/>
  <c r="J2978" i="1"/>
  <c r="M2978" i="1" s="1"/>
  <c r="D46" i="23" s="1" a="1"/>
  <c r="D46" i="23" s="1"/>
  <c r="J2979" i="1"/>
  <c r="M2979" i="1" s="1"/>
  <c r="D127" i="23" s="1" a="1"/>
  <c r="D127" i="23" s="1"/>
  <c r="J2980" i="1"/>
  <c r="M2980" i="1" s="1"/>
  <c r="B71" i="5" s="1" a="1"/>
  <c r="B71" i="5" s="1"/>
  <c r="J2981" i="1"/>
  <c r="M2981" i="1" s="1"/>
  <c r="D37" i="23" s="1" a="1"/>
  <c r="D37" i="23" s="1"/>
  <c r="J2982" i="1"/>
  <c r="M2982" i="1" s="1"/>
  <c r="D13" i="23" s="1" a="1"/>
  <c r="D13" i="23" s="1"/>
  <c r="J2983" i="1"/>
  <c r="M2983" i="1" s="1"/>
  <c r="B74" i="5" s="1" a="1"/>
  <c r="B74" i="5" s="1"/>
  <c r="J2984" i="1"/>
  <c r="M2984" i="1" s="1"/>
  <c r="B75" i="5" s="1" a="1"/>
  <c r="B75" i="5" s="1"/>
  <c r="J2985" i="1"/>
  <c r="J2986" i="1"/>
  <c r="M2986" i="1" s="1"/>
  <c r="D52" i="23" s="1" a="1"/>
  <c r="D52" i="23" s="1"/>
  <c r="J2987" i="1"/>
  <c r="M2987" i="1" s="1"/>
  <c r="D101" i="23" s="1" a="1"/>
  <c r="D101" i="23" s="1"/>
  <c r="J2988" i="1"/>
  <c r="M2988" i="1" s="1"/>
  <c r="B79" i="5" s="1" a="1"/>
  <c r="B79" i="5" s="1"/>
  <c r="J2989" i="1"/>
  <c r="M2989" i="1" s="1"/>
  <c r="D47" i="23" s="1" a="1"/>
  <c r="D47" i="23" s="1"/>
  <c r="J2990" i="1"/>
  <c r="M2990" i="1" s="1"/>
  <c r="D61" i="23" s="1" a="1"/>
  <c r="D61" i="23" s="1"/>
  <c r="J2991" i="1"/>
  <c r="J2992" i="1"/>
  <c r="J2993" i="1"/>
  <c r="M2993" i="1" s="1"/>
  <c r="B84" i="5" s="1" a="1"/>
  <c r="B84" i="5" s="1"/>
  <c r="J2994" i="1"/>
  <c r="M2994" i="1" s="1"/>
  <c r="D125" i="23" s="1" a="1"/>
  <c r="D125" i="23" s="1"/>
  <c r="J2995" i="1"/>
  <c r="M2995" i="1" s="1"/>
  <c r="D90" i="23" s="1" a="1"/>
  <c r="D90" i="23" s="1"/>
  <c r="J2996" i="1"/>
  <c r="J2997" i="1"/>
  <c r="M2997" i="1" s="1"/>
  <c r="B88" i="5" s="1" a="1"/>
  <c r="B88" i="5" s="1"/>
  <c r="J2998" i="1"/>
  <c r="M2998" i="1" s="1"/>
  <c r="D94" i="23" s="1" a="1"/>
  <c r="D94" i="23" s="1"/>
  <c r="J2999" i="1"/>
  <c r="M2999" i="1" s="1"/>
  <c r="D124" i="23" s="1" a="1"/>
  <c r="D124" i="23" s="1"/>
  <c r="J3000" i="1"/>
  <c r="M3000" i="1" s="1"/>
  <c r="D55" i="23" s="1" a="1"/>
  <c r="D55" i="23" s="1"/>
  <c r="J3001" i="1"/>
  <c r="J3002" i="1"/>
  <c r="M3002" i="1" s="1"/>
  <c r="B93" i="5" s="1" a="1"/>
  <c r="B93" i="5" s="1"/>
  <c r="J3003" i="1"/>
  <c r="M3003" i="1" s="1"/>
  <c r="D96" i="23" s="1" a="1"/>
  <c r="D96" i="23" s="1"/>
  <c r="J3004" i="1"/>
  <c r="M3004" i="1" s="1"/>
  <c r="D41" i="23" s="1" a="1"/>
  <c r="D41" i="23" s="1"/>
  <c r="J3005" i="1"/>
  <c r="M3005" i="1" s="1"/>
  <c r="D118" i="23" s="1" a="1"/>
  <c r="D118" i="23" s="1"/>
  <c r="J3006" i="1"/>
  <c r="M3006" i="1" s="1"/>
  <c r="B97" i="5" s="1" a="1"/>
  <c r="B97" i="5" s="1"/>
  <c r="J3007" i="1"/>
  <c r="M3007" i="1" s="1"/>
  <c r="D43" i="23" s="1" a="1"/>
  <c r="D43" i="23" s="1"/>
  <c r="J3008" i="1"/>
  <c r="M3008" i="1" s="1"/>
  <c r="D15" i="23" s="1" a="1"/>
  <c r="D15" i="23" s="1"/>
  <c r="J3009" i="1"/>
  <c r="J3010" i="1"/>
  <c r="M3010" i="1" s="1"/>
  <c r="B101" i="5" s="1" a="1"/>
  <c r="B101" i="5" s="1"/>
  <c r="J3011" i="1"/>
  <c r="M3011" i="1" s="1"/>
  <c r="D116" i="23" s="1" a="1"/>
  <c r="D116" i="23" s="1"/>
  <c r="J3012" i="1"/>
  <c r="M3012" i="1" s="1"/>
  <c r="B103" i="5" s="1" a="1"/>
  <c r="B103" i="5" s="1"/>
  <c r="J3013" i="1"/>
  <c r="J3014" i="1"/>
  <c r="J3015" i="1"/>
  <c r="M3015" i="1" s="1"/>
  <c r="D93" i="23" s="1" a="1"/>
  <c r="D93" i="23" s="1"/>
  <c r="J3016" i="1"/>
  <c r="M3016" i="1" s="1"/>
  <c r="B107" i="5" s="1" a="1"/>
  <c r="B107" i="5" s="1"/>
  <c r="J3017" i="1"/>
  <c r="M3017" i="1" s="1"/>
  <c r="D12" i="23" s="1" a="1"/>
  <c r="D12" i="23" s="1"/>
  <c r="J3018" i="1"/>
  <c r="M3018" i="1" s="1"/>
  <c r="D111" i="23" s="1" a="1"/>
  <c r="D111" i="23" s="1"/>
  <c r="J3019" i="1"/>
  <c r="M3019" i="1" s="1"/>
  <c r="B110" i="5" s="1" a="1"/>
  <c r="B110" i="5" s="1"/>
  <c r="J3020" i="1"/>
  <c r="M3020" i="1" s="1"/>
  <c r="D22" i="23" s="1" a="1"/>
  <c r="D22" i="23" s="1"/>
  <c r="J3021" i="1"/>
  <c r="M3021" i="1" s="1"/>
  <c r="D95" i="23" s="1" a="1"/>
  <c r="D95" i="23" s="1"/>
  <c r="J3022" i="1"/>
  <c r="M3022" i="1" s="1"/>
  <c r="D65" i="23" s="1" a="1"/>
  <c r="D65" i="23" s="1"/>
  <c r="J3023" i="1"/>
  <c r="M3023" i="1" s="1"/>
  <c r="B114" i="5" s="1" a="1"/>
  <c r="B114" i="5" s="1"/>
  <c r="J3024" i="1"/>
  <c r="J3025" i="1"/>
  <c r="M3025" i="1" s="1"/>
  <c r="D82" i="23" s="1" a="1"/>
  <c r="D82" i="23" s="1"/>
  <c r="J3026" i="1"/>
  <c r="M3026" i="1" s="1"/>
  <c r="D117" i="23" s="1" a="1"/>
  <c r="D117" i="23" s="1"/>
  <c r="J3027" i="1"/>
  <c r="M3027" i="1" s="1"/>
  <c r="B118" i="5" s="1" a="1"/>
  <c r="B118" i="5" s="1"/>
  <c r="J3028" i="1"/>
  <c r="M3028" i="1" s="1"/>
  <c r="D18" i="23" s="1" a="1"/>
  <c r="D18" i="23" s="1"/>
  <c r="J3029" i="1"/>
  <c r="M3029" i="1" s="1"/>
  <c r="B120" i="5" s="1" a="1"/>
  <c r="B120" i="5" s="1"/>
  <c r="J3030" i="1"/>
  <c r="M3030" i="1" s="1"/>
  <c r="D60" i="23" s="1" a="1"/>
  <c r="D60" i="23" s="1"/>
  <c r="J3031" i="1"/>
  <c r="M3031" i="1" s="1"/>
  <c r="B122" i="5" s="1" a="1"/>
  <c r="B122" i="5" s="1"/>
  <c r="J3032" i="1"/>
  <c r="M3032" i="1" s="1"/>
  <c r="D53" i="23" s="1" a="1"/>
  <c r="D53" i="23" s="1"/>
  <c r="J3033" i="1"/>
  <c r="M3033" i="1" s="1"/>
  <c r="D102" i="23" s="1" a="1"/>
  <c r="D102" i="23" s="1"/>
  <c r="J3034" i="1"/>
  <c r="M3034" i="1" s="1"/>
  <c r="B125" i="5" s="1" a="1"/>
  <c r="B125" i="5" s="1"/>
  <c r="J3035" i="1"/>
  <c r="M3035" i="1" s="1"/>
  <c r="B126" i="5" s="1" a="1"/>
  <c r="B126" i="5" s="1"/>
  <c r="J3036" i="1"/>
  <c r="M3036" i="1" s="1"/>
  <c r="D9" i="23" s="1" a="1"/>
  <c r="D9" i="23" s="1"/>
  <c r="J3037" i="1"/>
  <c r="M3037" i="1" s="1"/>
  <c r="D33" i="23" s="1" a="1"/>
  <c r="D33" i="23" s="1"/>
  <c r="J3038" i="1"/>
  <c r="M3038" i="1" s="1"/>
  <c r="D114" i="23" s="1" a="1"/>
  <c r="D114" i="23" s="1"/>
  <c r="J3039" i="1"/>
  <c r="M3039" i="1" s="1"/>
  <c r="B130" i="5" s="1" a="1"/>
  <c r="B130" i="5" s="1"/>
  <c r="J3040" i="1"/>
  <c r="M3040" i="1" s="1"/>
  <c r="D23" i="23" s="1" a="1"/>
  <c r="D23" i="23" s="1"/>
  <c r="J3041" i="1"/>
  <c r="M3041" i="1" s="1"/>
  <c r="B132" i="5" s="1" a="1"/>
  <c r="B132" i="5" s="1"/>
  <c r="J3042" i="1"/>
  <c r="M3042" i="1" s="1"/>
  <c r="J3043" i="1"/>
  <c r="M3043" i="1" s="1"/>
  <c r="D70" i="23" s="1" a="1"/>
  <c r="D70" i="23" s="1"/>
  <c r="J3044" i="1"/>
  <c r="M3044" i="1" s="1"/>
  <c r="B135" i="5" s="1" a="1"/>
  <c r="B135" i="5" s="1"/>
  <c r="J3045" i="1"/>
  <c r="M3045" i="1" s="1"/>
  <c r="D72" i="23" s="1" a="1"/>
  <c r="D72" i="23" s="1"/>
  <c r="J3046" i="1"/>
  <c r="M3046" i="1" s="1"/>
  <c r="D83" i="23" s="1" a="1"/>
  <c r="D83" i="23" s="1"/>
  <c r="J3047" i="1"/>
  <c r="M3047" i="1" s="1"/>
  <c r="D103" i="23" s="1" a="1"/>
  <c r="D103" i="23" s="1"/>
  <c r="J3048" i="1"/>
  <c r="M3048" i="1" s="1"/>
  <c r="D113" i="23" s="1" a="1"/>
  <c r="D113" i="23" s="1"/>
  <c r="J3049" i="1"/>
  <c r="M3049" i="1" s="1"/>
  <c r="D75" i="23" s="1" a="1"/>
  <c r="D75" i="23" s="1"/>
  <c r="J3050" i="1"/>
  <c r="M3050" i="1" s="1"/>
  <c r="B141" i="5" s="1" a="1"/>
  <c r="B141" i="5" s="1"/>
  <c r="J3051" i="1"/>
  <c r="M3051" i="1" s="1"/>
  <c r="B142" i="5" s="1" a="1"/>
  <c r="B142" i="5" s="1"/>
  <c r="J3052" i="1"/>
  <c r="M3052" i="1" s="1"/>
  <c r="D85" i="23" s="1" a="1"/>
  <c r="D85" i="23" s="1"/>
  <c r="J3053" i="1"/>
  <c r="M3053" i="1" s="1"/>
  <c r="D74" i="23" s="1" a="1"/>
  <c r="D74" i="23" s="1"/>
  <c r="J1114" i="1"/>
  <c r="M1114" i="1" s="1"/>
  <c r="D107" i="23" s="1" a="1"/>
  <c r="D107" i="23" s="1"/>
  <c r="J3055" i="1"/>
  <c r="M3055" i="1" s="1"/>
  <c r="D34" i="23" s="1" a="1"/>
  <c r="D34" i="23" s="1"/>
  <c r="J3056" i="1"/>
  <c r="M3056" i="1" s="1"/>
  <c r="B147" i="5" s="1" a="1"/>
  <c r="B147" i="5" s="1"/>
  <c r="J3057" i="1"/>
  <c r="J3058" i="1"/>
  <c r="M3058" i="1" s="1"/>
  <c r="B149" i="5" s="1" a="1"/>
  <c r="B149" i="5" s="1"/>
  <c r="J3059" i="1"/>
  <c r="M3059" i="1" s="1"/>
  <c r="B150" i="5" s="1" a="1"/>
  <c r="B150" i="5" s="1"/>
  <c r="J3060" i="1"/>
  <c r="M3060" i="1" s="1"/>
  <c r="B151" i="5" s="1" a="1"/>
  <c r="B151" i="5" s="1"/>
  <c r="J3061" i="1"/>
  <c r="M3061" i="1" s="1"/>
  <c r="D51" i="23" s="1" a="1"/>
  <c r="D51" i="23" s="1"/>
  <c r="J3062" i="1"/>
  <c r="M3062" i="1" s="1"/>
  <c r="B153" i="5" s="1" a="1"/>
  <c r="B153" i="5" s="1"/>
  <c r="J3063" i="1"/>
  <c r="M3063" i="1" s="1"/>
  <c r="D19" i="23" s="1" a="1"/>
  <c r="D19" i="23" s="1"/>
  <c r="J3064" i="1"/>
  <c r="M3064" i="1" s="1"/>
  <c r="D59" i="23" s="1" a="1"/>
  <c r="D59" i="23" s="1"/>
  <c r="J3065" i="1"/>
  <c r="M3065" i="1" s="1"/>
  <c r="B156" i="5" s="1" a="1"/>
  <c r="B156" i="5" s="1"/>
  <c r="J3066" i="1"/>
  <c r="M3066" i="1" s="1"/>
  <c r="D31" i="23" s="1" a="1"/>
  <c r="D31" i="23" s="1"/>
  <c r="J3067" i="1"/>
  <c r="J3068" i="1"/>
  <c r="J3069" i="1"/>
  <c r="M3069" i="1" s="1"/>
  <c r="D110" i="23" s="1" a="1"/>
  <c r="D110" i="23" s="1"/>
  <c r="J3070" i="1"/>
  <c r="M3070" i="1" s="1"/>
  <c r="B161" i="5" s="1" a="1"/>
  <c r="B161" i="5" s="1"/>
  <c r="J3071" i="1"/>
  <c r="J3072" i="1"/>
  <c r="J3073" i="1"/>
  <c r="M3073" i="1" s="1"/>
  <c r="D7" i="23" s="1" a="1"/>
  <c r="D7" i="23" s="1"/>
  <c r="J3074" i="1"/>
  <c r="M3074" i="1" s="1"/>
  <c r="D79" i="23" s="1" a="1"/>
  <c r="D79" i="23" s="1"/>
  <c r="J3075" i="1"/>
  <c r="M3075" i="1" s="1"/>
  <c r="B166" i="5" s="1" a="1"/>
  <c r="B166" i="5" s="1"/>
  <c r="J3076" i="1"/>
  <c r="M3076" i="1" s="1"/>
  <c r="D21" i="23" s="1" a="1"/>
  <c r="D21" i="23" s="1"/>
  <c r="J3077" i="1"/>
  <c r="M3077" i="1" s="1"/>
  <c r="D50" i="23" s="1" a="1"/>
  <c r="D50" i="23" s="1"/>
  <c r="J3078" i="1"/>
  <c r="M3078" i="1" s="1"/>
  <c r="D54" i="23" s="1" a="1"/>
  <c r="D54" i="23" s="1"/>
  <c r="J3079" i="1"/>
  <c r="M3079" i="1" s="1"/>
  <c r="D119" i="23" s="1" a="1"/>
  <c r="D119" i="23" s="1"/>
  <c r="J3080" i="1"/>
  <c r="M3080" i="1" s="1"/>
  <c r="D108" i="23" s="1" a="1"/>
  <c r="D108" i="23" s="1"/>
  <c r="J3081" i="1"/>
  <c r="M3081" i="1" s="1"/>
  <c r="B172" i="5" s="1" a="1"/>
  <c r="B172" i="5" s="1"/>
  <c r="J3082" i="1"/>
  <c r="M3082" i="1" s="1"/>
  <c r="D68" i="23" s="1" a="1"/>
  <c r="D68" i="23" s="1"/>
  <c r="J3083" i="1"/>
  <c r="M3083" i="1" s="1"/>
  <c r="D86" i="23" s="1" a="1"/>
  <c r="D86" i="23" s="1"/>
  <c r="J2666" i="1"/>
  <c r="M2666" i="1" s="1"/>
  <c r="D99" i="23" s="1" a="1"/>
  <c r="D99" i="23" s="1"/>
  <c r="J3085" i="1"/>
  <c r="M3085" i="1" s="1"/>
  <c r="B176" i="5" s="1" a="1"/>
  <c r="B176" i="5" s="1"/>
  <c r="J3086" i="1"/>
  <c r="M3086" i="1" s="1"/>
  <c r="D30" i="23" s="1" a="1"/>
  <c r="D30" i="23" s="1"/>
  <c r="J3087" i="1"/>
  <c r="M3087" i="1" s="1"/>
  <c r="B178" i="5" s="1" a="1"/>
  <c r="B178" i="5" s="1"/>
  <c r="J3088" i="1"/>
  <c r="M3088" i="1" s="1"/>
  <c r="B179" i="5" s="1" a="1"/>
  <c r="B179" i="5" s="1"/>
  <c r="J3089" i="1"/>
  <c r="J3090" i="1"/>
  <c r="M3090" i="1" s="1"/>
  <c r="B181" i="5" s="1" a="1"/>
  <c r="B181" i="5" s="1"/>
  <c r="J3091" i="1"/>
  <c r="J3092" i="1"/>
  <c r="M3092" i="1" s="1"/>
  <c r="B183" i="5" s="1" a="1"/>
  <c r="B183" i="5" s="1"/>
  <c r="J3093" i="1"/>
  <c r="M3093" i="1" s="1"/>
  <c r="D28" i="23" s="1" a="1"/>
  <c r="D28" i="23" s="1"/>
  <c r="J3094" i="1"/>
  <c r="M3094" i="1" s="1"/>
  <c r="D126" i="23" s="1" a="1"/>
  <c r="D126" i="23" s="1"/>
  <c r="J3095" i="1"/>
  <c r="M3095" i="1" s="1"/>
  <c r="B186" i="5" s="1" a="1"/>
  <c r="B186" i="5" s="1"/>
  <c r="J4218" i="1"/>
  <c r="M4218" i="1" s="1"/>
  <c r="D112" i="23" s="1" a="1"/>
  <c r="D112" i="23" s="1"/>
  <c r="J3097" i="1"/>
  <c r="M3097" i="1" s="1"/>
  <c r="D27" i="23" s="1" a="1"/>
  <c r="D27" i="23" s="1"/>
  <c r="J3098" i="1"/>
  <c r="M3098" i="1" s="1"/>
  <c r="D120" i="23" s="1" a="1"/>
  <c r="D120" i="23" s="1"/>
  <c r="J3099" i="1"/>
  <c r="M3099" i="1" s="1"/>
  <c r="D69" i="23" s="1" a="1"/>
  <c r="D69" i="23" s="1"/>
  <c r="J3100" i="1"/>
  <c r="M3100" i="1" s="1"/>
  <c r="B191" i="5" s="1" a="1"/>
  <c r="B191" i="5" s="1"/>
  <c r="J3101" i="1"/>
  <c r="M3101" i="1" s="1"/>
  <c r="B192" i="5" s="1" a="1"/>
  <c r="B192" i="5" s="1"/>
  <c r="J3102" i="1"/>
  <c r="M3102" i="1" s="1"/>
  <c r="B193" i="5" s="1" a="1"/>
  <c r="B193" i="5" s="1"/>
  <c r="J3103" i="1"/>
  <c r="J3104" i="1"/>
  <c r="M3104" i="1" s="1"/>
  <c r="D24" i="23" s="1" a="1"/>
  <c r="D24" i="23" s="1"/>
  <c r="J3105" i="1"/>
  <c r="M3105" i="1" s="1"/>
  <c r="D44" i="23" s="1" a="1"/>
  <c r="D44" i="23" s="1"/>
  <c r="J3106" i="1"/>
  <c r="M3106" i="1" s="1"/>
  <c r="D57" i="23" s="1" a="1"/>
  <c r="D57" i="23" s="1"/>
  <c r="J3301" i="1"/>
  <c r="J3302" i="1"/>
  <c r="M3302" i="1" s="1"/>
  <c r="B203" i="5" s="1" a="1"/>
  <c r="B203" i="5" s="1"/>
  <c r="J3303" i="1"/>
  <c r="J3304" i="1"/>
  <c r="J3305" i="1"/>
  <c r="M3305" i="1" s="1"/>
  <c r="B206" i="5" s="1" a="1"/>
  <c r="B206" i="5" s="1"/>
  <c r="J3306" i="1"/>
  <c r="M3306" i="1" s="1"/>
  <c r="B207" i="5" s="1" a="1"/>
  <c r="B207" i="5" s="1"/>
  <c r="J3307" i="1"/>
  <c r="M3307" i="1" s="1"/>
  <c r="J3308" i="1"/>
  <c r="M3308" i="1" s="1"/>
  <c r="J3309" i="1"/>
  <c r="M3309" i="1" s="1"/>
  <c r="B210" i="5" s="1" a="1"/>
  <c r="B210" i="5" s="1"/>
  <c r="J3310" i="1"/>
  <c r="J3311" i="1"/>
  <c r="M3311" i="1" s="1"/>
  <c r="B212" i="5" s="1" a="1"/>
  <c r="B212" i="5" s="1"/>
  <c r="J3312" i="1"/>
  <c r="J3313" i="1"/>
  <c r="M3313" i="1" s="1"/>
  <c r="J3314" i="1"/>
  <c r="M3314" i="1" s="1"/>
  <c r="J3315" i="1"/>
  <c r="M3315" i="1" s="1"/>
  <c r="J3316" i="1"/>
  <c r="M3316" i="1" s="1"/>
  <c r="J3317" i="1"/>
  <c r="M3317" i="1" s="1"/>
  <c r="J3318" i="1"/>
  <c r="M3318" i="1" s="1"/>
  <c r="J3319" i="1"/>
  <c r="M3319" i="1" s="1"/>
  <c r="J3320" i="1"/>
  <c r="M3320" i="1" s="1"/>
  <c r="J3321" i="1"/>
  <c r="M3321" i="1" s="1"/>
  <c r="J3322" i="1"/>
  <c r="J3323" i="1"/>
  <c r="M3323" i="1" s="1"/>
  <c r="B224" i="5" s="1" a="1"/>
  <c r="B224" i="5" s="1"/>
  <c r="J3324" i="1"/>
  <c r="M3324" i="1" s="1"/>
  <c r="J3325" i="1"/>
  <c r="J3326" i="1"/>
  <c r="M3326" i="1" s="1"/>
  <c r="J3327" i="1"/>
  <c r="M3327" i="1" s="1"/>
  <c r="J3328" i="1"/>
  <c r="M3328" i="1" s="1"/>
  <c r="J3330" i="1"/>
  <c r="M3330" i="1" s="1"/>
  <c r="J3331" i="1"/>
  <c r="M3331" i="1" s="1"/>
  <c r="J3332" i="1"/>
  <c r="J3329" i="1"/>
  <c r="M3329" i="1" s="1"/>
  <c r="J3333" i="1"/>
  <c r="M3333" i="1" s="1"/>
  <c r="J3334" i="1"/>
  <c r="M3334" i="1" s="1"/>
  <c r="J3335" i="1"/>
  <c r="M3335" i="1" s="1"/>
  <c r="J3336" i="1"/>
  <c r="J3337" i="1"/>
  <c r="M3337" i="1" s="1"/>
  <c r="J3338" i="1"/>
  <c r="M3338" i="1" s="1"/>
  <c r="J3339" i="1"/>
  <c r="M3339" i="1" s="1"/>
  <c r="J3340" i="1"/>
  <c r="M3340" i="1" s="1"/>
  <c r="J3341" i="1"/>
  <c r="M3341" i="1" s="1"/>
  <c r="J3342" i="1"/>
  <c r="M3342" i="1" s="1"/>
  <c r="J3343" i="1"/>
  <c r="M3343" i="1" s="1"/>
  <c r="J3344" i="1"/>
  <c r="M3344" i="1" s="1"/>
  <c r="J3345" i="1"/>
  <c r="J3346" i="1"/>
  <c r="M3346" i="1" s="1"/>
  <c r="B247" i="5" s="1" a="1"/>
  <c r="B247" i="5" s="1"/>
  <c r="J3347" i="1"/>
  <c r="J3348" i="1"/>
  <c r="M3348" i="1" s="1"/>
  <c r="J3349" i="1"/>
  <c r="M3349" i="1" s="1"/>
  <c r="B250" i="5" s="1" a="1"/>
  <c r="B250" i="5" s="1"/>
  <c r="J3350" i="1"/>
  <c r="J3351" i="1"/>
  <c r="M3351" i="1" s="1"/>
  <c r="J3352" i="1"/>
  <c r="M3352" i="1" s="1"/>
  <c r="J3353" i="1"/>
  <c r="M3353" i="1" s="1"/>
  <c r="J3354" i="1"/>
  <c r="M3354" i="1" s="1"/>
  <c r="J3355" i="1"/>
  <c r="M3355" i="1" s="1"/>
  <c r="B256" i="5" s="1" a="1"/>
  <c r="B256" i="5" s="1"/>
  <c r="J3356" i="1"/>
  <c r="M3356" i="1" s="1"/>
  <c r="B257" i="5" s="1" a="1"/>
  <c r="B257" i="5" s="1"/>
  <c r="J3357" i="1"/>
  <c r="M3357" i="1" s="1"/>
  <c r="J3358" i="1"/>
  <c r="M3358" i="1" s="1"/>
  <c r="J3359" i="1"/>
  <c r="M3359" i="1" s="1"/>
  <c r="B260" i="5" s="1" a="1"/>
  <c r="B260" i="5" s="1"/>
  <c r="J3360" i="1"/>
  <c r="M3360" i="1" s="1"/>
  <c r="B261" i="5" s="1" a="1"/>
  <c r="B261" i="5" s="1"/>
  <c r="J3361" i="1"/>
  <c r="M3361" i="1" s="1"/>
  <c r="B262" i="5" s="1" a="1"/>
  <c r="B262" i="5" s="1"/>
  <c r="J3362" i="1"/>
  <c r="J3363" i="1"/>
  <c r="M3363" i="1" s="1"/>
  <c r="J3364" i="1"/>
  <c r="J3365" i="1"/>
  <c r="J3366" i="1"/>
  <c r="M3366" i="1" s="1"/>
  <c r="J3367" i="1"/>
  <c r="M3367" i="1" s="1"/>
  <c r="J3368" i="1"/>
  <c r="M3368" i="1" s="1"/>
  <c r="B269" i="5" s="1" a="1"/>
  <c r="B269" i="5" s="1"/>
  <c r="J3369" i="1"/>
  <c r="M3369" i="1" s="1"/>
  <c r="J3370" i="1"/>
  <c r="M3370" i="1" s="1"/>
  <c r="J3371" i="1"/>
  <c r="M3371" i="1" s="1"/>
  <c r="B272" i="5" s="1" a="1"/>
  <c r="B272" i="5" s="1"/>
  <c r="J3372" i="1"/>
  <c r="M3372" i="1" s="1"/>
  <c r="B273" i="5" s="1" a="1"/>
  <c r="B273" i="5" s="1"/>
  <c r="J3373" i="1"/>
  <c r="J3374" i="1"/>
  <c r="M3374" i="1" s="1"/>
  <c r="J3375" i="1"/>
  <c r="M3375" i="1" s="1"/>
  <c r="J3376" i="1"/>
  <c r="M3376" i="1" s="1"/>
  <c r="B277" i="5" s="1" a="1"/>
  <c r="B277" i="5" s="1"/>
  <c r="J3377" i="1"/>
  <c r="M3377" i="1" s="1"/>
  <c r="J3378" i="1"/>
  <c r="M3378" i="1" s="1"/>
  <c r="J3379" i="1"/>
  <c r="J3380" i="1"/>
  <c r="J3381" i="1"/>
  <c r="M3381" i="1" s="1"/>
  <c r="B282" i="5" s="1" a="1"/>
  <c r="B282" i="5" s="1"/>
  <c r="J3382" i="1"/>
  <c r="M3382" i="1" s="1"/>
  <c r="J3383" i="1"/>
  <c r="M3383" i="1" s="1"/>
  <c r="J3384" i="1"/>
  <c r="J3385" i="1"/>
  <c r="M3385" i="1" s="1"/>
  <c r="B286" i="5" s="1" a="1"/>
  <c r="B286" i="5" s="1"/>
  <c r="J3386" i="1"/>
  <c r="M3386" i="1" s="1"/>
  <c r="J3387" i="1"/>
  <c r="M3387" i="1" s="1"/>
  <c r="J3388" i="1"/>
  <c r="M3388" i="1" s="1"/>
  <c r="J3389" i="1"/>
  <c r="J3390" i="1"/>
  <c r="M3390" i="1" s="1"/>
  <c r="B291" i="5" s="1" a="1"/>
  <c r="B291" i="5" s="1"/>
  <c r="J3391" i="1"/>
  <c r="M3391" i="1" s="1"/>
  <c r="J3392" i="1"/>
  <c r="M3392" i="1" s="1"/>
  <c r="J3393" i="1"/>
  <c r="M3393" i="1" s="1"/>
  <c r="J3394" i="1"/>
  <c r="M3394" i="1" s="1"/>
  <c r="B295" i="5" s="1" a="1"/>
  <c r="B295" i="5" s="1"/>
  <c r="J3395" i="1"/>
  <c r="M3395" i="1" s="1"/>
  <c r="J3396" i="1"/>
  <c r="M3396" i="1" s="1"/>
  <c r="J3397" i="1"/>
  <c r="J3398" i="1"/>
  <c r="M3398" i="1" s="1"/>
  <c r="B299" i="5" s="1" a="1"/>
  <c r="B299" i="5" s="1"/>
  <c r="J3399" i="1"/>
  <c r="M3399" i="1" s="1"/>
  <c r="J3400" i="1"/>
  <c r="M3400" i="1" s="1"/>
  <c r="B301" i="5" s="1" a="1"/>
  <c r="B301" i="5" s="1"/>
  <c r="J3401" i="1"/>
  <c r="J3402" i="1"/>
  <c r="J3403" i="1"/>
  <c r="M3403" i="1" s="1"/>
  <c r="J3404" i="1"/>
  <c r="M3404" i="1" s="1"/>
  <c r="B305" i="5" s="1" a="1"/>
  <c r="B305" i="5" s="1"/>
  <c r="J3405" i="1"/>
  <c r="M3405" i="1" s="1"/>
  <c r="J3406" i="1"/>
  <c r="M3406" i="1" s="1"/>
  <c r="J3407" i="1"/>
  <c r="M3407" i="1" s="1"/>
  <c r="B308" i="5" s="1" a="1"/>
  <c r="B308" i="5" s="1"/>
  <c r="J3408" i="1"/>
  <c r="M3408" i="1" s="1"/>
  <c r="J3409" i="1"/>
  <c r="M3409" i="1" s="1"/>
  <c r="J3410" i="1"/>
  <c r="M3410" i="1" s="1"/>
  <c r="J3411" i="1"/>
  <c r="M3411" i="1" s="1"/>
  <c r="B312" i="5" s="1" a="1"/>
  <c r="B312" i="5" s="1"/>
  <c r="J3412" i="1"/>
  <c r="J3413" i="1"/>
  <c r="M3413" i="1" s="1"/>
  <c r="J3414" i="1"/>
  <c r="M3414" i="1" s="1"/>
  <c r="J3415" i="1"/>
  <c r="M3415" i="1" s="1"/>
  <c r="B316" i="5" s="1" a="1"/>
  <c r="B316" i="5" s="1"/>
  <c r="J3416" i="1"/>
  <c r="M3416" i="1" s="1"/>
  <c r="J3417" i="1"/>
  <c r="M3417" i="1" s="1"/>
  <c r="B318" i="5" s="1" a="1"/>
  <c r="B318" i="5" s="1"/>
  <c r="J3418" i="1"/>
  <c r="M3418" i="1" s="1"/>
  <c r="J3419" i="1"/>
  <c r="M3419" i="1" s="1"/>
  <c r="B320" i="5" s="1" a="1"/>
  <c r="B320" i="5" s="1"/>
  <c r="J3420" i="1"/>
  <c r="M3420" i="1" s="1"/>
  <c r="J3421" i="1"/>
  <c r="M3421" i="1" s="1"/>
  <c r="J3422" i="1"/>
  <c r="M3422" i="1" s="1"/>
  <c r="B323" i="5" s="1" a="1"/>
  <c r="B323" i="5" s="1"/>
  <c r="J3423" i="1"/>
  <c r="M3423" i="1" s="1"/>
  <c r="B324" i="5" s="1" a="1"/>
  <c r="B324" i="5" s="1"/>
  <c r="J3424" i="1"/>
  <c r="M3424" i="1" s="1"/>
  <c r="J3425" i="1"/>
  <c r="M3425" i="1" s="1"/>
  <c r="J3426" i="1"/>
  <c r="M3426" i="1" s="1"/>
  <c r="J3427" i="1"/>
  <c r="M3427" i="1" s="1"/>
  <c r="B328" i="5" s="1" a="1"/>
  <c r="B328" i="5" s="1"/>
  <c r="J3428" i="1"/>
  <c r="M3428" i="1" s="1"/>
  <c r="J3429" i="1"/>
  <c r="M3429" i="1" s="1"/>
  <c r="B330" i="5" s="1" a="1"/>
  <c r="B330" i="5" s="1"/>
  <c r="J3430" i="1"/>
  <c r="M3430" i="1" s="1"/>
  <c r="J3431" i="1"/>
  <c r="M3431" i="1" s="1"/>
  <c r="J3432" i="1"/>
  <c r="M3432" i="1" s="1"/>
  <c r="B333" i="5" s="1" a="1"/>
  <c r="B333" i="5" s="1"/>
  <c r="J3433" i="1"/>
  <c r="M3433" i="1" s="1"/>
  <c r="J3434" i="1"/>
  <c r="M3434" i="1" s="1"/>
  <c r="J3435" i="1"/>
  <c r="M3435" i="1" s="1"/>
  <c r="J3436" i="1"/>
  <c r="M3436" i="1" s="1"/>
  <c r="J3437" i="1"/>
  <c r="M3437" i="1" s="1"/>
  <c r="J3438" i="1"/>
  <c r="M3438" i="1" s="1"/>
  <c r="B339" i="5" s="1" a="1"/>
  <c r="B339" i="5" s="1"/>
  <c r="J3439" i="1"/>
  <c r="M3439" i="1" s="1"/>
  <c r="B340" i="5" s="1" a="1"/>
  <c r="B340" i="5" s="1"/>
  <c r="J3440" i="1"/>
  <c r="M3440" i="1" s="1"/>
  <c r="J3441" i="1"/>
  <c r="M3441" i="1" s="1"/>
  <c r="J1156" i="1"/>
  <c r="M1156" i="1" s="1"/>
  <c r="J3443" i="1"/>
  <c r="M3443" i="1" s="1"/>
  <c r="J3444" i="1"/>
  <c r="M3444" i="1" s="1"/>
  <c r="B345" i="5" s="1" a="1"/>
  <c r="B345" i="5" s="1"/>
  <c r="J3445" i="1"/>
  <c r="J3446" i="1"/>
  <c r="M3446" i="1" s="1"/>
  <c r="B347" i="5" s="1" a="1"/>
  <c r="B347" i="5" s="1"/>
  <c r="J3447" i="1"/>
  <c r="M3447" i="1" s="1"/>
  <c r="B348" i="5" s="1" a="1"/>
  <c r="B348" i="5" s="1"/>
  <c r="J3448" i="1"/>
  <c r="M3448" i="1" s="1"/>
  <c r="B349" i="5" s="1" a="1"/>
  <c r="B349" i="5" s="1"/>
  <c r="J3449" i="1"/>
  <c r="M3449" i="1" s="1"/>
  <c r="J3450" i="1"/>
  <c r="M3450" i="1" s="1"/>
  <c r="B351" i="5" s="1" a="1"/>
  <c r="B351" i="5" s="1"/>
  <c r="J3451" i="1"/>
  <c r="M3451" i="1" s="1"/>
  <c r="J3452" i="1"/>
  <c r="M3452" i="1" s="1"/>
  <c r="J3453" i="1"/>
  <c r="M3453" i="1" s="1"/>
  <c r="B354" i="5" s="1" a="1"/>
  <c r="B354" i="5" s="1"/>
  <c r="J3454" i="1"/>
  <c r="M3454" i="1" s="1"/>
  <c r="J3455" i="1"/>
  <c r="J3456" i="1"/>
  <c r="J3457" i="1"/>
  <c r="M3457" i="1" s="1"/>
  <c r="J3458" i="1"/>
  <c r="M3458" i="1" s="1"/>
  <c r="B359" i="5" s="1" a="1"/>
  <c r="B359" i="5" s="1"/>
  <c r="J3459" i="1"/>
  <c r="J3460" i="1"/>
  <c r="J3461" i="1"/>
  <c r="M3461" i="1" s="1"/>
  <c r="J3462" i="1"/>
  <c r="M3462" i="1" s="1"/>
  <c r="J3463" i="1"/>
  <c r="M3463" i="1" s="1"/>
  <c r="B364" i="5" s="1" a="1"/>
  <c r="B364" i="5" s="1"/>
  <c r="J3464" i="1"/>
  <c r="M3464" i="1" s="1"/>
  <c r="J3465" i="1"/>
  <c r="M3465" i="1" s="1"/>
  <c r="J3466" i="1"/>
  <c r="M3466" i="1" s="1"/>
  <c r="J3467" i="1"/>
  <c r="M3467" i="1" s="1"/>
  <c r="J3468" i="1"/>
  <c r="M3468" i="1" s="1"/>
  <c r="J3469" i="1"/>
  <c r="M3469" i="1" s="1"/>
  <c r="B370" i="5" s="1" a="1"/>
  <c r="B370" i="5" s="1"/>
  <c r="J3470" i="1"/>
  <c r="M3470" i="1" s="1"/>
  <c r="J3471" i="1"/>
  <c r="M3471" i="1" s="1"/>
  <c r="J2708" i="1"/>
  <c r="M2708" i="1" s="1"/>
  <c r="J3473" i="1"/>
  <c r="M3473" i="1" s="1"/>
  <c r="B374" i="5" s="1" a="1"/>
  <c r="B374" i="5" s="1"/>
  <c r="J3474" i="1"/>
  <c r="M3474" i="1" s="1"/>
  <c r="J3475" i="1"/>
  <c r="M3475" i="1" s="1"/>
  <c r="B376" i="5" s="1" a="1"/>
  <c r="B376" i="5" s="1"/>
  <c r="J3476" i="1"/>
  <c r="M3476" i="1" s="1"/>
  <c r="B377" i="5" s="1" a="1"/>
  <c r="B377" i="5" s="1"/>
  <c r="J3477" i="1"/>
  <c r="J3478" i="1"/>
  <c r="M3478" i="1" s="1"/>
  <c r="B379" i="5" s="1" a="1"/>
  <c r="B379" i="5" s="1"/>
  <c r="J3479" i="1"/>
  <c r="J3480" i="1"/>
  <c r="M3480" i="1" s="1"/>
  <c r="B381" i="5" s="1" a="1"/>
  <c r="B381" i="5" s="1"/>
  <c r="J3481" i="1"/>
  <c r="M3481" i="1" s="1"/>
  <c r="J3482" i="1"/>
  <c r="M3482" i="1" s="1"/>
  <c r="J3483" i="1"/>
  <c r="M3483" i="1" s="1"/>
  <c r="B384" i="5" s="1" a="1"/>
  <c r="B384" i="5" s="1"/>
  <c r="J4260" i="1"/>
  <c r="M4260" i="1" s="1"/>
  <c r="J3485" i="1"/>
  <c r="M3485" i="1" s="1"/>
  <c r="J3486" i="1"/>
  <c r="M3486" i="1" s="1"/>
  <c r="J3487" i="1"/>
  <c r="M3487" i="1" s="1"/>
  <c r="J3488" i="1"/>
  <c r="M3488" i="1" s="1"/>
  <c r="B389" i="5" s="1" a="1"/>
  <c r="B389" i="5" s="1"/>
  <c r="J3489" i="1"/>
  <c r="M3489" i="1" s="1"/>
  <c r="B390" i="5" s="1" a="1"/>
  <c r="B390" i="5" s="1"/>
  <c r="J3490" i="1"/>
  <c r="M3490" i="1" s="1"/>
  <c r="B391" i="5" s="1" a="1"/>
  <c r="B391" i="5" s="1"/>
  <c r="J3491" i="1"/>
  <c r="J3492" i="1"/>
  <c r="M3492" i="1" s="1"/>
  <c r="J3493" i="1"/>
  <c r="M3493" i="1" s="1"/>
  <c r="J3494" i="1"/>
  <c r="M3494" i="1" s="1"/>
  <c r="J3107" i="1"/>
  <c r="M3107" i="1" s="1"/>
  <c r="J3108" i="1"/>
  <c r="M3108" i="1" s="1"/>
  <c r="J3109" i="1"/>
  <c r="M3109" i="1" s="1"/>
  <c r="J3110" i="1"/>
  <c r="M3110" i="1" s="1"/>
  <c r="J3111" i="1"/>
  <c r="M3111" i="1" s="1"/>
  <c r="J3112" i="1"/>
  <c r="M3112" i="1" s="1"/>
  <c r="J3113" i="1"/>
  <c r="M3113" i="1" s="1"/>
  <c r="J3114" i="1"/>
  <c r="M3114" i="1" s="1"/>
  <c r="J3115" i="1"/>
  <c r="M3115" i="1" s="1"/>
  <c r="J3116" i="1"/>
  <c r="M3116" i="1" s="1"/>
  <c r="J3117" i="1"/>
  <c r="M3117" i="1" s="1"/>
  <c r="J3118" i="1"/>
  <c r="M3118" i="1" s="1"/>
  <c r="J3119" i="1"/>
  <c r="M3119" i="1" s="1"/>
  <c r="J3120" i="1"/>
  <c r="M3120" i="1" s="1"/>
  <c r="J3121" i="1"/>
  <c r="M3121" i="1" s="1"/>
  <c r="J3122" i="1"/>
  <c r="M3122" i="1" s="1"/>
  <c r="J3123" i="1"/>
  <c r="M3123" i="1" s="1"/>
  <c r="J3124" i="1"/>
  <c r="M3124" i="1" s="1"/>
  <c r="J3125" i="1"/>
  <c r="M3125" i="1" s="1"/>
  <c r="J3126" i="1"/>
  <c r="M3126" i="1" s="1"/>
  <c r="J3127" i="1"/>
  <c r="M3127" i="1" s="1"/>
  <c r="J3128" i="1"/>
  <c r="M3128" i="1" s="1"/>
  <c r="J3129" i="1"/>
  <c r="M3129" i="1" s="1"/>
  <c r="J3130" i="1"/>
  <c r="M3130" i="1" s="1"/>
  <c r="J3131" i="1"/>
  <c r="M3131" i="1" s="1"/>
  <c r="J3132" i="1"/>
  <c r="M3132" i="1" s="1"/>
  <c r="J3133" i="1"/>
  <c r="M3133" i="1" s="1"/>
  <c r="J3134" i="1"/>
  <c r="M3134" i="1" s="1"/>
  <c r="J3136" i="1"/>
  <c r="M3136" i="1" s="1"/>
  <c r="J3137" i="1"/>
  <c r="M3137" i="1" s="1"/>
  <c r="J3138" i="1"/>
  <c r="M3138" i="1" s="1"/>
  <c r="J3135" i="1"/>
  <c r="M3135" i="1" s="1"/>
  <c r="J3139" i="1"/>
  <c r="M3139" i="1" s="1"/>
  <c r="J3140" i="1"/>
  <c r="M3140" i="1" s="1"/>
  <c r="J3141" i="1"/>
  <c r="M3141" i="1" s="1"/>
  <c r="J3142" i="1"/>
  <c r="M3142" i="1" s="1"/>
  <c r="J3143" i="1"/>
  <c r="M3143" i="1" s="1"/>
  <c r="J3144" i="1"/>
  <c r="M3144" i="1" s="1"/>
  <c r="J3145" i="1"/>
  <c r="M3145" i="1" s="1"/>
  <c r="J3146" i="1"/>
  <c r="M3146" i="1" s="1"/>
  <c r="J3147" i="1"/>
  <c r="M3147" i="1" s="1"/>
  <c r="J3148" i="1"/>
  <c r="M3148" i="1" s="1"/>
  <c r="J3149" i="1"/>
  <c r="M3149" i="1" s="1"/>
  <c r="J3150" i="1"/>
  <c r="M3150" i="1" s="1"/>
  <c r="J3151" i="1"/>
  <c r="M3151" i="1" s="1"/>
  <c r="J3152" i="1"/>
  <c r="M3152" i="1" s="1"/>
  <c r="J3153" i="1"/>
  <c r="M3153" i="1" s="1"/>
  <c r="J3154" i="1"/>
  <c r="M3154" i="1" s="1"/>
  <c r="J3155" i="1"/>
  <c r="M3155" i="1" s="1"/>
  <c r="J3156" i="1"/>
  <c r="M3156" i="1" s="1"/>
  <c r="J3157" i="1"/>
  <c r="M3157" i="1" s="1"/>
  <c r="J3158" i="1"/>
  <c r="M3158" i="1" s="1"/>
  <c r="J3159" i="1"/>
  <c r="M3159" i="1" s="1"/>
  <c r="J3160" i="1"/>
  <c r="M3160" i="1" s="1"/>
  <c r="J3161" i="1"/>
  <c r="M3161" i="1" s="1"/>
  <c r="J3162" i="1"/>
  <c r="M3162" i="1" s="1"/>
  <c r="J3163" i="1"/>
  <c r="M3163" i="1" s="1"/>
  <c r="J3164" i="1"/>
  <c r="M3164" i="1" s="1"/>
  <c r="J3165" i="1"/>
  <c r="M3165" i="1" s="1"/>
  <c r="J3166" i="1"/>
  <c r="M3166" i="1" s="1"/>
  <c r="J3167" i="1"/>
  <c r="M3167" i="1" s="1"/>
  <c r="J3168" i="1"/>
  <c r="M3168" i="1" s="1"/>
  <c r="J3169" i="1"/>
  <c r="M3169" i="1" s="1"/>
  <c r="J3170" i="1"/>
  <c r="M3170" i="1" s="1"/>
  <c r="J3171" i="1"/>
  <c r="M3171" i="1" s="1"/>
  <c r="J3172" i="1"/>
  <c r="M3172" i="1" s="1"/>
  <c r="J3173" i="1"/>
  <c r="M3173" i="1" s="1"/>
  <c r="J3174" i="1"/>
  <c r="M3174" i="1" s="1"/>
  <c r="J3175" i="1"/>
  <c r="M3175" i="1" s="1"/>
  <c r="J3176" i="1"/>
  <c r="M3176" i="1" s="1"/>
  <c r="J3177" i="1"/>
  <c r="M3177" i="1" s="1"/>
  <c r="J3178" i="1"/>
  <c r="M3178" i="1" s="1"/>
  <c r="J3179" i="1"/>
  <c r="M3179" i="1" s="1"/>
  <c r="J3180" i="1"/>
  <c r="M3180" i="1" s="1"/>
  <c r="J3181" i="1"/>
  <c r="M3181" i="1" s="1"/>
  <c r="J3182" i="1"/>
  <c r="M3182" i="1" s="1"/>
  <c r="J3183" i="1"/>
  <c r="M3183" i="1" s="1"/>
  <c r="J3184" i="1"/>
  <c r="M3184" i="1" s="1"/>
  <c r="J3185" i="1"/>
  <c r="M3185" i="1" s="1"/>
  <c r="J3186" i="1"/>
  <c r="M3186" i="1" s="1"/>
  <c r="J3187" i="1"/>
  <c r="M3187" i="1" s="1"/>
  <c r="J3188" i="1"/>
  <c r="M3188" i="1" s="1"/>
  <c r="J3189" i="1"/>
  <c r="M3189" i="1" s="1"/>
  <c r="J3190" i="1"/>
  <c r="M3190" i="1" s="1"/>
  <c r="J3191" i="1"/>
  <c r="M3191" i="1" s="1"/>
  <c r="J3192" i="1"/>
  <c r="M3192" i="1" s="1"/>
  <c r="J3193" i="1"/>
  <c r="M3193" i="1" s="1"/>
  <c r="J3194" i="1"/>
  <c r="M3194" i="1" s="1"/>
  <c r="J3195" i="1"/>
  <c r="M3195" i="1" s="1"/>
  <c r="J3196" i="1"/>
  <c r="M3196" i="1" s="1"/>
  <c r="J3197" i="1"/>
  <c r="M3197" i="1" s="1"/>
  <c r="J3198" i="1"/>
  <c r="M3198" i="1" s="1"/>
  <c r="J3199" i="1"/>
  <c r="M3199" i="1" s="1"/>
  <c r="J3200" i="1"/>
  <c r="M3200" i="1" s="1"/>
  <c r="J3201" i="1"/>
  <c r="M3201" i="1" s="1"/>
  <c r="J3202" i="1"/>
  <c r="M3202" i="1" s="1"/>
  <c r="J3203" i="1"/>
  <c r="M3203" i="1" s="1"/>
  <c r="J3204" i="1"/>
  <c r="M3204" i="1" s="1"/>
  <c r="J3205" i="1"/>
  <c r="M3205" i="1" s="1"/>
  <c r="J3206" i="1"/>
  <c r="M3206" i="1" s="1"/>
  <c r="J3207" i="1"/>
  <c r="M3207" i="1" s="1"/>
  <c r="J3208" i="1"/>
  <c r="M3208" i="1" s="1"/>
  <c r="J3209" i="1"/>
  <c r="M3209" i="1" s="1"/>
  <c r="J3210" i="1"/>
  <c r="M3210" i="1" s="1"/>
  <c r="J3211" i="1"/>
  <c r="M3211" i="1" s="1"/>
  <c r="J3212" i="1"/>
  <c r="M3212" i="1" s="1"/>
  <c r="J3213" i="1"/>
  <c r="M3213" i="1" s="1"/>
  <c r="J3214" i="1"/>
  <c r="M3214" i="1" s="1"/>
  <c r="J3215" i="1"/>
  <c r="M3215" i="1" s="1"/>
  <c r="J3216" i="1"/>
  <c r="M3216" i="1" s="1"/>
  <c r="J3217" i="1"/>
  <c r="M3217" i="1" s="1"/>
  <c r="J3218" i="1"/>
  <c r="M3218" i="1" s="1"/>
  <c r="J3219" i="1"/>
  <c r="M3219" i="1" s="1"/>
  <c r="J3220" i="1"/>
  <c r="M3220" i="1" s="1"/>
  <c r="J3221" i="1"/>
  <c r="M3221" i="1" s="1"/>
  <c r="J3222" i="1"/>
  <c r="M3222" i="1" s="1"/>
  <c r="J3223" i="1"/>
  <c r="M3223" i="1" s="1"/>
  <c r="J3224" i="1"/>
  <c r="M3224" i="1" s="1"/>
  <c r="J3225" i="1"/>
  <c r="M3225" i="1" s="1"/>
  <c r="J3226" i="1"/>
  <c r="M3226" i="1" s="1"/>
  <c r="J3227" i="1"/>
  <c r="M3227" i="1" s="1"/>
  <c r="J3228" i="1"/>
  <c r="M3228" i="1" s="1"/>
  <c r="J3229" i="1"/>
  <c r="M3229" i="1" s="1"/>
  <c r="J3230" i="1"/>
  <c r="M3230" i="1" s="1"/>
  <c r="J3231" i="1"/>
  <c r="M3231" i="1" s="1"/>
  <c r="J3232" i="1"/>
  <c r="M3232" i="1" s="1"/>
  <c r="J3233" i="1"/>
  <c r="M3233" i="1" s="1"/>
  <c r="J3234" i="1"/>
  <c r="M3234" i="1" s="1"/>
  <c r="J3235" i="1"/>
  <c r="M3235" i="1" s="1"/>
  <c r="J3236" i="1"/>
  <c r="M3236" i="1" s="1"/>
  <c r="J3237" i="1"/>
  <c r="M3237" i="1" s="1"/>
  <c r="J3238" i="1"/>
  <c r="M3238" i="1" s="1"/>
  <c r="J3239" i="1"/>
  <c r="M3239" i="1" s="1"/>
  <c r="J3240" i="1"/>
  <c r="M3240" i="1" s="1"/>
  <c r="J3241" i="1"/>
  <c r="M3241" i="1" s="1"/>
  <c r="J3242" i="1"/>
  <c r="M3242" i="1" s="1"/>
  <c r="J3243" i="1"/>
  <c r="M3243" i="1" s="1"/>
  <c r="J3244" i="1"/>
  <c r="M3244" i="1" s="1"/>
  <c r="J3245" i="1"/>
  <c r="M3245" i="1" s="1"/>
  <c r="J3246" i="1"/>
  <c r="M3246" i="1" s="1"/>
  <c r="J3247" i="1"/>
  <c r="M3247" i="1" s="1"/>
  <c r="J1144" i="1"/>
  <c r="M1144" i="1" s="1"/>
  <c r="J3249" i="1"/>
  <c r="M3249" i="1" s="1"/>
  <c r="J3250" i="1"/>
  <c r="M3250" i="1" s="1"/>
  <c r="J3251" i="1"/>
  <c r="M3251" i="1" s="1"/>
  <c r="J3252" i="1"/>
  <c r="M3252" i="1" s="1"/>
  <c r="J3253" i="1"/>
  <c r="M3253" i="1" s="1"/>
  <c r="J3254" i="1"/>
  <c r="M3254" i="1" s="1"/>
  <c r="J3255" i="1"/>
  <c r="M3255" i="1" s="1"/>
  <c r="J3256" i="1"/>
  <c r="M3256" i="1" s="1"/>
  <c r="J3257" i="1"/>
  <c r="M3257" i="1" s="1"/>
  <c r="J3258" i="1"/>
  <c r="M3258" i="1" s="1"/>
  <c r="J3259" i="1"/>
  <c r="M3259" i="1" s="1"/>
  <c r="J3260" i="1"/>
  <c r="M3260" i="1" s="1"/>
  <c r="J3261" i="1"/>
  <c r="M3261" i="1" s="1"/>
  <c r="J3262" i="1"/>
  <c r="M3262" i="1" s="1"/>
  <c r="J3263" i="1"/>
  <c r="M3263" i="1" s="1"/>
  <c r="J3264" i="1"/>
  <c r="M3264" i="1" s="1"/>
  <c r="J3265" i="1"/>
  <c r="M3265" i="1" s="1"/>
  <c r="J3266" i="1"/>
  <c r="M3266" i="1" s="1"/>
  <c r="J3267" i="1"/>
  <c r="M3267" i="1" s="1"/>
  <c r="J3268" i="1"/>
  <c r="M3268" i="1" s="1"/>
  <c r="J3269" i="1"/>
  <c r="M3269" i="1" s="1"/>
  <c r="J3270" i="1"/>
  <c r="M3270" i="1" s="1"/>
  <c r="J3271" i="1"/>
  <c r="M3271" i="1" s="1"/>
  <c r="J3272" i="1"/>
  <c r="M3272" i="1" s="1"/>
  <c r="J3273" i="1"/>
  <c r="M3273" i="1" s="1"/>
  <c r="J3274" i="1"/>
  <c r="M3274" i="1" s="1"/>
  <c r="J3275" i="1"/>
  <c r="M3275" i="1" s="1"/>
  <c r="J3276" i="1"/>
  <c r="M3276" i="1" s="1"/>
  <c r="J3277" i="1"/>
  <c r="M3277" i="1" s="1"/>
  <c r="J2696" i="1"/>
  <c r="M2696" i="1" s="1"/>
  <c r="J3279" i="1"/>
  <c r="M3279" i="1" s="1"/>
  <c r="J3280" i="1"/>
  <c r="M3280" i="1" s="1"/>
  <c r="J3281" i="1"/>
  <c r="M3281" i="1" s="1"/>
  <c r="J3282" i="1"/>
  <c r="M3282" i="1" s="1"/>
  <c r="J3283" i="1"/>
  <c r="M3283" i="1" s="1"/>
  <c r="J3284" i="1"/>
  <c r="M3284" i="1" s="1"/>
  <c r="J3285" i="1"/>
  <c r="M3285" i="1" s="1"/>
  <c r="J3286" i="1"/>
  <c r="M3286" i="1" s="1"/>
  <c r="J3287" i="1"/>
  <c r="M3287" i="1" s="1"/>
  <c r="J3288" i="1"/>
  <c r="M3288" i="1" s="1"/>
  <c r="J3289" i="1"/>
  <c r="M3289" i="1" s="1"/>
  <c r="J4248" i="1"/>
  <c r="M4248" i="1" s="1"/>
  <c r="J3291" i="1"/>
  <c r="M3291" i="1" s="1"/>
  <c r="J3292" i="1"/>
  <c r="M3292" i="1" s="1"/>
  <c r="J3293" i="1"/>
  <c r="M3293" i="1" s="1"/>
  <c r="J3294" i="1"/>
  <c r="M3294" i="1" s="1"/>
  <c r="J3295" i="1"/>
  <c r="M3295" i="1" s="1"/>
  <c r="J3296" i="1"/>
  <c r="M3296" i="1" s="1"/>
  <c r="J3297" i="1"/>
  <c r="M3297" i="1" s="1"/>
  <c r="J3298" i="1"/>
  <c r="M3298" i="1" s="1"/>
  <c r="J3299" i="1"/>
  <c r="M3299" i="1" s="1"/>
  <c r="J3300" i="1"/>
  <c r="M3300" i="1" s="1"/>
  <c r="J3495" i="1"/>
  <c r="M3495" i="1" s="1"/>
  <c r="J3496" i="1"/>
  <c r="M3496" i="1" s="1"/>
  <c r="J3497" i="1"/>
  <c r="M3497" i="1" s="1"/>
  <c r="J3498" i="1"/>
  <c r="M3498" i="1" s="1"/>
  <c r="J3499" i="1"/>
  <c r="M3499" i="1" s="1"/>
  <c r="J3500" i="1"/>
  <c r="M3500" i="1" s="1"/>
  <c r="J3501" i="1"/>
  <c r="M3501" i="1" s="1"/>
  <c r="J3502" i="1"/>
  <c r="M3502" i="1" s="1"/>
  <c r="J3503" i="1"/>
  <c r="M3503" i="1" s="1"/>
  <c r="J3504" i="1"/>
  <c r="M3504" i="1" s="1"/>
  <c r="J3505" i="1"/>
  <c r="M3505" i="1" s="1"/>
  <c r="J3506" i="1"/>
  <c r="M3506" i="1" s="1"/>
  <c r="J3507" i="1"/>
  <c r="M3507" i="1" s="1"/>
  <c r="J3508" i="1"/>
  <c r="M3508" i="1" s="1"/>
  <c r="J3509" i="1"/>
  <c r="M3509" i="1" s="1"/>
  <c r="J3510" i="1"/>
  <c r="M3510" i="1" s="1"/>
  <c r="J3511" i="1"/>
  <c r="M3511" i="1" s="1"/>
  <c r="J3512" i="1"/>
  <c r="M3512" i="1" s="1"/>
  <c r="J3513" i="1"/>
  <c r="M3513" i="1" s="1"/>
  <c r="J3514" i="1"/>
  <c r="M3514" i="1" s="1"/>
  <c r="J3515" i="1"/>
  <c r="M3515" i="1" s="1"/>
  <c r="J3516" i="1"/>
  <c r="M3516" i="1" s="1"/>
  <c r="J3517" i="1"/>
  <c r="M3517" i="1" s="1"/>
  <c r="J3518" i="1"/>
  <c r="M3518" i="1" s="1"/>
  <c r="J3519" i="1"/>
  <c r="M3519" i="1" s="1"/>
  <c r="J3520" i="1"/>
  <c r="M3520" i="1" s="1"/>
  <c r="J3521" i="1"/>
  <c r="M3521" i="1" s="1"/>
  <c r="J3522" i="1"/>
  <c r="M3522" i="1" s="1"/>
  <c r="J3524" i="1"/>
  <c r="M3524" i="1" s="1"/>
  <c r="J3525" i="1"/>
  <c r="M3525" i="1" s="1"/>
  <c r="J3526" i="1"/>
  <c r="M3526" i="1" s="1"/>
  <c r="J3523" i="1"/>
  <c r="M3523" i="1" s="1"/>
  <c r="J3527" i="1"/>
  <c r="M3527" i="1" s="1"/>
  <c r="J3528" i="1"/>
  <c r="M3528" i="1" s="1"/>
  <c r="J3529" i="1"/>
  <c r="M3529" i="1" s="1"/>
  <c r="J3530" i="1"/>
  <c r="M3530" i="1" s="1"/>
  <c r="J3531" i="1"/>
  <c r="M3531" i="1" s="1"/>
  <c r="J3532" i="1"/>
  <c r="M3532" i="1" s="1"/>
  <c r="J3533" i="1"/>
  <c r="M3533" i="1" s="1"/>
  <c r="J3534" i="1"/>
  <c r="M3534" i="1" s="1"/>
  <c r="J3535" i="1"/>
  <c r="M3535" i="1" s="1"/>
  <c r="J3536" i="1"/>
  <c r="M3536" i="1" s="1"/>
  <c r="J3537" i="1"/>
  <c r="M3537" i="1" s="1"/>
  <c r="J3538" i="1"/>
  <c r="M3538" i="1" s="1"/>
  <c r="J3539" i="1"/>
  <c r="M3539" i="1" s="1"/>
  <c r="J3540" i="1"/>
  <c r="M3540" i="1" s="1"/>
  <c r="J3541" i="1"/>
  <c r="M3541" i="1" s="1"/>
  <c r="J3542" i="1"/>
  <c r="M3542" i="1" s="1"/>
  <c r="J3543" i="1"/>
  <c r="M3543" i="1" s="1"/>
  <c r="J3544" i="1"/>
  <c r="M3544" i="1" s="1"/>
  <c r="J3545" i="1"/>
  <c r="M3545" i="1" s="1"/>
  <c r="J3546" i="1"/>
  <c r="M3546" i="1" s="1"/>
  <c r="J3547" i="1"/>
  <c r="M3547" i="1" s="1"/>
  <c r="J3548" i="1"/>
  <c r="M3548" i="1" s="1"/>
  <c r="J3549" i="1"/>
  <c r="M3549" i="1" s="1"/>
  <c r="J3550" i="1"/>
  <c r="M3550" i="1" s="1"/>
  <c r="J3551" i="1"/>
  <c r="M3551" i="1" s="1"/>
  <c r="J3552" i="1"/>
  <c r="M3552" i="1" s="1"/>
  <c r="J3553" i="1"/>
  <c r="M3553" i="1" s="1"/>
  <c r="J3554" i="1"/>
  <c r="M3554" i="1" s="1"/>
  <c r="J3555" i="1"/>
  <c r="M3555" i="1" s="1"/>
  <c r="J3556" i="1"/>
  <c r="M3556" i="1" s="1"/>
  <c r="J3557" i="1"/>
  <c r="M3557" i="1" s="1"/>
  <c r="J3558" i="1"/>
  <c r="M3558" i="1" s="1"/>
  <c r="J3559" i="1"/>
  <c r="M3559" i="1" s="1"/>
  <c r="J3560" i="1"/>
  <c r="M3560" i="1" s="1"/>
  <c r="J3561" i="1"/>
  <c r="M3561" i="1" s="1"/>
  <c r="J3562" i="1"/>
  <c r="M3562" i="1" s="1"/>
  <c r="J3563" i="1"/>
  <c r="M3563" i="1" s="1"/>
  <c r="J3564" i="1"/>
  <c r="M3564" i="1" s="1"/>
  <c r="J3565" i="1"/>
  <c r="M3565" i="1" s="1"/>
  <c r="J3566" i="1"/>
  <c r="M3566" i="1" s="1"/>
  <c r="J3567" i="1"/>
  <c r="M3567" i="1" s="1"/>
  <c r="J3568" i="1"/>
  <c r="M3568" i="1" s="1"/>
  <c r="J3569" i="1"/>
  <c r="M3569" i="1" s="1"/>
  <c r="J3570" i="1"/>
  <c r="M3570" i="1" s="1"/>
  <c r="J3571" i="1"/>
  <c r="M3571" i="1" s="1"/>
  <c r="J3572" i="1"/>
  <c r="M3572" i="1" s="1"/>
  <c r="J3573" i="1"/>
  <c r="M3573" i="1" s="1"/>
  <c r="J3574" i="1"/>
  <c r="M3574" i="1" s="1"/>
  <c r="J3575" i="1"/>
  <c r="M3575" i="1" s="1"/>
  <c r="J3576" i="1"/>
  <c r="M3576" i="1" s="1"/>
  <c r="J3577" i="1"/>
  <c r="M3577" i="1" s="1"/>
  <c r="J3578" i="1"/>
  <c r="M3578" i="1" s="1"/>
  <c r="J3579" i="1"/>
  <c r="M3579" i="1" s="1"/>
  <c r="J3580" i="1"/>
  <c r="M3580" i="1" s="1"/>
  <c r="J3581" i="1"/>
  <c r="M3581" i="1" s="1"/>
  <c r="J3582" i="1"/>
  <c r="M3582" i="1" s="1"/>
  <c r="J3583" i="1"/>
  <c r="M3583" i="1" s="1"/>
  <c r="J3584" i="1"/>
  <c r="M3584" i="1" s="1"/>
  <c r="J3585" i="1"/>
  <c r="M3585" i="1" s="1"/>
  <c r="J3586" i="1"/>
  <c r="M3586" i="1" s="1"/>
  <c r="J3587" i="1"/>
  <c r="M3587" i="1" s="1"/>
  <c r="J3588" i="1"/>
  <c r="M3588" i="1" s="1"/>
  <c r="J3589" i="1"/>
  <c r="M3589" i="1" s="1"/>
  <c r="J3590" i="1"/>
  <c r="M3590" i="1" s="1"/>
  <c r="J3591" i="1"/>
  <c r="M3591" i="1" s="1"/>
  <c r="J3592" i="1"/>
  <c r="M3592" i="1" s="1"/>
  <c r="J3593" i="1"/>
  <c r="M3593" i="1" s="1"/>
  <c r="J3594" i="1"/>
  <c r="M3594" i="1" s="1"/>
  <c r="J3595" i="1"/>
  <c r="M3595" i="1" s="1"/>
  <c r="J3596" i="1"/>
  <c r="M3596" i="1" s="1"/>
  <c r="J3597" i="1"/>
  <c r="M3597" i="1" s="1"/>
  <c r="J3598" i="1"/>
  <c r="M3598" i="1" s="1"/>
  <c r="J3599" i="1"/>
  <c r="M3599" i="1" s="1"/>
  <c r="J3600" i="1"/>
  <c r="M3600" i="1" s="1"/>
  <c r="J3601" i="1"/>
  <c r="M3601" i="1" s="1"/>
  <c r="J3602" i="1"/>
  <c r="M3602" i="1" s="1"/>
  <c r="J3603" i="1"/>
  <c r="M3603" i="1" s="1"/>
  <c r="J3604" i="1"/>
  <c r="M3604" i="1" s="1"/>
  <c r="J3605" i="1"/>
  <c r="M3605" i="1" s="1"/>
  <c r="J3606" i="1"/>
  <c r="M3606" i="1" s="1"/>
  <c r="J3607" i="1"/>
  <c r="M3607" i="1" s="1"/>
  <c r="J3608" i="1"/>
  <c r="M3608" i="1" s="1"/>
  <c r="J3609" i="1"/>
  <c r="M3609" i="1" s="1"/>
  <c r="J3610" i="1"/>
  <c r="M3610" i="1" s="1"/>
  <c r="J3611" i="1"/>
  <c r="M3611" i="1" s="1"/>
  <c r="J3612" i="1"/>
  <c r="M3612" i="1" s="1"/>
  <c r="J3613" i="1"/>
  <c r="M3613" i="1" s="1"/>
  <c r="J3614" i="1"/>
  <c r="M3614" i="1" s="1"/>
  <c r="J3615" i="1"/>
  <c r="M3615" i="1" s="1"/>
  <c r="J3616" i="1"/>
  <c r="M3616" i="1" s="1"/>
  <c r="J3617" i="1"/>
  <c r="M3617" i="1" s="1"/>
  <c r="J3618" i="1"/>
  <c r="M3618" i="1" s="1"/>
  <c r="J3619" i="1"/>
  <c r="M3619" i="1" s="1"/>
  <c r="J3620" i="1"/>
  <c r="M3620" i="1" s="1"/>
  <c r="J3621" i="1"/>
  <c r="M3621" i="1" s="1"/>
  <c r="J3622" i="1"/>
  <c r="M3622" i="1" s="1"/>
  <c r="J3623" i="1"/>
  <c r="M3623" i="1" s="1"/>
  <c r="J3624" i="1"/>
  <c r="M3624" i="1" s="1"/>
  <c r="J3625" i="1"/>
  <c r="M3625" i="1" s="1"/>
  <c r="J3626" i="1"/>
  <c r="M3626" i="1" s="1"/>
  <c r="J3627" i="1"/>
  <c r="M3627" i="1" s="1"/>
  <c r="J3628" i="1"/>
  <c r="M3628" i="1" s="1"/>
  <c r="J3629" i="1"/>
  <c r="M3629" i="1" s="1"/>
  <c r="J3630" i="1"/>
  <c r="M3630" i="1" s="1"/>
  <c r="J3631" i="1"/>
  <c r="M3631" i="1" s="1"/>
  <c r="J3632" i="1"/>
  <c r="M3632" i="1" s="1"/>
  <c r="J3633" i="1"/>
  <c r="M3633" i="1" s="1"/>
  <c r="J3634" i="1"/>
  <c r="M3634" i="1" s="1"/>
  <c r="J3635" i="1"/>
  <c r="M3635" i="1" s="1"/>
  <c r="J1308" i="1"/>
  <c r="M1308" i="1" s="1"/>
  <c r="J3637" i="1"/>
  <c r="M3637" i="1" s="1"/>
  <c r="J3638" i="1"/>
  <c r="M3638" i="1" s="1"/>
  <c r="J3639" i="1"/>
  <c r="M3639" i="1" s="1"/>
  <c r="J3640" i="1"/>
  <c r="M3640" i="1" s="1"/>
  <c r="J3641" i="1"/>
  <c r="M3641" i="1" s="1"/>
  <c r="J3642" i="1"/>
  <c r="M3642" i="1" s="1"/>
  <c r="J3643" i="1"/>
  <c r="M3643" i="1" s="1"/>
  <c r="J3644" i="1"/>
  <c r="M3644" i="1" s="1"/>
  <c r="J3645" i="1"/>
  <c r="M3645" i="1" s="1"/>
  <c r="J3646" i="1"/>
  <c r="M3646" i="1" s="1"/>
  <c r="J3647" i="1"/>
  <c r="M3647" i="1" s="1"/>
  <c r="J3648" i="1"/>
  <c r="M3648" i="1" s="1"/>
  <c r="J3649" i="1"/>
  <c r="M3649" i="1" s="1"/>
  <c r="J3650" i="1"/>
  <c r="M3650" i="1" s="1"/>
  <c r="J3651" i="1"/>
  <c r="M3651" i="1" s="1"/>
  <c r="J3652" i="1"/>
  <c r="M3652" i="1" s="1"/>
  <c r="J3653" i="1"/>
  <c r="M3653" i="1" s="1"/>
  <c r="J3654" i="1"/>
  <c r="M3654" i="1" s="1"/>
  <c r="J3655" i="1"/>
  <c r="M3655" i="1" s="1"/>
  <c r="J3656" i="1"/>
  <c r="M3656" i="1" s="1"/>
  <c r="J3657" i="1"/>
  <c r="M3657" i="1" s="1"/>
  <c r="J3658" i="1"/>
  <c r="M3658" i="1" s="1"/>
  <c r="J3659" i="1"/>
  <c r="M3659" i="1" s="1"/>
  <c r="J3660" i="1"/>
  <c r="M3660" i="1" s="1"/>
  <c r="J3661" i="1"/>
  <c r="M3661" i="1" s="1"/>
  <c r="J3662" i="1"/>
  <c r="M3662" i="1" s="1"/>
  <c r="J3663" i="1"/>
  <c r="M3663" i="1" s="1"/>
  <c r="J3664" i="1"/>
  <c r="M3664" i="1" s="1"/>
  <c r="J3665" i="1"/>
  <c r="M3665" i="1" s="1"/>
  <c r="J2860" i="1"/>
  <c r="M2860" i="1" s="1"/>
  <c r="J3667" i="1"/>
  <c r="M3667" i="1" s="1"/>
  <c r="J3668" i="1"/>
  <c r="M3668" i="1" s="1"/>
  <c r="J3669" i="1"/>
  <c r="M3669" i="1" s="1"/>
  <c r="J3670" i="1"/>
  <c r="M3670" i="1" s="1"/>
  <c r="J3671" i="1"/>
  <c r="M3671" i="1" s="1"/>
  <c r="J3672" i="1"/>
  <c r="M3672" i="1" s="1"/>
  <c r="J3673" i="1"/>
  <c r="M3673" i="1" s="1"/>
  <c r="J3674" i="1"/>
  <c r="M3674" i="1" s="1"/>
  <c r="J3675" i="1"/>
  <c r="M3675" i="1" s="1"/>
  <c r="J3676" i="1"/>
  <c r="M3676" i="1" s="1"/>
  <c r="J3677" i="1"/>
  <c r="M3677" i="1" s="1"/>
  <c r="J4412" i="1"/>
  <c r="M4412" i="1" s="1"/>
  <c r="J3679" i="1"/>
  <c r="M3679" i="1" s="1"/>
  <c r="J3680" i="1"/>
  <c r="M3680" i="1" s="1"/>
  <c r="J3681" i="1"/>
  <c r="M3681" i="1" s="1"/>
  <c r="J3682" i="1"/>
  <c r="M3682" i="1" s="1"/>
  <c r="J3683" i="1"/>
  <c r="M3683" i="1" s="1"/>
  <c r="J3684" i="1"/>
  <c r="M3684" i="1" s="1"/>
  <c r="J3685" i="1"/>
  <c r="M3685" i="1" s="1"/>
  <c r="J3686" i="1"/>
  <c r="M3686" i="1" s="1"/>
  <c r="J3687" i="1"/>
  <c r="M3687" i="1" s="1"/>
  <c r="J3688" i="1"/>
  <c r="M3688" i="1" s="1"/>
  <c r="J2137" i="1"/>
  <c r="J2138" i="1"/>
  <c r="M2138" i="1" s="1"/>
  <c r="C5" i="5" s="1" a="1"/>
  <c r="C5" i="5" s="1"/>
  <c r="J2139" i="1"/>
  <c r="J2140" i="1"/>
  <c r="J2141" i="1"/>
  <c r="M2141" i="1" s="1"/>
  <c r="C8" i="5" s="1" a="1"/>
  <c r="C8" i="5" s="1"/>
  <c r="J2142" i="1"/>
  <c r="M2142" i="1" s="1"/>
  <c r="C9" i="5" s="1" a="1"/>
  <c r="C9" i="5" s="1"/>
  <c r="J2143" i="1"/>
  <c r="J2144" i="1"/>
  <c r="J2145" i="1"/>
  <c r="M2145" i="1" s="1"/>
  <c r="C12" i="5" s="1" a="1"/>
  <c r="C12" i="5" s="1"/>
  <c r="J2146" i="1"/>
  <c r="J2147" i="1"/>
  <c r="M2147" i="1" s="1"/>
  <c r="C14" i="5" s="1" a="1"/>
  <c r="C14" i="5" s="1"/>
  <c r="J2148" i="1"/>
  <c r="M2148" i="1" s="1"/>
  <c r="C15" i="5" s="1" a="1"/>
  <c r="C15" i="5" s="1"/>
  <c r="J2149" i="1"/>
  <c r="M2149" i="1" s="1"/>
  <c r="F76" i="23" s="1" a="1"/>
  <c r="F76" i="23" s="1"/>
  <c r="J2150" i="1"/>
  <c r="M2150" i="1" s="1"/>
  <c r="F39" i="23" s="1" a="1"/>
  <c r="F39" i="23" s="1"/>
  <c r="J2151" i="1"/>
  <c r="M2151" i="1" s="1"/>
  <c r="F122" i="23" s="1" a="1"/>
  <c r="F122" i="23" s="1"/>
  <c r="J2152" i="1"/>
  <c r="M2152" i="1" s="1"/>
  <c r="F123" i="23" s="1" a="1"/>
  <c r="F123" i="23" s="1"/>
  <c r="J2153" i="1"/>
  <c r="M2153" i="1" s="1"/>
  <c r="F104" i="23" s="1" a="1"/>
  <c r="F104" i="23" s="1"/>
  <c r="J2154" i="1"/>
  <c r="M2154" i="1" s="1"/>
  <c r="F56" i="23" s="1" a="1"/>
  <c r="F56" i="23" s="1"/>
  <c r="J2155" i="1"/>
  <c r="M2155" i="1" s="1"/>
  <c r="F20" i="23" s="1" a="1"/>
  <c r="F20" i="23" s="1"/>
  <c r="J2156" i="1"/>
  <c r="M2156" i="1" s="1"/>
  <c r="F45" i="23" s="1" a="1"/>
  <c r="F45" i="23" s="1"/>
  <c r="J2157" i="1"/>
  <c r="M2157" i="1" s="1"/>
  <c r="F63" i="23" s="1" a="1"/>
  <c r="F63" i="23" s="1"/>
  <c r="J2158" i="1"/>
  <c r="J2159" i="1"/>
  <c r="J2160" i="1"/>
  <c r="M2160" i="1" s="1"/>
  <c r="F58" i="23" s="1" a="1"/>
  <c r="F58" i="23" s="1"/>
  <c r="J2161" i="1"/>
  <c r="M2161" i="1" s="1"/>
  <c r="C28" i="5" s="1" a="1"/>
  <c r="C28" i="5" s="1"/>
  <c r="J2162" i="1"/>
  <c r="M2162" i="1" s="1"/>
  <c r="F89" i="23" s="1" a="1"/>
  <c r="F89" i="23" s="1"/>
  <c r="J2163" i="1"/>
  <c r="M2163" i="1" s="1"/>
  <c r="F14" i="23" s="1" a="1"/>
  <c r="F14" i="23" s="1"/>
  <c r="J2164" i="1"/>
  <c r="M2164" i="1" s="1"/>
  <c r="F25" i="23" s="1" a="1"/>
  <c r="F25" i="23" s="1"/>
  <c r="J2166" i="1"/>
  <c r="M2166" i="1" s="1"/>
  <c r="F40" i="23" s="1" a="1"/>
  <c r="F40" i="23" s="1"/>
  <c r="J2167" i="1"/>
  <c r="M2167" i="1" s="1"/>
  <c r="F26" i="23" s="1" a="1"/>
  <c r="F26" i="23" s="1"/>
  <c r="J2168" i="1"/>
  <c r="J2165" i="1"/>
  <c r="M2165" i="1" s="1"/>
  <c r="F62" i="23" s="1" a="1"/>
  <c r="F62" i="23" s="1"/>
  <c r="J2169" i="1"/>
  <c r="M2169" i="1" s="1"/>
  <c r="F8" i="23" s="1" a="1"/>
  <c r="F8" i="23" s="1"/>
  <c r="J2170" i="1"/>
  <c r="J2171" i="1"/>
  <c r="M2171" i="1" s="1"/>
  <c r="F87" i="23" s="1" a="1"/>
  <c r="F87" i="23" s="1"/>
  <c r="J2172" i="1"/>
  <c r="J2173" i="1"/>
  <c r="M2173" i="1" s="1"/>
  <c r="F77" i="23" s="1" a="1"/>
  <c r="F77" i="23" s="1"/>
  <c r="J2174" i="1"/>
  <c r="M2174" i="1" s="1"/>
  <c r="F38" i="23" s="1" a="1"/>
  <c r="F38" i="23" s="1"/>
  <c r="J2175" i="1"/>
  <c r="J2176" i="1"/>
  <c r="M2176" i="1" s="1"/>
  <c r="F91" i="23" s="1" a="1"/>
  <c r="F91" i="23" s="1"/>
  <c r="J2177" i="1"/>
  <c r="J2178" i="1"/>
  <c r="M2178" i="1" s="1"/>
  <c r="F105" i="23" s="1" a="1"/>
  <c r="F105" i="23" s="1"/>
  <c r="J2179" i="1"/>
  <c r="M2179" i="1" s="1"/>
  <c r="F128" i="23" s="1" a="1"/>
  <c r="F128" i="23" s="1"/>
  <c r="J2180" i="1"/>
  <c r="M2180" i="1" s="1"/>
  <c r="F121" i="23" s="1" a="1"/>
  <c r="F121" i="23" s="1"/>
  <c r="J2181" i="1"/>
  <c r="J2182" i="1"/>
  <c r="M2182" i="1" s="1"/>
  <c r="C49" i="5" s="1" a="1"/>
  <c r="C49" i="5" s="1"/>
  <c r="J2183" i="1"/>
  <c r="J2184" i="1"/>
  <c r="M2184" i="1" s="1"/>
  <c r="F106" i="23" s="1" a="1"/>
  <c r="F106" i="23" s="1"/>
  <c r="J2185" i="1"/>
  <c r="J2186" i="1"/>
  <c r="M2186" i="1" s="1"/>
  <c r="C53" i="5" s="1" a="1"/>
  <c r="C53" i="5" s="1"/>
  <c r="J2187" i="1"/>
  <c r="M2187" i="1" s="1"/>
  <c r="F81" i="23" s="1" a="1"/>
  <c r="F81" i="23" s="1"/>
  <c r="J2188" i="1"/>
  <c r="M2188" i="1" s="1"/>
  <c r="F71" i="23" s="1" a="1"/>
  <c r="F71" i="23" s="1"/>
  <c r="J2189" i="1"/>
  <c r="M2189" i="1" s="1"/>
  <c r="F73" i="23" s="1" a="1"/>
  <c r="F73" i="23" s="1"/>
  <c r="J2190" i="1"/>
  <c r="M2190" i="1" s="1"/>
  <c r="F66" i="23" s="1" a="1"/>
  <c r="F66" i="23" s="1"/>
  <c r="J2191" i="1"/>
  <c r="J2192" i="1"/>
  <c r="M2192" i="1" s="1"/>
  <c r="C59" i="5" s="1" a="1"/>
  <c r="C59" i="5" s="1"/>
  <c r="J2193" i="1"/>
  <c r="M2193" i="1" s="1"/>
  <c r="F115" i="23" s="1" a="1"/>
  <c r="F115" i="23" s="1"/>
  <c r="J2194" i="1"/>
  <c r="M2194" i="1" s="1"/>
  <c r="F16" i="23" s="1" a="1"/>
  <c r="F16" i="23" s="1"/>
  <c r="J2195" i="1"/>
  <c r="J2196" i="1"/>
  <c r="M2196" i="1" s="1"/>
  <c r="C63" i="5" s="1" a="1"/>
  <c r="C63" i="5" s="1"/>
  <c r="J2197" i="1"/>
  <c r="J2198" i="1"/>
  <c r="J2199" i="1"/>
  <c r="M2199" i="1" s="1"/>
  <c r="F35" i="23" s="1" a="1"/>
  <c r="F35" i="23" s="1"/>
  <c r="J2200" i="1"/>
  <c r="J2201" i="1"/>
  <c r="J2202" i="1"/>
  <c r="M2202" i="1" s="1"/>
  <c r="F46" i="23" s="1" a="1"/>
  <c r="F46" i="23" s="1"/>
  <c r="J2203" i="1"/>
  <c r="M2203" i="1" s="1"/>
  <c r="F127" i="23" s="1" a="1"/>
  <c r="F127" i="23" s="1"/>
  <c r="J2204" i="1"/>
  <c r="M2204" i="1" s="1"/>
  <c r="C71" i="5" s="1" a="1"/>
  <c r="C71" i="5" s="1"/>
  <c r="J2205" i="1"/>
  <c r="M2205" i="1" s="1"/>
  <c r="F37" i="23" s="1" a="1"/>
  <c r="F37" i="23" s="1"/>
  <c r="J2206" i="1"/>
  <c r="M2206" i="1" s="1"/>
  <c r="F13" i="23" s="1" a="1"/>
  <c r="F13" i="23" s="1"/>
  <c r="J2207" i="1"/>
  <c r="J2208" i="1"/>
  <c r="M2208" i="1" s="1"/>
  <c r="C75" i="5" s="1" a="1"/>
  <c r="C75" i="5" s="1"/>
  <c r="J2209" i="1"/>
  <c r="J2210" i="1"/>
  <c r="M2210" i="1" s="1"/>
  <c r="F52" i="23" s="1" a="1"/>
  <c r="F52" i="23" s="1"/>
  <c r="J2211" i="1"/>
  <c r="M2211" i="1" s="1"/>
  <c r="F101" i="23" s="1" a="1"/>
  <c r="F101" i="23" s="1"/>
  <c r="J2212" i="1"/>
  <c r="M2212" i="1" s="1"/>
  <c r="C79" i="5" s="1" a="1"/>
  <c r="C79" i="5" s="1"/>
  <c r="J2213" i="1"/>
  <c r="M2213" i="1" s="1"/>
  <c r="F47" i="23" s="1" a="1"/>
  <c r="F47" i="23" s="1"/>
  <c r="J2214" i="1"/>
  <c r="M2214" i="1" s="1"/>
  <c r="F61" i="23" s="1" a="1"/>
  <c r="F61" i="23" s="1"/>
  <c r="J2215" i="1"/>
  <c r="M2215" i="1" s="1"/>
  <c r="C82" i="5" s="1" a="1"/>
  <c r="C82" i="5" s="1"/>
  <c r="J2216" i="1"/>
  <c r="J2217" i="1"/>
  <c r="J2218" i="1"/>
  <c r="J2219" i="1"/>
  <c r="J2220" i="1"/>
  <c r="M2220" i="1" s="1"/>
  <c r="F97" i="23" s="1" a="1"/>
  <c r="F97" i="23" s="1"/>
  <c r="J2221" i="1"/>
  <c r="J2222" i="1"/>
  <c r="M2222" i="1" s="1"/>
  <c r="F94" i="23" s="1" a="1"/>
  <c r="F94" i="23" s="1"/>
  <c r="J2223" i="1"/>
  <c r="J2224" i="1"/>
  <c r="J2225" i="1"/>
  <c r="J2226" i="1"/>
  <c r="M2226" i="1" s="1"/>
  <c r="C93" i="5" s="1" a="1"/>
  <c r="C93" i="5" s="1"/>
  <c r="J2227" i="1"/>
  <c r="M2227" i="1" s="1"/>
  <c r="F96" i="23" s="1" a="1"/>
  <c r="F96" i="23" s="1"/>
  <c r="J2228" i="1"/>
  <c r="M2228" i="1" s="1"/>
  <c r="F41" i="23" s="1" a="1"/>
  <c r="F41" i="23" s="1"/>
  <c r="J2229" i="1"/>
  <c r="M2229" i="1" s="1"/>
  <c r="F118" i="23" s="1" a="1"/>
  <c r="F118" i="23" s="1"/>
  <c r="J2230" i="1"/>
  <c r="M2230" i="1" s="1"/>
  <c r="C97" i="5" s="1" a="1"/>
  <c r="C97" i="5" s="1"/>
  <c r="J2231" i="1"/>
  <c r="M2231" i="1" s="1"/>
  <c r="F43" i="23" s="1" a="1"/>
  <c r="F43" i="23" s="1"/>
  <c r="J2232" i="1"/>
  <c r="J2233" i="1"/>
  <c r="J2234" i="1"/>
  <c r="M2234" i="1" s="1"/>
  <c r="C101" i="5" s="1" a="1"/>
  <c r="C101" i="5" s="1"/>
  <c r="J2235" i="1"/>
  <c r="M2235" i="1" s="1"/>
  <c r="F116" i="23" s="1" a="1"/>
  <c r="F116" i="23" s="1"/>
  <c r="J2236" i="1"/>
  <c r="M2236" i="1" s="1"/>
  <c r="C103" i="5" s="1" a="1"/>
  <c r="C103" i="5" s="1"/>
  <c r="J2237" i="1"/>
  <c r="J2238" i="1"/>
  <c r="M2238" i="1" s="1"/>
  <c r="F32" i="23" s="1" a="1"/>
  <c r="F32" i="23" s="1"/>
  <c r="J2239" i="1"/>
  <c r="M2239" i="1" s="1"/>
  <c r="F93" i="23" s="1" a="1"/>
  <c r="F93" i="23" s="1"/>
  <c r="J2240" i="1"/>
  <c r="J2241" i="1"/>
  <c r="M2241" i="1" s="1"/>
  <c r="F12" i="23" s="1" a="1"/>
  <c r="F12" i="23" s="1"/>
  <c r="J2242" i="1"/>
  <c r="M2242" i="1" s="1"/>
  <c r="F111" i="23" s="1" a="1"/>
  <c r="F111" i="23" s="1"/>
  <c r="J2243" i="1"/>
  <c r="M2243" i="1" s="1"/>
  <c r="C110" i="5" s="1" a="1"/>
  <c r="C110" i="5" s="1"/>
  <c r="J2244" i="1"/>
  <c r="M2244" i="1" s="1"/>
  <c r="F22" i="23" s="1" a="1"/>
  <c r="F22" i="23" s="1"/>
  <c r="J2245" i="1"/>
  <c r="M2245" i="1" s="1"/>
  <c r="F95" i="23" s="1" a="1"/>
  <c r="F95" i="23" s="1"/>
  <c r="J2246" i="1"/>
  <c r="M2246" i="1" s="1"/>
  <c r="F65" i="23" s="1" a="1"/>
  <c r="F65" i="23" s="1"/>
  <c r="J2247" i="1"/>
  <c r="M2247" i="1" s="1"/>
  <c r="C114" i="5" s="1" a="1"/>
  <c r="C114" i="5" s="1"/>
  <c r="J2248" i="1"/>
  <c r="J2249" i="1"/>
  <c r="J2250" i="1"/>
  <c r="J2251" i="1"/>
  <c r="M2251" i="1" s="1"/>
  <c r="C118" i="5" s="1" a="1"/>
  <c r="C118" i="5" s="1"/>
  <c r="J2252" i="1"/>
  <c r="M2252" i="1" s="1"/>
  <c r="F18" i="23" s="1" a="1"/>
  <c r="F18" i="23" s="1"/>
  <c r="J2253" i="1"/>
  <c r="M2253" i="1" s="1"/>
  <c r="C120" i="5" s="1" a="1"/>
  <c r="C120" i="5" s="1"/>
  <c r="J2254" i="1"/>
  <c r="J2255" i="1"/>
  <c r="M2255" i="1" s="1"/>
  <c r="C122" i="5" s="1" a="1"/>
  <c r="C122" i="5" s="1"/>
  <c r="J2256" i="1"/>
  <c r="M2256" i="1" s="1"/>
  <c r="F53" i="23" s="1" a="1"/>
  <c r="F53" i="23" s="1"/>
  <c r="J2257" i="1"/>
  <c r="M2257" i="1" s="1"/>
  <c r="F102" i="23" s="1" a="1"/>
  <c r="F102" i="23" s="1"/>
  <c r="J2258" i="1"/>
  <c r="M2258" i="1" s="1"/>
  <c r="C125" i="5" s="1" a="1"/>
  <c r="C125" i="5" s="1"/>
  <c r="J2259" i="1"/>
  <c r="M2259" i="1" s="1"/>
  <c r="C126" i="5" s="1" a="1"/>
  <c r="C126" i="5" s="1"/>
  <c r="J2260" i="1"/>
  <c r="M2260" i="1" s="1"/>
  <c r="F9" i="23" s="1" a="1"/>
  <c r="F9" i="23" s="1"/>
  <c r="J2261" i="1"/>
  <c r="J2262" i="1"/>
  <c r="M2262" i="1" s="1"/>
  <c r="F114" i="23" s="1" a="1"/>
  <c r="F114" i="23" s="1"/>
  <c r="J2263" i="1"/>
  <c r="M2263" i="1" s="1"/>
  <c r="C130" i="5" s="1" a="1"/>
  <c r="C130" i="5" s="1"/>
  <c r="J2264" i="1"/>
  <c r="M2264" i="1" s="1"/>
  <c r="F23" i="23" s="1" a="1"/>
  <c r="F23" i="23" s="1"/>
  <c r="J2265" i="1"/>
  <c r="M2265" i="1" s="1"/>
  <c r="C132" i="5" s="1" a="1"/>
  <c r="C132" i="5" s="1"/>
  <c r="J2266" i="1"/>
  <c r="M2266" i="1" s="1"/>
  <c r="J2267" i="1"/>
  <c r="M2267" i="1" s="1"/>
  <c r="F70" i="23" s="1" a="1"/>
  <c r="F70" i="23" s="1"/>
  <c r="J2268" i="1"/>
  <c r="J2269" i="1"/>
  <c r="M2269" i="1" s="1"/>
  <c r="F72" i="23" s="1" a="1"/>
  <c r="F72" i="23" s="1"/>
  <c r="J2270" i="1"/>
  <c r="M2270" i="1" s="1"/>
  <c r="F83" i="23" s="1" a="1"/>
  <c r="F83" i="23" s="1"/>
  <c r="J2271" i="1"/>
  <c r="M2271" i="1" s="1"/>
  <c r="F103" i="23" s="1" a="1"/>
  <c r="F103" i="23" s="1"/>
  <c r="J2272" i="1"/>
  <c r="M2272" i="1" s="1"/>
  <c r="F113" i="23" s="1" a="1"/>
  <c r="F113" i="23" s="1"/>
  <c r="J2273" i="1"/>
  <c r="J2274" i="1"/>
  <c r="M2274" i="1" s="1"/>
  <c r="C141" i="5" s="1" a="1"/>
  <c r="C141" i="5" s="1"/>
  <c r="J2275" i="1"/>
  <c r="M2275" i="1" s="1"/>
  <c r="C142" i="5" s="1" a="1"/>
  <c r="C142" i="5" s="1"/>
  <c r="J2276" i="1"/>
  <c r="M2276" i="1" s="1"/>
  <c r="F85" i="23" s="1" a="1"/>
  <c r="F85" i="23" s="1"/>
  <c r="J2277" i="1"/>
  <c r="M2277" i="1" s="1"/>
  <c r="F74" i="23" s="1" a="1"/>
  <c r="F74" i="23" s="1"/>
  <c r="J768" i="1"/>
  <c r="J2279" i="1"/>
  <c r="J2280" i="1"/>
  <c r="M2280" i="1" s="1"/>
  <c r="C147" i="5" s="1" a="1"/>
  <c r="C147" i="5" s="1"/>
  <c r="J2281" i="1"/>
  <c r="M2281" i="1" s="1"/>
  <c r="F88" i="23" s="1" a="1"/>
  <c r="F88" i="23" s="1"/>
  <c r="J2282" i="1"/>
  <c r="M2282" i="1" s="1"/>
  <c r="C149" i="5" s="1" a="1"/>
  <c r="C149" i="5" s="1"/>
  <c r="J2283" i="1"/>
  <c r="M2283" i="1" s="1"/>
  <c r="C150" i="5" s="1" a="1"/>
  <c r="C150" i="5" s="1"/>
  <c r="J2284" i="1"/>
  <c r="J2285" i="1"/>
  <c r="M2285" i="1" s="1"/>
  <c r="F51" i="23" s="1" a="1"/>
  <c r="F51" i="23" s="1"/>
  <c r="J2286" i="1"/>
  <c r="M2286" i="1" s="1"/>
  <c r="C153" i="5" s="1" a="1"/>
  <c r="C153" i="5" s="1"/>
  <c r="J2287" i="1"/>
  <c r="M2287" i="1" s="1"/>
  <c r="F19" i="23" s="1" a="1"/>
  <c r="F19" i="23" s="1"/>
  <c r="J2288" i="1"/>
  <c r="M2288" i="1" s="1"/>
  <c r="F59" i="23" s="1" a="1"/>
  <c r="F59" i="23" s="1"/>
  <c r="J2289" i="1"/>
  <c r="J2290" i="1"/>
  <c r="J2291" i="1"/>
  <c r="J2292" i="1"/>
  <c r="J2293" i="1"/>
  <c r="M2293" i="1" s="1"/>
  <c r="F110" i="23" s="1" a="1"/>
  <c r="F110" i="23" s="1"/>
  <c r="J2294" i="1"/>
  <c r="J2295" i="1"/>
  <c r="J2296" i="1"/>
  <c r="J2297" i="1"/>
  <c r="M2297" i="1" s="1"/>
  <c r="F7" i="23" s="1" a="1"/>
  <c r="F7" i="23" s="1"/>
  <c r="J2298" i="1"/>
  <c r="J2299" i="1"/>
  <c r="M2299" i="1" s="1"/>
  <c r="C166" i="5" s="1" a="1"/>
  <c r="C166" i="5" s="1"/>
  <c r="J2300" i="1"/>
  <c r="M2300" i="1" s="1"/>
  <c r="F21" i="23" s="1" a="1"/>
  <c r="F21" i="23" s="1"/>
  <c r="J2301" i="1"/>
  <c r="M2301" i="1" s="1"/>
  <c r="F50" i="23" s="1" a="1"/>
  <c r="F50" i="23" s="1"/>
  <c r="J2302" i="1"/>
  <c r="M2302" i="1" s="1"/>
  <c r="F54" i="23" s="1" a="1"/>
  <c r="F54" i="23" s="1"/>
  <c r="J2303" i="1"/>
  <c r="M2303" i="1" s="1"/>
  <c r="F119" i="23" s="1" a="1"/>
  <c r="F119" i="23" s="1"/>
  <c r="J2304" i="1"/>
  <c r="M2304" i="1" s="1"/>
  <c r="F108" i="23" s="1" a="1"/>
  <c r="F108" i="23" s="1"/>
  <c r="J2305" i="1"/>
  <c r="M2305" i="1" s="1"/>
  <c r="C172" i="5" s="1" a="1"/>
  <c r="C172" i="5" s="1"/>
  <c r="J2306" i="1"/>
  <c r="M2306" i="1" s="1"/>
  <c r="F68" i="23" s="1" a="1"/>
  <c r="F68" i="23" s="1"/>
  <c r="J2307" i="1"/>
  <c r="M2307" i="1" s="1"/>
  <c r="F86" i="23" s="1" a="1"/>
  <c r="F86" i="23" s="1"/>
  <c r="J2320" i="1"/>
  <c r="J2309" i="1"/>
  <c r="M2309" i="1" s="1"/>
  <c r="C176" i="5" s="1" a="1"/>
  <c r="C176" i="5" s="1"/>
  <c r="J2310" i="1"/>
  <c r="J2311" i="1"/>
  <c r="M2311" i="1" s="1"/>
  <c r="C178" i="5" s="1" a="1"/>
  <c r="C178" i="5" s="1"/>
  <c r="J2312" i="1"/>
  <c r="J2313" i="1"/>
  <c r="J2314" i="1"/>
  <c r="M2314" i="1" s="1"/>
  <c r="C181" i="5" s="1" a="1"/>
  <c r="C181" i="5" s="1"/>
  <c r="J2315" i="1"/>
  <c r="J2316" i="1"/>
  <c r="M2316" i="1" s="1"/>
  <c r="C183" i="5" s="1" a="1"/>
  <c r="C183" i="5" s="1"/>
  <c r="J2317" i="1"/>
  <c r="J2318" i="1"/>
  <c r="M2318" i="1" s="1"/>
  <c r="F126" i="23" s="1" a="1"/>
  <c r="F126" i="23" s="1"/>
  <c r="J2319" i="1"/>
  <c r="J3872" i="1"/>
  <c r="M3872" i="1" s="1"/>
  <c r="F112" i="23" s="1" a="1"/>
  <c r="F112" i="23" s="1"/>
  <c r="J2321" i="1"/>
  <c r="J2322" i="1"/>
  <c r="M2322" i="1" s="1"/>
  <c r="F120" i="23" s="1" a="1"/>
  <c r="F120" i="23" s="1"/>
  <c r="J2323" i="1"/>
  <c r="M2323" i="1" s="1"/>
  <c r="F69" i="23" s="1" a="1"/>
  <c r="F69" i="23" s="1"/>
  <c r="J2324" i="1"/>
  <c r="M2324" i="1" s="1"/>
  <c r="C191" i="5" s="1" a="1"/>
  <c r="C191" i="5" s="1"/>
  <c r="J2325" i="1"/>
  <c r="M2325" i="1" s="1"/>
  <c r="C192" i="5" s="1" a="1"/>
  <c r="C192" i="5" s="1"/>
  <c r="J2326" i="1"/>
  <c r="M2326" i="1" s="1"/>
  <c r="C193" i="5" s="1" a="1"/>
  <c r="C193" i="5" s="1"/>
  <c r="J2327" i="1"/>
  <c r="J2328" i="1"/>
  <c r="M2328" i="1" s="1"/>
  <c r="F24" i="23" s="1" a="1"/>
  <c r="F24" i="23" s="1"/>
  <c r="J2329" i="1"/>
  <c r="J2330" i="1"/>
  <c r="M2330" i="1" s="1"/>
  <c r="F57" i="23" s="1" a="1"/>
  <c r="F57" i="23" s="1"/>
  <c r="J2525" i="1"/>
  <c r="M2525" i="1" s="1"/>
  <c r="J2526" i="1"/>
  <c r="M2526" i="1" s="1"/>
  <c r="C203" i="5" s="1" a="1"/>
  <c r="C203" i="5" s="1"/>
  <c r="J2527" i="1"/>
  <c r="J2528" i="1"/>
  <c r="J2529" i="1"/>
  <c r="M2529" i="1" s="1"/>
  <c r="C206" i="5" s="1" a="1"/>
  <c r="C206" i="5" s="1"/>
  <c r="J2530" i="1"/>
  <c r="M2530" i="1" s="1"/>
  <c r="C207" i="5" s="1" a="1"/>
  <c r="C207" i="5" s="1"/>
  <c r="J2531" i="1"/>
  <c r="J2532" i="1"/>
  <c r="J2533" i="1"/>
  <c r="M2533" i="1" s="1"/>
  <c r="C210" i="5" s="1" a="1"/>
  <c r="C210" i="5" s="1"/>
  <c r="J2534" i="1"/>
  <c r="J2535" i="1"/>
  <c r="M2535" i="1" s="1"/>
  <c r="C212" i="5" s="1" a="1"/>
  <c r="C212" i="5" s="1"/>
  <c r="J2536" i="1"/>
  <c r="M2536" i="1" s="1"/>
  <c r="C213" i="5" s="1" a="1"/>
  <c r="C213" i="5" s="1"/>
  <c r="J2537" i="1"/>
  <c r="M2537" i="1" s="1"/>
  <c r="J2538" i="1"/>
  <c r="M2538" i="1" s="1"/>
  <c r="J2539" i="1"/>
  <c r="M2539" i="1" s="1"/>
  <c r="J2540" i="1"/>
  <c r="M2540" i="1" s="1"/>
  <c r="J2541" i="1"/>
  <c r="M2541" i="1" s="1"/>
  <c r="J2542" i="1"/>
  <c r="M2542" i="1" s="1"/>
  <c r="J2543" i="1"/>
  <c r="M2543" i="1" s="1"/>
  <c r="J2544" i="1"/>
  <c r="M2544" i="1" s="1"/>
  <c r="J2545" i="1"/>
  <c r="M2545" i="1" s="1"/>
  <c r="J2546" i="1"/>
  <c r="J2547" i="1"/>
  <c r="J2548" i="1"/>
  <c r="M2548" i="1" s="1"/>
  <c r="J2549" i="1"/>
  <c r="M2549" i="1" s="1"/>
  <c r="C226" i="5" s="1" a="1"/>
  <c r="C226" i="5" s="1"/>
  <c r="J2550" i="1"/>
  <c r="M2550" i="1" s="1"/>
  <c r="J2551" i="1"/>
  <c r="M2551" i="1" s="1"/>
  <c r="J2552" i="1"/>
  <c r="M2552" i="1" s="1"/>
  <c r="J2554" i="1"/>
  <c r="M2554" i="1" s="1"/>
  <c r="J2555" i="1"/>
  <c r="M2555" i="1" s="1"/>
  <c r="J2556" i="1"/>
  <c r="J2553" i="1"/>
  <c r="M2553" i="1" s="1"/>
  <c r="J2557" i="1"/>
  <c r="M2557" i="1" s="1"/>
  <c r="J2558" i="1"/>
  <c r="J2559" i="1"/>
  <c r="M2559" i="1" s="1"/>
  <c r="J2560" i="1"/>
  <c r="J2561" i="1"/>
  <c r="M2561" i="1" s="1"/>
  <c r="J2562" i="1"/>
  <c r="M2562" i="1" s="1"/>
  <c r="J2563" i="1"/>
  <c r="J2564" i="1"/>
  <c r="M2564" i="1" s="1"/>
  <c r="J2565" i="1"/>
  <c r="J2566" i="1"/>
  <c r="M2566" i="1" s="1"/>
  <c r="J2567" i="1"/>
  <c r="M2567" i="1" s="1"/>
  <c r="J2568" i="1"/>
  <c r="M2568" i="1" s="1"/>
  <c r="J2569" i="1"/>
  <c r="J2570" i="1"/>
  <c r="M2570" i="1" s="1"/>
  <c r="C247" i="5" s="1" a="1"/>
  <c r="C247" i="5" s="1"/>
  <c r="J2571" i="1"/>
  <c r="J2572" i="1"/>
  <c r="M2572" i="1" s="1"/>
  <c r="J2573" i="1"/>
  <c r="J2574" i="1"/>
  <c r="M2574" i="1" s="1"/>
  <c r="C251" i="5" s="1" a="1"/>
  <c r="C251" i="5" s="1"/>
  <c r="J2575" i="1"/>
  <c r="M2575" i="1" s="1"/>
  <c r="J2576" i="1"/>
  <c r="M2576" i="1" s="1"/>
  <c r="J2577" i="1"/>
  <c r="M2577" i="1" s="1"/>
  <c r="J2578" i="1"/>
  <c r="M2578" i="1" s="1"/>
  <c r="J2579" i="1"/>
  <c r="J2580" i="1"/>
  <c r="M2580" i="1" s="1"/>
  <c r="C257" i="5" s="1" a="1"/>
  <c r="C257" i="5" s="1"/>
  <c r="J2581" i="1"/>
  <c r="M2581" i="1" s="1"/>
  <c r="J2582" i="1"/>
  <c r="M2582" i="1" s="1"/>
  <c r="J2583" i="1"/>
  <c r="J2584" i="1"/>
  <c r="M2584" i="1" s="1"/>
  <c r="C261" i="5" s="1" a="1"/>
  <c r="C261" i="5" s="1"/>
  <c r="J2585" i="1"/>
  <c r="J2586" i="1"/>
  <c r="J2587" i="1"/>
  <c r="M2587" i="1" s="1"/>
  <c r="J2588" i="1"/>
  <c r="J2589" i="1"/>
  <c r="J2590" i="1"/>
  <c r="M2590" i="1" s="1"/>
  <c r="J2591" i="1"/>
  <c r="M2591" i="1" s="1"/>
  <c r="J2592" i="1"/>
  <c r="M2592" i="1" s="1"/>
  <c r="C269" i="5" s="1" a="1"/>
  <c r="C269" i="5" s="1"/>
  <c r="J2593" i="1"/>
  <c r="M2593" i="1" s="1"/>
  <c r="J2594" i="1"/>
  <c r="M2594" i="1" s="1"/>
  <c r="J2595" i="1"/>
  <c r="J2596" i="1"/>
  <c r="M2596" i="1" s="1"/>
  <c r="C273" i="5" s="1" a="1"/>
  <c r="C273" i="5" s="1"/>
  <c r="J2597" i="1"/>
  <c r="J2598" i="1"/>
  <c r="M2598" i="1" s="1"/>
  <c r="J2599" i="1"/>
  <c r="M2599" i="1" s="1"/>
  <c r="J2600" i="1"/>
  <c r="M2600" i="1" s="1"/>
  <c r="C277" i="5" s="1" a="1"/>
  <c r="C277" i="5" s="1"/>
  <c r="J2601" i="1"/>
  <c r="M2601" i="1" s="1"/>
  <c r="J2602" i="1"/>
  <c r="M2602" i="1" s="1"/>
  <c r="J2603" i="1"/>
  <c r="M2603" i="1" s="1"/>
  <c r="C280" i="5" s="1" a="1"/>
  <c r="C280" i="5" s="1"/>
  <c r="J2604" i="1"/>
  <c r="J2605" i="1"/>
  <c r="J2606" i="1"/>
  <c r="J2607" i="1"/>
  <c r="J2608" i="1"/>
  <c r="M2608" i="1" s="1"/>
  <c r="J2609" i="1"/>
  <c r="J2610" i="1"/>
  <c r="M2610" i="1" s="1"/>
  <c r="J2611" i="1"/>
  <c r="J2612" i="1"/>
  <c r="J2613" i="1"/>
  <c r="J2614" i="1"/>
  <c r="M2614" i="1" s="1"/>
  <c r="C291" i="5" s="1" a="1"/>
  <c r="C291" i="5" s="1"/>
  <c r="J2615" i="1"/>
  <c r="M2615" i="1" s="1"/>
  <c r="J2616" i="1"/>
  <c r="M2616" i="1" s="1"/>
  <c r="J2617" i="1"/>
  <c r="M2617" i="1" s="1"/>
  <c r="J2618" i="1"/>
  <c r="M2618" i="1" s="1"/>
  <c r="C295" i="5" s="1" a="1"/>
  <c r="C295" i="5" s="1"/>
  <c r="J2619" i="1"/>
  <c r="M2619" i="1" s="1"/>
  <c r="J2620" i="1"/>
  <c r="J2621" i="1"/>
  <c r="J2622" i="1"/>
  <c r="M2622" i="1" s="1"/>
  <c r="C299" i="5" s="1" a="1"/>
  <c r="C299" i="5" s="1"/>
  <c r="J2623" i="1"/>
  <c r="M2623" i="1" s="1"/>
  <c r="J2624" i="1"/>
  <c r="M2624" i="1" s="1"/>
  <c r="C301" i="5" s="1" a="1"/>
  <c r="C301" i="5" s="1"/>
  <c r="J2625" i="1"/>
  <c r="J2626" i="1"/>
  <c r="M2626" i="1" s="1"/>
  <c r="J2627" i="1"/>
  <c r="M2627" i="1" s="1"/>
  <c r="J2628" i="1"/>
  <c r="J2629" i="1"/>
  <c r="M2629" i="1" s="1"/>
  <c r="J2630" i="1"/>
  <c r="M2630" i="1" s="1"/>
  <c r="J2631" i="1"/>
  <c r="M2631" i="1" s="1"/>
  <c r="C308" i="5" s="1" a="1"/>
  <c r="C308" i="5" s="1"/>
  <c r="J2632" i="1"/>
  <c r="M2632" i="1" s="1"/>
  <c r="J2633" i="1"/>
  <c r="M2633" i="1" s="1"/>
  <c r="J2634" i="1"/>
  <c r="M2634" i="1" s="1"/>
  <c r="J2635" i="1"/>
  <c r="M2635" i="1" s="1"/>
  <c r="C312" i="5" s="1" a="1"/>
  <c r="C312" i="5" s="1"/>
  <c r="J2636" i="1"/>
  <c r="J2637" i="1"/>
  <c r="J2638" i="1"/>
  <c r="J2639" i="1"/>
  <c r="M2639" i="1" s="1"/>
  <c r="C316" i="5" s="1" a="1"/>
  <c r="C316" i="5" s="1"/>
  <c r="J2640" i="1"/>
  <c r="M2640" i="1" s="1"/>
  <c r="J2641" i="1"/>
  <c r="M2641" i="1" s="1"/>
  <c r="C318" i="5" s="1" a="1"/>
  <c r="C318" i="5" s="1"/>
  <c r="J2642" i="1"/>
  <c r="J2643" i="1"/>
  <c r="M2643" i="1" s="1"/>
  <c r="C320" i="5" s="1" a="1"/>
  <c r="C320" i="5" s="1"/>
  <c r="J2644" i="1"/>
  <c r="M2644" i="1" s="1"/>
  <c r="J2645" i="1"/>
  <c r="M2645" i="1" s="1"/>
  <c r="J2646" i="1"/>
  <c r="M2646" i="1" s="1"/>
  <c r="C323" i="5" s="1" a="1"/>
  <c r="C323" i="5" s="1"/>
  <c r="J2647" i="1"/>
  <c r="M2647" i="1" s="1"/>
  <c r="C324" i="5" s="1" a="1"/>
  <c r="C324" i="5" s="1"/>
  <c r="J2648" i="1"/>
  <c r="M2648" i="1" s="1"/>
  <c r="J2649" i="1"/>
  <c r="J2650" i="1"/>
  <c r="M2650" i="1" s="1"/>
  <c r="J2651" i="1"/>
  <c r="M2651" i="1" s="1"/>
  <c r="C328" i="5" s="1" a="1"/>
  <c r="C328" i="5" s="1"/>
  <c r="J2652" i="1"/>
  <c r="M2652" i="1" s="1"/>
  <c r="J2653" i="1"/>
  <c r="M2653" i="1" s="1"/>
  <c r="C330" i="5" s="1" a="1"/>
  <c r="C330" i="5" s="1"/>
  <c r="J2654" i="1"/>
  <c r="M2654" i="1" s="1"/>
  <c r="J2655" i="1"/>
  <c r="M2655" i="1" s="1"/>
  <c r="J2656" i="1"/>
  <c r="J2657" i="1"/>
  <c r="M2657" i="1" s="1"/>
  <c r="J2658" i="1"/>
  <c r="M2658" i="1" s="1"/>
  <c r="J2659" i="1"/>
  <c r="M2659" i="1" s="1"/>
  <c r="J2660" i="1"/>
  <c r="M2660" i="1" s="1"/>
  <c r="J2661" i="1"/>
  <c r="J2662" i="1"/>
  <c r="M2662" i="1" s="1"/>
  <c r="C339" i="5" s="1" a="1"/>
  <c r="C339" i="5" s="1"/>
  <c r="J2663" i="1"/>
  <c r="M2663" i="1" s="1"/>
  <c r="C340" i="5" s="1" a="1"/>
  <c r="C340" i="5" s="1"/>
  <c r="J2664" i="1"/>
  <c r="M2664" i="1" s="1"/>
  <c r="J2665" i="1"/>
  <c r="M2665" i="1" s="1"/>
  <c r="J950" i="1"/>
  <c r="J2667" i="1"/>
  <c r="J2668" i="1"/>
  <c r="M2668" i="1" s="1"/>
  <c r="C345" i="5" s="1" a="1"/>
  <c r="C345" i="5" s="1"/>
  <c r="J2669" i="1"/>
  <c r="M2669" i="1" s="1"/>
  <c r="J2670" i="1"/>
  <c r="M2670" i="1" s="1"/>
  <c r="C347" i="5" s="1" a="1"/>
  <c r="C347" i="5" s="1"/>
  <c r="J2671" i="1"/>
  <c r="M2671" i="1" s="1"/>
  <c r="C348" i="5" s="1" a="1"/>
  <c r="C348" i="5" s="1"/>
  <c r="J2672" i="1"/>
  <c r="J2673" i="1"/>
  <c r="M2673" i="1" s="1"/>
  <c r="J2674" i="1"/>
  <c r="M2674" i="1" s="1"/>
  <c r="C351" i="5" s="1" a="1"/>
  <c r="C351" i="5" s="1"/>
  <c r="J2675" i="1"/>
  <c r="M2675" i="1" s="1"/>
  <c r="J2676" i="1"/>
  <c r="M2676" i="1" s="1"/>
  <c r="J2677" i="1"/>
  <c r="J2678" i="1"/>
  <c r="J2679" i="1"/>
  <c r="J2680" i="1"/>
  <c r="J2681" i="1"/>
  <c r="M2681" i="1" s="1"/>
  <c r="J2682" i="1"/>
  <c r="J2683" i="1"/>
  <c r="J2684" i="1"/>
  <c r="J2685" i="1"/>
  <c r="M2685" i="1" s="1"/>
  <c r="J2686" i="1"/>
  <c r="J2687" i="1"/>
  <c r="M2687" i="1" s="1"/>
  <c r="C364" i="5" s="1" a="1"/>
  <c r="C364" i="5" s="1"/>
  <c r="J2688" i="1"/>
  <c r="M2688" i="1" s="1"/>
  <c r="J2689" i="1"/>
  <c r="M2689" i="1" s="1"/>
  <c r="J2690" i="1"/>
  <c r="M2690" i="1" s="1"/>
  <c r="J2691" i="1"/>
  <c r="M2691" i="1" s="1"/>
  <c r="J2692" i="1"/>
  <c r="M2692" i="1" s="1"/>
  <c r="J2693" i="1"/>
  <c r="M2693" i="1" s="1"/>
  <c r="C370" i="5" s="1" a="1"/>
  <c r="C370" i="5" s="1"/>
  <c r="J2694" i="1"/>
  <c r="M2694" i="1" s="1"/>
  <c r="J2695" i="1"/>
  <c r="M2695" i="1" s="1"/>
  <c r="J2502" i="1"/>
  <c r="J2697" i="1"/>
  <c r="M2697" i="1" s="1"/>
  <c r="C374" i="5" s="1" a="1"/>
  <c r="C374" i="5" s="1"/>
  <c r="J2698" i="1"/>
  <c r="J2699" i="1"/>
  <c r="M2699" i="1" s="1"/>
  <c r="C376" i="5" s="1" a="1"/>
  <c r="C376" i="5" s="1"/>
  <c r="J2700" i="1"/>
  <c r="J2701" i="1"/>
  <c r="J2702" i="1"/>
  <c r="M2702" i="1" s="1"/>
  <c r="C379" i="5" s="1" a="1"/>
  <c r="C379" i="5" s="1"/>
  <c r="J2703" i="1"/>
  <c r="J2704" i="1"/>
  <c r="M2704" i="1" s="1"/>
  <c r="C381" i="5" s="1" a="1"/>
  <c r="C381" i="5" s="1"/>
  <c r="J2705" i="1"/>
  <c r="J2706" i="1"/>
  <c r="M2706" i="1" s="1"/>
  <c r="J2707" i="1"/>
  <c r="J4054" i="1"/>
  <c r="M4054" i="1" s="1"/>
  <c r="J2709" i="1"/>
  <c r="J2710" i="1"/>
  <c r="M2710" i="1" s="1"/>
  <c r="J2711" i="1"/>
  <c r="M2711" i="1" s="1"/>
  <c r="J2712" i="1"/>
  <c r="M2712" i="1" s="1"/>
  <c r="C389" i="5" s="1" a="1"/>
  <c r="C389" i="5" s="1"/>
  <c r="J2713" i="1"/>
  <c r="M2713" i="1" s="1"/>
  <c r="C390" i="5" s="1" a="1"/>
  <c r="C390" i="5" s="1"/>
  <c r="J2714" i="1"/>
  <c r="M2714" i="1" s="1"/>
  <c r="C391" i="5" s="1" a="1"/>
  <c r="C391" i="5" s="1"/>
  <c r="J2715" i="1"/>
  <c r="J2716" i="1"/>
  <c r="M2716" i="1" s="1"/>
  <c r="J2717" i="1"/>
  <c r="J2718" i="1"/>
  <c r="M2718" i="1" s="1"/>
  <c r="J2331" i="1"/>
  <c r="M2331" i="1" s="1"/>
  <c r="J2332" i="1"/>
  <c r="M2332" i="1" s="1"/>
  <c r="J2333" i="1"/>
  <c r="M2333" i="1" s="1"/>
  <c r="J2334" i="1"/>
  <c r="M2334" i="1" s="1"/>
  <c r="J2335" i="1"/>
  <c r="M2335" i="1" s="1"/>
  <c r="J2336" i="1"/>
  <c r="M2336" i="1" s="1"/>
  <c r="J2337" i="1"/>
  <c r="M2337" i="1" s="1"/>
  <c r="J2338" i="1"/>
  <c r="M2338" i="1" s="1"/>
  <c r="J2339" i="1"/>
  <c r="M2339" i="1" s="1"/>
  <c r="J2340" i="1"/>
  <c r="M2340" i="1" s="1"/>
  <c r="J2341" i="1"/>
  <c r="M2341" i="1" s="1"/>
  <c r="J2342" i="1"/>
  <c r="M2342" i="1" s="1"/>
  <c r="J2343" i="1"/>
  <c r="M2343" i="1" s="1"/>
  <c r="J2344" i="1"/>
  <c r="M2344" i="1" s="1"/>
  <c r="J2345" i="1"/>
  <c r="M2345" i="1" s="1"/>
  <c r="J2346" i="1"/>
  <c r="M2346" i="1" s="1"/>
  <c r="J2347" i="1"/>
  <c r="M2347" i="1" s="1"/>
  <c r="J2348" i="1"/>
  <c r="M2348" i="1" s="1"/>
  <c r="J2349" i="1"/>
  <c r="M2349" i="1" s="1"/>
  <c r="J2350" i="1"/>
  <c r="M2350" i="1" s="1"/>
  <c r="J2351" i="1"/>
  <c r="M2351" i="1" s="1"/>
  <c r="J2352" i="1"/>
  <c r="M2352" i="1" s="1"/>
  <c r="J2353" i="1"/>
  <c r="M2353" i="1" s="1"/>
  <c r="J2354" i="1"/>
  <c r="M2354" i="1" s="1"/>
  <c r="J2355" i="1"/>
  <c r="M2355" i="1" s="1"/>
  <c r="J2356" i="1"/>
  <c r="M2356" i="1" s="1"/>
  <c r="J2357" i="1"/>
  <c r="M2357" i="1" s="1"/>
  <c r="J2358" i="1"/>
  <c r="M2358" i="1" s="1"/>
  <c r="J2360" i="1"/>
  <c r="M2360" i="1" s="1"/>
  <c r="J2361" i="1"/>
  <c r="M2361" i="1" s="1"/>
  <c r="J2362" i="1"/>
  <c r="M2362" i="1" s="1"/>
  <c r="J2359" i="1"/>
  <c r="M2359" i="1" s="1"/>
  <c r="J2363" i="1"/>
  <c r="M2363" i="1" s="1"/>
  <c r="J2364" i="1"/>
  <c r="M2364" i="1" s="1"/>
  <c r="J2365" i="1"/>
  <c r="M2365" i="1" s="1"/>
  <c r="J2366" i="1"/>
  <c r="M2366" i="1" s="1"/>
  <c r="J2367" i="1"/>
  <c r="M2367" i="1" s="1"/>
  <c r="J2368" i="1"/>
  <c r="M2368" i="1" s="1"/>
  <c r="J2369" i="1"/>
  <c r="M2369" i="1" s="1"/>
  <c r="J2370" i="1"/>
  <c r="M2370" i="1" s="1"/>
  <c r="J2371" i="1"/>
  <c r="M2371" i="1" s="1"/>
  <c r="J2372" i="1"/>
  <c r="M2372" i="1" s="1"/>
  <c r="J2373" i="1"/>
  <c r="M2373" i="1" s="1"/>
  <c r="J2374" i="1"/>
  <c r="M2374" i="1" s="1"/>
  <c r="J2375" i="1"/>
  <c r="M2375" i="1" s="1"/>
  <c r="J2376" i="1"/>
  <c r="M2376" i="1" s="1"/>
  <c r="J2377" i="1"/>
  <c r="M2377" i="1" s="1"/>
  <c r="J2378" i="1"/>
  <c r="M2378" i="1" s="1"/>
  <c r="J2379" i="1"/>
  <c r="M2379" i="1" s="1"/>
  <c r="J2380" i="1"/>
  <c r="M2380" i="1" s="1"/>
  <c r="J2381" i="1"/>
  <c r="M2381" i="1" s="1"/>
  <c r="J2382" i="1"/>
  <c r="M2382" i="1" s="1"/>
  <c r="J2383" i="1"/>
  <c r="M2383" i="1" s="1"/>
  <c r="J2384" i="1"/>
  <c r="M2384" i="1" s="1"/>
  <c r="J2385" i="1"/>
  <c r="M2385" i="1" s="1"/>
  <c r="J2386" i="1"/>
  <c r="M2386" i="1" s="1"/>
  <c r="J2387" i="1"/>
  <c r="M2387" i="1" s="1"/>
  <c r="J2388" i="1"/>
  <c r="M2388" i="1" s="1"/>
  <c r="J2389" i="1"/>
  <c r="M2389" i="1" s="1"/>
  <c r="J2390" i="1"/>
  <c r="M2390" i="1" s="1"/>
  <c r="J2391" i="1"/>
  <c r="M2391" i="1" s="1"/>
  <c r="J2392" i="1"/>
  <c r="M2392" i="1" s="1"/>
  <c r="J2393" i="1"/>
  <c r="M2393" i="1" s="1"/>
  <c r="J2394" i="1"/>
  <c r="M2394" i="1" s="1"/>
  <c r="J2395" i="1"/>
  <c r="M2395" i="1" s="1"/>
  <c r="J2396" i="1"/>
  <c r="M2396" i="1" s="1"/>
  <c r="J2397" i="1"/>
  <c r="M2397" i="1" s="1"/>
  <c r="J2398" i="1"/>
  <c r="M2398" i="1" s="1"/>
  <c r="J2399" i="1"/>
  <c r="M2399" i="1" s="1"/>
  <c r="J2400" i="1"/>
  <c r="M2400" i="1" s="1"/>
  <c r="J2401" i="1"/>
  <c r="M2401" i="1" s="1"/>
  <c r="J2402" i="1"/>
  <c r="M2402" i="1" s="1"/>
  <c r="J2403" i="1"/>
  <c r="M2403" i="1" s="1"/>
  <c r="J2404" i="1"/>
  <c r="M2404" i="1" s="1"/>
  <c r="J2405" i="1"/>
  <c r="M2405" i="1" s="1"/>
  <c r="J2406" i="1"/>
  <c r="M2406" i="1" s="1"/>
  <c r="J2407" i="1"/>
  <c r="M2407" i="1" s="1"/>
  <c r="J2408" i="1"/>
  <c r="M2408" i="1" s="1"/>
  <c r="J2409" i="1"/>
  <c r="M2409" i="1" s="1"/>
  <c r="J2410" i="1"/>
  <c r="M2410" i="1" s="1"/>
  <c r="J2411" i="1"/>
  <c r="M2411" i="1" s="1"/>
  <c r="J2412" i="1"/>
  <c r="M2412" i="1" s="1"/>
  <c r="J2413" i="1"/>
  <c r="M2413" i="1" s="1"/>
  <c r="J2414" i="1"/>
  <c r="M2414" i="1" s="1"/>
  <c r="J2415" i="1"/>
  <c r="M2415" i="1" s="1"/>
  <c r="J2416" i="1"/>
  <c r="M2416" i="1" s="1"/>
  <c r="J2417" i="1"/>
  <c r="M2417" i="1" s="1"/>
  <c r="J2418" i="1"/>
  <c r="M2418" i="1" s="1"/>
  <c r="J2419" i="1"/>
  <c r="M2419" i="1" s="1"/>
  <c r="J2420" i="1"/>
  <c r="M2420" i="1" s="1"/>
  <c r="J2421" i="1"/>
  <c r="M2421" i="1" s="1"/>
  <c r="J2422" i="1"/>
  <c r="M2422" i="1" s="1"/>
  <c r="J2423" i="1"/>
  <c r="M2423" i="1" s="1"/>
  <c r="J2424" i="1"/>
  <c r="M2424" i="1" s="1"/>
  <c r="J2425" i="1"/>
  <c r="M2425" i="1" s="1"/>
  <c r="J2426" i="1"/>
  <c r="M2426" i="1" s="1"/>
  <c r="J2427" i="1"/>
  <c r="M2427" i="1" s="1"/>
  <c r="J2428" i="1"/>
  <c r="M2428" i="1" s="1"/>
  <c r="J2429" i="1"/>
  <c r="M2429" i="1" s="1"/>
  <c r="J2430" i="1"/>
  <c r="M2430" i="1" s="1"/>
  <c r="J2431" i="1"/>
  <c r="M2431" i="1" s="1"/>
  <c r="J2432" i="1"/>
  <c r="M2432" i="1" s="1"/>
  <c r="J2433" i="1"/>
  <c r="M2433" i="1" s="1"/>
  <c r="J2434" i="1"/>
  <c r="M2434" i="1" s="1"/>
  <c r="J2435" i="1"/>
  <c r="M2435" i="1" s="1"/>
  <c r="J2436" i="1"/>
  <c r="M2436" i="1" s="1"/>
  <c r="J2437" i="1"/>
  <c r="M2437" i="1" s="1"/>
  <c r="J2438" i="1"/>
  <c r="M2438" i="1" s="1"/>
  <c r="J2439" i="1"/>
  <c r="M2439" i="1" s="1"/>
  <c r="J2440" i="1"/>
  <c r="M2440" i="1" s="1"/>
  <c r="J2441" i="1"/>
  <c r="M2441" i="1" s="1"/>
  <c r="J2442" i="1"/>
  <c r="M2442" i="1" s="1"/>
  <c r="J2443" i="1"/>
  <c r="M2443" i="1" s="1"/>
  <c r="J2444" i="1"/>
  <c r="M2444" i="1" s="1"/>
  <c r="J2445" i="1"/>
  <c r="M2445" i="1" s="1"/>
  <c r="J2446" i="1"/>
  <c r="M2446" i="1" s="1"/>
  <c r="J2447" i="1"/>
  <c r="M2447" i="1" s="1"/>
  <c r="J2448" i="1"/>
  <c r="M2448" i="1" s="1"/>
  <c r="J2449" i="1"/>
  <c r="M2449" i="1" s="1"/>
  <c r="J2450" i="1"/>
  <c r="M2450" i="1" s="1"/>
  <c r="J2451" i="1"/>
  <c r="M2451" i="1" s="1"/>
  <c r="J2452" i="1"/>
  <c r="M2452" i="1" s="1"/>
  <c r="J2453" i="1"/>
  <c r="M2453" i="1" s="1"/>
  <c r="J2454" i="1"/>
  <c r="M2454" i="1" s="1"/>
  <c r="J2455" i="1"/>
  <c r="M2455" i="1" s="1"/>
  <c r="J2456" i="1"/>
  <c r="M2456" i="1" s="1"/>
  <c r="J2457" i="1"/>
  <c r="M2457" i="1" s="1"/>
  <c r="J2458" i="1"/>
  <c r="M2458" i="1" s="1"/>
  <c r="J2459" i="1"/>
  <c r="M2459" i="1" s="1"/>
  <c r="J2460" i="1"/>
  <c r="M2460" i="1" s="1"/>
  <c r="J2461" i="1"/>
  <c r="M2461" i="1" s="1"/>
  <c r="J2462" i="1"/>
  <c r="M2462" i="1" s="1"/>
  <c r="J2463" i="1"/>
  <c r="M2463" i="1" s="1"/>
  <c r="J2464" i="1"/>
  <c r="M2464" i="1" s="1"/>
  <c r="J2465" i="1"/>
  <c r="M2465" i="1" s="1"/>
  <c r="J2466" i="1"/>
  <c r="M2466" i="1" s="1"/>
  <c r="J2467" i="1"/>
  <c r="M2467" i="1" s="1"/>
  <c r="J2468" i="1"/>
  <c r="M2468" i="1" s="1"/>
  <c r="J2469" i="1"/>
  <c r="M2469" i="1" s="1"/>
  <c r="J2470" i="1"/>
  <c r="M2470" i="1" s="1"/>
  <c r="J2471" i="1"/>
  <c r="M2471" i="1" s="1"/>
  <c r="J920" i="1"/>
  <c r="M920" i="1" s="1"/>
  <c r="J2473" i="1"/>
  <c r="M2473" i="1" s="1"/>
  <c r="J2474" i="1"/>
  <c r="M2474" i="1" s="1"/>
  <c r="J2475" i="1"/>
  <c r="M2475" i="1" s="1"/>
  <c r="J2476" i="1"/>
  <c r="M2476" i="1" s="1"/>
  <c r="J2477" i="1"/>
  <c r="M2477" i="1" s="1"/>
  <c r="J2478" i="1"/>
  <c r="M2478" i="1" s="1"/>
  <c r="J2479" i="1"/>
  <c r="M2479" i="1" s="1"/>
  <c r="J2480" i="1"/>
  <c r="M2480" i="1" s="1"/>
  <c r="J2481" i="1"/>
  <c r="M2481" i="1" s="1"/>
  <c r="J2482" i="1"/>
  <c r="M2482" i="1" s="1"/>
  <c r="J2483" i="1"/>
  <c r="M2483" i="1" s="1"/>
  <c r="J2484" i="1"/>
  <c r="M2484" i="1" s="1"/>
  <c r="J2485" i="1"/>
  <c r="M2485" i="1" s="1"/>
  <c r="J2486" i="1"/>
  <c r="M2486" i="1" s="1"/>
  <c r="J2487" i="1"/>
  <c r="M2487" i="1" s="1"/>
  <c r="J2488" i="1"/>
  <c r="M2488" i="1" s="1"/>
  <c r="J2489" i="1"/>
  <c r="M2489" i="1" s="1"/>
  <c r="J2490" i="1"/>
  <c r="M2490" i="1" s="1"/>
  <c r="J2491" i="1"/>
  <c r="M2491" i="1" s="1"/>
  <c r="J2492" i="1"/>
  <c r="M2492" i="1" s="1"/>
  <c r="J2493" i="1"/>
  <c r="M2493" i="1" s="1"/>
  <c r="J2494" i="1"/>
  <c r="M2494" i="1" s="1"/>
  <c r="J2495" i="1"/>
  <c r="M2495" i="1" s="1"/>
  <c r="J2496" i="1"/>
  <c r="M2496" i="1" s="1"/>
  <c r="J2497" i="1"/>
  <c r="M2497" i="1" s="1"/>
  <c r="J2498" i="1"/>
  <c r="M2498" i="1" s="1"/>
  <c r="J2499" i="1"/>
  <c r="M2499" i="1" s="1"/>
  <c r="J2500" i="1"/>
  <c r="M2500" i="1" s="1"/>
  <c r="J2501" i="1"/>
  <c r="M2501" i="1" s="1"/>
  <c r="J2472" i="1"/>
  <c r="M2472" i="1" s="1"/>
  <c r="J2503" i="1"/>
  <c r="M2503" i="1" s="1"/>
  <c r="J2504" i="1"/>
  <c r="M2504" i="1" s="1"/>
  <c r="J2505" i="1"/>
  <c r="M2505" i="1" s="1"/>
  <c r="J2506" i="1"/>
  <c r="M2506" i="1" s="1"/>
  <c r="J2507" i="1"/>
  <c r="M2507" i="1" s="1"/>
  <c r="J2508" i="1"/>
  <c r="M2508" i="1" s="1"/>
  <c r="J2509" i="1"/>
  <c r="M2509" i="1" s="1"/>
  <c r="J2510" i="1"/>
  <c r="M2510" i="1" s="1"/>
  <c r="J2511" i="1"/>
  <c r="M2511" i="1" s="1"/>
  <c r="J2512" i="1"/>
  <c r="M2512" i="1" s="1"/>
  <c r="J2513" i="1"/>
  <c r="M2513" i="1" s="1"/>
  <c r="J4024" i="1"/>
  <c r="M4024" i="1" s="1"/>
  <c r="J2515" i="1"/>
  <c r="M2515" i="1" s="1"/>
  <c r="J2516" i="1"/>
  <c r="M2516" i="1" s="1"/>
  <c r="J2517" i="1"/>
  <c r="M2517" i="1" s="1"/>
  <c r="J2518" i="1"/>
  <c r="M2518" i="1" s="1"/>
  <c r="J2519" i="1"/>
  <c r="M2519" i="1" s="1"/>
  <c r="J2520" i="1"/>
  <c r="M2520" i="1" s="1"/>
  <c r="J2521" i="1"/>
  <c r="M2521" i="1" s="1"/>
  <c r="J2522" i="1"/>
  <c r="M2522" i="1" s="1"/>
  <c r="J2523" i="1"/>
  <c r="M2523" i="1" s="1"/>
  <c r="J2524" i="1"/>
  <c r="M2524" i="1" s="1"/>
  <c r="J2719" i="1"/>
  <c r="M2719" i="1" s="1"/>
  <c r="J2720" i="1"/>
  <c r="M2720" i="1" s="1"/>
  <c r="J2721" i="1"/>
  <c r="M2721" i="1" s="1"/>
  <c r="J2722" i="1"/>
  <c r="M2722" i="1" s="1"/>
  <c r="J2723" i="1"/>
  <c r="M2723" i="1" s="1"/>
  <c r="J2724" i="1"/>
  <c r="M2724" i="1" s="1"/>
  <c r="J2725" i="1"/>
  <c r="M2725" i="1" s="1"/>
  <c r="J2726" i="1"/>
  <c r="M2726" i="1" s="1"/>
  <c r="J2727" i="1"/>
  <c r="M2727" i="1" s="1"/>
  <c r="J2728" i="1"/>
  <c r="M2728" i="1" s="1"/>
  <c r="J2729" i="1"/>
  <c r="M2729" i="1" s="1"/>
  <c r="J2730" i="1"/>
  <c r="M2730" i="1" s="1"/>
  <c r="J2731" i="1"/>
  <c r="M2731" i="1" s="1"/>
  <c r="J2732" i="1"/>
  <c r="M2732" i="1" s="1"/>
  <c r="J2733" i="1"/>
  <c r="M2733" i="1" s="1"/>
  <c r="J2734" i="1"/>
  <c r="M2734" i="1" s="1"/>
  <c r="J2735" i="1"/>
  <c r="M2735" i="1" s="1"/>
  <c r="J2736" i="1"/>
  <c r="M2736" i="1" s="1"/>
  <c r="J2737" i="1"/>
  <c r="M2737" i="1" s="1"/>
  <c r="J2738" i="1"/>
  <c r="M2738" i="1" s="1"/>
  <c r="J2739" i="1"/>
  <c r="M2739" i="1" s="1"/>
  <c r="J2740" i="1"/>
  <c r="M2740" i="1" s="1"/>
  <c r="J2741" i="1"/>
  <c r="M2741" i="1" s="1"/>
  <c r="J2742" i="1"/>
  <c r="M2742" i="1" s="1"/>
  <c r="J2743" i="1"/>
  <c r="M2743" i="1" s="1"/>
  <c r="J2744" i="1"/>
  <c r="M2744" i="1" s="1"/>
  <c r="J2745" i="1"/>
  <c r="M2745" i="1" s="1"/>
  <c r="J2746" i="1"/>
  <c r="M2746" i="1" s="1"/>
  <c r="J2748" i="1"/>
  <c r="M2748" i="1" s="1"/>
  <c r="J2749" i="1"/>
  <c r="M2749" i="1" s="1"/>
  <c r="J2750" i="1"/>
  <c r="M2750" i="1" s="1"/>
  <c r="J2747" i="1"/>
  <c r="M2747" i="1" s="1"/>
  <c r="J2751" i="1"/>
  <c r="M2751" i="1" s="1"/>
  <c r="J2752" i="1"/>
  <c r="M2752" i="1" s="1"/>
  <c r="J2753" i="1"/>
  <c r="M2753" i="1" s="1"/>
  <c r="J2754" i="1"/>
  <c r="M2754" i="1" s="1"/>
  <c r="J2755" i="1"/>
  <c r="M2755" i="1" s="1"/>
  <c r="J2756" i="1"/>
  <c r="M2756" i="1" s="1"/>
  <c r="J2757" i="1"/>
  <c r="M2757" i="1" s="1"/>
  <c r="J2758" i="1"/>
  <c r="M2758" i="1" s="1"/>
  <c r="J2759" i="1"/>
  <c r="M2759" i="1" s="1"/>
  <c r="J2760" i="1"/>
  <c r="M2760" i="1" s="1"/>
  <c r="J2761" i="1"/>
  <c r="M2761" i="1" s="1"/>
  <c r="J2762" i="1"/>
  <c r="M2762" i="1" s="1"/>
  <c r="J2763" i="1"/>
  <c r="M2763" i="1" s="1"/>
  <c r="J2764" i="1"/>
  <c r="M2764" i="1" s="1"/>
  <c r="J2765" i="1"/>
  <c r="M2765" i="1" s="1"/>
  <c r="J2766" i="1"/>
  <c r="M2766" i="1" s="1"/>
  <c r="J2767" i="1"/>
  <c r="M2767" i="1" s="1"/>
  <c r="J2768" i="1"/>
  <c r="M2768" i="1" s="1"/>
  <c r="J2769" i="1"/>
  <c r="M2769" i="1" s="1"/>
  <c r="J2770" i="1"/>
  <c r="M2770" i="1" s="1"/>
  <c r="J2771" i="1"/>
  <c r="M2771" i="1" s="1"/>
  <c r="J2772" i="1"/>
  <c r="M2772" i="1" s="1"/>
  <c r="J2773" i="1"/>
  <c r="M2773" i="1" s="1"/>
  <c r="J2774" i="1"/>
  <c r="M2774" i="1" s="1"/>
  <c r="J2775" i="1"/>
  <c r="M2775" i="1" s="1"/>
  <c r="J2776" i="1"/>
  <c r="M2776" i="1" s="1"/>
  <c r="J2777" i="1"/>
  <c r="M2777" i="1" s="1"/>
  <c r="J2778" i="1"/>
  <c r="M2778" i="1" s="1"/>
  <c r="J2779" i="1"/>
  <c r="M2779" i="1" s="1"/>
  <c r="J2780" i="1"/>
  <c r="M2780" i="1" s="1"/>
  <c r="J2781" i="1"/>
  <c r="M2781" i="1" s="1"/>
  <c r="J2782" i="1"/>
  <c r="M2782" i="1" s="1"/>
  <c r="J2783" i="1"/>
  <c r="M2783" i="1" s="1"/>
  <c r="J2784" i="1"/>
  <c r="M2784" i="1" s="1"/>
  <c r="J2785" i="1"/>
  <c r="M2785" i="1" s="1"/>
  <c r="J2786" i="1"/>
  <c r="M2786" i="1" s="1"/>
  <c r="J2787" i="1"/>
  <c r="M2787" i="1" s="1"/>
  <c r="J2788" i="1"/>
  <c r="M2788" i="1" s="1"/>
  <c r="J2789" i="1"/>
  <c r="M2789" i="1" s="1"/>
  <c r="J2790" i="1"/>
  <c r="M2790" i="1" s="1"/>
  <c r="J2791" i="1"/>
  <c r="M2791" i="1" s="1"/>
  <c r="J2792" i="1"/>
  <c r="M2792" i="1" s="1"/>
  <c r="J2793" i="1"/>
  <c r="M2793" i="1" s="1"/>
  <c r="J2794" i="1"/>
  <c r="M2794" i="1" s="1"/>
  <c r="J2795" i="1"/>
  <c r="M2795" i="1" s="1"/>
  <c r="J2796" i="1"/>
  <c r="M2796" i="1" s="1"/>
  <c r="J2797" i="1"/>
  <c r="M2797" i="1" s="1"/>
  <c r="J2798" i="1"/>
  <c r="M2798" i="1" s="1"/>
  <c r="J2799" i="1"/>
  <c r="M2799" i="1" s="1"/>
  <c r="J2800" i="1"/>
  <c r="M2800" i="1" s="1"/>
  <c r="J2801" i="1"/>
  <c r="M2801" i="1" s="1"/>
  <c r="J2802" i="1"/>
  <c r="M2802" i="1" s="1"/>
  <c r="J2803" i="1"/>
  <c r="M2803" i="1" s="1"/>
  <c r="J2804" i="1"/>
  <c r="M2804" i="1" s="1"/>
  <c r="J2805" i="1"/>
  <c r="M2805" i="1" s="1"/>
  <c r="J2806" i="1"/>
  <c r="M2806" i="1" s="1"/>
  <c r="J2807" i="1"/>
  <c r="M2807" i="1" s="1"/>
  <c r="J2808" i="1"/>
  <c r="M2808" i="1" s="1"/>
  <c r="J2809" i="1"/>
  <c r="M2809" i="1" s="1"/>
  <c r="J2810" i="1"/>
  <c r="M2810" i="1" s="1"/>
  <c r="J2811" i="1"/>
  <c r="M2811" i="1" s="1"/>
  <c r="J2812" i="1"/>
  <c r="M2812" i="1" s="1"/>
  <c r="J2813" i="1"/>
  <c r="M2813" i="1" s="1"/>
  <c r="J2814" i="1"/>
  <c r="M2814" i="1" s="1"/>
  <c r="J2815" i="1"/>
  <c r="M2815" i="1" s="1"/>
  <c r="J2816" i="1"/>
  <c r="M2816" i="1" s="1"/>
  <c r="J2817" i="1"/>
  <c r="M2817" i="1" s="1"/>
  <c r="J2818" i="1"/>
  <c r="M2818" i="1" s="1"/>
  <c r="J2819" i="1"/>
  <c r="M2819" i="1" s="1"/>
  <c r="J2820" i="1"/>
  <c r="M2820" i="1" s="1"/>
  <c r="J2821" i="1"/>
  <c r="M2821" i="1" s="1"/>
  <c r="J2822" i="1"/>
  <c r="M2822" i="1" s="1"/>
  <c r="J2823" i="1"/>
  <c r="M2823" i="1" s="1"/>
  <c r="J2824" i="1"/>
  <c r="M2824" i="1" s="1"/>
  <c r="J2825" i="1"/>
  <c r="M2825" i="1" s="1"/>
  <c r="J2826" i="1"/>
  <c r="M2826" i="1" s="1"/>
  <c r="J2827" i="1"/>
  <c r="M2827" i="1" s="1"/>
  <c r="J2828" i="1"/>
  <c r="M2828" i="1" s="1"/>
  <c r="J2829" i="1"/>
  <c r="M2829" i="1" s="1"/>
  <c r="J2830" i="1"/>
  <c r="M2830" i="1" s="1"/>
  <c r="J2831" i="1"/>
  <c r="M2831" i="1" s="1"/>
  <c r="J2832" i="1"/>
  <c r="M2832" i="1" s="1"/>
  <c r="J2833" i="1"/>
  <c r="M2833" i="1" s="1"/>
  <c r="J2834" i="1"/>
  <c r="M2834" i="1" s="1"/>
  <c r="J2835" i="1"/>
  <c r="M2835" i="1" s="1"/>
  <c r="J2836" i="1"/>
  <c r="M2836" i="1" s="1"/>
  <c r="J2837" i="1"/>
  <c r="M2837" i="1" s="1"/>
  <c r="J2838" i="1"/>
  <c r="M2838" i="1" s="1"/>
  <c r="J2839" i="1"/>
  <c r="M2839" i="1" s="1"/>
  <c r="J2840" i="1"/>
  <c r="M2840" i="1" s="1"/>
  <c r="J2841" i="1"/>
  <c r="M2841" i="1" s="1"/>
  <c r="J2842" i="1"/>
  <c r="M2842" i="1" s="1"/>
  <c r="J2843" i="1"/>
  <c r="M2843" i="1" s="1"/>
  <c r="J2844" i="1"/>
  <c r="M2844" i="1" s="1"/>
  <c r="J2845" i="1"/>
  <c r="M2845" i="1" s="1"/>
  <c r="J2846" i="1"/>
  <c r="M2846" i="1" s="1"/>
  <c r="J2847" i="1"/>
  <c r="M2847" i="1" s="1"/>
  <c r="J2848" i="1"/>
  <c r="M2848" i="1" s="1"/>
  <c r="J2849" i="1"/>
  <c r="M2849" i="1" s="1"/>
  <c r="J2850" i="1"/>
  <c r="M2850" i="1" s="1"/>
  <c r="J2851" i="1"/>
  <c r="M2851" i="1" s="1"/>
  <c r="J2852" i="1"/>
  <c r="M2852" i="1" s="1"/>
  <c r="J2853" i="1"/>
  <c r="M2853" i="1" s="1"/>
  <c r="J2854" i="1"/>
  <c r="M2854" i="1" s="1"/>
  <c r="J2855" i="1"/>
  <c r="M2855" i="1" s="1"/>
  <c r="J2856" i="1"/>
  <c r="M2856" i="1" s="1"/>
  <c r="J2857" i="1"/>
  <c r="M2857" i="1" s="1"/>
  <c r="J2858" i="1"/>
  <c r="M2858" i="1" s="1"/>
  <c r="J2859" i="1"/>
  <c r="M2859" i="1" s="1"/>
  <c r="J962" i="1"/>
  <c r="M962" i="1" s="1"/>
  <c r="J2861" i="1"/>
  <c r="M2861" i="1" s="1"/>
  <c r="J2862" i="1"/>
  <c r="M2862" i="1" s="1"/>
  <c r="J2863" i="1"/>
  <c r="M2863" i="1" s="1"/>
  <c r="J2864" i="1"/>
  <c r="M2864" i="1" s="1"/>
  <c r="J2865" i="1"/>
  <c r="M2865" i="1" s="1"/>
  <c r="J2866" i="1"/>
  <c r="M2866" i="1" s="1"/>
  <c r="J2867" i="1"/>
  <c r="M2867" i="1" s="1"/>
  <c r="J2868" i="1"/>
  <c r="M2868" i="1" s="1"/>
  <c r="J2869" i="1"/>
  <c r="M2869" i="1" s="1"/>
  <c r="J2870" i="1"/>
  <c r="M2870" i="1" s="1"/>
  <c r="J2871" i="1"/>
  <c r="M2871" i="1" s="1"/>
  <c r="J2872" i="1"/>
  <c r="M2872" i="1" s="1"/>
  <c r="J2873" i="1"/>
  <c r="M2873" i="1" s="1"/>
  <c r="J2874" i="1"/>
  <c r="M2874" i="1" s="1"/>
  <c r="J2875" i="1"/>
  <c r="M2875" i="1" s="1"/>
  <c r="J2876" i="1"/>
  <c r="M2876" i="1" s="1"/>
  <c r="J2877" i="1"/>
  <c r="M2877" i="1" s="1"/>
  <c r="J2878" i="1"/>
  <c r="M2878" i="1" s="1"/>
  <c r="J2879" i="1"/>
  <c r="M2879" i="1" s="1"/>
  <c r="J2880" i="1"/>
  <c r="M2880" i="1" s="1"/>
  <c r="J2881" i="1"/>
  <c r="M2881" i="1" s="1"/>
  <c r="J2882" i="1"/>
  <c r="M2882" i="1" s="1"/>
  <c r="J2883" i="1"/>
  <c r="M2883" i="1" s="1"/>
  <c r="J2884" i="1"/>
  <c r="M2884" i="1" s="1"/>
  <c r="J2885" i="1"/>
  <c r="M2885" i="1" s="1"/>
  <c r="J2886" i="1"/>
  <c r="M2886" i="1" s="1"/>
  <c r="J2887" i="1"/>
  <c r="M2887" i="1" s="1"/>
  <c r="J2888" i="1"/>
  <c r="M2888" i="1" s="1"/>
  <c r="J2889" i="1"/>
  <c r="M2889" i="1" s="1"/>
  <c r="J2514" i="1"/>
  <c r="M2514" i="1" s="1"/>
  <c r="J2891" i="1"/>
  <c r="M2891" i="1" s="1"/>
  <c r="J2892" i="1"/>
  <c r="M2892" i="1" s="1"/>
  <c r="J2893" i="1"/>
  <c r="M2893" i="1" s="1"/>
  <c r="J2894" i="1"/>
  <c r="M2894" i="1" s="1"/>
  <c r="J2895" i="1"/>
  <c r="M2895" i="1" s="1"/>
  <c r="J2896" i="1"/>
  <c r="M2896" i="1" s="1"/>
  <c r="J2897" i="1"/>
  <c r="M2897" i="1" s="1"/>
  <c r="J2898" i="1"/>
  <c r="M2898" i="1" s="1"/>
  <c r="J2899" i="1"/>
  <c r="M2899" i="1" s="1"/>
  <c r="J2900" i="1"/>
  <c r="M2900" i="1" s="1"/>
  <c r="J2901" i="1"/>
  <c r="M2901" i="1" s="1"/>
  <c r="J4066" i="1"/>
  <c r="M4066" i="1" s="1"/>
  <c r="J2903" i="1"/>
  <c r="M2903" i="1" s="1"/>
  <c r="J2904" i="1"/>
  <c r="M2904" i="1" s="1"/>
  <c r="J2905" i="1"/>
  <c r="M2905" i="1" s="1"/>
  <c r="J2906" i="1"/>
  <c r="M2906" i="1" s="1"/>
  <c r="J2907" i="1"/>
  <c r="M2907" i="1" s="1"/>
  <c r="J2908" i="1"/>
  <c r="M2908" i="1" s="1"/>
  <c r="J2909" i="1"/>
  <c r="M2909" i="1" s="1"/>
  <c r="J2910" i="1"/>
  <c r="M2910" i="1" s="1"/>
  <c r="J2911" i="1"/>
  <c r="M2911" i="1" s="1"/>
  <c r="J2912" i="1"/>
  <c r="M2912" i="1" s="1"/>
  <c r="J3689" i="1"/>
  <c r="J3690" i="1"/>
  <c r="M3690" i="1" s="1"/>
  <c r="D5" i="5" s="1" a="1"/>
  <c r="D5" i="5" s="1"/>
  <c r="J3691" i="1"/>
  <c r="M3691" i="1" s="1"/>
  <c r="J3692" i="1"/>
  <c r="M3692" i="1" s="1"/>
  <c r="D7" i="5" s="1" a="1"/>
  <c r="D7" i="5" s="1"/>
  <c r="J3693" i="1"/>
  <c r="M3693" i="1" s="1"/>
  <c r="D8" i="5" s="1" a="1"/>
  <c r="D8" i="5" s="1"/>
  <c r="J3694" i="1"/>
  <c r="M3694" i="1" s="1"/>
  <c r="D9" i="5" s="1" a="1"/>
  <c r="D9" i="5" s="1"/>
  <c r="J3695" i="1"/>
  <c r="M3695" i="1" s="1"/>
  <c r="J3696" i="1"/>
  <c r="M3696" i="1" s="1"/>
  <c r="J3697" i="1"/>
  <c r="M3697" i="1" s="1"/>
  <c r="D12" i="5" s="1" a="1"/>
  <c r="D12" i="5" s="1"/>
  <c r="J3698" i="1"/>
  <c r="M3698" i="1" s="1"/>
  <c r="D13" i="5" s="1" a="1"/>
  <c r="D13" i="5" s="1"/>
  <c r="J3699" i="1"/>
  <c r="M3699" i="1" s="1"/>
  <c r="D14" i="5" s="1" a="1"/>
  <c r="D14" i="5" s="1"/>
  <c r="J3700" i="1"/>
  <c r="M3700" i="1" s="1"/>
  <c r="D15" i="5" s="1" a="1"/>
  <c r="D15" i="5" s="1"/>
  <c r="J3701" i="1"/>
  <c r="M3701" i="1" s="1"/>
  <c r="J3702" i="1"/>
  <c r="M3702" i="1" s="1"/>
  <c r="J3703" i="1"/>
  <c r="M3703" i="1" s="1"/>
  <c r="J3704" i="1"/>
  <c r="M3704" i="1" s="1"/>
  <c r="J3705" i="1"/>
  <c r="M3705" i="1" s="1"/>
  <c r="J3706" i="1"/>
  <c r="M3706" i="1" s="1"/>
  <c r="J3707" i="1"/>
  <c r="M3707" i="1" s="1"/>
  <c r="J3708" i="1"/>
  <c r="M3708" i="1" s="1"/>
  <c r="J3709" i="1"/>
  <c r="M3709" i="1" s="1"/>
  <c r="J3710" i="1"/>
  <c r="M3710" i="1" s="1"/>
  <c r="J3711" i="1"/>
  <c r="M3711" i="1" s="1"/>
  <c r="D26" i="5" s="1" a="1"/>
  <c r="D26" i="5" s="1"/>
  <c r="J3712" i="1"/>
  <c r="M3712" i="1" s="1"/>
  <c r="J3713" i="1"/>
  <c r="M3713" i="1" s="1"/>
  <c r="D28" i="5" s="1" a="1"/>
  <c r="D28" i="5" s="1"/>
  <c r="J3714" i="1"/>
  <c r="M3714" i="1" s="1"/>
  <c r="J3715" i="1"/>
  <c r="M3715" i="1" s="1"/>
  <c r="J3716" i="1"/>
  <c r="M3716" i="1" s="1"/>
  <c r="J3717" i="1"/>
  <c r="M3717" i="1" s="1"/>
  <c r="J3718" i="1"/>
  <c r="M3718" i="1" s="1"/>
  <c r="J3719" i="1"/>
  <c r="M3719" i="1" s="1"/>
  <c r="D35" i="5" s="1" a="1"/>
  <c r="D35" i="5" s="1"/>
  <c r="J3720" i="1"/>
  <c r="M3720" i="1" s="1"/>
  <c r="J3721" i="1"/>
  <c r="M3721" i="1" s="1"/>
  <c r="J3722" i="1"/>
  <c r="M3722" i="1" s="1"/>
  <c r="J3723" i="1"/>
  <c r="M3723" i="1" s="1"/>
  <c r="J3724" i="1"/>
  <c r="M3724" i="1" s="1"/>
  <c r="J3725" i="1"/>
  <c r="M3725" i="1" s="1"/>
  <c r="J3726" i="1"/>
  <c r="M3726" i="1" s="1"/>
  <c r="J3727" i="1"/>
  <c r="M3727" i="1" s="1"/>
  <c r="J3728" i="1"/>
  <c r="M3728" i="1" s="1"/>
  <c r="J3729" i="1"/>
  <c r="M3729" i="1" s="1"/>
  <c r="J3730" i="1"/>
  <c r="M3730" i="1" s="1"/>
  <c r="J3731" i="1"/>
  <c r="M3731" i="1" s="1"/>
  <c r="J3732" i="1"/>
  <c r="M3732" i="1" s="1"/>
  <c r="J3733" i="1"/>
  <c r="M3733" i="1" s="1"/>
  <c r="D48" i="5" s="1" a="1"/>
  <c r="D48" i="5" s="1"/>
  <c r="J3734" i="1"/>
  <c r="M3734" i="1" s="1"/>
  <c r="D49" i="5" s="1" a="1"/>
  <c r="D49" i="5" s="1"/>
  <c r="J3735" i="1"/>
  <c r="M3735" i="1" s="1"/>
  <c r="J3736" i="1"/>
  <c r="M3736" i="1" s="1"/>
  <c r="J3737" i="1"/>
  <c r="M3737" i="1" s="1"/>
  <c r="D52" i="5" s="1" a="1"/>
  <c r="D52" i="5" s="1"/>
  <c r="J3738" i="1"/>
  <c r="M3738" i="1" s="1"/>
  <c r="D53" i="5" s="1" a="1"/>
  <c r="D53" i="5" s="1"/>
  <c r="J3739" i="1"/>
  <c r="M3739" i="1" s="1"/>
  <c r="J3740" i="1"/>
  <c r="M3740" i="1" s="1"/>
  <c r="J3741" i="1"/>
  <c r="M3741" i="1" s="1"/>
  <c r="J3742" i="1"/>
  <c r="M3742" i="1" s="1"/>
  <c r="J3743" i="1"/>
  <c r="M3743" i="1" s="1"/>
  <c r="D58" i="5" s="1" a="1"/>
  <c r="D58" i="5" s="1"/>
  <c r="J3744" i="1"/>
  <c r="M3744" i="1" s="1"/>
  <c r="D59" i="5" s="1" a="1"/>
  <c r="D59" i="5" s="1"/>
  <c r="J3745" i="1"/>
  <c r="M3745" i="1" s="1"/>
  <c r="J3746" i="1"/>
  <c r="M3746" i="1" s="1"/>
  <c r="J3747" i="1"/>
  <c r="M3747" i="1" s="1"/>
  <c r="D62" i="5" s="1" a="1"/>
  <c r="D62" i="5" s="1"/>
  <c r="J3748" i="1"/>
  <c r="M3748" i="1" s="1"/>
  <c r="D63" i="5" s="1" a="1"/>
  <c r="D63" i="5" s="1"/>
  <c r="J3749" i="1"/>
  <c r="M3749" i="1" s="1"/>
  <c r="D64" i="5" s="1" a="1"/>
  <c r="D64" i="5" s="1"/>
  <c r="J3750" i="1"/>
  <c r="M3750" i="1" s="1"/>
  <c r="J3751" i="1"/>
  <c r="M3751" i="1" s="1"/>
  <c r="J3752" i="1"/>
  <c r="M3752" i="1" s="1"/>
  <c r="J3753" i="1"/>
  <c r="M3753" i="1" s="1"/>
  <c r="D68" i="5" s="1" a="1"/>
  <c r="D68" i="5" s="1"/>
  <c r="J3754" i="1"/>
  <c r="M3754" i="1" s="1"/>
  <c r="J3755" i="1"/>
  <c r="M3755" i="1" s="1"/>
  <c r="J3756" i="1"/>
  <c r="M3756" i="1" s="1"/>
  <c r="D71" i="5" s="1" a="1"/>
  <c r="D71" i="5" s="1"/>
  <c r="J3757" i="1"/>
  <c r="M3757" i="1" s="1"/>
  <c r="J3758" i="1"/>
  <c r="M3758" i="1" s="1"/>
  <c r="J3759" i="1"/>
  <c r="M3759" i="1" s="1"/>
  <c r="D74" i="5" s="1" a="1"/>
  <c r="D74" i="5" s="1"/>
  <c r="J3760" i="1"/>
  <c r="M3760" i="1" s="1"/>
  <c r="D75" i="5" s="1" a="1"/>
  <c r="D75" i="5" s="1"/>
  <c r="J3761" i="1"/>
  <c r="M3761" i="1" s="1"/>
  <c r="J3762" i="1"/>
  <c r="M3762" i="1" s="1"/>
  <c r="J3763" i="1"/>
  <c r="M3763" i="1" s="1"/>
  <c r="J3764" i="1"/>
  <c r="M3764" i="1" s="1"/>
  <c r="D79" i="5" s="1" a="1"/>
  <c r="D79" i="5" s="1"/>
  <c r="J3765" i="1"/>
  <c r="M3765" i="1" s="1"/>
  <c r="J3766" i="1"/>
  <c r="M3766" i="1" s="1"/>
  <c r="J3767" i="1"/>
  <c r="M3767" i="1" s="1"/>
  <c r="D82" i="5" s="1" a="1"/>
  <c r="D82" i="5" s="1"/>
  <c r="J3768" i="1"/>
  <c r="M3768" i="1" s="1"/>
  <c r="J3769" i="1"/>
  <c r="M3769" i="1" s="1"/>
  <c r="D84" i="5" s="1" a="1"/>
  <c r="D84" i="5" s="1"/>
  <c r="J3770" i="1"/>
  <c r="M3770" i="1" s="1"/>
  <c r="J3771" i="1"/>
  <c r="M3771" i="1" s="1"/>
  <c r="J3772" i="1"/>
  <c r="M3772" i="1" s="1"/>
  <c r="J3773" i="1"/>
  <c r="M3773" i="1" s="1"/>
  <c r="D88" i="5" s="1" a="1"/>
  <c r="D88" i="5" s="1"/>
  <c r="J3774" i="1"/>
  <c r="M3774" i="1" s="1"/>
  <c r="J3775" i="1"/>
  <c r="M3775" i="1" s="1"/>
  <c r="J3776" i="1"/>
  <c r="M3776" i="1" s="1"/>
  <c r="J3777" i="1"/>
  <c r="M3777" i="1" s="1"/>
  <c r="D92" i="5" s="1" a="1"/>
  <c r="D92" i="5" s="1"/>
  <c r="J3778" i="1"/>
  <c r="M3778" i="1" s="1"/>
  <c r="D93" i="5" s="1" a="1"/>
  <c r="D93" i="5" s="1"/>
  <c r="J3779" i="1"/>
  <c r="M3779" i="1" s="1"/>
  <c r="J3780" i="1"/>
  <c r="M3780" i="1" s="1"/>
  <c r="J3781" i="1"/>
  <c r="M3781" i="1" s="1"/>
  <c r="J3782" i="1"/>
  <c r="M3782" i="1" s="1"/>
  <c r="D97" i="5" s="1" a="1"/>
  <c r="D97" i="5" s="1"/>
  <c r="J3783" i="1"/>
  <c r="M3783" i="1" s="1"/>
  <c r="J3784" i="1"/>
  <c r="M3784" i="1" s="1"/>
  <c r="J3785" i="1"/>
  <c r="M3785" i="1" s="1"/>
  <c r="D100" i="5" s="1" a="1"/>
  <c r="D100" i="5" s="1"/>
  <c r="J3786" i="1"/>
  <c r="M3786" i="1" s="1"/>
  <c r="D101" i="5" s="1" a="1"/>
  <c r="D101" i="5" s="1"/>
  <c r="J3787" i="1"/>
  <c r="M3787" i="1" s="1"/>
  <c r="J3788" i="1"/>
  <c r="M3788" i="1" s="1"/>
  <c r="D103" i="5" s="1" a="1"/>
  <c r="D103" i="5" s="1"/>
  <c r="J3789" i="1"/>
  <c r="M3789" i="1" s="1"/>
  <c r="D104" i="5" s="1" a="1"/>
  <c r="D104" i="5" s="1"/>
  <c r="J3790" i="1"/>
  <c r="M3790" i="1" s="1"/>
  <c r="J3791" i="1"/>
  <c r="M3791" i="1" s="1"/>
  <c r="J3792" i="1"/>
  <c r="M3792" i="1" s="1"/>
  <c r="D107" i="5" s="1" a="1"/>
  <c r="D107" i="5" s="1"/>
  <c r="J3793" i="1"/>
  <c r="M3793" i="1" s="1"/>
  <c r="J3794" i="1"/>
  <c r="M3794" i="1" s="1"/>
  <c r="J3795" i="1"/>
  <c r="M3795" i="1" s="1"/>
  <c r="D110" i="5" s="1" a="1"/>
  <c r="D110" i="5" s="1"/>
  <c r="J3796" i="1"/>
  <c r="M3796" i="1" s="1"/>
  <c r="J3797" i="1"/>
  <c r="M3797" i="1" s="1"/>
  <c r="J3798" i="1"/>
  <c r="M3798" i="1" s="1"/>
  <c r="J3799" i="1"/>
  <c r="M3799" i="1" s="1"/>
  <c r="D114" i="5" s="1" a="1"/>
  <c r="D114" i="5" s="1"/>
  <c r="J3800" i="1"/>
  <c r="M3800" i="1" s="1"/>
  <c r="D115" i="5" s="1" a="1"/>
  <c r="D115" i="5" s="1"/>
  <c r="J3801" i="1"/>
  <c r="M3801" i="1" s="1"/>
  <c r="J3802" i="1"/>
  <c r="M3802" i="1" s="1"/>
  <c r="J3803" i="1"/>
  <c r="M3803" i="1" s="1"/>
  <c r="D118" i="5" s="1" a="1"/>
  <c r="D118" i="5" s="1"/>
  <c r="J3804" i="1"/>
  <c r="M3804" i="1" s="1"/>
  <c r="J3805" i="1"/>
  <c r="M3805" i="1" s="1"/>
  <c r="D120" i="5" s="1" a="1"/>
  <c r="D120" i="5" s="1"/>
  <c r="J3806" i="1"/>
  <c r="M3806" i="1" s="1"/>
  <c r="J3807" i="1"/>
  <c r="M3807" i="1" s="1"/>
  <c r="D122" i="5" s="1" a="1"/>
  <c r="D122" i="5" s="1"/>
  <c r="J3808" i="1"/>
  <c r="M3808" i="1" s="1"/>
  <c r="J3809" i="1"/>
  <c r="M3809" i="1" s="1"/>
  <c r="J3810" i="1"/>
  <c r="M3810" i="1" s="1"/>
  <c r="D125" i="5" s="1" a="1"/>
  <c r="D125" i="5" s="1"/>
  <c r="J3811" i="1"/>
  <c r="M3811" i="1" s="1"/>
  <c r="D126" i="5" s="1" a="1"/>
  <c r="D126" i="5" s="1"/>
  <c r="J3812" i="1"/>
  <c r="M3812" i="1" s="1"/>
  <c r="J3813" i="1"/>
  <c r="M3813" i="1" s="1"/>
  <c r="J3814" i="1"/>
  <c r="M3814" i="1" s="1"/>
  <c r="J3815" i="1"/>
  <c r="M3815" i="1" s="1"/>
  <c r="D130" i="5" s="1" a="1"/>
  <c r="D130" i="5" s="1"/>
  <c r="J3816" i="1"/>
  <c r="M3816" i="1" s="1"/>
  <c r="J3817" i="1"/>
  <c r="M3817" i="1" s="1"/>
  <c r="D132" i="5" s="1" a="1"/>
  <c r="D132" i="5" s="1"/>
  <c r="J3818" i="1"/>
  <c r="M3818" i="1" s="1"/>
  <c r="J3819" i="1"/>
  <c r="M3819" i="1" s="1"/>
  <c r="J3820" i="1"/>
  <c r="M3820" i="1" s="1"/>
  <c r="D135" i="5" s="1" a="1"/>
  <c r="D135" i="5" s="1"/>
  <c r="J3821" i="1"/>
  <c r="M3821" i="1" s="1"/>
  <c r="J3822" i="1"/>
  <c r="M3822" i="1" s="1"/>
  <c r="J3823" i="1"/>
  <c r="M3823" i="1" s="1"/>
  <c r="J3824" i="1"/>
  <c r="M3824" i="1" s="1"/>
  <c r="J3825" i="1"/>
  <c r="M3825" i="1" s="1"/>
  <c r="J3826" i="1"/>
  <c r="M3826" i="1" s="1"/>
  <c r="D141" i="5" s="1" a="1"/>
  <c r="D141" i="5" s="1"/>
  <c r="J3827" i="1"/>
  <c r="M3827" i="1" s="1"/>
  <c r="D142" i="5" s="1" a="1"/>
  <c r="D142" i="5" s="1"/>
  <c r="J3828" i="1"/>
  <c r="M3828" i="1" s="1"/>
  <c r="J3829" i="1"/>
  <c r="M3829" i="1" s="1"/>
  <c r="J1338" i="1"/>
  <c r="M1338" i="1" s="1"/>
  <c r="J3831" i="1"/>
  <c r="M3831" i="1" s="1"/>
  <c r="J3832" i="1"/>
  <c r="M3832" i="1" s="1"/>
  <c r="D147" i="5" s="1" a="1"/>
  <c r="D147" i="5" s="1"/>
  <c r="J3833" i="1"/>
  <c r="M3833" i="1" s="1"/>
  <c r="J3834" i="1"/>
  <c r="M3834" i="1" s="1"/>
  <c r="D149" i="5" s="1" a="1"/>
  <c r="D149" i="5" s="1"/>
  <c r="J3835" i="1"/>
  <c r="M3835" i="1" s="1"/>
  <c r="D150" i="5" s="1" a="1"/>
  <c r="D150" i="5" s="1"/>
  <c r="J3836" i="1"/>
  <c r="M3836" i="1" s="1"/>
  <c r="D151" i="5" s="1" a="1"/>
  <c r="D151" i="5" s="1"/>
  <c r="J3837" i="1"/>
  <c r="M3837" i="1" s="1"/>
  <c r="J3838" i="1"/>
  <c r="M3838" i="1" s="1"/>
  <c r="D153" i="5" s="1" a="1"/>
  <c r="D153" i="5" s="1"/>
  <c r="J3839" i="1"/>
  <c r="M3839" i="1" s="1"/>
  <c r="J3840" i="1"/>
  <c r="M3840" i="1" s="1"/>
  <c r="J3841" i="1"/>
  <c r="M3841" i="1" s="1"/>
  <c r="D156" i="5" s="1" a="1"/>
  <c r="D156" i="5" s="1"/>
  <c r="J3842" i="1"/>
  <c r="M3842" i="1" s="1"/>
  <c r="J3843" i="1"/>
  <c r="M3843" i="1" s="1"/>
  <c r="D158" i="5" s="1" a="1"/>
  <c r="D158" i="5" s="1"/>
  <c r="J3844" i="1"/>
  <c r="M3844" i="1" s="1"/>
  <c r="D159" i="5" s="1" a="1"/>
  <c r="D159" i="5" s="1"/>
  <c r="J3845" i="1"/>
  <c r="M3845" i="1" s="1"/>
  <c r="J3846" i="1"/>
  <c r="M3846" i="1" s="1"/>
  <c r="D161" i="5" s="1" a="1"/>
  <c r="D161" i="5" s="1"/>
  <c r="J3847" i="1"/>
  <c r="M3847" i="1" s="1"/>
  <c r="D162" i="5" s="1" a="1"/>
  <c r="D162" i="5" s="1"/>
  <c r="J3848" i="1"/>
  <c r="M3848" i="1" s="1"/>
  <c r="J3849" i="1"/>
  <c r="M3849" i="1" s="1"/>
  <c r="J3850" i="1"/>
  <c r="M3850" i="1" s="1"/>
  <c r="J3851" i="1"/>
  <c r="M3851" i="1" s="1"/>
  <c r="D166" i="5" s="1" a="1"/>
  <c r="D166" i="5" s="1"/>
  <c r="J3852" i="1"/>
  <c r="M3852" i="1" s="1"/>
  <c r="J3853" i="1"/>
  <c r="M3853" i="1" s="1"/>
  <c r="J3854" i="1"/>
  <c r="M3854" i="1" s="1"/>
  <c r="J3855" i="1"/>
  <c r="M3855" i="1" s="1"/>
  <c r="J3856" i="1"/>
  <c r="M3856" i="1" s="1"/>
  <c r="J3857" i="1"/>
  <c r="M3857" i="1" s="1"/>
  <c r="D172" i="5" s="1" a="1"/>
  <c r="D172" i="5" s="1"/>
  <c r="J3858" i="1"/>
  <c r="M3858" i="1" s="1"/>
  <c r="J3859" i="1"/>
  <c r="M3859" i="1" s="1"/>
  <c r="J2890" i="1"/>
  <c r="M2890" i="1" s="1"/>
  <c r="J3861" i="1"/>
  <c r="M3861" i="1" s="1"/>
  <c r="D176" i="5" s="1" a="1"/>
  <c r="D176" i="5" s="1"/>
  <c r="J3862" i="1"/>
  <c r="M3862" i="1" s="1"/>
  <c r="J3863" i="1"/>
  <c r="M3863" i="1" s="1"/>
  <c r="D178" i="5" s="1" a="1"/>
  <c r="D178" i="5" s="1"/>
  <c r="J3864" i="1"/>
  <c r="M3864" i="1" s="1"/>
  <c r="D179" i="5" s="1" a="1"/>
  <c r="D179" i="5" s="1"/>
  <c r="J3865" i="1"/>
  <c r="M3865" i="1" s="1"/>
  <c r="J3866" i="1"/>
  <c r="M3866" i="1" s="1"/>
  <c r="D181" i="5" s="1" a="1"/>
  <c r="D181" i="5" s="1"/>
  <c r="J3867" i="1"/>
  <c r="M3867" i="1" s="1"/>
  <c r="D182" i="5" s="1" a="1"/>
  <c r="D182" i="5" s="1"/>
  <c r="J3868" i="1"/>
  <c r="M3868" i="1" s="1"/>
  <c r="D183" i="5" s="1" a="1"/>
  <c r="D183" i="5" s="1"/>
  <c r="J3869" i="1"/>
  <c r="M3869" i="1" s="1"/>
  <c r="J3870" i="1"/>
  <c r="M3870" i="1" s="1"/>
  <c r="J3871" i="1"/>
  <c r="M3871" i="1" s="1"/>
  <c r="D186" i="5" s="1" a="1"/>
  <c r="D186" i="5" s="1"/>
  <c r="J4442" i="1"/>
  <c r="M4442" i="1" s="1"/>
  <c r="J3873" i="1"/>
  <c r="M3873" i="1" s="1"/>
  <c r="J3874" i="1"/>
  <c r="M3874" i="1" s="1"/>
  <c r="J3875" i="1"/>
  <c r="M3875" i="1" s="1"/>
  <c r="J3876" i="1"/>
  <c r="M3876" i="1" s="1"/>
  <c r="D191" i="5" s="1" a="1"/>
  <c r="D191" i="5" s="1"/>
  <c r="J3877" i="1"/>
  <c r="M3877" i="1" s="1"/>
  <c r="D192" i="5" s="1" a="1"/>
  <c r="D192" i="5" s="1"/>
  <c r="J3878" i="1"/>
  <c r="M3878" i="1" s="1"/>
  <c r="D193" i="5" s="1" a="1"/>
  <c r="D193" i="5" s="1"/>
  <c r="J3879" i="1"/>
  <c r="M3879" i="1" s="1"/>
  <c r="J3880" i="1"/>
  <c r="M3880" i="1" s="1"/>
  <c r="J3881" i="1"/>
  <c r="M3881" i="1" s="1"/>
  <c r="J3882" i="1"/>
  <c r="M3882" i="1" s="1"/>
  <c r="J3883" i="1"/>
  <c r="M3883" i="1" s="1"/>
  <c r="J3884" i="1"/>
  <c r="M3884" i="1" s="1"/>
  <c r="D203" i="5" s="1" a="1"/>
  <c r="D203" i="5" s="1"/>
  <c r="J3885" i="1"/>
  <c r="M3885" i="1" s="1"/>
  <c r="J3886" i="1"/>
  <c r="M3886" i="1" s="1"/>
  <c r="D205" i="5" s="1" a="1"/>
  <c r="D205" i="5" s="1"/>
  <c r="J3887" i="1"/>
  <c r="M3887" i="1" s="1"/>
  <c r="D206" i="5" s="1" a="1"/>
  <c r="D206" i="5" s="1"/>
  <c r="J3888" i="1"/>
  <c r="M3888" i="1" s="1"/>
  <c r="D207" i="5" s="1" a="1"/>
  <c r="D207" i="5" s="1"/>
  <c r="J3889" i="1"/>
  <c r="M3889" i="1" s="1"/>
  <c r="J3890" i="1"/>
  <c r="M3890" i="1" s="1"/>
  <c r="J3891" i="1"/>
  <c r="M3891" i="1" s="1"/>
  <c r="D210" i="5" s="1" a="1"/>
  <c r="D210" i="5" s="1"/>
  <c r="J3892" i="1"/>
  <c r="M3892" i="1" s="1"/>
  <c r="D211" i="5" s="1" a="1"/>
  <c r="D211" i="5" s="1"/>
  <c r="J3893" i="1"/>
  <c r="M3893" i="1" s="1"/>
  <c r="D212" i="5" s="1" a="1"/>
  <c r="D212" i="5" s="1"/>
  <c r="J3894" i="1"/>
  <c r="M3894" i="1" s="1"/>
  <c r="D213" i="5" s="1" a="1"/>
  <c r="D213" i="5" s="1"/>
  <c r="J3895" i="1"/>
  <c r="M3895" i="1" s="1"/>
  <c r="J3896" i="1"/>
  <c r="M3896" i="1" s="1"/>
  <c r="J3897" i="1"/>
  <c r="M3897" i="1" s="1"/>
  <c r="J3898" i="1"/>
  <c r="M3898" i="1" s="1"/>
  <c r="J3899" i="1"/>
  <c r="M3899" i="1" s="1"/>
  <c r="J3900" i="1"/>
  <c r="M3900" i="1" s="1"/>
  <c r="J3901" i="1"/>
  <c r="M3901" i="1" s="1"/>
  <c r="J3902" i="1"/>
  <c r="M3902" i="1" s="1"/>
  <c r="J3903" i="1"/>
  <c r="M3903" i="1" s="1"/>
  <c r="J3904" i="1"/>
  <c r="M3904" i="1" s="1"/>
  <c r="J3905" i="1"/>
  <c r="M3905" i="1" s="1"/>
  <c r="D224" i="5" s="1" a="1"/>
  <c r="D224" i="5" s="1"/>
  <c r="J3906" i="1"/>
  <c r="M3906" i="1" s="1"/>
  <c r="J3907" i="1"/>
  <c r="M3907" i="1" s="1"/>
  <c r="D226" i="5" s="1" a="1"/>
  <c r="D226" i="5" s="1"/>
  <c r="J3908" i="1"/>
  <c r="M3908" i="1" s="1"/>
  <c r="J3909" i="1"/>
  <c r="M3909" i="1" s="1"/>
  <c r="J3910" i="1"/>
  <c r="M3910" i="1" s="1"/>
  <c r="J3911" i="1"/>
  <c r="M3911" i="1" s="1"/>
  <c r="J3912" i="1"/>
  <c r="M3912" i="1" s="1"/>
  <c r="J3913" i="1"/>
  <c r="M3913" i="1" s="1"/>
  <c r="D233" i="5" s="1" a="1"/>
  <c r="D233" i="5" s="1"/>
  <c r="J3914" i="1"/>
  <c r="M3914" i="1" s="1"/>
  <c r="J3915" i="1"/>
  <c r="M3915" i="1" s="1"/>
  <c r="J3916" i="1"/>
  <c r="M3916" i="1" s="1"/>
  <c r="J3917" i="1"/>
  <c r="M3917" i="1" s="1"/>
  <c r="J3918" i="1"/>
  <c r="M3918" i="1" s="1"/>
  <c r="J3919" i="1"/>
  <c r="M3919" i="1" s="1"/>
  <c r="J3920" i="1"/>
  <c r="M3920" i="1" s="1"/>
  <c r="J3921" i="1"/>
  <c r="M3921" i="1" s="1"/>
  <c r="J3922" i="1"/>
  <c r="M3922" i="1" s="1"/>
  <c r="J3923" i="1"/>
  <c r="M3923" i="1" s="1"/>
  <c r="J3924" i="1"/>
  <c r="M3924" i="1" s="1"/>
  <c r="J3925" i="1"/>
  <c r="M3925" i="1" s="1"/>
  <c r="J3926" i="1"/>
  <c r="M3926" i="1" s="1"/>
  <c r="J3927" i="1"/>
  <c r="M3927" i="1" s="1"/>
  <c r="D246" i="5" s="1" a="1"/>
  <c r="D246" i="5" s="1"/>
  <c r="J3928" i="1"/>
  <c r="M3928" i="1" s="1"/>
  <c r="D247" i="5" s="1" a="1"/>
  <c r="D247" i="5" s="1"/>
  <c r="J3929" i="1"/>
  <c r="M3929" i="1" s="1"/>
  <c r="J3930" i="1"/>
  <c r="M3930" i="1" s="1"/>
  <c r="J3931" i="1"/>
  <c r="M3931" i="1" s="1"/>
  <c r="D250" i="5" s="1" a="1"/>
  <c r="D250" i="5" s="1"/>
  <c r="J3932" i="1"/>
  <c r="M3932" i="1" s="1"/>
  <c r="D251" i="5" s="1" a="1"/>
  <c r="D251" i="5" s="1"/>
  <c r="J3933" i="1"/>
  <c r="M3933" i="1" s="1"/>
  <c r="J3934" i="1"/>
  <c r="M3934" i="1" s="1"/>
  <c r="J3935" i="1"/>
  <c r="M3935" i="1" s="1"/>
  <c r="J3936" i="1"/>
  <c r="M3936" i="1" s="1"/>
  <c r="J3937" i="1"/>
  <c r="M3937" i="1" s="1"/>
  <c r="D256" i="5" s="1" a="1"/>
  <c r="D256" i="5" s="1"/>
  <c r="J3938" i="1"/>
  <c r="M3938" i="1" s="1"/>
  <c r="D257" i="5" s="1" a="1"/>
  <c r="D257" i="5" s="1"/>
  <c r="J3939" i="1"/>
  <c r="M3939" i="1" s="1"/>
  <c r="J3940" i="1"/>
  <c r="M3940" i="1" s="1"/>
  <c r="J3941" i="1"/>
  <c r="M3941" i="1" s="1"/>
  <c r="D260" i="5" s="1" a="1"/>
  <c r="D260" i="5" s="1"/>
  <c r="J3942" i="1"/>
  <c r="M3942" i="1" s="1"/>
  <c r="D261" i="5" s="1" a="1"/>
  <c r="D261" i="5" s="1"/>
  <c r="J3943" i="1"/>
  <c r="M3943" i="1" s="1"/>
  <c r="D262" i="5" s="1" a="1"/>
  <c r="D262" i="5" s="1"/>
  <c r="J3944" i="1"/>
  <c r="M3944" i="1" s="1"/>
  <c r="J3945" i="1"/>
  <c r="M3945" i="1" s="1"/>
  <c r="J3946" i="1"/>
  <c r="M3946" i="1" s="1"/>
  <c r="J3947" i="1"/>
  <c r="M3947" i="1" s="1"/>
  <c r="D266" i="5" s="1" a="1"/>
  <c r="D266" i="5" s="1"/>
  <c r="J3948" i="1"/>
  <c r="M3948" i="1" s="1"/>
  <c r="J3949" i="1"/>
  <c r="M3949" i="1" s="1"/>
  <c r="J3950" i="1"/>
  <c r="M3950" i="1" s="1"/>
  <c r="D269" i="5" s="1" a="1"/>
  <c r="D269" i="5" s="1"/>
  <c r="J3951" i="1"/>
  <c r="M3951" i="1" s="1"/>
  <c r="J3952" i="1"/>
  <c r="M3952" i="1" s="1"/>
  <c r="J3953" i="1"/>
  <c r="M3953" i="1" s="1"/>
  <c r="D272" i="5" s="1" a="1"/>
  <c r="D272" i="5" s="1"/>
  <c r="J3954" i="1"/>
  <c r="M3954" i="1" s="1"/>
  <c r="D273" i="5" s="1" a="1"/>
  <c r="D273" i="5" s="1"/>
  <c r="J3955" i="1"/>
  <c r="M3955" i="1" s="1"/>
  <c r="J3956" i="1"/>
  <c r="M3956" i="1" s="1"/>
  <c r="J3957" i="1"/>
  <c r="M3957" i="1" s="1"/>
  <c r="J3958" i="1"/>
  <c r="M3958" i="1" s="1"/>
  <c r="D277" i="5" s="1" a="1"/>
  <c r="D277" i="5" s="1"/>
  <c r="J3959" i="1"/>
  <c r="M3959" i="1" s="1"/>
  <c r="J3960" i="1"/>
  <c r="M3960" i="1" s="1"/>
  <c r="J3961" i="1"/>
  <c r="M3961" i="1" s="1"/>
  <c r="D280" i="5" s="1" a="1"/>
  <c r="D280" i="5" s="1"/>
  <c r="J3962" i="1"/>
  <c r="M3962" i="1" s="1"/>
  <c r="J3963" i="1"/>
  <c r="M3963" i="1" s="1"/>
  <c r="D282" i="5" s="1" a="1"/>
  <c r="D282" i="5" s="1"/>
  <c r="J3964" i="1"/>
  <c r="M3964" i="1" s="1"/>
  <c r="J3965" i="1"/>
  <c r="M3965" i="1" s="1"/>
  <c r="J3966" i="1"/>
  <c r="M3966" i="1" s="1"/>
  <c r="J3967" i="1"/>
  <c r="M3967" i="1" s="1"/>
  <c r="D286" i="5" s="1" a="1"/>
  <c r="D286" i="5" s="1"/>
  <c r="J3968" i="1"/>
  <c r="M3968" i="1" s="1"/>
  <c r="J3969" i="1"/>
  <c r="M3969" i="1" s="1"/>
  <c r="J3970" i="1"/>
  <c r="M3970" i="1" s="1"/>
  <c r="J3971" i="1"/>
  <c r="M3971" i="1" s="1"/>
  <c r="D290" i="5" s="1" a="1"/>
  <c r="D290" i="5" s="1"/>
  <c r="J3972" i="1"/>
  <c r="M3972" i="1" s="1"/>
  <c r="D291" i="5" s="1" a="1"/>
  <c r="D291" i="5" s="1"/>
  <c r="J3973" i="1"/>
  <c r="M3973" i="1" s="1"/>
  <c r="J3974" i="1"/>
  <c r="M3974" i="1" s="1"/>
  <c r="J3975" i="1"/>
  <c r="M3975" i="1" s="1"/>
  <c r="J3976" i="1"/>
  <c r="M3976" i="1" s="1"/>
  <c r="D295" i="5" s="1" a="1"/>
  <c r="D295" i="5" s="1"/>
  <c r="J3977" i="1"/>
  <c r="M3977" i="1" s="1"/>
  <c r="J3978" i="1"/>
  <c r="M3978" i="1" s="1"/>
  <c r="J3979" i="1"/>
  <c r="M3979" i="1" s="1"/>
  <c r="D298" i="5" s="1" a="1"/>
  <c r="D298" i="5" s="1"/>
  <c r="J3980" i="1"/>
  <c r="M3980" i="1" s="1"/>
  <c r="D299" i="5" s="1" a="1"/>
  <c r="D299" i="5" s="1"/>
  <c r="J3981" i="1"/>
  <c r="M3981" i="1" s="1"/>
  <c r="J3982" i="1"/>
  <c r="M3982" i="1" s="1"/>
  <c r="D301" i="5" s="1" a="1"/>
  <c r="D301" i="5" s="1"/>
  <c r="J3983" i="1"/>
  <c r="M3983" i="1" s="1"/>
  <c r="D302" i="5" s="1" a="1"/>
  <c r="D302" i="5" s="1"/>
  <c r="J3984" i="1"/>
  <c r="M3984" i="1" s="1"/>
  <c r="J3985" i="1"/>
  <c r="M3985" i="1" s="1"/>
  <c r="J3986" i="1"/>
  <c r="M3986" i="1" s="1"/>
  <c r="D305" i="5" s="1" a="1"/>
  <c r="D305" i="5" s="1"/>
  <c r="J3987" i="1"/>
  <c r="M3987" i="1" s="1"/>
  <c r="J3988" i="1"/>
  <c r="M3988" i="1" s="1"/>
  <c r="J3989" i="1"/>
  <c r="M3989" i="1" s="1"/>
  <c r="D308" i="5" s="1" a="1"/>
  <c r="D308" i="5" s="1"/>
  <c r="J3990" i="1"/>
  <c r="M3990" i="1" s="1"/>
  <c r="J3991" i="1"/>
  <c r="M3991" i="1" s="1"/>
  <c r="J3992" i="1"/>
  <c r="M3992" i="1" s="1"/>
  <c r="J3993" i="1"/>
  <c r="M3993" i="1" s="1"/>
  <c r="D312" i="5" s="1" a="1"/>
  <c r="D312" i="5" s="1"/>
  <c r="J3994" i="1"/>
  <c r="M3994" i="1" s="1"/>
  <c r="D313" i="5" s="1" a="1"/>
  <c r="D313" i="5" s="1"/>
  <c r="J3995" i="1"/>
  <c r="M3995" i="1" s="1"/>
  <c r="J3996" i="1"/>
  <c r="M3996" i="1" s="1"/>
  <c r="J3997" i="1"/>
  <c r="M3997" i="1" s="1"/>
  <c r="D316" i="5" s="1" a="1"/>
  <c r="D316" i="5" s="1"/>
  <c r="J3998" i="1"/>
  <c r="M3998" i="1" s="1"/>
  <c r="J3999" i="1"/>
  <c r="M3999" i="1" s="1"/>
  <c r="D318" i="5" s="1" a="1"/>
  <c r="D318" i="5" s="1"/>
  <c r="J4000" i="1"/>
  <c r="M4000" i="1" s="1"/>
  <c r="J4001" i="1"/>
  <c r="M4001" i="1" s="1"/>
  <c r="D320" i="5" s="1" a="1"/>
  <c r="D320" i="5" s="1"/>
  <c r="J4002" i="1"/>
  <c r="M4002" i="1" s="1"/>
  <c r="J4003" i="1"/>
  <c r="M4003" i="1" s="1"/>
  <c r="J4004" i="1"/>
  <c r="M4004" i="1" s="1"/>
  <c r="D323" i="5" s="1" a="1"/>
  <c r="D323" i="5" s="1"/>
  <c r="J4005" i="1"/>
  <c r="M4005" i="1" s="1"/>
  <c r="D324" i="5" s="1" a="1"/>
  <c r="D324" i="5" s="1"/>
  <c r="J4006" i="1"/>
  <c r="M4006" i="1" s="1"/>
  <c r="J4007" i="1"/>
  <c r="M4007" i="1" s="1"/>
  <c r="J4008" i="1"/>
  <c r="M4008" i="1" s="1"/>
  <c r="J4009" i="1"/>
  <c r="M4009" i="1" s="1"/>
  <c r="D328" i="5" s="1" a="1"/>
  <c r="D328" i="5" s="1"/>
  <c r="J4010" i="1"/>
  <c r="M4010" i="1" s="1"/>
  <c r="J4011" i="1"/>
  <c r="M4011" i="1" s="1"/>
  <c r="D330" i="5" s="1" a="1"/>
  <c r="D330" i="5" s="1"/>
  <c r="J4012" i="1"/>
  <c r="M4012" i="1" s="1"/>
  <c r="J4013" i="1"/>
  <c r="M4013" i="1" s="1"/>
  <c r="J4014" i="1"/>
  <c r="M4014" i="1" s="1"/>
  <c r="D333" i="5" s="1" a="1"/>
  <c r="D333" i="5" s="1"/>
  <c r="J4015" i="1"/>
  <c r="M4015" i="1" s="1"/>
  <c r="J4016" i="1"/>
  <c r="M4016" i="1" s="1"/>
  <c r="J4017" i="1"/>
  <c r="M4017" i="1" s="1"/>
  <c r="J4018" i="1"/>
  <c r="M4018" i="1" s="1"/>
  <c r="J4019" i="1"/>
  <c r="M4019" i="1" s="1"/>
  <c r="J4020" i="1"/>
  <c r="M4020" i="1" s="1"/>
  <c r="D339" i="5" s="1" a="1"/>
  <c r="D339" i="5" s="1"/>
  <c r="J4021" i="1"/>
  <c r="M4021" i="1" s="1"/>
  <c r="D340" i="5" s="1" a="1"/>
  <c r="D340" i="5" s="1"/>
  <c r="J4022" i="1"/>
  <c r="M4022" i="1" s="1"/>
  <c r="J4023" i="1"/>
  <c r="M4023" i="1" s="1"/>
  <c r="J1350" i="1"/>
  <c r="M1350" i="1" s="1"/>
  <c r="J4025" i="1"/>
  <c r="M4025" i="1" s="1"/>
  <c r="J4026" i="1"/>
  <c r="M4026" i="1" s="1"/>
  <c r="D345" i="5" s="1" a="1"/>
  <c r="D345" i="5" s="1"/>
  <c r="J4027" i="1"/>
  <c r="M4027" i="1" s="1"/>
  <c r="J4028" i="1"/>
  <c r="M4028" i="1" s="1"/>
  <c r="D347" i="5" s="1" a="1"/>
  <c r="D347" i="5" s="1"/>
  <c r="J4029" i="1"/>
  <c r="M4029" i="1" s="1"/>
  <c r="D348" i="5" s="1" a="1"/>
  <c r="D348" i="5" s="1"/>
  <c r="J4030" i="1"/>
  <c r="M4030" i="1" s="1"/>
  <c r="D349" i="5" s="1" a="1"/>
  <c r="D349" i="5" s="1"/>
  <c r="J4031" i="1"/>
  <c r="M4031" i="1" s="1"/>
  <c r="J4032" i="1"/>
  <c r="M4032" i="1" s="1"/>
  <c r="D351" i="5" s="1" a="1"/>
  <c r="D351" i="5" s="1"/>
  <c r="J4033" i="1"/>
  <c r="M4033" i="1" s="1"/>
  <c r="J4034" i="1"/>
  <c r="M4034" i="1" s="1"/>
  <c r="J4035" i="1"/>
  <c r="M4035" i="1" s="1"/>
  <c r="D354" i="5" s="1" a="1"/>
  <c r="D354" i="5" s="1"/>
  <c r="J4036" i="1"/>
  <c r="M4036" i="1" s="1"/>
  <c r="J4037" i="1"/>
  <c r="M4037" i="1" s="1"/>
  <c r="D356" i="5" s="1" a="1"/>
  <c r="D356" i="5" s="1"/>
  <c r="J4038" i="1"/>
  <c r="M4038" i="1" s="1"/>
  <c r="D357" i="5" s="1" a="1"/>
  <c r="D357" i="5" s="1"/>
  <c r="J4039" i="1"/>
  <c r="M4039" i="1" s="1"/>
  <c r="J4040" i="1"/>
  <c r="M4040" i="1" s="1"/>
  <c r="D359" i="5" s="1" a="1"/>
  <c r="D359" i="5" s="1"/>
  <c r="J4041" i="1"/>
  <c r="M4041" i="1" s="1"/>
  <c r="D360" i="5" s="1" a="1"/>
  <c r="D360" i="5" s="1"/>
  <c r="J4042" i="1"/>
  <c r="M4042" i="1" s="1"/>
  <c r="J4043" i="1"/>
  <c r="M4043" i="1" s="1"/>
  <c r="J4044" i="1"/>
  <c r="M4044" i="1" s="1"/>
  <c r="J4045" i="1"/>
  <c r="M4045" i="1" s="1"/>
  <c r="D364" i="5" s="1" a="1"/>
  <c r="D364" i="5" s="1"/>
  <c r="J4046" i="1"/>
  <c r="M4046" i="1" s="1"/>
  <c r="J4047" i="1"/>
  <c r="M4047" i="1" s="1"/>
  <c r="J4048" i="1"/>
  <c r="M4048" i="1" s="1"/>
  <c r="J4049" i="1"/>
  <c r="M4049" i="1" s="1"/>
  <c r="J4050" i="1"/>
  <c r="M4050" i="1" s="1"/>
  <c r="J4051" i="1"/>
  <c r="M4051" i="1" s="1"/>
  <c r="D370" i="5" s="1" a="1"/>
  <c r="D370" i="5" s="1"/>
  <c r="J4052" i="1"/>
  <c r="M4052" i="1" s="1"/>
  <c r="J4053" i="1"/>
  <c r="M4053" i="1" s="1"/>
  <c r="J2902" i="1"/>
  <c r="M2902" i="1" s="1"/>
  <c r="J4055" i="1"/>
  <c r="M4055" i="1" s="1"/>
  <c r="D374" i="5" s="1" a="1"/>
  <c r="D374" i="5" s="1"/>
  <c r="J4056" i="1"/>
  <c r="M4056" i="1" s="1"/>
  <c r="J4057" i="1"/>
  <c r="M4057" i="1" s="1"/>
  <c r="D376" i="5" s="1" a="1"/>
  <c r="D376" i="5" s="1"/>
  <c r="J4058" i="1"/>
  <c r="M4058" i="1" s="1"/>
  <c r="D377" i="5" s="1" a="1"/>
  <c r="D377" i="5" s="1"/>
  <c r="J4059" i="1"/>
  <c r="M4059" i="1" s="1"/>
  <c r="J4060" i="1"/>
  <c r="M4060" i="1" s="1"/>
  <c r="D379" i="5" s="1" a="1"/>
  <c r="D379" i="5" s="1"/>
  <c r="J4061" i="1"/>
  <c r="M4061" i="1" s="1"/>
  <c r="D380" i="5" s="1" a="1"/>
  <c r="D380" i="5" s="1"/>
  <c r="J4062" i="1"/>
  <c r="M4062" i="1" s="1"/>
  <c r="D381" i="5" s="1" a="1"/>
  <c r="D381" i="5" s="1"/>
  <c r="J4063" i="1"/>
  <c r="M4063" i="1" s="1"/>
  <c r="J4064" i="1"/>
  <c r="M4064" i="1" s="1"/>
  <c r="J4065" i="1"/>
  <c r="M4065" i="1" s="1"/>
  <c r="D384" i="5" s="1" a="1"/>
  <c r="D384" i="5" s="1"/>
  <c r="J4454" i="1"/>
  <c r="M4454" i="1" s="1"/>
  <c r="J4067" i="1"/>
  <c r="M4067" i="1" s="1"/>
  <c r="J4068" i="1"/>
  <c r="M4068" i="1" s="1"/>
  <c r="J4069" i="1"/>
  <c r="M4069" i="1" s="1"/>
  <c r="J4070" i="1"/>
  <c r="M4070" i="1" s="1"/>
  <c r="D389" i="5" s="1" a="1"/>
  <c r="D389" i="5" s="1"/>
  <c r="J4071" i="1"/>
  <c r="M4071" i="1" s="1"/>
  <c r="D390" i="5" s="1" a="1"/>
  <c r="D390" i="5" s="1"/>
  <c r="J4072" i="1"/>
  <c r="M4072" i="1" s="1"/>
  <c r="D391" i="5" s="1" a="1"/>
  <c r="D391" i="5" s="1"/>
  <c r="J4073" i="1"/>
  <c r="M4073" i="1" s="1"/>
  <c r="J4074" i="1"/>
  <c r="M4074" i="1" s="1"/>
  <c r="J4075" i="1"/>
  <c r="M4075" i="1" s="1"/>
  <c r="J4076" i="1"/>
  <c r="M4076" i="1" s="1"/>
  <c r="J391" i="1"/>
  <c r="J392" i="1"/>
  <c r="M392" i="1" s="1"/>
  <c r="E5" i="5" s="1" a="1"/>
  <c r="E5" i="5" s="1"/>
  <c r="J393" i="1"/>
  <c r="M393" i="1" s="1"/>
  <c r="J394" i="1"/>
  <c r="M394" i="1" s="1"/>
  <c r="E7" i="5" s="1" a="1"/>
  <c r="E7" i="5" s="1"/>
  <c r="J395" i="1"/>
  <c r="M395" i="1" s="1"/>
  <c r="E8" i="5" s="1" a="1"/>
  <c r="E8" i="5" s="1"/>
  <c r="J396" i="1"/>
  <c r="M396" i="1" s="1"/>
  <c r="E9" i="5" s="1" a="1"/>
  <c r="E9" i="5" s="1"/>
  <c r="J397" i="1"/>
  <c r="M397" i="1" s="1"/>
  <c r="J398" i="1"/>
  <c r="M398" i="1" s="1"/>
  <c r="J399" i="1"/>
  <c r="M399" i="1" s="1"/>
  <c r="E12" i="5" s="1" a="1"/>
  <c r="E12" i="5" s="1"/>
  <c r="J400" i="1"/>
  <c r="M400" i="1" s="1"/>
  <c r="E13" i="5" s="1" a="1"/>
  <c r="E13" i="5" s="1"/>
  <c r="J401" i="1"/>
  <c r="M401" i="1" s="1"/>
  <c r="E14" i="5" s="1" a="1"/>
  <c r="E14" i="5" s="1"/>
  <c r="J402" i="1"/>
  <c r="M402" i="1" s="1"/>
  <c r="E15" i="5" s="1" a="1"/>
  <c r="E15" i="5" s="1"/>
  <c r="J403" i="1"/>
  <c r="J404" i="1"/>
  <c r="M404" i="1" s="1"/>
  <c r="J405" i="1"/>
  <c r="M405" i="1" s="1"/>
  <c r="J406" i="1"/>
  <c r="M406" i="1" s="1"/>
  <c r="J407" i="1"/>
  <c r="M407" i="1" s="1"/>
  <c r="J408" i="1"/>
  <c r="J409" i="1"/>
  <c r="M409" i="1" s="1"/>
  <c r="J410" i="1"/>
  <c r="M410" i="1" s="1"/>
  <c r="J411" i="1"/>
  <c r="M411" i="1" s="1"/>
  <c r="J412" i="1"/>
  <c r="J413" i="1"/>
  <c r="M413" i="1" s="1"/>
  <c r="E26" i="5" s="1" a="1"/>
  <c r="E26" i="5" s="1"/>
  <c r="J414" i="1"/>
  <c r="M414" i="1" s="1"/>
  <c r="J415" i="1"/>
  <c r="M415" i="1" s="1"/>
  <c r="E28" i="5" s="1" a="1"/>
  <c r="E28" i="5" s="1"/>
  <c r="J416" i="1"/>
  <c r="M416" i="1" s="1"/>
  <c r="J417" i="1"/>
  <c r="M417" i="1" s="1"/>
  <c r="J418" i="1"/>
  <c r="M418" i="1" s="1"/>
  <c r="J419" i="1"/>
  <c r="M419" i="1" s="1"/>
  <c r="J420" i="1"/>
  <c r="M420" i="1" s="1"/>
  <c r="J421" i="1"/>
  <c r="M421" i="1" s="1"/>
  <c r="E35" i="5" s="1" a="1"/>
  <c r="E35" i="5" s="1"/>
  <c r="J422" i="1"/>
  <c r="J423" i="1"/>
  <c r="M423" i="1" s="1"/>
  <c r="J424" i="1"/>
  <c r="M424" i="1" s="1"/>
  <c r="J425" i="1"/>
  <c r="M425" i="1" s="1"/>
  <c r="J426" i="1"/>
  <c r="J427" i="1"/>
  <c r="M427" i="1" s="1"/>
  <c r="J428" i="1"/>
  <c r="M428" i="1" s="1"/>
  <c r="J429" i="1"/>
  <c r="M429" i="1" s="1"/>
  <c r="J430" i="1"/>
  <c r="M430" i="1" s="1"/>
  <c r="J431" i="1"/>
  <c r="M431" i="1" s="1"/>
  <c r="J432" i="1"/>
  <c r="M432" i="1" s="1"/>
  <c r="J433" i="1"/>
  <c r="M433" i="1" s="1"/>
  <c r="J434" i="1"/>
  <c r="M434" i="1" s="1"/>
  <c r="J435" i="1"/>
  <c r="M435" i="1" s="1"/>
  <c r="E48" i="5" s="1" a="1"/>
  <c r="E48" i="5" s="1"/>
  <c r="J436" i="1"/>
  <c r="M436" i="1" s="1"/>
  <c r="E49" i="5" s="1" a="1"/>
  <c r="E49" i="5" s="1"/>
  <c r="J437" i="1"/>
  <c r="M437" i="1" s="1"/>
  <c r="J438" i="1"/>
  <c r="M438" i="1" s="1"/>
  <c r="J439" i="1"/>
  <c r="M439" i="1" s="1"/>
  <c r="E52" i="5" s="1" a="1"/>
  <c r="E52" i="5" s="1"/>
  <c r="J440" i="1"/>
  <c r="M440" i="1" s="1"/>
  <c r="E53" i="5" s="1" a="1"/>
  <c r="E53" i="5" s="1"/>
  <c r="J441" i="1"/>
  <c r="M441" i="1" s="1"/>
  <c r="J442" i="1"/>
  <c r="M442" i="1" s="1"/>
  <c r="J443" i="1"/>
  <c r="M443" i="1" s="1"/>
  <c r="J444" i="1"/>
  <c r="M444" i="1" s="1"/>
  <c r="J445" i="1"/>
  <c r="M445" i="1" s="1"/>
  <c r="E58" i="5" s="1" a="1"/>
  <c r="E58" i="5" s="1"/>
  <c r="J446" i="1"/>
  <c r="J447" i="1"/>
  <c r="M447" i="1" s="1"/>
  <c r="J448" i="1"/>
  <c r="M448" i="1" s="1"/>
  <c r="J449" i="1"/>
  <c r="M449" i="1" s="1"/>
  <c r="E62" i="5" s="1" a="1"/>
  <c r="E62" i="5" s="1"/>
  <c r="J450" i="1"/>
  <c r="M450" i="1" s="1"/>
  <c r="E63" i="5" s="1" a="1"/>
  <c r="E63" i="5" s="1"/>
  <c r="J451" i="1"/>
  <c r="M451" i="1" s="1"/>
  <c r="E64" i="5" s="1" a="1"/>
  <c r="E64" i="5" s="1"/>
  <c r="J452" i="1"/>
  <c r="M452" i="1" s="1"/>
  <c r="J453" i="1"/>
  <c r="M453" i="1" s="1"/>
  <c r="J454" i="1"/>
  <c r="M454" i="1" s="1"/>
  <c r="J455" i="1"/>
  <c r="M455" i="1" s="1"/>
  <c r="E68" i="5" s="1" a="1"/>
  <c r="E68" i="5" s="1"/>
  <c r="J456" i="1"/>
  <c r="M456" i="1" s="1"/>
  <c r="J457" i="1"/>
  <c r="M457" i="1" s="1"/>
  <c r="J458" i="1"/>
  <c r="M458" i="1" s="1"/>
  <c r="E71" i="5" s="1" a="1"/>
  <c r="E71" i="5" s="1"/>
  <c r="J459" i="1"/>
  <c r="M459" i="1" s="1"/>
  <c r="J460" i="1"/>
  <c r="M460" i="1" s="1"/>
  <c r="J461" i="1"/>
  <c r="M461" i="1" s="1"/>
  <c r="E74" i="5" s="1" a="1"/>
  <c r="E74" i="5" s="1"/>
  <c r="J462" i="1"/>
  <c r="M462" i="1" s="1"/>
  <c r="E75" i="5" s="1" a="1"/>
  <c r="E75" i="5" s="1"/>
  <c r="J463" i="1"/>
  <c r="M463" i="1" s="1"/>
  <c r="J464" i="1"/>
  <c r="M464" i="1" s="1"/>
  <c r="J465" i="1"/>
  <c r="M465" i="1" s="1"/>
  <c r="J466" i="1"/>
  <c r="M466" i="1" s="1"/>
  <c r="E79" i="5" s="1" a="1"/>
  <c r="E79" i="5" s="1"/>
  <c r="J467" i="1"/>
  <c r="M467" i="1" s="1"/>
  <c r="J468" i="1"/>
  <c r="M468" i="1" s="1"/>
  <c r="J469" i="1"/>
  <c r="M469" i="1" s="1"/>
  <c r="E82" i="5" s="1" a="1"/>
  <c r="E82" i="5" s="1"/>
  <c r="J470" i="1"/>
  <c r="M470" i="1" s="1"/>
  <c r="J471" i="1"/>
  <c r="M471" i="1" s="1"/>
  <c r="E84" i="5" s="1" a="1"/>
  <c r="E84" i="5" s="1"/>
  <c r="J472" i="1"/>
  <c r="M472" i="1" s="1"/>
  <c r="J473" i="1"/>
  <c r="M473" i="1" s="1"/>
  <c r="J474" i="1"/>
  <c r="J475" i="1"/>
  <c r="M475" i="1" s="1"/>
  <c r="E88" i="5" s="1" a="1"/>
  <c r="E88" i="5" s="1"/>
  <c r="J476" i="1"/>
  <c r="M476" i="1" s="1"/>
  <c r="J477" i="1"/>
  <c r="M477" i="1" s="1"/>
  <c r="J478" i="1"/>
  <c r="M478" i="1" s="1"/>
  <c r="J479" i="1"/>
  <c r="M479" i="1" s="1"/>
  <c r="E92" i="5" s="1" a="1"/>
  <c r="E92" i="5" s="1"/>
  <c r="J480" i="1"/>
  <c r="M480" i="1" s="1"/>
  <c r="E93" i="5" s="1" a="1"/>
  <c r="E93" i="5" s="1"/>
  <c r="J481" i="1"/>
  <c r="M481" i="1" s="1"/>
  <c r="J482" i="1"/>
  <c r="M482" i="1" s="1"/>
  <c r="J483" i="1"/>
  <c r="M483" i="1" s="1"/>
  <c r="J484" i="1"/>
  <c r="M484" i="1" s="1"/>
  <c r="E97" i="5" s="1" a="1"/>
  <c r="E97" i="5" s="1"/>
  <c r="J485" i="1"/>
  <c r="M485" i="1" s="1"/>
  <c r="J486" i="1"/>
  <c r="M486" i="1" s="1"/>
  <c r="J487" i="1"/>
  <c r="J488" i="1"/>
  <c r="M488" i="1" s="1"/>
  <c r="E101" i="5" s="1" a="1"/>
  <c r="E101" i="5" s="1"/>
  <c r="J489" i="1"/>
  <c r="M489" i="1" s="1"/>
  <c r="J490" i="1"/>
  <c r="M490" i="1" s="1"/>
  <c r="E103" i="5" s="1" a="1"/>
  <c r="E103" i="5" s="1"/>
  <c r="J491" i="1"/>
  <c r="M491" i="1" s="1"/>
  <c r="E104" i="5" s="1" a="1"/>
  <c r="E104" i="5" s="1"/>
  <c r="J492" i="1"/>
  <c r="M492" i="1" s="1"/>
  <c r="J493" i="1"/>
  <c r="M493" i="1" s="1"/>
  <c r="J494" i="1"/>
  <c r="M494" i="1" s="1"/>
  <c r="E107" i="5" s="1" a="1"/>
  <c r="E107" i="5" s="1"/>
  <c r="J495" i="1"/>
  <c r="M495" i="1" s="1"/>
  <c r="J496" i="1"/>
  <c r="M496" i="1" s="1"/>
  <c r="J497" i="1"/>
  <c r="M497" i="1" s="1"/>
  <c r="E110" i="5" s="1" a="1"/>
  <c r="E110" i="5" s="1"/>
  <c r="J498" i="1"/>
  <c r="J499" i="1"/>
  <c r="M499" i="1" s="1"/>
  <c r="J500" i="1"/>
  <c r="M500" i="1" s="1"/>
  <c r="J501" i="1"/>
  <c r="M501" i="1" s="1"/>
  <c r="E114" i="5" s="1" a="1"/>
  <c r="E114" i="5" s="1"/>
  <c r="J502" i="1"/>
  <c r="J503" i="1"/>
  <c r="M503" i="1" s="1"/>
  <c r="J504" i="1"/>
  <c r="M504" i="1" s="1"/>
  <c r="J505" i="1"/>
  <c r="M505" i="1" s="1"/>
  <c r="E118" i="5" s="1" a="1"/>
  <c r="E118" i="5" s="1"/>
  <c r="J506" i="1"/>
  <c r="M506" i="1" s="1"/>
  <c r="J507" i="1"/>
  <c r="M507" i="1" s="1"/>
  <c r="E120" i="5" s="1" a="1"/>
  <c r="E120" i="5" s="1"/>
  <c r="J508" i="1"/>
  <c r="M508" i="1" s="1"/>
  <c r="J509" i="1"/>
  <c r="M509" i="1" s="1"/>
  <c r="E122" i="5" s="1" a="1"/>
  <c r="E122" i="5" s="1"/>
  <c r="J510" i="1"/>
  <c r="M510" i="1" s="1"/>
  <c r="J511" i="1"/>
  <c r="M511" i="1" s="1"/>
  <c r="J512" i="1"/>
  <c r="M512" i="1" s="1"/>
  <c r="E125" i="5" s="1" a="1"/>
  <c r="E125" i="5" s="1"/>
  <c r="J513" i="1"/>
  <c r="M513" i="1" s="1"/>
  <c r="E126" i="5" s="1" a="1"/>
  <c r="E126" i="5" s="1"/>
  <c r="J514" i="1"/>
  <c r="M514" i="1" s="1"/>
  <c r="J515" i="1"/>
  <c r="M515" i="1" s="1"/>
  <c r="J516" i="1"/>
  <c r="M516" i="1" s="1"/>
  <c r="J517" i="1"/>
  <c r="M517" i="1" s="1"/>
  <c r="E130" i="5" s="1" a="1"/>
  <c r="E130" i="5" s="1"/>
  <c r="J518" i="1"/>
  <c r="M518" i="1" s="1"/>
  <c r="J519" i="1"/>
  <c r="M519" i="1" s="1"/>
  <c r="E132" i="5" s="1" a="1"/>
  <c r="E132" i="5" s="1"/>
  <c r="J520" i="1"/>
  <c r="M520" i="1" s="1"/>
  <c r="J521" i="1"/>
  <c r="M521" i="1" s="1"/>
  <c r="J522" i="1"/>
  <c r="M522" i="1" s="1"/>
  <c r="E135" i="5" s="1" a="1"/>
  <c r="E135" i="5" s="1"/>
  <c r="J523" i="1"/>
  <c r="M523" i="1" s="1"/>
  <c r="J524" i="1"/>
  <c r="M524" i="1" s="1"/>
  <c r="J525" i="1"/>
  <c r="M525" i="1" s="1"/>
  <c r="J526" i="1"/>
  <c r="M526" i="1" s="1"/>
  <c r="J527" i="1"/>
  <c r="M527" i="1" s="1"/>
  <c r="J528" i="1"/>
  <c r="M528" i="1" s="1"/>
  <c r="E141" i="5" s="1" a="1"/>
  <c r="E141" i="5" s="1"/>
  <c r="J529" i="1"/>
  <c r="M529" i="1" s="1"/>
  <c r="E142" i="5" s="1" a="1"/>
  <c r="E142" i="5" s="1"/>
  <c r="J530" i="1"/>
  <c r="J531" i="1"/>
  <c r="M531" i="1" s="1"/>
  <c r="J186" i="1"/>
  <c r="M186" i="1" s="1"/>
  <c r="J533" i="1"/>
  <c r="M533" i="1" s="1"/>
  <c r="J534" i="1"/>
  <c r="M534" i="1" s="1"/>
  <c r="E147" i="5" s="1" a="1"/>
  <c r="E147" i="5" s="1"/>
  <c r="J535" i="1"/>
  <c r="M535" i="1" s="1"/>
  <c r="J536" i="1"/>
  <c r="M536" i="1" s="1"/>
  <c r="E149" i="5" s="1" a="1"/>
  <c r="E149" i="5" s="1"/>
  <c r="J537" i="1"/>
  <c r="M537" i="1" s="1"/>
  <c r="E150" i="5" s="1" a="1"/>
  <c r="E150" i="5" s="1"/>
  <c r="J538" i="1"/>
  <c r="M538" i="1" s="1"/>
  <c r="E151" i="5" s="1" a="1"/>
  <c r="E151" i="5" s="1"/>
  <c r="J539" i="1"/>
  <c r="J540" i="1"/>
  <c r="M540" i="1" s="1"/>
  <c r="E153" i="5" s="1" a="1"/>
  <c r="E153" i="5" s="1"/>
  <c r="J541" i="1"/>
  <c r="M541" i="1" s="1"/>
  <c r="J542" i="1"/>
  <c r="M542" i="1" s="1"/>
  <c r="J543" i="1"/>
  <c r="J544" i="1"/>
  <c r="M544" i="1" s="1"/>
  <c r="J545" i="1"/>
  <c r="M545" i="1" s="1"/>
  <c r="E158" i="5" s="1" a="1"/>
  <c r="E158" i="5" s="1"/>
  <c r="J546" i="1"/>
  <c r="M546" i="1" s="1"/>
  <c r="E159" i="5" s="1" a="1"/>
  <c r="E159" i="5" s="1"/>
  <c r="J547" i="1"/>
  <c r="M547" i="1" s="1"/>
  <c r="J548" i="1"/>
  <c r="M548" i="1" s="1"/>
  <c r="E161" i="5" s="1" a="1"/>
  <c r="E161" i="5" s="1"/>
  <c r="J549" i="1"/>
  <c r="M549" i="1" s="1"/>
  <c r="E162" i="5" s="1" a="1"/>
  <c r="E162" i="5" s="1"/>
  <c r="J550" i="1"/>
  <c r="M550" i="1" s="1"/>
  <c r="J551" i="1"/>
  <c r="M551" i="1" s="1"/>
  <c r="J552" i="1"/>
  <c r="M552" i="1" s="1"/>
  <c r="J553" i="1"/>
  <c r="M553" i="1" s="1"/>
  <c r="E166" i="5" s="1" a="1"/>
  <c r="E166" i="5" s="1"/>
  <c r="J554" i="1"/>
  <c r="M554" i="1" s="1"/>
  <c r="J555" i="1"/>
  <c r="M555" i="1" s="1"/>
  <c r="J556" i="1"/>
  <c r="M556" i="1" s="1"/>
  <c r="J557" i="1"/>
  <c r="M557" i="1" s="1"/>
  <c r="J558" i="1"/>
  <c r="M558" i="1" s="1"/>
  <c r="J559" i="1"/>
  <c r="M559" i="1" s="1"/>
  <c r="E172" i="5" s="1" a="1"/>
  <c r="E172" i="5" s="1"/>
  <c r="J560" i="1"/>
  <c r="M560" i="1" s="1"/>
  <c r="J561" i="1"/>
  <c r="M561" i="1" s="1"/>
  <c r="J1738" i="1"/>
  <c r="M1738" i="1" s="1"/>
  <c r="J563" i="1"/>
  <c r="M563" i="1" s="1"/>
  <c r="E176" i="5" s="1" a="1"/>
  <c r="E176" i="5" s="1"/>
  <c r="J564" i="1"/>
  <c r="M564" i="1" s="1"/>
  <c r="J565" i="1"/>
  <c r="M565" i="1" s="1"/>
  <c r="E178" i="5" s="1" a="1"/>
  <c r="E178" i="5" s="1"/>
  <c r="J566" i="1"/>
  <c r="J567" i="1"/>
  <c r="M567" i="1" s="1"/>
  <c r="J568" i="1"/>
  <c r="J569" i="1"/>
  <c r="M569" i="1" s="1"/>
  <c r="E182" i="5" s="1" a="1"/>
  <c r="E182" i="5" s="1"/>
  <c r="J570" i="1"/>
  <c r="J571" i="1"/>
  <c r="M571" i="1" s="1"/>
  <c r="J572" i="1"/>
  <c r="M572" i="1" s="1"/>
  <c r="J573" i="1"/>
  <c r="M573" i="1" s="1"/>
  <c r="E186" i="5" s="1" a="1"/>
  <c r="E186" i="5" s="1"/>
  <c r="J3290" i="1"/>
  <c r="M3290" i="1" s="1"/>
  <c r="J575" i="1"/>
  <c r="M575" i="1" s="1"/>
  <c r="J576" i="1"/>
  <c r="M576" i="1" s="1"/>
  <c r="J577" i="1"/>
  <c r="M577" i="1" s="1"/>
  <c r="J578" i="1"/>
  <c r="J579" i="1"/>
  <c r="M579" i="1" s="1"/>
  <c r="E192" i="5" s="1" a="1"/>
  <c r="E192" i="5" s="1"/>
  <c r="J580" i="1"/>
  <c r="M580" i="1" s="1"/>
  <c r="E193" i="5" s="1" a="1"/>
  <c r="E193" i="5" s="1"/>
  <c r="J581" i="1"/>
  <c r="M581" i="1" s="1"/>
  <c r="J582" i="1"/>
  <c r="J583" i="1"/>
  <c r="M583" i="1" s="1"/>
  <c r="J584" i="1"/>
  <c r="M584" i="1" s="1"/>
  <c r="J585" i="1"/>
  <c r="M585" i="1" s="1"/>
  <c r="J586" i="1"/>
  <c r="M586" i="1" s="1"/>
  <c r="E203" i="5" s="1" a="1"/>
  <c r="E203" i="5" s="1"/>
  <c r="J587" i="1"/>
  <c r="M587" i="1" s="1"/>
  <c r="J588" i="1"/>
  <c r="M588" i="1" s="1"/>
  <c r="E205" i="5" s="1" a="1"/>
  <c r="E205" i="5" s="1"/>
  <c r="J589" i="1"/>
  <c r="M589" i="1" s="1"/>
  <c r="E206" i="5" s="1" a="1"/>
  <c r="E206" i="5" s="1"/>
  <c r="J590" i="1"/>
  <c r="M590" i="1" s="1"/>
  <c r="E207" i="5" s="1" a="1"/>
  <c r="E207" i="5" s="1"/>
  <c r="J591" i="1"/>
  <c r="M591" i="1" s="1"/>
  <c r="J592" i="1"/>
  <c r="M592" i="1" s="1"/>
  <c r="J593" i="1"/>
  <c r="M593" i="1" s="1"/>
  <c r="E210" i="5" s="1" a="1"/>
  <c r="E210" i="5" s="1"/>
  <c r="J594" i="1"/>
  <c r="M594" i="1" s="1"/>
  <c r="E211" i="5" s="1" a="1"/>
  <c r="E211" i="5" s="1"/>
  <c r="J595" i="1"/>
  <c r="M595" i="1" s="1"/>
  <c r="E212" i="5" s="1" a="1"/>
  <c r="E212" i="5" s="1"/>
  <c r="J596" i="1"/>
  <c r="M596" i="1" s="1"/>
  <c r="E213" i="5" s="1" a="1"/>
  <c r="E213" i="5" s="1"/>
  <c r="J597" i="1"/>
  <c r="M597" i="1" s="1"/>
  <c r="J598" i="1"/>
  <c r="M598" i="1" s="1"/>
  <c r="J599" i="1"/>
  <c r="M599" i="1" s="1"/>
  <c r="J600" i="1"/>
  <c r="M600" i="1" s="1"/>
  <c r="J601" i="1"/>
  <c r="M601" i="1" s="1"/>
  <c r="J602" i="1"/>
  <c r="M602" i="1" s="1"/>
  <c r="J603" i="1"/>
  <c r="M603" i="1" s="1"/>
  <c r="J604" i="1"/>
  <c r="M604" i="1" s="1"/>
  <c r="J605" i="1"/>
  <c r="M605" i="1" s="1"/>
  <c r="J606" i="1"/>
  <c r="M606" i="1" s="1"/>
  <c r="J607" i="1"/>
  <c r="M607" i="1" s="1"/>
  <c r="E224" i="5" s="1" a="1"/>
  <c r="E224" i="5" s="1"/>
  <c r="J608" i="1"/>
  <c r="M608" i="1" s="1"/>
  <c r="J609" i="1"/>
  <c r="M609" i="1" s="1"/>
  <c r="E226" i="5" s="1" a="1"/>
  <c r="E226" i="5" s="1"/>
  <c r="J610" i="1"/>
  <c r="M610" i="1" s="1"/>
  <c r="J611" i="1"/>
  <c r="M611" i="1" s="1"/>
  <c r="J612" i="1"/>
  <c r="M612" i="1" s="1"/>
  <c r="J613" i="1"/>
  <c r="M613" i="1" s="1"/>
  <c r="J614" i="1"/>
  <c r="M614" i="1" s="1"/>
  <c r="J615" i="1"/>
  <c r="M615" i="1" s="1"/>
  <c r="E233" i="5" s="1" a="1"/>
  <c r="E233" i="5" s="1"/>
  <c r="J616" i="1"/>
  <c r="M616" i="1" s="1"/>
  <c r="J617" i="1"/>
  <c r="M617" i="1" s="1"/>
  <c r="J618" i="1"/>
  <c r="M618" i="1" s="1"/>
  <c r="J619" i="1"/>
  <c r="M619" i="1" s="1"/>
  <c r="J620" i="1"/>
  <c r="M620" i="1" s="1"/>
  <c r="J621" i="1"/>
  <c r="M621" i="1" s="1"/>
  <c r="J622" i="1"/>
  <c r="M622" i="1" s="1"/>
  <c r="J623" i="1"/>
  <c r="M623" i="1" s="1"/>
  <c r="J624" i="1"/>
  <c r="M624" i="1" s="1"/>
  <c r="J625" i="1"/>
  <c r="M625" i="1" s="1"/>
  <c r="J626" i="1"/>
  <c r="M626" i="1" s="1"/>
  <c r="J627" i="1"/>
  <c r="M627" i="1" s="1"/>
  <c r="J628" i="1"/>
  <c r="M628" i="1" s="1"/>
  <c r="J629" i="1"/>
  <c r="M629" i="1" s="1"/>
  <c r="E246" i="5" s="1" a="1"/>
  <c r="E246" i="5" s="1"/>
  <c r="J630" i="1"/>
  <c r="M630" i="1" s="1"/>
  <c r="E247" i="5" s="1" a="1"/>
  <c r="E247" i="5" s="1"/>
  <c r="J631" i="1"/>
  <c r="M631" i="1" s="1"/>
  <c r="J632" i="1"/>
  <c r="M632" i="1" s="1"/>
  <c r="J633" i="1"/>
  <c r="M633" i="1" s="1"/>
  <c r="E250" i="5" s="1" a="1"/>
  <c r="E250" i="5" s="1"/>
  <c r="J634" i="1"/>
  <c r="M634" i="1" s="1"/>
  <c r="E251" i="5" s="1" a="1"/>
  <c r="E251" i="5" s="1"/>
  <c r="J635" i="1"/>
  <c r="M635" i="1" s="1"/>
  <c r="J636" i="1"/>
  <c r="M636" i="1" s="1"/>
  <c r="J637" i="1"/>
  <c r="M637" i="1" s="1"/>
  <c r="J638" i="1"/>
  <c r="M638" i="1" s="1"/>
  <c r="J639" i="1"/>
  <c r="M639" i="1" s="1"/>
  <c r="E256" i="5" s="1" a="1"/>
  <c r="E256" i="5" s="1"/>
  <c r="J640" i="1"/>
  <c r="M640" i="1" s="1"/>
  <c r="E257" i="5" s="1" a="1"/>
  <c r="E257" i="5" s="1"/>
  <c r="J641" i="1"/>
  <c r="M641" i="1" s="1"/>
  <c r="J642" i="1"/>
  <c r="M642" i="1" s="1"/>
  <c r="J643" i="1"/>
  <c r="M643" i="1" s="1"/>
  <c r="E260" i="5" s="1" a="1"/>
  <c r="E260" i="5" s="1"/>
  <c r="J644" i="1"/>
  <c r="M644" i="1" s="1"/>
  <c r="E261" i="5" s="1" a="1"/>
  <c r="E261" i="5" s="1"/>
  <c r="J645" i="1"/>
  <c r="M645" i="1" s="1"/>
  <c r="E262" i="5" s="1" a="1"/>
  <c r="E262" i="5" s="1"/>
  <c r="J646" i="1"/>
  <c r="M646" i="1" s="1"/>
  <c r="J647" i="1"/>
  <c r="M647" i="1" s="1"/>
  <c r="J648" i="1"/>
  <c r="M648" i="1" s="1"/>
  <c r="J649" i="1"/>
  <c r="M649" i="1" s="1"/>
  <c r="E266" i="5" s="1" a="1"/>
  <c r="E266" i="5" s="1"/>
  <c r="J650" i="1"/>
  <c r="M650" i="1" s="1"/>
  <c r="J651" i="1"/>
  <c r="M651" i="1" s="1"/>
  <c r="J652" i="1"/>
  <c r="M652" i="1" s="1"/>
  <c r="E269" i="5" s="1" a="1"/>
  <c r="E269" i="5" s="1"/>
  <c r="J653" i="1"/>
  <c r="M653" i="1" s="1"/>
  <c r="J654" i="1"/>
  <c r="M654" i="1" s="1"/>
  <c r="J655" i="1"/>
  <c r="M655" i="1" s="1"/>
  <c r="E272" i="5" s="1" a="1"/>
  <c r="E272" i="5" s="1"/>
  <c r="J656" i="1"/>
  <c r="M656" i="1" s="1"/>
  <c r="E273" i="5" s="1" a="1"/>
  <c r="E273" i="5" s="1"/>
  <c r="J657" i="1"/>
  <c r="M657" i="1" s="1"/>
  <c r="J658" i="1"/>
  <c r="M658" i="1" s="1"/>
  <c r="J659" i="1"/>
  <c r="M659" i="1" s="1"/>
  <c r="J660" i="1"/>
  <c r="M660" i="1" s="1"/>
  <c r="E277" i="5" s="1" a="1"/>
  <c r="E277" i="5" s="1"/>
  <c r="J661" i="1"/>
  <c r="M661" i="1" s="1"/>
  <c r="J662" i="1"/>
  <c r="M662" i="1" s="1"/>
  <c r="J663" i="1"/>
  <c r="M663" i="1" s="1"/>
  <c r="E280" i="5" s="1" a="1"/>
  <c r="E280" i="5" s="1"/>
  <c r="J664" i="1"/>
  <c r="M664" i="1" s="1"/>
  <c r="J665" i="1"/>
  <c r="M665" i="1" s="1"/>
  <c r="E282" i="5" s="1" a="1"/>
  <c r="E282" i="5" s="1"/>
  <c r="J666" i="1"/>
  <c r="M666" i="1" s="1"/>
  <c r="J667" i="1"/>
  <c r="M667" i="1" s="1"/>
  <c r="J668" i="1"/>
  <c r="M668" i="1" s="1"/>
  <c r="J669" i="1"/>
  <c r="M669" i="1" s="1"/>
  <c r="E286" i="5" s="1" a="1"/>
  <c r="E286" i="5" s="1"/>
  <c r="J670" i="1"/>
  <c r="M670" i="1" s="1"/>
  <c r="J671" i="1"/>
  <c r="M671" i="1" s="1"/>
  <c r="J672" i="1"/>
  <c r="M672" i="1" s="1"/>
  <c r="J673" i="1"/>
  <c r="M673" i="1" s="1"/>
  <c r="E290" i="5" s="1" a="1"/>
  <c r="E290" i="5" s="1"/>
  <c r="J674" i="1"/>
  <c r="M674" i="1" s="1"/>
  <c r="E291" i="5" s="1" a="1"/>
  <c r="E291" i="5" s="1"/>
  <c r="J675" i="1"/>
  <c r="M675" i="1" s="1"/>
  <c r="J676" i="1"/>
  <c r="M676" i="1" s="1"/>
  <c r="J677" i="1"/>
  <c r="M677" i="1" s="1"/>
  <c r="J678" i="1"/>
  <c r="M678" i="1" s="1"/>
  <c r="E295" i="5" s="1" a="1"/>
  <c r="E295" i="5" s="1"/>
  <c r="J679" i="1"/>
  <c r="M679" i="1" s="1"/>
  <c r="J680" i="1"/>
  <c r="M680" i="1" s="1"/>
  <c r="J681" i="1"/>
  <c r="M681" i="1" s="1"/>
  <c r="E298" i="5" s="1" a="1"/>
  <c r="E298" i="5" s="1"/>
  <c r="J682" i="1"/>
  <c r="M682" i="1" s="1"/>
  <c r="E299" i="5" s="1" a="1"/>
  <c r="E299" i="5" s="1"/>
  <c r="J683" i="1"/>
  <c r="M683" i="1" s="1"/>
  <c r="J684" i="1"/>
  <c r="M684" i="1" s="1"/>
  <c r="E301" i="5" s="1" a="1"/>
  <c r="E301" i="5" s="1"/>
  <c r="J685" i="1"/>
  <c r="M685" i="1" s="1"/>
  <c r="E302" i="5" s="1" a="1"/>
  <c r="E302" i="5" s="1"/>
  <c r="J686" i="1"/>
  <c r="M686" i="1" s="1"/>
  <c r="J687" i="1"/>
  <c r="M687" i="1" s="1"/>
  <c r="J688" i="1"/>
  <c r="M688" i="1" s="1"/>
  <c r="E305" i="5" s="1" a="1"/>
  <c r="E305" i="5" s="1"/>
  <c r="J689" i="1"/>
  <c r="M689" i="1" s="1"/>
  <c r="J690" i="1"/>
  <c r="M690" i="1" s="1"/>
  <c r="J691" i="1"/>
  <c r="M691" i="1" s="1"/>
  <c r="E308" i="5" s="1" a="1"/>
  <c r="E308" i="5" s="1"/>
  <c r="J692" i="1"/>
  <c r="M692" i="1" s="1"/>
  <c r="J693" i="1"/>
  <c r="M693" i="1" s="1"/>
  <c r="J694" i="1"/>
  <c r="M694" i="1" s="1"/>
  <c r="J695" i="1"/>
  <c r="M695" i="1" s="1"/>
  <c r="E312" i="5" s="1" a="1"/>
  <c r="E312" i="5" s="1"/>
  <c r="J696" i="1"/>
  <c r="M696" i="1" s="1"/>
  <c r="E313" i="5" s="1" a="1"/>
  <c r="E313" i="5" s="1"/>
  <c r="J697" i="1"/>
  <c r="M697" i="1" s="1"/>
  <c r="J698" i="1"/>
  <c r="M698" i="1" s="1"/>
  <c r="J699" i="1"/>
  <c r="M699" i="1" s="1"/>
  <c r="E316" i="5" s="1" a="1"/>
  <c r="E316" i="5" s="1"/>
  <c r="J700" i="1"/>
  <c r="M700" i="1" s="1"/>
  <c r="J701" i="1"/>
  <c r="M701" i="1" s="1"/>
  <c r="E318" i="5" s="1" a="1"/>
  <c r="E318" i="5" s="1"/>
  <c r="J702" i="1"/>
  <c r="M702" i="1" s="1"/>
  <c r="J703" i="1"/>
  <c r="M703" i="1" s="1"/>
  <c r="E320" i="5" s="1" a="1"/>
  <c r="E320" i="5" s="1"/>
  <c r="J704" i="1"/>
  <c r="M704" i="1" s="1"/>
  <c r="J705" i="1"/>
  <c r="M705" i="1" s="1"/>
  <c r="J706" i="1"/>
  <c r="M706" i="1" s="1"/>
  <c r="E323" i="5" s="1" a="1"/>
  <c r="E323" i="5" s="1"/>
  <c r="J707" i="1"/>
  <c r="M707" i="1" s="1"/>
  <c r="E324" i="5" s="1" a="1"/>
  <c r="E324" i="5" s="1"/>
  <c r="J708" i="1"/>
  <c r="M708" i="1" s="1"/>
  <c r="J709" i="1"/>
  <c r="M709" i="1" s="1"/>
  <c r="J710" i="1"/>
  <c r="M710" i="1" s="1"/>
  <c r="J711" i="1"/>
  <c r="M711" i="1" s="1"/>
  <c r="E328" i="5" s="1" a="1"/>
  <c r="E328" i="5" s="1"/>
  <c r="J712" i="1"/>
  <c r="M712" i="1" s="1"/>
  <c r="J713" i="1"/>
  <c r="M713" i="1" s="1"/>
  <c r="E330" i="5" s="1" a="1"/>
  <c r="E330" i="5" s="1"/>
  <c r="J714" i="1"/>
  <c r="M714" i="1" s="1"/>
  <c r="J715" i="1"/>
  <c r="M715" i="1" s="1"/>
  <c r="J716" i="1"/>
  <c r="M716" i="1" s="1"/>
  <c r="E333" i="5" s="1" a="1"/>
  <c r="E333" i="5" s="1"/>
  <c r="J717" i="1"/>
  <c r="M717" i="1" s="1"/>
  <c r="J718" i="1"/>
  <c r="M718" i="1" s="1"/>
  <c r="J719" i="1"/>
  <c r="M719" i="1" s="1"/>
  <c r="J720" i="1"/>
  <c r="M720" i="1" s="1"/>
  <c r="J721" i="1"/>
  <c r="M721" i="1" s="1"/>
  <c r="J722" i="1"/>
  <c r="M722" i="1" s="1"/>
  <c r="E339" i="5" s="1" a="1"/>
  <c r="E339" i="5" s="1"/>
  <c r="J723" i="1"/>
  <c r="M723" i="1" s="1"/>
  <c r="E340" i="5" s="1" a="1"/>
  <c r="E340" i="5" s="1"/>
  <c r="J724" i="1"/>
  <c r="M724" i="1" s="1"/>
  <c r="J725" i="1"/>
  <c r="M725" i="1" s="1"/>
  <c r="J338" i="1"/>
  <c r="M338" i="1" s="1"/>
  <c r="J727" i="1"/>
  <c r="M727" i="1" s="1"/>
  <c r="J728" i="1"/>
  <c r="M728" i="1" s="1"/>
  <c r="E345" i="5" s="1" a="1"/>
  <c r="E345" i="5" s="1"/>
  <c r="J729" i="1"/>
  <c r="M729" i="1" s="1"/>
  <c r="J730" i="1"/>
  <c r="M730" i="1" s="1"/>
  <c r="E347" i="5" s="1" a="1"/>
  <c r="E347" i="5" s="1"/>
  <c r="J731" i="1"/>
  <c r="M731" i="1" s="1"/>
  <c r="E348" i="5" s="1" a="1"/>
  <c r="E348" i="5" s="1"/>
  <c r="J732" i="1"/>
  <c r="M732" i="1" s="1"/>
  <c r="E349" i="5" s="1" a="1"/>
  <c r="E349" i="5" s="1"/>
  <c r="J733" i="1"/>
  <c r="M733" i="1" s="1"/>
  <c r="J734" i="1"/>
  <c r="M734" i="1" s="1"/>
  <c r="E351" i="5" s="1" a="1"/>
  <c r="E351" i="5" s="1"/>
  <c r="J735" i="1"/>
  <c r="M735" i="1" s="1"/>
  <c r="J736" i="1"/>
  <c r="M736" i="1" s="1"/>
  <c r="J737" i="1"/>
  <c r="M737" i="1" s="1"/>
  <c r="E354" i="5" s="1" a="1"/>
  <c r="E354" i="5" s="1"/>
  <c r="J738" i="1"/>
  <c r="M738" i="1" s="1"/>
  <c r="J739" i="1"/>
  <c r="M739" i="1" s="1"/>
  <c r="E356" i="5" s="1" a="1"/>
  <c r="E356" i="5" s="1"/>
  <c r="J740" i="1"/>
  <c r="M740" i="1" s="1"/>
  <c r="E357" i="5" s="1" a="1"/>
  <c r="E357" i="5" s="1"/>
  <c r="J741" i="1"/>
  <c r="M741" i="1" s="1"/>
  <c r="J742" i="1"/>
  <c r="M742" i="1" s="1"/>
  <c r="E359" i="5" s="1" a="1"/>
  <c r="E359" i="5" s="1"/>
  <c r="J743" i="1"/>
  <c r="M743" i="1" s="1"/>
  <c r="E360" i="5" s="1" a="1"/>
  <c r="E360" i="5" s="1"/>
  <c r="J744" i="1"/>
  <c r="M744" i="1" s="1"/>
  <c r="J745" i="1"/>
  <c r="M745" i="1" s="1"/>
  <c r="J746" i="1"/>
  <c r="M746" i="1" s="1"/>
  <c r="J747" i="1"/>
  <c r="M747" i="1" s="1"/>
  <c r="E364" i="5" s="1" a="1"/>
  <c r="E364" i="5" s="1"/>
  <c r="J748" i="1"/>
  <c r="M748" i="1" s="1"/>
  <c r="J749" i="1"/>
  <c r="M749" i="1" s="1"/>
  <c r="J750" i="1"/>
  <c r="M750" i="1" s="1"/>
  <c r="J751" i="1"/>
  <c r="M751" i="1" s="1"/>
  <c r="J752" i="1"/>
  <c r="M752" i="1" s="1"/>
  <c r="J753" i="1"/>
  <c r="M753" i="1" s="1"/>
  <c r="E370" i="5" s="1" a="1"/>
  <c r="E370" i="5" s="1"/>
  <c r="J754" i="1"/>
  <c r="M754" i="1" s="1"/>
  <c r="J755" i="1"/>
  <c r="M755" i="1" s="1"/>
  <c r="J1890" i="1"/>
  <c r="M1890" i="1" s="1"/>
  <c r="J757" i="1"/>
  <c r="M757" i="1" s="1"/>
  <c r="E374" i="5" s="1" a="1"/>
  <c r="E374" i="5" s="1"/>
  <c r="J758" i="1"/>
  <c r="M758" i="1" s="1"/>
  <c r="J759" i="1"/>
  <c r="M759" i="1" s="1"/>
  <c r="E376" i="5" s="1" a="1"/>
  <c r="E376" i="5" s="1"/>
  <c r="J760" i="1"/>
  <c r="M760" i="1" s="1"/>
  <c r="E377" i="5" s="1" a="1"/>
  <c r="E377" i="5" s="1"/>
  <c r="J761" i="1"/>
  <c r="M761" i="1" s="1"/>
  <c r="J762" i="1"/>
  <c r="M762" i="1" s="1"/>
  <c r="E379" i="5" s="1" a="1"/>
  <c r="E379" i="5" s="1"/>
  <c r="J763" i="1"/>
  <c r="M763" i="1" s="1"/>
  <c r="E380" i="5" s="1" a="1"/>
  <c r="E380" i="5" s="1"/>
  <c r="J764" i="1"/>
  <c r="M764" i="1" s="1"/>
  <c r="E381" i="5" s="1" a="1"/>
  <c r="E381" i="5" s="1"/>
  <c r="J765" i="1"/>
  <c r="M765" i="1" s="1"/>
  <c r="J766" i="1"/>
  <c r="M766" i="1" s="1"/>
  <c r="J767" i="1"/>
  <c r="M767" i="1" s="1"/>
  <c r="E384" i="5" s="1" a="1"/>
  <c r="E384" i="5" s="1"/>
  <c r="J3442" i="1"/>
  <c r="M3442" i="1" s="1"/>
  <c r="J769" i="1"/>
  <c r="M769" i="1" s="1"/>
  <c r="J770" i="1"/>
  <c r="M770" i="1" s="1"/>
  <c r="J771" i="1"/>
  <c r="M771" i="1" s="1"/>
  <c r="J772" i="1"/>
  <c r="M772" i="1" s="1"/>
  <c r="E389" i="5" s="1" a="1"/>
  <c r="E389" i="5" s="1"/>
  <c r="J773" i="1"/>
  <c r="M773" i="1" s="1"/>
  <c r="E390" i="5" s="1" a="1"/>
  <c r="E390" i="5" s="1"/>
  <c r="J774" i="1"/>
  <c r="M774" i="1" s="1"/>
  <c r="E391" i="5" s="1" a="1"/>
  <c r="E391" i="5" s="1"/>
  <c r="J775" i="1"/>
  <c r="M775" i="1" s="1"/>
  <c r="J776" i="1"/>
  <c r="M776" i="1" s="1"/>
  <c r="J777" i="1"/>
  <c r="M777" i="1" s="1"/>
  <c r="J778" i="1"/>
  <c r="M778" i="1" s="1"/>
  <c r="J4" i="1"/>
  <c r="M4" i="1" s="1"/>
  <c r="F5" i="5" s="1" a="1"/>
  <c r="F5" i="5" s="1"/>
  <c r="J5" i="1"/>
  <c r="M5" i="1" s="1"/>
  <c r="J6" i="1"/>
  <c r="M6" i="1" s="1"/>
  <c r="F7" i="5" s="1" a="1"/>
  <c r="F7" i="5" s="1"/>
  <c r="J7" i="1"/>
  <c r="J8" i="1"/>
  <c r="M8" i="1" s="1"/>
  <c r="F9" i="5" s="1" a="1"/>
  <c r="F9" i="5" s="1"/>
  <c r="J9" i="1"/>
  <c r="M9" i="1" s="1"/>
  <c r="J10" i="1"/>
  <c r="M10" i="1" s="1"/>
  <c r="J11" i="1"/>
  <c r="J13" i="1"/>
  <c r="J14" i="1"/>
  <c r="M14" i="1" s="1"/>
  <c r="F15" i="5" s="1" a="1"/>
  <c r="F15" i="5" s="1"/>
  <c r="J15" i="1"/>
  <c r="M15" i="1" s="1"/>
  <c r="J16" i="1"/>
  <c r="M16" i="1" s="1"/>
  <c r="J17" i="1"/>
  <c r="M17" i="1" s="1"/>
  <c r="J18" i="1"/>
  <c r="M18" i="1" s="1"/>
  <c r="J20" i="1"/>
  <c r="M20" i="1" s="1"/>
  <c r="J21" i="1"/>
  <c r="M21" i="1" s="1"/>
  <c r="J22" i="1"/>
  <c r="M22" i="1" s="1"/>
  <c r="J23" i="1"/>
  <c r="J25" i="1"/>
  <c r="M25" i="1" s="1"/>
  <c r="F26" i="5" s="1" a="1"/>
  <c r="F26" i="5" s="1"/>
  <c r="J26" i="1"/>
  <c r="M26" i="1" s="1"/>
  <c r="J27" i="1"/>
  <c r="M27" i="1" s="1"/>
  <c r="F28" i="5" s="1" a="1"/>
  <c r="F28" i="5" s="1"/>
  <c r="J28" i="1"/>
  <c r="M28" i="1" s="1"/>
  <c r="J29" i="1"/>
  <c r="M29" i="1" s="1"/>
  <c r="J30" i="1"/>
  <c r="M30" i="1" s="1"/>
  <c r="J31" i="1"/>
  <c r="M31" i="1" s="1"/>
  <c r="J32" i="1"/>
  <c r="M32" i="1" s="1"/>
  <c r="J33" i="1"/>
  <c r="M33" i="1" s="1"/>
  <c r="F35" i="5" s="1" a="1"/>
  <c r="F35" i="5" s="1"/>
  <c r="J34" i="1"/>
  <c r="M34" i="1" s="1"/>
  <c r="J35" i="1"/>
  <c r="M35" i="1" s="1"/>
  <c r="J36" i="1"/>
  <c r="M36" i="1" s="1"/>
  <c r="J37" i="1"/>
  <c r="M37" i="1" s="1"/>
  <c r="J38" i="1"/>
  <c r="M38" i="1" s="1"/>
  <c r="J39" i="1"/>
  <c r="M39" i="1" s="1"/>
  <c r="J40" i="1"/>
  <c r="M40" i="1" s="1"/>
  <c r="J41" i="1"/>
  <c r="M41" i="1" s="1"/>
  <c r="J42" i="1"/>
  <c r="M42" i="1" s="1"/>
  <c r="J43" i="1"/>
  <c r="M43" i="1" s="1"/>
  <c r="J44" i="1"/>
  <c r="M44" i="1" s="1"/>
  <c r="J45" i="1"/>
  <c r="M45" i="1" s="1"/>
  <c r="J46" i="1"/>
  <c r="M46" i="1" s="1"/>
  <c r="J47" i="1"/>
  <c r="M47" i="1" s="1"/>
  <c r="F48" i="5" s="1" a="1"/>
  <c r="F48" i="5" s="1"/>
  <c r="J48" i="1"/>
  <c r="M48" i="1" s="1"/>
  <c r="F49" i="5" s="1" a="1"/>
  <c r="F49" i="5" s="1"/>
  <c r="J49" i="1"/>
  <c r="M49" i="1" s="1"/>
  <c r="J50" i="1"/>
  <c r="M50" i="1" s="1"/>
  <c r="J51" i="1"/>
  <c r="M51" i="1" s="1"/>
  <c r="F52" i="5" s="1" a="1"/>
  <c r="F52" i="5" s="1"/>
  <c r="J52" i="1"/>
  <c r="M52" i="1" s="1"/>
  <c r="F53" i="5" s="1" a="1"/>
  <c r="F53" i="5" s="1"/>
  <c r="J53" i="1"/>
  <c r="M53" i="1" s="1"/>
  <c r="J54" i="1"/>
  <c r="M54" i="1" s="1"/>
  <c r="J55" i="1"/>
  <c r="M55" i="1" s="1"/>
  <c r="J56" i="1"/>
  <c r="M56" i="1" s="1"/>
  <c r="J57" i="1"/>
  <c r="M57" i="1" s="1"/>
  <c r="F58" i="5" s="1" a="1"/>
  <c r="F58" i="5" s="1"/>
  <c r="J58" i="1"/>
  <c r="M58" i="1" s="1"/>
  <c r="F59" i="5" s="1" a="1"/>
  <c r="F59" i="5" s="1"/>
  <c r="J59" i="1"/>
  <c r="M59" i="1" s="1"/>
  <c r="J60" i="1"/>
  <c r="M60" i="1" s="1"/>
  <c r="J61" i="1"/>
  <c r="M61" i="1" s="1"/>
  <c r="F62" i="5" s="1" a="1"/>
  <c r="F62" i="5" s="1"/>
  <c r="J62" i="1"/>
  <c r="M62" i="1" s="1"/>
  <c r="F63" i="5" s="1" a="1"/>
  <c r="F63" i="5" s="1"/>
  <c r="J63" i="1"/>
  <c r="M63" i="1" s="1"/>
  <c r="F64" i="5" s="1" a="1"/>
  <c r="F64" i="5" s="1"/>
  <c r="J64" i="1"/>
  <c r="M64" i="1" s="1"/>
  <c r="J65" i="1"/>
  <c r="M65" i="1" s="1"/>
  <c r="J66" i="1"/>
  <c r="M66" i="1" s="1"/>
  <c r="J67" i="1"/>
  <c r="M67" i="1" s="1"/>
  <c r="F68" i="5" s="1" a="1"/>
  <c r="F68" i="5" s="1"/>
  <c r="J68" i="1"/>
  <c r="M68" i="1" s="1"/>
  <c r="J69" i="1"/>
  <c r="M69" i="1" s="1"/>
  <c r="J70" i="1"/>
  <c r="M70" i="1" s="1"/>
  <c r="F71" i="5" s="1" a="1"/>
  <c r="F71" i="5" s="1"/>
  <c r="J71" i="1"/>
  <c r="M71" i="1" s="1"/>
  <c r="J72" i="1"/>
  <c r="M72" i="1" s="1"/>
  <c r="J73" i="1"/>
  <c r="M73" i="1" s="1"/>
  <c r="F74" i="5" s="1" a="1"/>
  <c r="F74" i="5" s="1"/>
  <c r="J74" i="1"/>
  <c r="M74" i="1" s="1"/>
  <c r="F75" i="5" s="1" a="1"/>
  <c r="F75" i="5" s="1"/>
  <c r="J75" i="1"/>
  <c r="M75" i="1" s="1"/>
  <c r="J76" i="1"/>
  <c r="M76" i="1" s="1"/>
  <c r="J77" i="1"/>
  <c r="M77" i="1" s="1"/>
  <c r="J78" i="1"/>
  <c r="M78" i="1" s="1"/>
  <c r="F79" i="5" s="1" a="1"/>
  <c r="F79" i="5" s="1"/>
  <c r="J79" i="1"/>
  <c r="M79" i="1" s="1"/>
  <c r="J80" i="1"/>
  <c r="M80" i="1" s="1"/>
  <c r="J81" i="1"/>
  <c r="M81" i="1" s="1"/>
  <c r="F82" i="5" s="1" a="1"/>
  <c r="F82" i="5" s="1"/>
  <c r="J82" i="1"/>
  <c r="M82" i="1" s="1"/>
  <c r="J83" i="1"/>
  <c r="M83" i="1" s="1"/>
  <c r="F84" i="5" s="1" a="1"/>
  <c r="F84" i="5" s="1"/>
  <c r="J84" i="1"/>
  <c r="M84" i="1" s="1"/>
  <c r="J85" i="1"/>
  <c r="M85" i="1" s="1"/>
  <c r="J86" i="1"/>
  <c r="M86" i="1" s="1"/>
  <c r="J87" i="1"/>
  <c r="M87" i="1" s="1"/>
  <c r="F88" i="5" s="1" a="1"/>
  <c r="F88" i="5" s="1"/>
  <c r="J88" i="1"/>
  <c r="M88" i="1" s="1"/>
  <c r="J89" i="1"/>
  <c r="M89" i="1" s="1"/>
  <c r="J90" i="1"/>
  <c r="M90" i="1" s="1"/>
  <c r="J91" i="1"/>
  <c r="M91" i="1" s="1"/>
  <c r="F92" i="5" s="1" a="1"/>
  <c r="F92" i="5" s="1"/>
  <c r="J92" i="1"/>
  <c r="M92" i="1" s="1"/>
  <c r="F93" i="5" s="1" a="1"/>
  <c r="F93" i="5" s="1"/>
  <c r="J93" i="1"/>
  <c r="M93" i="1" s="1"/>
  <c r="J94" i="1"/>
  <c r="M94" i="1" s="1"/>
  <c r="J95" i="1"/>
  <c r="M95" i="1" s="1"/>
  <c r="J96" i="1"/>
  <c r="M96" i="1" s="1"/>
  <c r="F97" i="5" s="1" a="1"/>
  <c r="F97" i="5" s="1"/>
  <c r="J97" i="1"/>
  <c r="M97" i="1" s="1"/>
  <c r="J98" i="1"/>
  <c r="M98" i="1" s="1"/>
  <c r="J99" i="1"/>
  <c r="M99" i="1" s="1"/>
  <c r="F100" i="5" s="1" a="1"/>
  <c r="F100" i="5" s="1"/>
  <c r="J100" i="1"/>
  <c r="M100" i="1" s="1"/>
  <c r="F101" i="5" s="1" a="1"/>
  <c r="F101" i="5" s="1"/>
  <c r="J101" i="1"/>
  <c r="M101" i="1" s="1"/>
  <c r="J102" i="1"/>
  <c r="M102" i="1" s="1"/>
  <c r="F103" i="5" s="1" a="1"/>
  <c r="F103" i="5" s="1"/>
  <c r="J103" i="1"/>
  <c r="M103" i="1" s="1"/>
  <c r="F104" i="5" s="1" a="1"/>
  <c r="F104" i="5" s="1"/>
  <c r="J104" i="1"/>
  <c r="M104" i="1" s="1"/>
  <c r="J105" i="1"/>
  <c r="M105" i="1" s="1"/>
  <c r="J106" i="1"/>
  <c r="M106" i="1" s="1"/>
  <c r="F107" i="5" s="1" a="1"/>
  <c r="F107" i="5" s="1"/>
  <c r="J107" i="1"/>
  <c r="M107" i="1" s="1"/>
  <c r="J108" i="1"/>
  <c r="M108" i="1" s="1"/>
  <c r="J109" i="1"/>
  <c r="M109" i="1" s="1"/>
  <c r="F110" i="5" s="1" a="1"/>
  <c r="F110" i="5" s="1"/>
  <c r="J110" i="1"/>
  <c r="M110" i="1" s="1"/>
  <c r="J111" i="1"/>
  <c r="M111" i="1" s="1"/>
  <c r="J112" i="1"/>
  <c r="M112" i="1" s="1"/>
  <c r="J113" i="1"/>
  <c r="M113" i="1" s="1"/>
  <c r="F114" i="5" s="1" a="1"/>
  <c r="F114" i="5" s="1"/>
  <c r="J114" i="1"/>
  <c r="M114" i="1" s="1"/>
  <c r="F115" i="5" s="1" a="1"/>
  <c r="F115" i="5" s="1"/>
  <c r="J115" i="1"/>
  <c r="M115" i="1" s="1"/>
  <c r="J116" i="1"/>
  <c r="M116" i="1" s="1"/>
  <c r="J117" i="1"/>
  <c r="M117" i="1" s="1"/>
  <c r="F118" i="5" s="1" a="1"/>
  <c r="F118" i="5" s="1"/>
  <c r="J118" i="1"/>
  <c r="M118" i="1" s="1"/>
  <c r="J119" i="1"/>
  <c r="M119" i="1" s="1"/>
  <c r="F120" i="5" s="1" a="1"/>
  <c r="F120" i="5" s="1"/>
  <c r="J120" i="1"/>
  <c r="M120" i="1" s="1"/>
  <c r="J121" i="1"/>
  <c r="M121" i="1" s="1"/>
  <c r="F122" i="5" s="1" a="1"/>
  <c r="F122" i="5" s="1"/>
  <c r="J122" i="1"/>
  <c r="M122" i="1" s="1"/>
  <c r="J123" i="1"/>
  <c r="M123" i="1" s="1"/>
  <c r="J124" i="1"/>
  <c r="M124" i="1" s="1"/>
  <c r="F125" i="5" s="1" a="1"/>
  <c r="F125" i="5" s="1"/>
  <c r="J125" i="1"/>
  <c r="M125" i="1" s="1"/>
  <c r="F126" i="5" s="1" a="1"/>
  <c r="F126" i="5" s="1"/>
  <c r="J126" i="1"/>
  <c r="M126" i="1" s="1"/>
  <c r="J127" i="1"/>
  <c r="M127" i="1" s="1"/>
  <c r="J128" i="1"/>
  <c r="M128" i="1" s="1"/>
  <c r="J129" i="1"/>
  <c r="M129" i="1" s="1"/>
  <c r="F130" i="5" s="1" a="1"/>
  <c r="F130" i="5" s="1"/>
  <c r="J130" i="1"/>
  <c r="M130" i="1" s="1"/>
  <c r="J131" i="1"/>
  <c r="M131" i="1" s="1"/>
  <c r="F132" i="5" s="1" a="1"/>
  <c r="F132" i="5" s="1"/>
  <c r="J132" i="1"/>
  <c r="M132" i="1" s="1"/>
  <c r="J133" i="1"/>
  <c r="M133" i="1" s="1"/>
  <c r="J134" i="1"/>
  <c r="M134" i="1" s="1"/>
  <c r="F135" i="5" s="1" a="1"/>
  <c r="F135" i="5" s="1"/>
  <c r="J135" i="1"/>
  <c r="M135" i="1" s="1"/>
  <c r="J136" i="1"/>
  <c r="M136" i="1" s="1"/>
  <c r="J137" i="1"/>
  <c r="M137" i="1" s="1"/>
  <c r="J138" i="1"/>
  <c r="M138" i="1" s="1"/>
  <c r="J139" i="1"/>
  <c r="M139" i="1" s="1"/>
  <c r="J140" i="1"/>
  <c r="M140" i="1" s="1"/>
  <c r="F141" i="5" s="1" a="1"/>
  <c r="F141" i="5" s="1"/>
  <c r="J141" i="1"/>
  <c r="M141" i="1" s="1"/>
  <c r="F142" i="5" s="1" a="1"/>
  <c r="F142" i="5" s="1"/>
  <c r="J142" i="1"/>
  <c r="M142" i="1" s="1"/>
  <c r="J143" i="1"/>
  <c r="M143" i="1" s="1"/>
  <c r="J144" i="1"/>
  <c r="M144" i="1" s="1"/>
  <c r="J145" i="1"/>
  <c r="M145" i="1" s="1"/>
  <c r="J146" i="1"/>
  <c r="M146" i="1" s="1"/>
  <c r="F147" i="5" s="1" a="1"/>
  <c r="F147" i="5" s="1"/>
  <c r="J147" i="1"/>
  <c r="M147" i="1" s="1"/>
  <c r="J148" i="1"/>
  <c r="M148" i="1" s="1"/>
  <c r="F149" i="5" s="1" a="1"/>
  <c r="F149" i="5" s="1"/>
  <c r="J149" i="1"/>
  <c r="M149" i="1" s="1"/>
  <c r="F150" i="5" s="1" a="1"/>
  <c r="F150" i="5" s="1"/>
  <c r="J150" i="1"/>
  <c r="M150" i="1" s="1"/>
  <c r="F151" i="5" s="1" a="1"/>
  <c r="F151" i="5" s="1"/>
  <c r="J151" i="1"/>
  <c r="M151" i="1" s="1"/>
  <c r="J152" i="1"/>
  <c r="M152" i="1" s="1"/>
  <c r="F153" i="5" s="1" a="1"/>
  <c r="F153" i="5" s="1"/>
  <c r="J153" i="1"/>
  <c r="M153" i="1" s="1"/>
  <c r="J154" i="1"/>
  <c r="M154" i="1" s="1"/>
  <c r="J155" i="1"/>
  <c r="M155" i="1" s="1"/>
  <c r="F156" i="5" s="1" a="1"/>
  <c r="F156" i="5" s="1"/>
  <c r="J156" i="1"/>
  <c r="M156" i="1" s="1"/>
  <c r="J157" i="1"/>
  <c r="M157" i="1" s="1"/>
  <c r="F158" i="5" s="1" a="1"/>
  <c r="F158" i="5" s="1"/>
  <c r="J158" i="1"/>
  <c r="M158" i="1" s="1"/>
  <c r="F159" i="5" s="1" a="1"/>
  <c r="F159" i="5" s="1"/>
  <c r="J159" i="1"/>
  <c r="M159" i="1" s="1"/>
  <c r="J160" i="1"/>
  <c r="M160" i="1" s="1"/>
  <c r="F161" i="5" s="1" a="1"/>
  <c r="F161" i="5" s="1"/>
  <c r="J161" i="1"/>
  <c r="M161" i="1" s="1"/>
  <c r="F162" i="5" s="1" a="1"/>
  <c r="F162" i="5" s="1"/>
  <c r="J162" i="1"/>
  <c r="M162" i="1" s="1"/>
  <c r="J163" i="1"/>
  <c r="M163" i="1" s="1"/>
  <c r="J164" i="1"/>
  <c r="M164" i="1" s="1"/>
  <c r="J165" i="1"/>
  <c r="M165" i="1" s="1"/>
  <c r="F166" i="5" s="1" a="1"/>
  <c r="F166" i="5" s="1"/>
  <c r="J166" i="1"/>
  <c r="M166" i="1" s="1"/>
  <c r="J167" i="1"/>
  <c r="M167" i="1" s="1"/>
  <c r="J168" i="1"/>
  <c r="M168" i="1" s="1"/>
  <c r="J169" i="1"/>
  <c r="M169" i="1" s="1"/>
  <c r="J170" i="1"/>
  <c r="M170" i="1" s="1"/>
  <c r="J171" i="1"/>
  <c r="M171" i="1" s="1"/>
  <c r="F172" i="5" s="1" a="1"/>
  <c r="F172" i="5" s="1"/>
  <c r="J172" i="1"/>
  <c r="M172" i="1" s="1"/>
  <c r="J173" i="1"/>
  <c r="M173" i="1" s="1"/>
  <c r="J1696" i="1"/>
  <c r="M1696" i="1" s="1"/>
  <c r="J175" i="1"/>
  <c r="M175" i="1" s="1"/>
  <c r="F176" i="5" s="1" a="1"/>
  <c r="F176" i="5" s="1"/>
  <c r="J176" i="1"/>
  <c r="M176" i="1" s="1"/>
  <c r="J177" i="1"/>
  <c r="M177" i="1" s="1"/>
  <c r="F178" i="5" s="1" a="1"/>
  <c r="F178" i="5" s="1"/>
  <c r="J178" i="1"/>
  <c r="M178" i="1" s="1"/>
  <c r="F179" i="5" s="1" a="1"/>
  <c r="F179" i="5" s="1"/>
  <c r="J179" i="1"/>
  <c r="M179" i="1" s="1"/>
  <c r="J180" i="1"/>
  <c r="M180" i="1" s="1"/>
  <c r="F181" i="5" s="1" a="1"/>
  <c r="F181" i="5" s="1"/>
  <c r="J181" i="1"/>
  <c r="M181" i="1" s="1"/>
  <c r="F182" i="5" s="1" a="1"/>
  <c r="F182" i="5" s="1"/>
  <c r="J182" i="1"/>
  <c r="M182" i="1" s="1"/>
  <c r="F183" i="5" s="1" a="1"/>
  <c r="F183" i="5" s="1"/>
  <c r="J183" i="1"/>
  <c r="M183" i="1" s="1"/>
  <c r="J184" i="1"/>
  <c r="M184" i="1" s="1"/>
  <c r="J185" i="1"/>
  <c r="M185" i="1" s="1"/>
  <c r="F186" i="5" s="1" a="1"/>
  <c r="F186" i="5" s="1"/>
  <c r="J3248" i="1"/>
  <c r="M3248" i="1" s="1"/>
  <c r="J187" i="1"/>
  <c r="M187" i="1" s="1"/>
  <c r="J188" i="1"/>
  <c r="M188" i="1" s="1"/>
  <c r="J189" i="1"/>
  <c r="M189" i="1" s="1"/>
  <c r="J190" i="1"/>
  <c r="M190" i="1" s="1"/>
  <c r="F191" i="5" s="1" a="1"/>
  <c r="F191" i="5" s="1"/>
  <c r="J191" i="1"/>
  <c r="M191" i="1" s="1"/>
  <c r="F192" i="5" s="1" a="1"/>
  <c r="F192" i="5" s="1"/>
  <c r="J192" i="1"/>
  <c r="M192" i="1" s="1"/>
  <c r="F193" i="5" s="1" a="1"/>
  <c r="F193" i="5" s="1"/>
  <c r="J193" i="1"/>
  <c r="M193" i="1" s="1"/>
  <c r="J194" i="1"/>
  <c r="M194" i="1" s="1"/>
  <c r="J195" i="1"/>
  <c r="M195" i="1" s="1"/>
  <c r="J196" i="1"/>
  <c r="M196" i="1" s="1"/>
  <c r="J197" i="1"/>
  <c r="M197" i="1" s="1"/>
  <c r="J198" i="1"/>
  <c r="M198" i="1" s="1"/>
  <c r="F203" i="5" s="1" a="1"/>
  <c r="F203" i="5" s="1"/>
  <c r="J199" i="1"/>
  <c r="M199" i="1" s="1"/>
  <c r="J200" i="1"/>
  <c r="M200" i="1" s="1"/>
  <c r="F205" i="5" s="1" a="1"/>
  <c r="F205" i="5" s="1"/>
  <c r="J201" i="1"/>
  <c r="M201" i="1" s="1"/>
  <c r="F206" i="5" s="1" a="1"/>
  <c r="F206" i="5" s="1"/>
  <c r="J202" i="1"/>
  <c r="M202" i="1" s="1"/>
  <c r="F207" i="5" s="1" a="1"/>
  <c r="F207" i="5" s="1"/>
  <c r="J203" i="1"/>
  <c r="M203" i="1" s="1"/>
  <c r="J204" i="1"/>
  <c r="M204" i="1" s="1"/>
  <c r="J205" i="1"/>
  <c r="M205" i="1" s="1"/>
  <c r="F210" i="5" s="1" a="1"/>
  <c r="F210" i="5" s="1"/>
  <c r="J206" i="1"/>
  <c r="M206" i="1" s="1"/>
  <c r="F211" i="5" s="1" a="1"/>
  <c r="F211" i="5" s="1"/>
  <c r="J207" i="1"/>
  <c r="M207" i="1" s="1"/>
  <c r="F212" i="5" s="1" a="1"/>
  <c r="F212" i="5" s="1"/>
  <c r="J208" i="1"/>
  <c r="M208" i="1" s="1"/>
  <c r="F213" i="5" s="1" a="1"/>
  <c r="F213" i="5" s="1"/>
  <c r="J209" i="1"/>
  <c r="M209" i="1" s="1"/>
  <c r="J210" i="1"/>
  <c r="M210" i="1" s="1"/>
  <c r="J211" i="1"/>
  <c r="M211" i="1" s="1"/>
  <c r="J212" i="1"/>
  <c r="M212" i="1" s="1"/>
  <c r="J213" i="1"/>
  <c r="M213" i="1" s="1"/>
  <c r="J214" i="1"/>
  <c r="M214" i="1" s="1"/>
  <c r="J215" i="1"/>
  <c r="M215" i="1" s="1"/>
  <c r="J216" i="1"/>
  <c r="M216" i="1" s="1"/>
  <c r="J217" i="1"/>
  <c r="M217" i="1" s="1"/>
  <c r="J218" i="1"/>
  <c r="M218" i="1" s="1"/>
  <c r="J219" i="1"/>
  <c r="M219" i="1" s="1"/>
  <c r="F224" i="5" s="1" a="1"/>
  <c r="F224" i="5" s="1"/>
  <c r="J220" i="1"/>
  <c r="M220" i="1" s="1"/>
  <c r="J221" i="1"/>
  <c r="M221" i="1" s="1"/>
  <c r="F226" i="5" s="1" a="1"/>
  <c r="F226" i="5" s="1"/>
  <c r="J222" i="1"/>
  <c r="M222" i="1" s="1"/>
  <c r="J223" i="1"/>
  <c r="M223" i="1" s="1"/>
  <c r="J224" i="1"/>
  <c r="M224" i="1" s="1"/>
  <c r="J225" i="1"/>
  <c r="M225" i="1" s="1"/>
  <c r="J226" i="1"/>
  <c r="M226" i="1" s="1"/>
  <c r="J227" i="1"/>
  <c r="M227" i="1" s="1"/>
  <c r="F233" i="5" s="1" a="1"/>
  <c r="F233" i="5" s="1"/>
  <c r="J228" i="1"/>
  <c r="M228" i="1" s="1"/>
  <c r="J229" i="1"/>
  <c r="M229" i="1" s="1"/>
  <c r="J230" i="1"/>
  <c r="M230" i="1" s="1"/>
  <c r="J231" i="1"/>
  <c r="M231" i="1" s="1"/>
  <c r="J232" i="1"/>
  <c r="M232" i="1" s="1"/>
  <c r="J233" i="1"/>
  <c r="M233" i="1" s="1"/>
  <c r="J234" i="1"/>
  <c r="M234" i="1" s="1"/>
  <c r="J235" i="1"/>
  <c r="M235" i="1" s="1"/>
  <c r="J236" i="1"/>
  <c r="M236" i="1" s="1"/>
  <c r="J237" i="1"/>
  <c r="M237" i="1" s="1"/>
  <c r="J238" i="1"/>
  <c r="M238" i="1" s="1"/>
  <c r="J239" i="1"/>
  <c r="M239" i="1" s="1"/>
  <c r="J240" i="1"/>
  <c r="M240" i="1" s="1"/>
  <c r="J241" i="1"/>
  <c r="M241" i="1" s="1"/>
  <c r="F246" i="5" s="1" a="1"/>
  <c r="F246" i="5" s="1"/>
  <c r="J242" i="1"/>
  <c r="M242" i="1" s="1"/>
  <c r="F247" i="5" s="1" a="1"/>
  <c r="F247" i="5" s="1"/>
  <c r="J243" i="1"/>
  <c r="M243" i="1" s="1"/>
  <c r="J244" i="1"/>
  <c r="M244" i="1" s="1"/>
  <c r="J245" i="1"/>
  <c r="M245" i="1" s="1"/>
  <c r="F250" i="5" s="1" a="1"/>
  <c r="F250" i="5" s="1"/>
  <c r="J246" i="1"/>
  <c r="M246" i="1" s="1"/>
  <c r="F251" i="5" s="1" a="1"/>
  <c r="F251" i="5" s="1"/>
  <c r="J247" i="1"/>
  <c r="M247" i="1" s="1"/>
  <c r="J248" i="1"/>
  <c r="M248" i="1" s="1"/>
  <c r="J249" i="1"/>
  <c r="M249" i="1" s="1"/>
  <c r="J250" i="1"/>
  <c r="M250" i="1" s="1"/>
  <c r="J251" i="1"/>
  <c r="M251" i="1" s="1"/>
  <c r="F256" i="5" s="1" a="1"/>
  <c r="F256" i="5" s="1"/>
  <c r="J252" i="1"/>
  <c r="M252" i="1" s="1"/>
  <c r="F257" i="5" s="1" a="1"/>
  <c r="F257" i="5" s="1"/>
  <c r="J253" i="1"/>
  <c r="M253" i="1" s="1"/>
  <c r="J254" i="1"/>
  <c r="M254" i="1" s="1"/>
  <c r="J255" i="1"/>
  <c r="M255" i="1" s="1"/>
  <c r="F260" i="5" s="1" a="1"/>
  <c r="F260" i="5" s="1"/>
  <c r="J256" i="1"/>
  <c r="M256" i="1" s="1"/>
  <c r="F261" i="5" s="1" a="1"/>
  <c r="F261" i="5" s="1"/>
  <c r="J257" i="1"/>
  <c r="M257" i="1" s="1"/>
  <c r="F262" i="5" s="1" a="1"/>
  <c r="F262" i="5" s="1"/>
  <c r="J258" i="1"/>
  <c r="M258" i="1" s="1"/>
  <c r="J259" i="1"/>
  <c r="M259" i="1" s="1"/>
  <c r="J260" i="1"/>
  <c r="M260" i="1" s="1"/>
  <c r="J261" i="1"/>
  <c r="M261" i="1" s="1"/>
  <c r="F266" i="5" s="1" a="1"/>
  <c r="F266" i="5" s="1"/>
  <c r="J262" i="1"/>
  <c r="M262" i="1" s="1"/>
  <c r="J263" i="1"/>
  <c r="M263" i="1" s="1"/>
  <c r="J264" i="1"/>
  <c r="M264" i="1" s="1"/>
  <c r="F269" i="5" s="1" a="1"/>
  <c r="F269" i="5" s="1"/>
  <c r="J265" i="1"/>
  <c r="M265" i="1" s="1"/>
  <c r="J266" i="1"/>
  <c r="M266" i="1" s="1"/>
  <c r="J267" i="1"/>
  <c r="M267" i="1" s="1"/>
  <c r="F272" i="5" s="1" a="1"/>
  <c r="F272" i="5" s="1"/>
  <c r="J268" i="1"/>
  <c r="M268" i="1" s="1"/>
  <c r="F273" i="5" s="1" a="1"/>
  <c r="F273" i="5" s="1"/>
  <c r="J269" i="1"/>
  <c r="M269" i="1" s="1"/>
  <c r="J270" i="1"/>
  <c r="M270" i="1" s="1"/>
  <c r="J271" i="1"/>
  <c r="M271" i="1" s="1"/>
  <c r="J272" i="1"/>
  <c r="M272" i="1" s="1"/>
  <c r="F277" i="5" s="1" a="1"/>
  <c r="F277" i="5" s="1"/>
  <c r="J273" i="1"/>
  <c r="M273" i="1" s="1"/>
  <c r="J274" i="1"/>
  <c r="M274" i="1" s="1"/>
  <c r="J275" i="1"/>
  <c r="M275" i="1" s="1"/>
  <c r="F280" i="5" s="1" a="1"/>
  <c r="F280" i="5" s="1"/>
  <c r="J276" i="1"/>
  <c r="M276" i="1" s="1"/>
  <c r="J277" i="1"/>
  <c r="M277" i="1" s="1"/>
  <c r="F282" i="5" s="1" a="1"/>
  <c r="F282" i="5" s="1"/>
  <c r="J278" i="1"/>
  <c r="M278" i="1" s="1"/>
  <c r="J279" i="1"/>
  <c r="M279" i="1" s="1"/>
  <c r="J280" i="1"/>
  <c r="M280" i="1" s="1"/>
  <c r="J281" i="1"/>
  <c r="M281" i="1" s="1"/>
  <c r="F286" i="5" s="1" a="1"/>
  <c r="F286" i="5" s="1"/>
  <c r="J282" i="1"/>
  <c r="M282" i="1" s="1"/>
  <c r="J283" i="1"/>
  <c r="M283" i="1" s="1"/>
  <c r="J284" i="1"/>
  <c r="M284" i="1" s="1"/>
  <c r="J285" i="1"/>
  <c r="M285" i="1" s="1"/>
  <c r="F290" i="5" s="1" a="1"/>
  <c r="F290" i="5" s="1"/>
  <c r="J286" i="1"/>
  <c r="M286" i="1" s="1"/>
  <c r="F291" i="5" s="1" a="1"/>
  <c r="F291" i="5" s="1"/>
  <c r="J287" i="1"/>
  <c r="M287" i="1" s="1"/>
  <c r="J288" i="1"/>
  <c r="M288" i="1" s="1"/>
  <c r="J289" i="1"/>
  <c r="M289" i="1" s="1"/>
  <c r="J290" i="1"/>
  <c r="M290" i="1" s="1"/>
  <c r="F295" i="5" s="1" a="1"/>
  <c r="F295" i="5" s="1"/>
  <c r="J291" i="1"/>
  <c r="M291" i="1" s="1"/>
  <c r="J292" i="1"/>
  <c r="M292" i="1" s="1"/>
  <c r="J293" i="1"/>
  <c r="M293" i="1" s="1"/>
  <c r="F298" i="5" s="1" a="1"/>
  <c r="F298" i="5" s="1"/>
  <c r="J294" i="1"/>
  <c r="M294" i="1" s="1"/>
  <c r="F299" i="5" s="1" a="1"/>
  <c r="F299" i="5" s="1"/>
  <c r="J295" i="1"/>
  <c r="M295" i="1" s="1"/>
  <c r="J296" i="1"/>
  <c r="M296" i="1" s="1"/>
  <c r="F301" i="5" s="1" a="1"/>
  <c r="F301" i="5" s="1"/>
  <c r="J297" i="1"/>
  <c r="M297" i="1" s="1"/>
  <c r="F302" i="5" s="1" a="1"/>
  <c r="F302" i="5" s="1"/>
  <c r="J298" i="1"/>
  <c r="M298" i="1" s="1"/>
  <c r="J299" i="1"/>
  <c r="M299" i="1" s="1"/>
  <c r="J300" i="1"/>
  <c r="M300" i="1" s="1"/>
  <c r="F305" i="5" s="1" a="1"/>
  <c r="F305" i="5" s="1"/>
  <c r="J301" i="1"/>
  <c r="M301" i="1" s="1"/>
  <c r="J302" i="1"/>
  <c r="M302" i="1" s="1"/>
  <c r="J303" i="1"/>
  <c r="M303" i="1" s="1"/>
  <c r="F308" i="5" s="1" a="1"/>
  <c r="F308" i="5" s="1"/>
  <c r="J304" i="1"/>
  <c r="M304" i="1" s="1"/>
  <c r="J305" i="1"/>
  <c r="M305" i="1" s="1"/>
  <c r="J306" i="1"/>
  <c r="M306" i="1" s="1"/>
  <c r="J307" i="1"/>
  <c r="M307" i="1" s="1"/>
  <c r="F312" i="5" s="1" a="1"/>
  <c r="F312" i="5" s="1"/>
  <c r="J308" i="1"/>
  <c r="M308" i="1" s="1"/>
  <c r="F313" i="5" s="1" a="1"/>
  <c r="F313" i="5" s="1"/>
  <c r="J309" i="1"/>
  <c r="M309" i="1" s="1"/>
  <c r="J310" i="1"/>
  <c r="M310" i="1" s="1"/>
  <c r="J311" i="1"/>
  <c r="M311" i="1" s="1"/>
  <c r="F316" i="5" s="1" a="1"/>
  <c r="F316" i="5" s="1"/>
  <c r="J312" i="1"/>
  <c r="M312" i="1" s="1"/>
  <c r="J313" i="1"/>
  <c r="M313" i="1" s="1"/>
  <c r="F318" i="5" s="1" a="1"/>
  <c r="F318" i="5" s="1"/>
  <c r="J314" i="1"/>
  <c r="M314" i="1" s="1"/>
  <c r="J315" i="1"/>
  <c r="M315" i="1" s="1"/>
  <c r="F320" i="5" s="1" a="1"/>
  <c r="F320" i="5" s="1"/>
  <c r="J316" i="1"/>
  <c r="M316" i="1" s="1"/>
  <c r="J317" i="1"/>
  <c r="M317" i="1" s="1"/>
  <c r="J318" i="1"/>
  <c r="M318" i="1" s="1"/>
  <c r="F323" i="5" s="1" a="1"/>
  <c r="F323" i="5" s="1"/>
  <c r="J319" i="1"/>
  <c r="M319" i="1" s="1"/>
  <c r="F324" i="5" s="1" a="1"/>
  <c r="F324" i="5" s="1"/>
  <c r="J320" i="1"/>
  <c r="M320" i="1" s="1"/>
  <c r="J321" i="1"/>
  <c r="M321" i="1" s="1"/>
  <c r="J322" i="1"/>
  <c r="M322" i="1" s="1"/>
  <c r="J323" i="1"/>
  <c r="M323" i="1" s="1"/>
  <c r="F328" i="5" s="1" a="1"/>
  <c r="F328" i="5" s="1"/>
  <c r="J324" i="1"/>
  <c r="M324" i="1" s="1"/>
  <c r="J325" i="1"/>
  <c r="M325" i="1" s="1"/>
  <c r="F330" i="5" s="1" a="1"/>
  <c r="F330" i="5" s="1"/>
  <c r="J326" i="1"/>
  <c r="M326" i="1" s="1"/>
  <c r="J327" i="1"/>
  <c r="M327" i="1" s="1"/>
  <c r="J328" i="1"/>
  <c r="M328" i="1" s="1"/>
  <c r="F333" i="5" s="1" a="1"/>
  <c r="F333" i="5" s="1"/>
  <c r="J329" i="1"/>
  <c r="M329" i="1" s="1"/>
  <c r="J330" i="1"/>
  <c r="M330" i="1" s="1"/>
  <c r="J331" i="1"/>
  <c r="M331" i="1" s="1"/>
  <c r="J332" i="1"/>
  <c r="M332" i="1" s="1"/>
  <c r="J333" i="1"/>
  <c r="M333" i="1" s="1"/>
  <c r="J334" i="1"/>
  <c r="M334" i="1" s="1"/>
  <c r="F339" i="5" s="1" a="1"/>
  <c r="F339" i="5" s="1"/>
  <c r="J335" i="1"/>
  <c r="M335" i="1" s="1"/>
  <c r="F340" i="5" s="1" a="1"/>
  <c r="F340" i="5" s="1"/>
  <c r="J336" i="1"/>
  <c r="M336" i="1" s="1"/>
  <c r="J337" i="1"/>
  <c r="M337" i="1" s="1"/>
  <c r="J174" i="1"/>
  <c r="M174" i="1" s="1"/>
  <c r="J339" i="1"/>
  <c r="M339" i="1" s="1"/>
  <c r="J340" i="1"/>
  <c r="M340" i="1" s="1"/>
  <c r="F345" i="5" s="1" a="1"/>
  <c r="F345" i="5" s="1"/>
  <c r="J341" i="1"/>
  <c r="M341" i="1" s="1"/>
  <c r="J342" i="1"/>
  <c r="M342" i="1" s="1"/>
  <c r="F347" i="5" s="1" a="1"/>
  <c r="F347" i="5" s="1"/>
  <c r="J343" i="1"/>
  <c r="M343" i="1" s="1"/>
  <c r="F348" i="5" s="1" a="1"/>
  <c r="F348" i="5" s="1"/>
  <c r="J344" i="1"/>
  <c r="M344" i="1" s="1"/>
  <c r="F349" i="5" s="1" a="1"/>
  <c r="F349" i="5" s="1"/>
  <c r="J345" i="1"/>
  <c r="M345" i="1" s="1"/>
  <c r="J346" i="1"/>
  <c r="M346" i="1" s="1"/>
  <c r="F351" i="5" s="1" a="1"/>
  <c r="F351" i="5" s="1"/>
  <c r="J347" i="1"/>
  <c r="M347" i="1" s="1"/>
  <c r="J348" i="1"/>
  <c r="M348" i="1" s="1"/>
  <c r="J349" i="1"/>
  <c r="M349" i="1" s="1"/>
  <c r="F354" i="5" s="1" a="1"/>
  <c r="F354" i="5" s="1"/>
  <c r="J350" i="1"/>
  <c r="M350" i="1" s="1"/>
  <c r="J351" i="1"/>
  <c r="M351" i="1" s="1"/>
  <c r="F356" i="5" s="1" a="1"/>
  <c r="F356" i="5" s="1"/>
  <c r="J352" i="1"/>
  <c r="M352" i="1" s="1"/>
  <c r="F357" i="5" s="1" a="1"/>
  <c r="F357" i="5" s="1"/>
  <c r="J353" i="1"/>
  <c r="M353" i="1" s="1"/>
  <c r="J354" i="1"/>
  <c r="M354" i="1" s="1"/>
  <c r="F359" i="5" s="1" a="1"/>
  <c r="F359" i="5" s="1"/>
  <c r="J355" i="1"/>
  <c r="M355" i="1" s="1"/>
  <c r="F360" i="5" s="1" a="1"/>
  <c r="F360" i="5" s="1"/>
  <c r="J356" i="1"/>
  <c r="M356" i="1" s="1"/>
  <c r="J357" i="1"/>
  <c r="M357" i="1" s="1"/>
  <c r="J358" i="1"/>
  <c r="M358" i="1" s="1"/>
  <c r="J359" i="1"/>
  <c r="M359" i="1" s="1"/>
  <c r="F364" i="5" s="1" a="1"/>
  <c r="F364" i="5" s="1"/>
  <c r="J360" i="1"/>
  <c r="M360" i="1" s="1"/>
  <c r="J361" i="1"/>
  <c r="M361" i="1" s="1"/>
  <c r="J362" i="1"/>
  <c r="M362" i="1" s="1"/>
  <c r="J363" i="1"/>
  <c r="M363" i="1" s="1"/>
  <c r="J364" i="1"/>
  <c r="M364" i="1" s="1"/>
  <c r="J365" i="1"/>
  <c r="M365" i="1" s="1"/>
  <c r="F370" i="5" s="1" a="1"/>
  <c r="F370" i="5" s="1"/>
  <c r="J366" i="1"/>
  <c r="M366" i="1" s="1"/>
  <c r="J367" i="1"/>
  <c r="M367" i="1" s="1"/>
  <c r="J1726" i="1"/>
  <c r="M1726" i="1" s="1"/>
  <c r="J369" i="1"/>
  <c r="M369" i="1" s="1"/>
  <c r="F374" i="5" s="1" a="1"/>
  <c r="F374" i="5" s="1"/>
  <c r="J370" i="1"/>
  <c r="M370" i="1" s="1"/>
  <c r="J371" i="1"/>
  <c r="M371" i="1" s="1"/>
  <c r="F376" i="5" s="1" a="1"/>
  <c r="F376" i="5" s="1"/>
  <c r="J372" i="1"/>
  <c r="M372" i="1" s="1"/>
  <c r="F377" i="5" s="1" a="1"/>
  <c r="F377" i="5" s="1"/>
  <c r="J373" i="1"/>
  <c r="M373" i="1" s="1"/>
  <c r="J374" i="1"/>
  <c r="M374" i="1" s="1"/>
  <c r="F379" i="5" s="1" a="1"/>
  <c r="F379" i="5" s="1"/>
  <c r="J375" i="1"/>
  <c r="M375" i="1" s="1"/>
  <c r="F380" i="5" s="1" a="1"/>
  <c r="F380" i="5" s="1"/>
  <c r="J376" i="1"/>
  <c r="M376" i="1" s="1"/>
  <c r="F381" i="5" s="1" a="1"/>
  <c r="F381" i="5" s="1"/>
  <c r="J377" i="1"/>
  <c r="M377" i="1" s="1"/>
  <c r="J378" i="1"/>
  <c r="M378" i="1" s="1"/>
  <c r="J379" i="1"/>
  <c r="M379" i="1" s="1"/>
  <c r="F384" i="5" s="1" a="1"/>
  <c r="F384" i="5" s="1"/>
  <c r="J3278" i="1"/>
  <c r="M3278" i="1" s="1"/>
  <c r="J381" i="1"/>
  <c r="M381" i="1" s="1"/>
  <c r="J382" i="1"/>
  <c r="M382" i="1" s="1"/>
  <c r="J383" i="1"/>
  <c r="M383" i="1" s="1"/>
  <c r="J384" i="1"/>
  <c r="M384" i="1" s="1"/>
  <c r="F389" i="5" s="1" a="1"/>
  <c r="F389" i="5" s="1"/>
  <c r="J385" i="1"/>
  <c r="M385" i="1" s="1"/>
  <c r="F390" i="5" s="1" a="1"/>
  <c r="F390" i="5" s="1"/>
  <c r="J386" i="1"/>
  <c r="M386" i="1" s="1"/>
  <c r="F391" i="5" s="1" a="1"/>
  <c r="F391" i="5" s="1"/>
  <c r="J387" i="1"/>
  <c r="M387" i="1" s="1"/>
  <c r="J388" i="1"/>
  <c r="M388" i="1" s="1"/>
  <c r="J389" i="1"/>
  <c r="M389" i="1" s="1"/>
  <c r="J390" i="1"/>
  <c r="M390" i="1" s="1"/>
  <c r="J779" i="1"/>
  <c r="J780" i="1"/>
  <c r="J781" i="1"/>
  <c r="M781" i="1" s="1"/>
  <c r="J782" i="1"/>
  <c r="M782" i="1" s="1"/>
  <c r="G7" i="5" s="1" a="1"/>
  <c r="G7" i="5" s="1"/>
  <c r="J783" i="1"/>
  <c r="M783" i="1" s="1"/>
  <c r="G8" i="5" s="1" a="1"/>
  <c r="G8" i="5" s="1"/>
  <c r="J784" i="1"/>
  <c r="J785" i="1"/>
  <c r="M785" i="1" s="1"/>
  <c r="J786" i="1"/>
  <c r="M786" i="1" s="1"/>
  <c r="J787" i="1"/>
  <c r="M787" i="1" s="1"/>
  <c r="G12" i="5" s="1" a="1"/>
  <c r="G12" i="5" s="1"/>
  <c r="J788" i="1"/>
  <c r="J789" i="1"/>
  <c r="M789" i="1" s="1"/>
  <c r="G14" i="5" s="1" a="1"/>
  <c r="G14" i="5" s="1"/>
  <c r="J790" i="1"/>
  <c r="M790" i="1" s="1"/>
  <c r="G15" i="5" s="1" a="1"/>
  <c r="G15" i="5" s="1"/>
  <c r="J791" i="1"/>
  <c r="M791" i="1" s="1"/>
  <c r="J792" i="1"/>
  <c r="M792" i="1" s="1"/>
  <c r="J793" i="1"/>
  <c r="M793" i="1" s="1"/>
  <c r="J794" i="1"/>
  <c r="M794" i="1" s="1"/>
  <c r="J795" i="1"/>
  <c r="M795" i="1" s="1"/>
  <c r="J796" i="1"/>
  <c r="J797" i="1"/>
  <c r="M797" i="1" s="1"/>
  <c r="J798" i="1"/>
  <c r="M798" i="1" s="1"/>
  <c r="J799" i="1"/>
  <c r="M799" i="1" s="1"/>
  <c r="J800" i="1"/>
  <c r="J801" i="1"/>
  <c r="M801" i="1" s="1"/>
  <c r="G26" i="5" s="1" a="1"/>
  <c r="G26" i="5" s="1"/>
  <c r="J802" i="1"/>
  <c r="M802" i="1" s="1"/>
  <c r="J803" i="1"/>
  <c r="M803" i="1" s="1"/>
  <c r="G28" i="5" s="1" a="1"/>
  <c r="G28" i="5" s="1"/>
  <c r="J804" i="1"/>
  <c r="J805" i="1"/>
  <c r="M805" i="1" s="1"/>
  <c r="J806" i="1"/>
  <c r="M806" i="1" s="1"/>
  <c r="J807" i="1"/>
  <c r="M807" i="1" s="1"/>
  <c r="J808" i="1"/>
  <c r="M808" i="1" s="1"/>
  <c r="J809" i="1"/>
  <c r="M809" i="1" s="1"/>
  <c r="G35" i="5" s="1" a="1"/>
  <c r="G35" i="5" s="1"/>
  <c r="J810" i="1"/>
  <c r="M810" i="1" s="1"/>
  <c r="J811" i="1"/>
  <c r="M811" i="1" s="1"/>
  <c r="J812" i="1"/>
  <c r="M812" i="1" s="1"/>
  <c r="J813" i="1"/>
  <c r="M813" i="1" s="1"/>
  <c r="J814" i="1"/>
  <c r="M814" i="1" s="1"/>
  <c r="J815" i="1"/>
  <c r="M815" i="1" s="1"/>
  <c r="J816" i="1"/>
  <c r="J817" i="1"/>
  <c r="M817" i="1" s="1"/>
  <c r="J818" i="1"/>
  <c r="M818" i="1" s="1"/>
  <c r="J819" i="1"/>
  <c r="M819" i="1" s="1"/>
  <c r="J820" i="1"/>
  <c r="J821" i="1"/>
  <c r="M821" i="1" s="1"/>
  <c r="J822" i="1"/>
  <c r="M822" i="1" s="1"/>
  <c r="J823" i="1"/>
  <c r="M823" i="1" s="1"/>
  <c r="G48" i="5" s="1" a="1"/>
  <c r="G48" i="5" s="1"/>
  <c r="J824" i="1"/>
  <c r="J825" i="1"/>
  <c r="M825" i="1" s="1"/>
  <c r="J826" i="1"/>
  <c r="M826" i="1" s="1"/>
  <c r="J827" i="1"/>
  <c r="M827" i="1" s="1"/>
  <c r="G52" i="5" s="1" a="1"/>
  <c r="G52" i="5" s="1"/>
  <c r="J828" i="1"/>
  <c r="J829" i="1"/>
  <c r="M829" i="1" s="1"/>
  <c r="J830" i="1"/>
  <c r="M830" i="1" s="1"/>
  <c r="J831" i="1"/>
  <c r="M831" i="1" s="1"/>
  <c r="J832" i="1"/>
  <c r="J833" i="1"/>
  <c r="M833" i="1" s="1"/>
  <c r="G58" i="5" s="1" a="1"/>
  <c r="G58" i="5" s="1"/>
  <c r="J834" i="1"/>
  <c r="M834" i="1" s="1"/>
  <c r="G59" i="5" s="1" a="1"/>
  <c r="G59" i="5" s="1"/>
  <c r="J835" i="1"/>
  <c r="M835" i="1" s="1"/>
  <c r="J836" i="1"/>
  <c r="M836" i="1" s="1"/>
  <c r="J837" i="1"/>
  <c r="M837" i="1" s="1"/>
  <c r="G62" i="5" s="1" a="1"/>
  <c r="G62" i="5" s="1"/>
  <c r="J838" i="1"/>
  <c r="M838" i="1" s="1"/>
  <c r="G63" i="5" s="1" a="1"/>
  <c r="G63" i="5" s="1"/>
  <c r="J839" i="1"/>
  <c r="M839" i="1" s="1"/>
  <c r="G64" i="5" s="1" a="1"/>
  <c r="G64" i="5" s="1"/>
  <c r="J840" i="1"/>
  <c r="M840" i="1" s="1"/>
  <c r="J841" i="1"/>
  <c r="M841" i="1" s="1"/>
  <c r="J842" i="1"/>
  <c r="M842" i="1" s="1"/>
  <c r="J843" i="1"/>
  <c r="M843" i="1" s="1"/>
  <c r="G68" i="5" s="1" a="1"/>
  <c r="G68" i="5" s="1"/>
  <c r="J844" i="1"/>
  <c r="M844" i="1" s="1"/>
  <c r="J845" i="1"/>
  <c r="M845" i="1" s="1"/>
  <c r="J846" i="1"/>
  <c r="M846" i="1" s="1"/>
  <c r="G71" i="5" s="1" a="1"/>
  <c r="G71" i="5" s="1"/>
  <c r="J847" i="1"/>
  <c r="M847" i="1" s="1"/>
  <c r="J848" i="1"/>
  <c r="M848" i="1" s="1"/>
  <c r="J849" i="1"/>
  <c r="M849" i="1" s="1"/>
  <c r="G74" i="5" s="1" a="1"/>
  <c r="G74" i="5" s="1"/>
  <c r="J850" i="1"/>
  <c r="M850" i="1" s="1"/>
  <c r="G75" i="5" s="1" a="1"/>
  <c r="G75" i="5" s="1"/>
  <c r="J851" i="1"/>
  <c r="M851" i="1" s="1"/>
  <c r="J852" i="1"/>
  <c r="M852" i="1" s="1"/>
  <c r="J853" i="1"/>
  <c r="M853" i="1" s="1"/>
  <c r="J854" i="1"/>
  <c r="M854" i="1" s="1"/>
  <c r="G79" i="5" s="1" a="1"/>
  <c r="G79" i="5" s="1"/>
  <c r="J855" i="1"/>
  <c r="M855" i="1" s="1"/>
  <c r="J856" i="1"/>
  <c r="J857" i="1"/>
  <c r="M857" i="1" s="1"/>
  <c r="G82" i="5" s="1" a="1"/>
  <c r="G82" i="5" s="1"/>
  <c r="J858" i="1"/>
  <c r="M858" i="1" s="1"/>
  <c r="J859" i="1"/>
  <c r="M859" i="1" s="1"/>
  <c r="G84" i="5" s="1" a="1"/>
  <c r="G84" i="5" s="1"/>
  <c r="J860" i="1"/>
  <c r="J861" i="1"/>
  <c r="M861" i="1" s="1"/>
  <c r="J862" i="1"/>
  <c r="M862" i="1" s="1"/>
  <c r="J863" i="1"/>
  <c r="M863" i="1" s="1"/>
  <c r="G88" i="5" s="1" a="1"/>
  <c r="G88" i="5" s="1"/>
  <c r="J864" i="1"/>
  <c r="J865" i="1"/>
  <c r="M865" i="1" s="1"/>
  <c r="J866" i="1"/>
  <c r="M866" i="1" s="1"/>
  <c r="J867" i="1"/>
  <c r="M867" i="1" s="1"/>
  <c r="G92" i="5" s="1" a="1"/>
  <c r="G92" i="5" s="1"/>
  <c r="J868" i="1"/>
  <c r="J869" i="1"/>
  <c r="M869" i="1" s="1"/>
  <c r="J870" i="1"/>
  <c r="M870" i="1" s="1"/>
  <c r="J871" i="1"/>
  <c r="M871" i="1" s="1"/>
  <c r="J872" i="1"/>
  <c r="J873" i="1"/>
  <c r="M873" i="1" s="1"/>
  <c r="J874" i="1"/>
  <c r="M874" i="1" s="1"/>
  <c r="J875" i="1"/>
  <c r="M875" i="1" s="1"/>
  <c r="G100" i="5" s="1" a="1"/>
  <c r="G100" i="5" s="1"/>
  <c r="J876" i="1"/>
  <c r="J877" i="1"/>
  <c r="M877" i="1" s="1"/>
  <c r="J878" i="1"/>
  <c r="M878" i="1" s="1"/>
  <c r="G103" i="5" s="1" a="1"/>
  <c r="G103" i="5" s="1"/>
  <c r="J879" i="1"/>
  <c r="M879" i="1" s="1"/>
  <c r="G104" i="5" s="1" a="1"/>
  <c r="G104" i="5" s="1"/>
  <c r="J880" i="1"/>
  <c r="M880" i="1" s="1"/>
  <c r="J881" i="1"/>
  <c r="M881" i="1" s="1"/>
  <c r="J882" i="1"/>
  <c r="M882" i="1" s="1"/>
  <c r="G107" i="5" s="1" a="1"/>
  <c r="G107" i="5" s="1"/>
  <c r="J883" i="1"/>
  <c r="M883" i="1" s="1"/>
  <c r="J884" i="1"/>
  <c r="J885" i="1"/>
  <c r="M885" i="1" s="1"/>
  <c r="G110" i="5" s="1" a="1"/>
  <c r="G110" i="5" s="1"/>
  <c r="J886" i="1"/>
  <c r="M886" i="1" s="1"/>
  <c r="J887" i="1"/>
  <c r="M887" i="1" s="1"/>
  <c r="J888" i="1"/>
  <c r="J889" i="1"/>
  <c r="M889" i="1" s="1"/>
  <c r="G114" i="5" s="1" a="1"/>
  <c r="G114" i="5" s="1"/>
  <c r="J890" i="1"/>
  <c r="M890" i="1" s="1"/>
  <c r="G115" i="5" s="1" a="1"/>
  <c r="G115" i="5" s="1"/>
  <c r="J891" i="1"/>
  <c r="M891" i="1" s="1"/>
  <c r="J892" i="1"/>
  <c r="M892" i="1" s="1"/>
  <c r="J893" i="1"/>
  <c r="M893" i="1" s="1"/>
  <c r="G118" i="5" s="1" a="1"/>
  <c r="G118" i="5" s="1"/>
  <c r="J894" i="1"/>
  <c r="M894" i="1" s="1"/>
  <c r="J895" i="1"/>
  <c r="M895" i="1" s="1"/>
  <c r="G120" i="5" s="1" a="1"/>
  <c r="G120" i="5" s="1"/>
  <c r="J896" i="1"/>
  <c r="M896" i="1" s="1"/>
  <c r="J897" i="1"/>
  <c r="M897" i="1" s="1"/>
  <c r="G122" i="5" s="1" a="1"/>
  <c r="G122" i="5" s="1"/>
  <c r="J898" i="1"/>
  <c r="M898" i="1" s="1"/>
  <c r="J899" i="1"/>
  <c r="M899" i="1" s="1"/>
  <c r="J900" i="1"/>
  <c r="J901" i="1"/>
  <c r="M901" i="1" s="1"/>
  <c r="G126" i="5" s="1" a="1"/>
  <c r="G126" i="5" s="1"/>
  <c r="J902" i="1"/>
  <c r="M902" i="1" s="1"/>
  <c r="J903" i="1"/>
  <c r="M903" i="1" s="1"/>
  <c r="J904" i="1"/>
  <c r="J905" i="1"/>
  <c r="M905" i="1" s="1"/>
  <c r="G130" i="5" s="1" a="1"/>
  <c r="G130" i="5" s="1"/>
  <c r="J906" i="1"/>
  <c r="M906" i="1" s="1"/>
  <c r="J907" i="1"/>
  <c r="M907" i="1" s="1"/>
  <c r="G132" i="5" s="1" a="1"/>
  <c r="G132" i="5" s="1"/>
  <c r="J908" i="1"/>
  <c r="M908" i="1" s="1"/>
  <c r="J909" i="1"/>
  <c r="M909" i="1" s="1"/>
  <c r="J910" i="1"/>
  <c r="M910" i="1" s="1"/>
  <c r="G135" i="5" s="1" a="1"/>
  <c r="G135" i="5" s="1"/>
  <c r="J911" i="1"/>
  <c r="M911" i="1" s="1"/>
  <c r="J912" i="1"/>
  <c r="J913" i="1"/>
  <c r="M913" i="1" s="1"/>
  <c r="J914" i="1"/>
  <c r="M914" i="1" s="1"/>
  <c r="J915" i="1"/>
  <c r="M915" i="1" s="1"/>
  <c r="J916" i="1"/>
  <c r="J917" i="1"/>
  <c r="M917" i="1" s="1"/>
  <c r="G142" i="5" s="1" a="1"/>
  <c r="G142" i="5" s="1"/>
  <c r="J918" i="1"/>
  <c r="M918" i="1" s="1"/>
  <c r="J919" i="1"/>
  <c r="M919" i="1" s="1"/>
  <c r="J368" i="1"/>
  <c r="J921" i="1"/>
  <c r="M921" i="1" s="1"/>
  <c r="J922" i="1"/>
  <c r="M922" i="1" s="1"/>
  <c r="G147" i="5" s="1" a="1"/>
  <c r="G147" i="5" s="1"/>
  <c r="J923" i="1"/>
  <c r="M923" i="1" s="1"/>
  <c r="J924" i="1"/>
  <c r="J925" i="1"/>
  <c r="M925" i="1" s="1"/>
  <c r="G150" i="5" s="1" a="1"/>
  <c r="G150" i="5" s="1"/>
  <c r="J926" i="1"/>
  <c r="M926" i="1" s="1"/>
  <c r="G151" i="5" s="1" a="1"/>
  <c r="G151" i="5" s="1"/>
  <c r="J927" i="1"/>
  <c r="M927" i="1" s="1"/>
  <c r="J928" i="1"/>
  <c r="J929" i="1"/>
  <c r="M929" i="1" s="1"/>
  <c r="J930" i="1"/>
  <c r="M930" i="1" s="1"/>
  <c r="J931" i="1"/>
  <c r="M931" i="1" s="1"/>
  <c r="G156" i="5" s="1" a="1"/>
  <c r="G156" i="5" s="1"/>
  <c r="J932" i="1"/>
  <c r="M932" i="1" s="1"/>
  <c r="J933" i="1"/>
  <c r="M933" i="1" s="1"/>
  <c r="G158" i="5" s="1" a="1"/>
  <c r="G158" i="5" s="1"/>
  <c r="J934" i="1"/>
  <c r="M934" i="1" s="1"/>
  <c r="G159" i="5" s="1" a="1"/>
  <c r="G159" i="5" s="1"/>
  <c r="J935" i="1"/>
  <c r="M935" i="1" s="1"/>
  <c r="J936" i="1"/>
  <c r="J937" i="1"/>
  <c r="M937" i="1" s="1"/>
  <c r="G162" i="5" s="1" a="1"/>
  <c r="G162" i="5" s="1"/>
  <c r="J938" i="1"/>
  <c r="M938" i="1" s="1"/>
  <c r="J939" i="1"/>
  <c r="M939" i="1" s="1"/>
  <c r="J940" i="1"/>
  <c r="J941" i="1"/>
  <c r="M941" i="1" s="1"/>
  <c r="G166" i="5" s="1" a="1"/>
  <c r="G166" i="5" s="1"/>
  <c r="J942" i="1"/>
  <c r="M942" i="1" s="1"/>
  <c r="J943" i="1"/>
  <c r="M943" i="1" s="1"/>
  <c r="J944" i="1"/>
  <c r="M944" i="1" s="1"/>
  <c r="J945" i="1"/>
  <c r="M945" i="1" s="1"/>
  <c r="J946" i="1"/>
  <c r="M946" i="1" s="1"/>
  <c r="J947" i="1"/>
  <c r="M947" i="1" s="1"/>
  <c r="G172" i="5" s="1" a="1"/>
  <c r="G172" i="5" s="1"/>
  <c r="J948" i="1"/>
  <c r="M948" i="1" s="1"/>
  <c r="J949" i="1"/>
  <c r="M949" i="1" s="1"/>
  <c r="J1920" i="1"/>
  <c r="M1920" i="1" s="1"/>
  <c r="J951" i="1"/>
  <c r="M951" i="1" s="1"/>
  <c r="G176" i="5" s="1" a="1"/>
  <c r="G176" i="5" s="1"/>
  <c r="J952" i="1"/>
  <c r="M952" i="1" s="1"/>
  <c r="J953" i="1"/>
  <c r="M953" i="1" s="1"/>
  <c r="G178" i="5" s="1" a="1"/>
  <c r="G178" i="5" s="1"/>
  <c r="J954" i="1"/>
  <c r="M954" i="1" s="1"/>
  <c r="G179" i="5" s="1" a="1"/>
  <c r="G179" i="5" s="1"/>
  <c r="J955" i="1"/>
  <c r="M955" i="1" s="1"/>
  <c r="J956" i="1"/>
  <c r="J957" i="1"/>
  <c r="M957" i="1" s="1"/>
  <c r="G182" i="5" s="1" a="1"/>
  <c r="G182" i="5" s="1"/>
  <c r="J958" i="1"/>
  <c r="M958" i="1" s="1"/>
  <c r="G183" i="5" s="1" a="1"/>
  <c r="G183" i="5" s="1"/>
  <c r="J959" i="1"/>
  <c r="M959" i="1" s="1"/>
  <c r="J960" i="1"/>
  <c r="J961" i="1"/>
  <c r="M961" i="1" s="1"/>
  <c r="G186" i="5" s="1" a="1"/>
  <c r="G186" i="5" s="1"/>
  <c r="J3472" i="1"/>
  <c r="M3472" i="1" s="1"/>
  <c r="J963" i="1"/>
  <c r="M963" i="1" s="1"/>
  <c r="J964" i="1"/>
  <c r="M964" i="1" s="1"/>
  <c r="J965" i="1"/>
  <c r="M965" i="1" s="1"/>
  <c r="J966" i="1"/>
  <c r="M966" i="1" s="1"/>
  <c r="G191" i="5" s="1" a="1"/>
  <c r="G191" i="5" s="1"/>
  <c r="J967" i="1"/>
  <c r="M967" i="1" s="1"/>
  <c r="G192" i="5" s="1" a="1"/>
  <c r="G192" i="5" s="1"/>
  <c r="J968" i="1"/>
  <c r="J969" i="1"/>
  <c r="M969" i="1" s="1"/>
  <c r="J970" i="1"/>
  <c r="M970" i="1" s="1"/>
  <c r="J971" i="1"/>
  <c r="M971" i="1" s="1"/>
  <c r="J972" i="1"/>
  <c r="M972" i="1" s="1"/>
  <c r="J973" i="1"/>
  <c r="M973" i="1" s="1"/>
  <c r="J974" i="1"/>
  <c r="M974" i="1" s="1"/>
  <c r="G203" i="5" s="1" a="1"/>
  <c r="G203" i="5" s="1"/>
  <c r="J975" i="1"/>
  <c r="M975" i="1" s="1"/>
  <c r="J976" i="1"/>
  <c r="M976" i="1" s="1"/>
  <c r="G205" i="5" s="1" a="1"/>
  <c r="G205" i="5" s="1"/>
  <c r="J977" i="1"/>
  <c r="M977" i="1" s="1"/>
  <c r="G206" i="5" s="1" a="1"/>
  <c r="G206" i="5" s="1"/>
  <c r="J978" i="1"/>
  <c r="M978" i="1" s="1"/>
  <c r="G207" i="5" s="1" a="1"/>
  <c r="G207" i="5" s="1"/>
  <c r="J979" i="1"/>
  <c r="M979" i="1" s="1"/>
  <c r="J980" i="1"/>
  <c r="M980" i="1" s="1"/>
  <c r="J981" i="1"/>
  <c r="M981" i="1" s="1"/>
  <c r="G210" i="5" s="1" a="1"/>
  <c r="G210" i="5" s="1"/>
  <c r="J982" i="1"/>
  <c r="M982" i="1" s="1"/>
  <c r="G211" i="5" s="1" a="1"/>
  <c r="G211" i="5" s="1"/>
  <c r="J983" i="1"/>
  <c r="M983" i="1" s="1"/>
  <c r="G212" i="5" s="1" a="1"/>
  <c r="G212" i="5" s="1"/>
  <c r="J984" i="1"/>
  <c r="M984" i="1" s="1"/>
  <c r="G213" i="5" s="1" a="1"/>
  <c r="G213" i="5" s="1"/>
  <c r="J985" i="1"/>
  <c r="M985" i="1" s="1"/>
  <c r="J986" i="1"/>
  <c r="M986" i="1" s="1"/>
  <c r="J987" i="1"/>
  <c r="M987" i="1" s="1"/>
  <c r="J988" i="1"/>
  <c r="M988" i="1" s="1"/>
  <c r="J989" i="1"/>
  <c r="M989" i="1" s="1"/>
  <c r="J990" i="1"/>
  <c r="M990" i="1" s="1"/>
  <c r="J991" i="1"/>
  <c r="M991" i="1" s="1"/>
  <c r="J992" i="1"/>
  <c r="M992" i="1" s="1"/>
  <c r="J993" i="1"/>
  <c r="M993" i="1" s="1"/>
  <c r="J994" i="1"/>
  <c r="M994" i="1" s="1"/>
  <c r="J995" i="1"/>
  <c r="M995" i="1" s="1"/>
  <c r="G224" i="5" s="1" a="1"/>
  <c r="G224" i="5" s="1"/>
  <c r="J996" i="1"/>
  <c r="M996" i="1" s="1"/>
  <c r="J997" i="1"/>
  <c r="M997" i="1" s="1"/>
  <c r="G226" i="5" s="1" a="1"/>
  <c r="G226" i="5" s="1"/>
  <c r="J998" i="1"/>
  <c r="M998" i="1" s="1"/>
  <c r="J999" i="1"/>
  <c r="M999" i="1" s="1"/>
  <c r="J1000" i="1"/>
  <c r="M1000" i="1" s="1"/>
  <c r="J1001" i="1"/>
  <c r="M1001" i="1" s="1"/>
  <c r="J1002" i="1"/>
  <c r="M1002" i="1" s="1"/>
  <c r="J1003" i="1"/>
  <c r="M1003" i="1" s="1"/>
  <c r="G233" i="5" s="1" a="1"/>
  <c r="G233" i="5" s="1"/>
  <c r="J1004" i="1"/>
  <c r="M1004" i="1" s="1"/>
  <c r="J1005" i="1"/>
  <c r="M1005" i="1" s="1"/>
  <c r="J1006" i="1"/>
  <c r="M1006" i="1" s="1"/>
  <c r="J1007" i="1"/>
  <c r="M1007" i="1" s="1"/>
  <c r="J1008" i="1"/>
  <c r="M1008" i="1" s="1"/>
  <c r="J1009" i="1"/>
  <c r="M1009" i="1" s="1"/>
  <c r="J1010" i="1"/>
  <c r="M1010" i="1" s="1"/>
  <c r="J1011" i="1"/>
  <c r="M1011" i="1" s="1"/>
  <c r="J1012" i="1"/>
  <c r="M1012" i="1" s="1"/>
  <c r="J1013" i="1"/>
  <c r="M1013" i="1" s="1"/>
  <c r="J1014" i="1"/>
  <c r="M1014" i="1" s="1"/>
  <c r="J1015" i="1"/>
  <c r="M1015" i="1" s="1"/>
  <c r="J1016" i="1"/>
  <c r="M1016" i="1" s="1"/>
  <c r="J1017" i="1"/>
  <c r="M1017" i="1" s="1"/>
  <c r="G246" i="5" s="1" a="1"/>
  <c r="G246" i="5" s="1"/>
  <c r="J1018" i="1"/>
  <c r="M1018" i="1" s="1"/>
  <c r="G247" i="5" s="1" a="1"/>
  <c r="G247" i="5" s="1"/>
  <c r="J1019" i="1"/>
  <c r="M1019" i="1" s="1"/>
  <c r="J1020" i="1"/>
  <c r="M1020" i="1" s="1"/>
  <c r="J1021" i="1"/>
  <c r="M1021" i="1" s="1"/>
  <c r="G250" i="5" s="1" a="1"/>
  <c r="G250" i="5" s="1"/>
  <c r="J1022" i="1"/>
  <c r="M1022" i="1" s="1"/>
  <c r="G251" i="5" s="1" a="1"/>
  <c r="G251" i="5" s="1"/>
  <c r="J1023" i="1"/>
  <c r="M1023" i="1" s="1"/>
  <c r="J1024" i="1"/>
  <c r="M1024" i="1" s="1"/>
  <c r="J1025" i="1"/>
  <c r="M1025" i="1" s="1"/>
  <c r="J1026" i="1"/>
  <c r="M1026" i="1" s="1"/>
  <c r="J1027" i="1"/>
  <c r="M1027" i="1" s="1"/>
  <c r="G256" i="5" s="1" a="1"/>
  <c r="G256" i="5" s="1"/>
  <c r="J1028" i="1"/>
  <c r="M1028" i="1" s="1"/>
  <c r="G257" i="5" s="1" a="1"/>
  <c r="G257" i="5" s="1"/>
  <c r="J1029" i="1"/>
  <c r="M1029" i="1" s="1"/>
  <c r="J1030" i="1"/>
  <c r="M1030" i="1" s="1"/>
  <c r="J1031" i="1"/>
  <c r="M1031" i="1" s="1"/>
  <c r="G260" i="5" s="1" a="1"/>
  <c r="G260" i="5" s="1"/>
  <c r="J1032" i="1"/>
  <c r="M1032" i="1" s="1"/>
  <c r="G261" i="5" s="1" a="1"/>
  <c r="G261" i="5" s="1"/>
  <c r="J1033" i="1"/>
  <c r="M1033" i="1" s="1"/>
  <c r="G262" i="5" s="1" a="1"/>
  <c r="G262" i="5" s="1"/>
  <c r="J1034" i="1"/>
  <c r="M1034" i="1" s="1"/>
  <c r="J1035" i="1"/>
  <c r="M1035" i="1" s="1"/>
  <c r="J1036" i="1"/>
  <c r="M1036" i="1" s="1"/>
  <c r="J1037" i="1"/>
  <c r="M1037" i="1" s="1"/>
  <c r="G266" i="5" s="1" a="1"/>
  <c r="G266" i="5" s="1"/>
  <c r="J1038" i="1"/>
  <c r="M1038" i="1" s="1"/>
  <c r="J1039" i="1"/>
  <c r="M1039" i="1" s="1"/>
  <c r="J1040" i="1"/>
  <c r="M1040" i="1" s="1"/>
  <c r="G269" i="5" s="1" a="1"/>
  <c r="G269" i="5" s="1"/>
  <c r="J1041" i="1"/>
  <c r="M1041" i="1" s="1"/>
  <c r="J1042" i="1"/>
  <c r="M1042" i="1" s="1"/>
  <c r="J1043" i="1"/>
  <c r="M1043" i="1" s="1"/>
  <c r="G272" i="5" s="1" a="1"/>
  <c r="G272" i="5" s="1"/>
  <c r="J1044" i="1"/>
  <c r="M1044" i="1" s="1"/>
  <c r="G273" i="5" s="1" a="1"/>
  <c r="G273" i="5" s="1"/>
  <c r="J1045" i="1"/>
  <c r="M1045" i="1" s="1"/>
  <c r="J1046" i="1"/>
  <c r="M1046" i="1" s="1"/>
  <c r="J1047" i="1"/>
  <c r="M1047" i="1" s="1"/>
  <c r="J1048" i="1"/>
  <c r="M1048" i="1" s="1"/>
  <c r="G277" i="5" s="1" a="1"/>
  <c r="G277" i="5" s="1"/>
  <c r="J1049" i="1"/>
  <c r="M1049" i="1" s="1"/>
  <c r="J1050" i="1"/>
  <c r="M1050" i="1" s="1"/>
  <c r="J1051" i="1"/>
  <c r="M1051" i="1" s="1"/>
  <c r="G280" i="5" s="1" a="1"/>
  <c r="G280" i="5" s="1"/>
  <c r="J1052" i="1"/>
  <c r="M1052" i="1" s="1"/>
  <c r="J1053" i="1"/>
  <c r="M1053" i="1" s="1"/>
  <c r="G282" i="5" s="1" a="1"/>
  <c r="G282" i="5" s="1"/>
  <c r="J1054" i="1"/>
  <c r="M1054" i="1" s="1"/>
  <c r="J1055" i="1"/>
  <c r="M1055" i="1" s="1"/>
  <c r="J1056" i="1"/>
  <c r="M1056" i="1" s="1"/>
  <c r="J1057" i="1"/>
  <c r="M1057" i="1" s="1"/>
  <c r="G286" i="5" s="1" a="1"/>
  <c r="G286" i="5" s="1"/>
  <c r="J1058" i="1"/>
  <c r="M1058" i="1" s="1"/>
  <c r="J1059" i="1"/>
  <c r="M1059" i="1" s="1"/>
  <c r="J1060" i="1"/>
  <c r="M1060" i="1" s="1"/>
  <c r="J1061" i="1"/>
  <c r="M1061" i="1" s="1"/>
  <c r="G290" i="5" s="1" a="1"/>
  <c r="G290" i="5" s="1"/>
  <c r="J1062" i="1"/>
  <c r="M1062" i="1" s="1"/>
  <c r="G291" i="5" s="1" a="1"/>
  <c r="G291" i="5" s="1"/>
  <c r="J1063" i="1"/>
  <c r="M1063" i="1" s="1"/>
  <c r="J1064" i="1"/>
  <c r="M1064" i="1" s="1"/>
  <c r="J1065" i="1"/>
  <c r="M1065" i="1" s="1"/>
  <c r="J1066" i="1"/>
  <c r="M1066" i="1" s="1"/>
  <c r="G295" i="5" s="1" a="1"/>
  <c r="G295" i="5" s="1"/>
  <c r="J1067" i="1"/>
  <c r="M1067" i="1" s="1"/>
  <c r="J1068" i="1"/>
  <c r="M1068" i="1" s="1"/>
  <c r="J1069" i="1"/>
  <c r="M1069" i="1" s="1"/>
  <c r="G298" i="5" s="1" a="1"/>
  <c r="G298" i="5" s="1"/>
  <c r="J1070" i="1"/>
  <c r="M1070" i="1" s="1"/>
  <c r="G299" i="5" s="1" a="1"/>
  <c r="G299" i="5" s="1"/>
  <c r="J1071" i="1"/>
  <c r="M1071" i="1" s="1"/>
  <c r="J1072" i="1"/>
  <c r="M1072" i="1" s="1"/>
  <c r="G301" i="5" s="1" a="1"/>
  <c r="G301" i="5" s="1"/>
  <c r="J1073" i="1"/>
  <c r="M1073" i="1" s="1"/>
  <c r="G302" i="5" s="1" a="1"/>
  <c r="G302" i="5" s="1"/>
  <c r="J1074" i="1"/>
  <c r="M1074" i="1" s="1"/>
  <c r="J1075" i="1"/>
  <c r="M1075" i="1" s="1"/>
  <c r="J1076" i="1"/>
  <c r="M1076" i="1" s="1"/>
  <c r="G305" i="5" s="1" a="1"/>
  <c r="G305" i="5" s="1"/>
  <c r="J1077" i="1"/>
  <c r="M1077" i="1" s="1"/>
  <c r="J1078" i="1"/>
  <c r="M1078" i="1" s="1"/>
  <c r="J1079" i="1"/>
  <c r="M1079" i="1" s="1"/>
  <c r="G308" i="5" s="1" a="1"/>
  <c r="G308" i="5" s="1"/>
  <c r="J1080" i="1"/>
  <c r="M1080" i="1" s="1"/>
  <c r="J1081" i="1"/>
  <c r="M1081" i="1" s="1"/>
  <c r="J1082" i="1"/>
  <c r="M1082" i="1" s="1"/>
  <c r="J1083" i="1"/>
  <c r="M1083" i="1" s="1"/>
  <c r="G312" i="5" s="1" a="1"/>
  <c r="G312" i="5" s="1"/>
  <c r="J1084" i="1"/>
  <c r="M1084" i="1" s="1"/>
  <c r="G313" i="5" s="1" a="1"/>
  <c r="G313" i="5" s="1"/>
  <c r="J1085" i="1"/>
  <c r="M1085" i="1" s="1"/>
  <c r="J1086" i="1"/>
  <c r="M1086" i="1" s="1"/>
  <c r="J1087" i="1"/>
  <c r="M1087" i="1" s="1"/>
  <c r="G316" i="5" s="1" a="1"/>
  <c r="G316" i="5" s="1"/>
  <c r="J1088" i="1"/>
  <c r="M1088" i="1" s="1"/>
  <c r="J1089" i="1"/>
  <c r="M1089" i="1" s="1"/>
  <c r="G318" i="5" s="1" a="1"/>
  <c r="G318" i="5" s="1"/>
  <c r="J1090" i="1"/>
  <c r="M1090" i="1" s="1"/>
  <c r="J1091" i="1"/>
  <c r="M1091" i="1" s="1"/>
  <c r="G320" i="5" s="1" a="1"/>
  <c r="G320" i="5" s="1"/>
  <c r="J1092" i="1"/>
  <c r="M1092" i="1" s="1"/>
  <c r="J1093" i="1"/>
  <c r="M1093" i="1" s="1"/>
  <c r="J1094" i="1"/>
  <c r="M1094" i="1" s="1"/>
  <c r="G323" i="5" s="1" a="1"/>
  <c r="G323" i="5" s="1"/>
  <c r="J1095" i="1"/>
  <c r="M1095" i="1" s="1"/>
  <c r="G324" i="5" s="1" a="1"/>
  <c r="G324" i="5" s="1"/>
  <c r="J1096" i="1"/>
  <c r="M1096" i="1" s="1"/>
  <c r="J1097" i="1"/>
  <c r="M1097" i="1" s="1"/>
  <c r="J1098" i="1"/>
  <c r="M1098" i="1" s="1"/>
  <c r="J1099" i="1"/>
  <c r="M1099" i="1" s="1"/>
  <c r="G328" i="5" s="1" a="1"/>
  <c r="G328" i="5" s="1"/>
  <c r="J1100" i="1"/>
  <c r="M1100" i="1" s="1"/>
  <c r="J1101" i="1"/>
  <c r="M1101" i="1" s="1"/>
  <c r="G330" i="5" s="1" a="1"/>
  <c r="G330" i="5" s="1"/>
  <c r="J1102" i="1"/>
  <c r="M1102" i="1" s="1"/>
  <c r="J1103" i="1"/>
  <c r="M1103" i="1" s="1"/>
  <c r="J1104" i="1"/>
  <c r="M1104" i="1" s="1"/>
  <c r="G333" i="5" s="1" a="1"/>
  <c r="G333" i="5" s="1"/>
  <c r="J1105" i="1"/>
  <c r="M1105" i="1" s="1"/>
  <c r="J1106" i="1"/>
  <c r="M1106" i="1" s="1"/>
  <c r="J1107" i="1"/>
  <c r="M1107" i="1" s="1"/>
  <c r="J1108" i="1"/>
  <c r="M1108" i="1" s="1"/>
  <c r="J1109" i="1"/>
  <c r="M1109" i="1" s="1"/>
  <c r="J1110" i="1"/>
  <c r="M1110" i="1" s="1"/>
  <c r="G339" i="5" s="1" a="1"/>
  <c r="G339" i="5" s="1"/>
  <c r="J1111" i="1"/>
  <c r="M1111" i="1" s="1"/>
  <c r="G340" i="5" s="1" a="1"/>
  <c r="G340" i="5" s="1"/>
  <c r="J1112" i="1"/>
  <c r="M1112" i="1" s="1"/>
  <c r="J1113" i="1"/>
  <c r="M1113" i="1" s="1"/>
  <c r="J380" i="1"/>
  <c r="M380" i="1" s="1"/>
  <c r="J1115" i="1"/>
  <c r="M1115" i="1" s="1"/>
  <c r="J1116" i="1"/>
  <c r="M1116" i="1" s="1"/>
  <c r="G345" i="5" s="1" a="1"/>
  <c r="G345" i="5" s="1"/>
  <c r="J1117" i="1"/>
  <c r="M1117" i="1" s="1"/>
  <c r="J1118" i="1"/>
  <c r="M1118" i="1" s="1"/>
  <c r="G347" i="5" s="1" a="1"/>
  <c r="G347" i="5" s="1"/>
  <c r="J1119" i="1"/>
  <c r="M1119" i="1" s="1"/>
  <c r="G348" i="5" s="1" a="1"/>
  <c r="G348" i="5" s="1"/>
  <c r="J1120" i="1"/>
  <c r="M1120" i="1" s="1"/>
  <c r="G349" i="5" s="1" a="1"/>
  <c r="G349" i="5" s="1"/>
  <c r="J1121" i="1"/>
  <c r="M1121" i="1" s="1"/>
  <c r="J1122" i="1"/>
  <c r="M1122" i="1" s="1"/>
  <c r="G351" i="5" s="1" a="1"/>
  <c r="G351" i="5" s="1"/>
  <c r="J1123" i="1"/>
  <c r="M1123" i="1" s="1"/>
  <c r="J1124" i="1"/>
  <c r="M1124" i="1" s="1"/>
  <c r="J1125" i="1"/>
  <c r="M1125" i="1" s="1"/>
  <c r="G354" i="5" s="1" a="1"/>
  <c r="G354" i="5" s="1"/>
  <c r="J1126" i="1"/>
  <c r="M1126" i="1" s="1"/>
  <c r="J1127" i="1"/>
  <c r="M1127" i="1" s="1"/>
  <c r="G356" i="5" s="1" a="1"/>
  <c r="G356" i="5" s="1"/>
  <c r="J1128" i="1"/>
  <c r="M1128" i="1" s="1"/>
  <c r="G357" i="5" s="1" a="1"/>
  <c r="G357" i="5" s="1"/>
  <c r="J1129" i="1"/>
  <c r="M1129" i="1" s="1"/>
  <c r="J1130" i="1"/>
  <c r="M1130" i="1" s="1"/>
  <c r="G359" i="5" s="1" a="1"/>
  <c r="G359" i="5" s="1"/>
  <c r="J1131" i="1"/>
  <c r="M1131" i="1" s="1"/>
  <c r="G360" i="5" s="1" a="1"/>
  <c r="G360" i="5" s="1"/>
  <c r="J1132" i="1"/>
  <c r="M1132" i="1" s="1"/>
  <c r="J1133" i="1"/>
  <c r="M1133" i="1" s="1"/>
  <c r="J1134" i="1"/>
  <c r="M1134" i="1" s="1"/>
  <c r="J1135" i="1"/>
  <c r="M1135" i="1" s="1"/>
  <c r="G364" i="5" s="1" a="1"/>
  <c r="G364" i="5" s="1"/>
  <c r="J1136" i="1"/>
  <c r="M1136" i="1" s="1"/>
  <c r="J1137" i="1"/>
  <c r="M1137" i="1" s="1"/>
  <c r="J1138" i="1"/>
  <c r="M1138" i="1" s="1"/>
  <c r="J1139" i="1"/>
  <c r="M1139" i="1" s="1"/>
  <c r="J1140" i="1"/>
  <c r="M1140" i="1" s="1"/>
  <c r="J1141" i="1"/>
  <c r="M1141" i="1" s="1"/>
  <c r="G370" i="5" s="1" a="1"/>
  <c r="G370" i="5" s="1"/>
  <c r="J1142" i="1"/>
  <c r="M1142" i="1" s="1"/>
  <c r="J1143" i="1"/>
  <c r="M1143" i="1" s="1"/>
  <c r="J1932" i="1"/>
  <c r="M1932" i="1" s="1"/>
  <c r="J1145" i="1"/>
  <c r="M1145" i="1" s="1"/>
  <c r="G374" i="5" s="1" a="1"/>
  <c r="G374" i="5" s="1"/>
  <c r="J1146" i="1"/>
  <c r="M1146" i="1" s="1"/>
  <c r="J1147" i="1"/>
  <c r="M1147" i="1" s="1"/>
  <c r="G376" i="5" s="1" a="1"/>
  <c r="G376" i="5" s="1"/>
  <c r="J1148" i="1"/>
  <c r="M1148" i="1" s="1"/>
  <c r="G377" i="5" s="1" a="1"/>
  <c r="G377" i="5" s="1"/>
  <c r="J1149" i="1"/>
  <c r="M1149" i="1" s="1"/>
  <c r="J1150" i="1"/>
  <c r="M1150" i="1" s="1"/>
  <c r="G379" i="5" s="1" a="1"/>
  <c r="G379" i="5" s="1"/>
  <c r="J1151" i="1"/>
  <c r="M1151" i="1" s="1"/>
  <c r="G380" i="5" s="1" a="1"/>
  <c r="G380" i="5" s="1"/>
  <c r="J1152" i="1"/>
  <c r="M1152" i="1" s="1"/>
  <c r="G381" i="5" s="1" a="1"/>
  <c r="G381" i="5" s="1"/>
  <c r="J1153" i="1"/>
  <c r="M1153" i="1" s="1"/>
  <c r="J1154" i="1"/>
  <c r="M1154" i="1" s="1"/>
  <c r="J1155" i="1"/>
  <c r="M1155" i="1" s="1"/>
  <c r="G384" i="5" s="1" a="1"/>
  <c r="G384" i="5" s="1"/>
  <c r="J3484" i="1"/>
  <c r="M3484" i="1" s="1"/>
  <c r="J1157" i="1"/>
  <c r="M1157" i="1" s="1"/>
  <c r="J1158" i="1"/>
  <c r="M1158" i="1" s="1"/>
  <c r="J1159" i="1"/>
  <c r="M1159" i="1" s="1"/>
  <c r="J1160" i="1"/>
  <c r="M1160" i="1" s="1"/>
  <c r="G389" i="5" s="1" a="1"/>
  <c r="G389" i="5" s="1"/>
  <c r="J1161" i="1"/>
  <c r="M1161" i="1" s="1"/>
  <c r="G390" i="5" s="1" a="1"/>
  <c r="G390" i="5" s="1"/>
  <c r="J1162" i="1"/>
  <c r="M1162" i="1" s="1"/>
  <c r="G391" i="5" s="1" a="1"/>
  <c r="G391" i="5" s="1"/>
  <c r="J1163" i="1"/>
  <c r="M1163" i="1" s="1"/>
  <c r="J1164" i="1"/>
  <c r="M1164" i="1" s="1"/>
  <c r="J1165" i="1"/>
  <c r="M1165" i="1" s="1"/>
  <c r="J1166" i="1"/>
  <c r="M1166" i="1" s="1"/>
  <c r="J4077" i="1"/>
  <c r="J4078" i="1"/>
  <c r="M4078" i="1" s="1"/>
  <c r="I5" i="5" s="1" a="1"/>
  <c r="I5" i="5" s="1"/>
  <c r="J4079" i="1"/>
  <c r="M4079" i="1" s="1"/>
  <c r="J4080" i="1"/>
  <c r="M4080" i="1" s="1"/>
  <c r="I7" i="5" s="1" a="1"/>
  <c r="I7" i="5" s="1"/>
  <c r="J4081" i="1"/>
  <c r="M4081" i="1" s="1"/>
  <c r="I8" i="5" s="1" a="1"/>
  <c r="I8" i="5" s="1"/>
  <c r="J4082" i="1"/>
  <c r="M4082" i="1" s="1"/>
  <c r="I9" i="5" s="1" a="1"/>
  <c r="I9" i="5" s="1"/>
  <c r="J4083" i="1"/>
  <c r="M4083" i="1" s="1"/>
  <c r="J4084" i="1"/>
  <c r="M4084" i="1" s="1"/>
  <c r="J4085" i="1"/>
  <c r="M4085" i="1" s="1"/>
  <c r="I12" i="5" s="1" a="1"/>
  <c r="I12" i="5" s="1"/>
  <c r="J4086" i="1"/>
  <c r="M4086" i="1" s="1"/>
  <c r="I13" i="5" s="1" a="1"/>
  <c r="I13" i="5" s="1"/>
  <c r="J4087" i="1"/>
  <c r="M4087" i="1" s="1"/>
  <c r="I14" i="5" s="1" a="1"/>
  <c r="I14" i="5" s="1"/>
  <c r="J4088" i="1"/>
  <c r="M4088" i="1" s="1"/>
  <c r="I15" i="5" s="1" a="1"/>
  <c r="I15" i="5" s="1"/>
  <c r="J4089" i="1"/>
  <c r="M4089" i="1" s="1"/>
  <c r="J4090" i="1"/>
  <c r="M4090" i="1" s="1"/>
  <c r="J4091" i="1"/>
  <c r="M4091" i="1" s="1"/>
  <c r="J4092" i="1"/>
  <c r="M4092" i="1" s="1"/>
  <c r="J4093" i="1"/>
  <c r="M4093" i="1" s="1"/>
  <c r="J4094" i="1"/>
  <c r="M4094" i="1" s="1"/>
  <c r="J4095" i="1"/>
  <c r="M4095" i="1" s="1"/>
  <c r="J4096" i="1"/>
  <c r="M4096" i="1" s="1"/>
  <c r="J4097" i="1"/>
  <c r="M4097" i="1" s="1"/>
  <c r="J4098" i="1"/>
  <c r="M4098" i="1" s="1"/>
  <c r="J4099" i="1"/>
  <c r="M4099" i="1" s="1"/>
  <c r="I26" i="5" s="1" a="1"/>
  <c r="I26" i="5" s="1"/>
  <c r="J4100" i="1"/>
  <c r="M4100" i="1" s="1"/>
  <c r="J4101" i="1"/>
  <c r="M4101" i="1" s="1"/>
  <c r="I28" i="5" s="1" a="1"/>
  <c r="I28" i="5" s="1"/>
  <c r="J4102" i="1"/>
  <c r="M4102" i="1" s="1"/>
  <c r="J4103" i="1"/>
  <c r="M4103" i="1" s="1"/>
  <c r="J4104" i="1"/>
  <c r="M4104" i="1" s="1"/>
  <c r="J4105" i="1"/>
  <c r="M4105" i="1" s="1"/>
  <c r="J4106" i="1"/>
  <c r="M4106" i="1" s="1"/>
  <c r="J4107" i="1"/>
  <c r="M4107" i="1" s="1"/>
  <c r="I35" i="5" s="1" a="1"/>
  <c r="I35" i="5" s="1"/>
  <c r="J4108" i="1"/>
  <c r="M4108" i="1" s="1"/>
  <c r="J4109" i="1"/>
  <c r="M4109" i="1" s="1"/>
  <c r="J4110" i="1"/>
  <c r="M4110" i="1" s="1"/>
  <c r="J4111" i="1"/>
  <c r="M4111" i="1" s="1"/>
  <c r="J4112" i="1"/>
  <c r="M4112" i="1" s="1"/>
  <c r="J4113" i="1"/>
  <c r="M4113" i="1" s="1"/>
  <c r="J4114" i="1"/>
  <c r="M4114" i="1" s="1"/>
  <c r="J4115" i="1"/>
  <c r="M4115" i="1" s="1"/>
  <c r="J4116" i="1"/>
  <c r="M4116" i="1" s="1"/>
  <c r="J4117" i="1"/>
  <c r="M4117" i="1" s="1"/>
  <c r="J4118" i="1"/>
  <c r="M4118" i="1" s="1"/>
  <c r="J4119" i="1"/>
  <c r="M4119" i="1" s="1"/>
  <c r="J4120" i="1"/>
  <c r="M4120" i="1" s="1"/>
  <c r="J4121" i="1"/>
  <c r="M4121" i="1" s="1"/>
  <c r="I48" i="5" s="1" a="1"/>
  <c r="I48" i="5" s="1"/>
  <c r="J4122" i="1"/>
  <c r="M4122" i="1" s="1"/>
  <c r="I49" i="5" s="1" a="1"/>
  <c r="I49" i="5" s="1"/>
  <c r="J4123" i="1"/>
  <c r="M4123" i="1" s="1"/>
  <c r="J4124" i="1"/>
  <c r="M4124" i="1" s="1"/>
  <c r="J4125" i="1"/>
  <c r="M4125" i="1" s="1"/>
  <c r="I52" i="5" s="1" a="1"/>
  <c r="I52" i="5" s="1"/>
  <c r="J4126" i="1"/>
  <c r="M4126" i="1" s="1"/>
  <c r="I53" i="5" s="1" a="1"/>
  <c r="I53" i="5" s="1"/>
  <c r="J4127" i="1"/>
  <c r="M4127" i="1" s="1"/>
  <c r="J4128" i="1"/>
  <c r="M4128" i="1" s="1"/>
  <c r="J4129" i="1"/>
  <c r="M4129" i="1" s="1"/>
  <c r="J4130" i="1"/>
  <c r="M4130" i="1" s="1"/>
  <c r="J4131" i="1"/>
  <c r="M4131" i="1" s="1"/>
  <c r="I58" i="5" s="1" a="1"/>
  <c r="I58" i="5" s="1"/>
  <c r="J4132" i="1"/>
  <c r="M4132" i="1" s="1"/>
  <c r="I59" i="5" s="1" a="1"/>
  <c r="I59" i="5" s="1"/>
  <c r="J4133" i="1"/>
  <c r="M4133" i="1" s="1"/>
  <c r="J4134" i="1"/>
  <c r="M4134" i="1" s="1"/>
  <c r="J4135" i="1"/>
  <c r="M4135" i="1" s="1"/>
  <c r="I62" i="5" s="1" a="1"/>
  <c r="I62" i="5" s="1"/>
  <c r="J4136" i="1"/>
  <c r="M4136" i="1" s="1"/>
  <c r="I63" i="5" s="1" a="1"/>
  <c r="I63" i="5" s="1"/>
  <c r="J4137" i="1"/>
  <c r="M4137" i="1" s="1"/>
  <c r="I64" i="5" s="1" a="1"/>
  <c r="I64" i="5" s="1"/>
  <c r="J4138" i="1"/>
  <c r="M4138" i="1" s="1"/>
  <c r="J4139" i="1"/>
  <c r="M4139" i="1" s="1"/>
  <c r="J4140" i="1"/>
  <c r="M4140" i="1" s="1"/>
  <c r="J4141" i="1"/>
  <c r="M4141" i="1" s="1"/>
  <c r="I68" i="5" s="1" a="1"/>
  <c r="I68" i="5" s="1"/>
  <c r="J4142" i="1"/>
  <c r="M4142" i="1" s="1"/>
  <c r="J4143" i="1"/>
  <c r="M4143" i="1" s="1"/>
  <c r="J4144" i="1"/>
  <c r="M4144" i="1" s="1"/>
  <c r="I71" i="5" s="1" a="1"/>
  <c r="I71" i="5" s="1"/>
  <c r="J4145" i="1"/>
  <c r="M4145" i="1" s="1"/>
  <c r="J4146" i="1"/>
  <c r="M4146" i="1" s="1"/>
  <c r="J4147" i="1"/>
  <c r="M4147" i="1" s="1"/>
  <c r="I74" i="5" s="1" a="1"/>
  <c r="I74" i="5" s="1"/>
  <c r="J4148" i="1"/>
  <c r="M4148" i="1" s="1"/>
  <c r="I75" i="5" s="1" a="1"/>
  <c r="I75" i="5" s="1"/>
  <c r="J4149" i="1"/>
  <c r="M4149" i="1" s="1"/>
  <c r="J4150" i="1"/>
  <c r="M4150" i="1" s="1"/>
  <c r="J4151" i="1"/>
  <c r="M4151" i="1" s="1"/>
  <c r="J4152" i="1"/>
  <c r="M4152" i="1" s="1"/>
  <c r="I79" i="5" s="1" a="1"/>
  <c r="I79" i="5" s="1"/>
  <c r="J4153" i="1"/>
  <c r="M4153" i="1" s="1"/>
  <c r="J4154" i="1"/>
  <c r="M4154" i="1" s="1"/>
  <c r="J4155" i="1"/>
  <c r="M4155" i="1" s="1"/>
  <c r="I82" i="5" s="1" a="1"/>
  <c r="I82" i="5" s="1"/>
  <c r="J4156" i="1"/>
  <c r="M4156" i="1" s="1"/>
  <c r="J4157" i="1"/>
  <c r="M4157" i="1" s="1"/>
  <c r="I84" i="5" s="1" a="1"/>
  <c r="I84" i="5" s="1"/>
  <c r="J4158" i="1"/>
  <c r="M4158" i="1" s="1"/>
  <c r="J4159" i="1"/>
  <c r="M4159" i="1" s="1"/>
  <c r="J4160" i="1"/>
  <c r="M4160" i="1" s="1"/>
  <c r="J4161" i="1"/>
  <c r="M4161" i="1" s="1"/>
  <c r="I88" i="5" s="1" a="1"/>
  <c r="I88" i="5" s="1"/>
  <c r="J4162" i="1"/>
  <c r="M4162" i="1" s="1"/>
  <c r="J4163" i="1"/>
  <c r="M4163" i="1" s="1"/>
  <c r="J4164" i="1"/>
  <c r="M4164" i="1" s="1"/>
  <c r="J4165" i="1"/>
  <c r="M4165" i="1" s="1"/>
  <c r="I92" i="5" s="1" a="1"/>
  <c r="I92" i="5" s="1"/>
  <c r="J4166" i="1"/>
  <c r="M4166" i="1" s="1"/>
  <c r="I93" i="5" s="1" a="1"/>
  <c r="I93" i="5" s="1"/>
  <c r="J4167" i="1"/>
  <c r="M4167" i="1" s="1"/>
  <c r="J4168" i="1"/>
  <c r="M4168" i="1" s="1"/>
  <c r="J4169" i="1"/>
  <c r="M4169" i="1" s="1"/>
  <c r="J4170" i="1"/>
  <c r="M4170" i="1" s="1"/>
  <c r="I97" i="5" s="1" a="1"/>
  <c r="I97" i="5" s="1"/>
  <c r="J4171" i="1"/>
  <c r="M4171" i="1" s="1"/>
  <c r="J4172" i="1"/>
  <c r="M4172" i="1" s="1"/>
  <c r="J4173" i="1"/>
  <c r="M4173" i="1" s="1"/>
  <c r="I100" i="5" s="1" a="1"/>
  <c r="I100" i="5" s="1"/>
  <c r="J4174" i="1"/>
  <c r="M4174" i="1" s="1"/>
  <c r="I101" i="5" s="1" a="1"/>
  <c r="I101" i="5" s="1"/>
  <c r="J4175" i="1"/>
  <c r="M4175" i="1" s="1"/>
  <c r="J4176" i="1"/>
  <c r="M4176" i="1" s="1"/>
  <c r="I103" i="5" s="1" a="1"/>
  <c r="I103" i="5" s="1"/>
  <c r="J4177" i="1"/>
  <c r="M4177" i="1" s="1"/>
  <c r="I104" i="5" s="1" a="1"/>
  <c r="I104" i="5" s="1"/>
  <c r="J4178" i="1"/>
  <c r="M4178" i="1" s="1"/>
  <c r="J4179" i="1"/>
  <c r="M4179" i="1" s="1"/>
  <c r="J4180" i="1"/>
  <c r="M4180" i="1" s="1"/>
  <c r="I107" i="5" s="1" a="1"/>
  <c r="I107" i="5" s="1"/>
  <c r="J4181" i="1"/>
  <c r="M4181" i="1" s="1"/>
  <c r="J4182" i="1"/>
  <c r="M4182" i="1" s="1"/>
  <c r="J4183" i="1"/>
  <c r="M4183" i="1" s="1"/>
  <c r="I110" i="5" s="1" a="1"/>
  <c r="I110" i="5" s="1"/>
  <c r="J4184" i="1"/>
  <c r="M4184" i="1" s="1"/>
  <c r="J4185" i="1"/>
  <c r="M4185" i="1" s="1"/>
  <c r="J4186" i="1"/>
  <c r="M4186" i="1" s="1"/>
  <c r="J4187" i="1"/>
  <c r="M4187" i="1" s="1"/>
  <c r="I114" i="5" s="1" a="1"/>
  <c r="I114" i="5" s="1"/>
  <c r="J4188" i="1"/>
  <c r="M4188" i="1" s="1"/>
  <c r="I115" i="5" s="1" a="1"/>
  <c r="I115" i="5" s="1"/>
  <c r="J4189" i="1"/>
  <c r="M4189" i="1" s="1"/>
  <c r="J4190" i="1"/>
  <c r="M4190" i="1" s="1"/>
  <c r="J4191" i="1"/>
  <c r="M4191" i="1" s="1"/>
  <c r="I118" i="5" s="1" a="1"/>
  <c r="I118" i="5" s="1"/>
  <c r="J4192" i="1"/>
  <c r="M4192" i="1" s="1"/>
  <c r="J4193" i="1"/>
  <c r="M4193" i="1" s="1"/>
  <c r="I120" i="5" s="1" a="1"/>
  <c r="I120" i="5" s="1"/>
  <c r="J4194" i="1"/>
  <c r="M4194" i="1" s="1"/>
  <c r="J4195" i="1"/>
  <c r="M4195" i="1" s="1"/>
  <c r="I122" i="5" s="1" a="1"/>
  <c r="I122" i="5" s="1"/>
  <c r="J4196" i="1"/>
  <c r="M4196" i="1" s="1"/>
  <c r="J4197" i="1"/>
  <c r="M4197" i="1" s="1"/>
  <c r="J4198" i="1"/>
  <c r="M4198" i="1" s="1"/>
  <c r="I125" i="5" s="1" a="1"/>
  <c r="I125" i="5" s="1"/>
  <c r="J4199" i="1"/>
  <c r="M4199" i="1" s="1"/>
  <c r="I126" i="5" s="1" a="1"/>
  <c r="I126" i="5" s="1"/>
  <c r="J4200" i="1"/>
  <c r="M4200" i="1" s="1"/>
  <c r="J4201" i="1"/>
  <c r="M4201" i="1" s="1"/>
  <c r="J4202" i="1"/>
  <c r="M4202" i="1" s="1"/>
  <c r="J4203" i="1"/>
  <c r="M4203" i="1" s="1"/>
  <c r="I130" i="5" s="1" a="1"/>
  <c r="I130" i="5" s="1"/>
  <c r="J4204" i="1"/>
  <c r="M4204" i="1" s="1"/>
  <c r="J4205" i="1"/>
  <c r="M4205" i="1" s="1"/>
  <c r="I132" i="5" s="1" a="1"/>
  <c r="I132" i="5" s="1"/>
  <c r="J4206" i="1"/>
  <c r="M4206" i="1" s="1"/>
  <c r="J4207" i="1"/>
  <c r="M4207" i="1" s="1"/>
  <c r="J4208" i="1"/>
  <c r="M4208" i="1" s="1"/>
  <c r="I135" i="5" s="1" a="1"/>
  <c r="I135" i="5" s="1"/>
  <c r="J4209" i="1"/>
  <c r="M4209" i="1" s="1"/>
  <c r="J4210" i="1"/>
  <c r="M4210" i="1" s="1"/>
  <c r="J4211" i="1"/>
  <c r="M4211" i="1" s="1"/>
  <c r="J4212" i="1"/>
  <c r="M4212" i="1" s="1"/>
  <c r="J4213" i="1"/>
  <c r="M4213" i="1" s="1"/>
  <c r="J4214" i="1"/>
  <c r="M4214" i="1" s="1"/>
  <c r="I141" i="5" s="1" a="1"/>
  <c r="I141" i="5" s="1"/>
  <c r="J4215" i="1"/>
  <c r="M4215" i="1" s="1"/>
  <c r="I142" i="5" s="1" a="1"/>
  <c r="I142" i="5" s="1"/>
  <c r="J4216" i="1"/>
  <c r="M4216" i="1" s="1"/>
  <c r="J4217" i="1"/>
  <c r="M4217" i="1" s="1"/>
  <c r="J1502" i="1"/>
  <c r="M1502" i="1" s="1"/>
  <c r="J4219" i="1"/>
  <c r="M4219" i="1" s="1"/>
  <c r="J4220" i="1"/>
  <c r="M4220" i="1" s="1"/>
  <c r="I147" i="5" s="1" a="1"/>
  <c r="I147" i="5" s="1"/>
  <c r="J4221" i="1"/>
  <c r="M4221" i="1" s="1"/>
  <c r="J4222" i="1"/>
  <c r="M4222" i="1" s="1"/>
  <c r="I149" i="5" s="1" a="1"/>
  <c r="I149" i="5" s="1"/>
  <c r="J4223" i="1"/>
  <c r="M4223" i="1" s="1"/>
  <c r="I150" i="5" s="1" a="1"/>
  <c r="I150" i="5" s="1"/>
  <c r="J4224" i="1"/>
  <c r="M4224" i="1" s="1"/>
  <c r="I151" i="5" s="1" a="1"/>
  <c r="I151" i="5" s="1"/>
  <c r="J4225" i="1"/>
  <c r="M4225" i="1" s="1"/>
  <c r="J4226" i="1"/>
  <c r="M4226" i="1" s="1"/>
  <c r="I153" i="5" s="1" a="1"/>
  <c r="I153" i="5" s="1"/>
  <c r="J4227" i="1"/>
  <c r="M4227" i="1" s="1"/>
  <c r="J4228" i="1"/>
  <c r="M4228" i="1" s="1"/>
  <c r="J4229" i="1"/>
  <c r="M4229" i="1" s="1"/>
  <c r="I156" i="5" s="1" a="1"/>
  <c r="I156" i="5" s="1"/>
  <c r="J4230" i="1"/>
  <c r="M4230" i="1" s="1"/>
  <c r="J4231" i="1"/>
  <c r="M4231" i="1" s="1"/>
  <c r="I158" i="5" s="1" a="1"/>
  <c r="I158" i="5" s="1"/>
  <c r="J4232" i="1"/>
  <c r="M4232" i="1" s="1"/>
  <c r="I159" i="5" s="1" a="1"/>
  <c r="I159" i="5" s="1"/>
  <c r="J4233" i="1"/>
  <c r="M4233" i="1" s="1"/>
  <c r="J4234" i="1"/>
  <c r="M4234" i="1" s="1"/>
  <c r="I161" i="5" s="1" a="1"/>
  <c r="I161" i="5" s="1"/>
  <c r="J4235" i="1"/>
  <c r="M4235" i="1" s="1"/>
  <c r="I162" i="5" s="1" a="1"/>
  <c r="I162" i="5" s="1"/>
  <c r="J4236" i="1"/>
  <c r="M4236" i="1" s="1"/>
  <c r="J4237" i="1"/>
  <c r="M4237" i="1" s="1"/>
  <c r="J4238" i="1"/>
  <c r="M4238" i="1" s="1"/>
  <c r="J4239" i="1"/>
  <c r="M4239" i="1" s="1"/>
  <c r="I166" i="5" s="1" a="1"/>
  <c r="I166" i="5" s="1"/>
  <c r="J4240" i="1"/>
  <c r="M4240" i="1" s="1"/>
  <c r="J4241" i="1"/>
  <c r="M4241" i="1" s="1"/>
  <c r="J4242" i="1"/>
  <c r="M4242" i="1" s="1"/>
  <c r="J4243" i="1"/>
  <c r="M4243" i="1" s="1"/>
  <c r="J4244" i="1"/>
  <c r="M4244" i="1" s="1"/>
  <c r="J4245" i="1"/>
  <c r="M4245" i="1" s="1"/>
  <c r="I172" i="5" s="1" a="1"/>
  <c r="I172" i="5" s="1"/>
  <c r="J4246" i="1"/>
  <c r="M4246" i="1" s="1"/>
  <c r="J4247" i="1"/>
  <c r="M4247" i="1" s="1"/>
  <c r="J3054" i="1"/>
  <c r="M3054" i="1" s="1"/>
  <c r="J4249" i="1"/>
  <c r="M4249" i="1" s="1"/>
  <c r="I176" i="5" s="1" a="1"/>
  <c r="I176" i="5" s="1"/>
  <c r="J4250" i="1"/>
  <c r="M4250" i="1" s="1"/>
  <c r="J4251" i="1"/>
  <c r="M4251" i="1" s="1"/>
  <c r="I178" i="5" s="1" a="1"/>
  <c r="I178" i="5" s="1"/>
  <c r="J4252" i="1"/>
  <c r="M4252" i="1" s="1"/>
  <c r="I179" i="5" s="1" a="1"/>
  <c r="I179" i="5" s="1"/>
  <c r="J4253" i="1"/>
  <c r="M4253" i="1" s="1"/>
  <c r="J4254" i="1"/>
  <c r="M4254" i="1" s="1"/>
  <c r="I181" i="5" s="1" a="1"/>
  <c r="I181" i="5" s="1"/>
  <c r="J4255" i="1"/>
  <c r="M4255" i="1" s="1"/>
  <c r="I182" i="5" s="1" a="1"/>
  <c r="I182" i="5" s="1"/>
  <c r="J4256" i="1"/>
  <c r="M4256" i="1" s="1"/>
  <c r="I183" i="5" s="1" a="1"/>
  <c r="I183" i="5" s="1"/>
  <c r="J4257" i="1"/>
  <c r="M4257" i="1" s="1"/>
  <c r="J4258" i="1"/>
  <c r="M4258" i="1" s="1"/>
  <c r="J4259" i="1"/>
  <c r="M4259" i="1" s="1"/>
  <c r="I186" i="5" s="1" a="1"/>
  <c r="I186" i="5" s="1"/>
  <c r="J4566" i="1"/>
  <c r="M4566" i="1" s="1"/>
  <c r="J4261" i="1"/>
  <c r="M4261" i="1" s="1"/>
  <c r="J4262" i="1"/>
  <c r="M4262" i="1" s="1"/>
  <c r="J4263" i="1"/>
  <c r="M4263" i="1" s="1"/>
  <c r="J4264" i="1"/>
  <c r="M4264" i="1" s="1"/>
  <c r="I191" i="5" s="1" a="1"/>
  <c r="I191" i="5" s="1"/>
  <c r="J4265" i="1"/>
  <c r="M4265" i="1" s="1"/>
  <c r="I192" i="5" s="1" a="1"/>
  <c r="I192" i="5" s="1"/>
  <c r="J4266" i="1"/>
  <c r="M4266" i="1" s="1"/>
  <c r="I193" i="5" s="1" a="1"/>
  <c r="I193" i="5" s="1"/>
  <c r="J4267" i="1"/>
  <c r="M4267" i="1" s="1"/>
  <c r="J4268" i="1"/>
  <c r="M4268" i="1" s="1"/>
  <c r="J4269" i="1"/>
  <c r="M4269" i="1" s="1"/>
  <c r="J4270" i="1"/>
  <c r="M4270" i="1" s="1"/>
  <c r="J4271" i="1"/>
  <c r="M4271" i="1" s="1"/>
  <c r="J4272" i="1"/>
  <c r="M4272" i="1" s="1"/>
  <c r="I203" i="5" s="1" a="1"/>
  <c r="I203" i="5" s="1"/>
  <c r="J4273" i="1"/>
  <c r="M4273" i="1" s="1"/>
  <c r="J4274" i="1"/>
  <c r="M4274" i="1" s="1"/>
  <c r="I205" i="5" s="1" a="1"/>
  <c r="I205" i="5" s="1"/>
  <c r="J4275" i="1"/>
  <c r="M4275" i="1" s="1"/>
  <c r="I206" i="5" s="1" a="1"/>
  <c r="I206" i="5" s="1"/>
  <c r="J4276" i="1"/>
  <c r="M4276" i="1" s="1"/>
  <c r="I207" i="5" s="1" a="1"/>
  <c r="I207" i="5" s="1"/>
  <c r="J4277" i="1"/>
  <c r="M4277" i="1" s="1"/>
  <c r="J4278" i="1"/>
  <c r="M4278" i="1" s="1"/>
  <c r="J4279" i="1"/>
  <c r="M4279" i="1" s="1"/>
  <c r="I210" i="5" s="1" a="1"/>
  <c r="I210" i="5" s="1"/>
  <c r="J4280" i="1"/>
  <c r="M4280" i="1" s="1"/>
  <c r="I211" i="5" s="1" a="1"/>
  <c r="I211" i="5" s="1"/>
  <c r="J4281" i="1"/>
  <c r="M4281" i="1" s="1"/>
  <c r="I212" i="5" s="1" a="1"/>
  <c r="I212" i="5" s="1"/>
  <c r="J4282" i="1"/>
  <c r="M4282" i="1" s="1"/>
  <c r="I213" i="5" s="1" a="1"/>
  <c r="I213" i="5" s="1"/>
  <c r="J4283" i="1"/>
  <c r="M4283" i="1" s="1"/>
  <c r="J4284" i="1"/>
  <c r="M4284" i="1" s="1"/>
  <c r="J4285" i="1"/>
  <c r="M4285" i="1" s="1"/>
  <c r="J4286" i="1"/>
  <c r="M4286" i="1" s="1"/>
  <c r="J4287" i="1"/>
  <c r="M4287" i="1" s="1"/>
  <c r="J4288" i="1"/>
  <c r="M4288" i="1" s="1"/>
  <c r="J4289" i="1"/>
  <c r="M4289" i="1" s="1"/>
  <c r="J4290" i="1"/>
  <c r="M4290" i="1" s="1"/>
  <c r="J4291" i="1"/>
  <c r="M4291" i="1" s="1"/>
  <c r="J4292" i="1"/>
  <c r="M4292" i="1" s="1"/>
  <c r="J4293" i="1"/>
  <c r="M4293" i="1" s="1"/>
  <c r="I224" i="5" s="1" a="1"/>
  <c r="I224" i="5" s="1"/>
  <c r="J4294" i="1"/>
  <c r="M4294" i="1" s="1"/>
  <c r="J4295" i="1"/>
  <c r="M4295" i="1" s="1"/>
  <c r="I226" i="5" s="1" a="1"/>
  <c r="I226" i="5" s="1"/>
  <c r="J4296" i="1"/>
  <c r="M4296" i="1" s="1"/>
  <c r="J4297" i="1"/>
  <c r="M4297" i="1" s="1"/>
  <c r="J4298" i="1"/>
  <c r="M4298" i="1" s="1"/>
  <c r="J4299" i="1"/>
  <c r="M4299" i="1" s="1"/>
  <c r="J4300" i="1"/>
  <c r="M4300" i="1" s="1"/>
  <c r="J4301" i="1"/>
  <c r="M4301" i="1" s="1"/>
  <c r="I233" i="5" s="1" a="1"/>
  <c r="I233" i="5" s="1"/>
  <c r="J4302" i="1"/>
  <c r="M4302" i="1" s="1"/>
  <c r="J4303" i="1"/>
  <c r="M4303" i="1" s="1"/>
  <c r="J4304" i="1"/>
  <c r="M4304" i="1" s="1"/>
  <c r="J4305" i="1"/>
  <c r="M4305" i="1" s="1"/>
  <c r="J4306" i="1"/>
  <c r="M4306" i="1" s="1"/>
  <c r="J4307" i="1"/>
  <c r="M4307" i="1" s="1"/>
  <c r="J4308" i="1"/>
  <c r="M4308" i="1" s="1"/>
  <c r="J4309" i="1"/>
  <c r="M4309" i="1" s="1"/>
  <c r="J4310" i="1"/>
  <c r="M4310" i="1" s="1"/>
  <c r="J4311" i="1"/>
  <c r="M4311" i="1" s="1"/>
  <c r="J4312" i="1"/>
  <c r="M4312" i="1" s="1"/>
  <c r="J4313" i="1"/>
  <c r="M4313" i="1" s="1"/>
  <c r="J4314" i="1"/>
  <c r="M4314" i="1" s="1"/>
  <c r="J4315" i="1"/>
  <c r="M4315" i="1" s="1"/>
  <c r="I246" i="5" s="1" a="1"/>
  <c r="I246" i="5" s="1"/>
  <c r="J4316" i="1"/>
  <c r="M4316" i="1" s="1"/>
  <c r="I247" i="5" s="1" a="1"/>
  <c r="I247" i="5" s="1"/>
  <c r="J4317" i="1"/>
  <c r="M4317" i="1" s="1"/>
  <c r="J4318" i="1"/>
  <c r="M4318" i="1" s="1"/>
  <c r="J4319" i="1"/>
  <c r="M4319" i="1" s="1"/>
  <c r="I250" i="5" s="1" a="1"/>
  <c r="I250" i="5" s="1"/>
  <c r="J4320" i="1"/>
  <c r="M4320" i="1" s="1"/>
  <c r="I251" i="5" s="1" a="1"/>
  <c r="I251" i="5" s="1"/>
  <c r="J4321" i="1"/>
  <c r="M4321" i="1" s="1"/>
  <c r="J4322" i="1"/>
  <c r="M4322" i="1" s="1"/>
  <c r="J4323" i="1"/>
  <c r="M4323" i="1" s="1"/>
  <c r="J4324" i="1"/>
  <c r="M4324" i="1" s="1"/>
  <c r="J4325" i="1"/>
  <c r="M4325" i="1" s="1"/>
  <c r="I256" i="5" s="1" a="1"/>
  <c r="I256" i="5" s="1"/>
  <c r="J4326" i="1"/>
  <c r="M4326" i="1" s="1"/>
  <c r="I257" i="5" s="1" a="1"/>
  <c r="I257" i="5" s="1"/>
  <c r="J4327" i="1"/>
  <c r="M4327" i="1" s="1"/>
  <c r="J4328" i="1"/>
  <c r="M4328" i="1" s="1"/>
  <c r="J4329" i="1"/>
  <c r="M4329" i="1" s="1"/>
  <c r="I260" i="5" s="1" a="1"/>
  <c r="I260" i="5" s="1"/>
  <c r="J4330" i="1"/>
  <c r="M4330" i="1" s="1"/>
  <c r="I261" i="5" s="1" a="1"/>
  <c r="I261" i="5" s="1"/>
  <c r="J4331" i="1"/>
  <c r="M4331" i="1" s="1"/>
  <c r="I262" i="5" s="1" a="1"/>
  <c r="I262" i="5" s="1"/>
  <c r="J4332" i="1"/>
  <c r="M4332" i="1" s="1"/>
  <c r="J4333" i="1"/>
  <c r="M4333" i="1" s="1"/>
  <c r="J4334" i="1"/>
  <c r="M4334" i="1" s="1"/>
  <c r="J4335" i="1"/>
  <c r="M4335" i="1" s="1"/>
  <c r="I266" i="5" s="1" a="1"/>
  <c r="I266" i="5" s="1"/>
  <c r="J4336" i="1"/>
  <c r="M4336" i="1" s="1"/>
  <c r="J4337" i="1"/>
  <c r="M4337" i="1" s="1"/>
  <c r="J4338" i="1"/>
  <c r="M4338" i="1" s="1"/>
  <c r="I269" i="5" s="1" a="1"/>
  <c r="I269" i="5" s="1"/>
  <c r="J4339" i="1"/>
  <c r="M4339" i="1" s="1"/>
  <c r="J4340" i="1"/>
  <c r="M4340" i="1" s="1"/>
  <c r="J4341" i="1"/>
  <c r="M4341" i="1" s="1"/>
  <c r="I272" i="5" s="1" a="1"/>
  <c r="I272" i="5" s="1"/>
  <c r="J4342" i="1"/>
  <c r="M4342" i="1" s="1"/>
  <c r="I273" i="5" s="1" a="1"/>
  <c r="I273" i="5" s="1"/>
  <c r="J4343" i="1"/>
  <c r="M4343" i="1" s="1"/>
  <c r="J4344" i="1"/>
  <c r="M4344" i="1" s="1"/>
  <c r="J4345" i="1"/>
  <c r="M4345" i="1" s="1"/>
  <c r="J4346" i="1"/>
  <c r="M4346" i="1" s="1"/>
  <c r="I277" i="5" s="1" a="1"/>
  <c r="I277" i="5" s="1"/>
  <c r="J4347" i="1"/>
  <c r="M4347" i="1" s="1"/>
  <c r="J4348" i="1"/>
  <c r="M4348" i="1" s="1"/>
  <c r="J4349" i="1"/>
  <c r="M4349" i="1" s="1"/>
  <c r="I280" i="5" s="1" a="1"/>
  <c r="I280" i="5" s="1"/>
  <c r="J4350" i="1"/>
  <c r="M4350" i="1" s="1"/>
  <c r="J4351" i="1"/>
  <c r="M4351" i="1" s="1"/>
  <c r="I282" i="5" s="1" a="1"/>
  <c r="I282" i="5" s="1"/>
  <c r="J4352" i="1"/>
  <c r="M4352" i="1" s="1"/>
  <c r="J4353" i="1"/>
  <c r="M4353" i="1" s="1"/>
  <c r="J4354" i="1"/>
  <c r="M4354" i="1" s="1"/>
  <c r="J4355" i="1"/>
  <c r="M4355" i="1" s="1"/>
  <c r="I286" i="5" s="1" a="1"/>
  <c r="I286" i="5" s="1"/>
  <c r="J4356" i="1"/>
  <c r="M4356" i="1" s="1"/>
  <c r="J4357" i="1"/>
  <c r="M4357" i="1" s="1"/>
  <c r="J4358" i="1"/>
  <c r="M4358" i="1" s="1"/>
  <c r="J4359" i="1"/>
  <c r="M4359" i="1" s="1"/>
  <c r="I290" i="5" s="1" a="1"/>
  <c r="I290" i="5" s="1"/>
  <c r="J4360" i="1"/>
  <c r="M4360" i="1" s="1"/>
  <c r="I291" i="5" s="1" a="1"/>
  <c r="I291" i="5" s="1"/>
  <c r="J4361" i="1"/>
  <c r="M4361" i="1" s="1"/>
  <c r="J4362" i="1"/>
  <c r="M4362" i="1" s="1"/>
  <c r="J4363" i="1"/>
  <c r="M4363" i="1" s="1"/>
  <c r="J4364" i="1"/>
  <c r="M4364" i="1" s="1"/>
  <c r="I295" i="5" s="1" a="1"/>
  <c r="I295" i="5" s="1"/>
  <c r="J4365" i="1"/>
  <c r="M4365" i="1" s="1"/>
  <c r="J4366" i="1"/>
  <c r="M4366" i="1" s="1"/>
  <c r="J4367" i="1"/>
  <c r="M4367" i="1" s="1"/>
  <c r="I298" i="5" s="1" a="1"/>
  <c r="I298" i="5" s="1"/>
  <c r="J4368" i="1"/>
  <c r="M4368" i="1" s="1"/>
  <c r="I299" i="5" s="1" a="1"/>
  <c r="I299" i="5" s="1"/>
  <c r="J4369" i="1"/>
  <c r="M4369" i="1" s="1"/>
  <c r="J4370" i="1"/>
  <c r="M4370" i="1" s="1"/>
  <c r="I301" i="5" s="1" a="1"/>
  <c r="I301" i="5" s="1"/>
  <c r="J4371" i="1"/>
  <c r="M4371" i="1" s="1"/>
  <c r="I302" i="5" s="1" a="1"/>
  <c r="I302" i="5" s="1"/>
  <c r="J4372" i="1"/>
  <c r="M4372" i="1" s="1"/>
  <c r="J4373" i="1"/>
  <c r="M4373" i="1" s="1"/>
  <c r="J4374" i="1"/>
  <c r="M4374" i="1" s="1"/>
  <c r="I305" i="5" s="1" a="1"/>
  <c r="I305" i="5" s="1"/>
  <c r="J4375" i="1"/>
  <c r="M4375" i="1" s="1"/>
  <c r="J4376" i="1"/>
  <c r="M4376" i="1" s="1"/>
  <c r="J4377" i="1"/>
  <c r="M4377" i="1" s="1"/>
  <c r="I308" i="5" s="1" a="1"/>
  <c r="I308" i="5" s="1"/>
  <c r="J4378" i="1"/>
  <c r="M4378" i="1" s="1"/>
  <c r="J4379" i="1"/>
  <c r="M4379" i="1" s="1"/>
  <c r="J4380" i="1"/>
  <c r="M4380" i="1" s="1"/>
  <c r="J4381" i="1"/>
  <c r="M4381" i="1" s="1"/>
  <c r="I312" i="5" s="1" a="1"/>
  <c r="I312" i="5" s="1"/>
  <c r="J4382" i="1"/>
  <c r="M4382" i="1" s="1"/>
  <c r="I313" i="5" s="1" a="1"/>
  <c r="I313" i="5" s="1"/>
  <c r="J4383" i="1"/>
  <c r="M4383" i="1" s="1"/>
  <c r="J4384" i="1"/>
  <c r="M4384" i="1" s="1"/>
  <c r="J4385" i="1"/>
  <c r="M4385" i="1" s="1"/>
  <c r="I316" i="5" s="1" a="1"/>
  <c r="I316" i="5" s="1"/>
  <c r="J4386" i="1"/>
  <c r="M4386" i="1" s="1"/>
  <c r="J4387" i="1"/>
  <c r="M4387" i="1" s="1"/>
  <c r="I318" i="5" s="1" a="1"/>
  <c r="I318" i="5" s="1"/>
  <c r="J4388" i="1"/>
  <c r="M4388" i="1" s="1"/>
  <c r="J4389" i="1"/>
  <c r="M4389" i="1" s="1"/>
  <c r="I320" i="5" s="1" a="1"/>
  <c r="I320" i="5" s="1"/>
  <c r="J4390" i="1"/>
  <c r="M4390" i="1" s="1"/>
  <c r="J4391" i="1"/>
  <c r="M4391" i="1" s="1"/>
  <c r="J4392" i="1"/>
  <c r="M4392" i="1" s="1"/>
  <c r="I323" i="5" s="1" a="1"/>
  <c r="I323" i="5" s="1"/>
  <c r="J4393" i="1"/>
  <c r="M4393" i="1" s="1"/>
  <c r="I324" i="5" s="1" a="1"/>
  <c r="I324" i="5" s="1"/>
  <c r="J4394" i="1"/>
  <c r="M4394" i="1" s="1"/>
  <c r="J4395" i="1"/>
  <c r="M4395" i="1" s="1"/>
  <c r="J4396" i="1"/>
  <c r="M4396" i="1" s="1"/>
  <c r="J4397" i="1"/>
  <c r="M4397" i="1" s="1"/>
  <c r="I328" i="5" s="1" a="1"/>
  <c r="I328" i="5" s="1"/>
  <c r="J4398" i="1"/>
  <c r="M4398" i="1" s="1"/>
  <c r="J4399" i="1"/>
  <c r="M4399" i="1" s="1"/>
  <c r="I330" i="5" s="1" a="1"/>
  <c r="I330" i="5" s="1"/>
  <c r="J4400" i="1"/>
  <c r="M4400" i="1" s="1"/>
  <c r="J4401" i="1"/>
  <c r="M4401" i="1" s="1"/>
  <c r="J4402" i="1"/>
  <c r="M4402" i="1" s="1"/>
  <c r="I333" i="5" s="1" a="1"/>
  <c r="I333" i="5" s="1"/>
  <c r="J4403" i="1"/>
  <c r="M4403" i="1" s="1"/>
  <c r="J4404" i="1"/>
  <c r="M4404" i="1" s="1"/>
  <c r="J4405" i="1"/>
  <c r="M4405" i="1" s="1"/>
  <c r="J4406" i="1"/>
  <c r="M4406" i="1" s="1"/>
  <c r="J4407" i="1"/>
  <c r="M4407" i="1" s="1"/>
  <c r="J4408" i="1"/>
  <c r="M4408" i="1" s="1"/>
  <c r="I339" i="5" s="1" a="1"/>
  <c r="I339" i="5" s="1"/>
  <c r="J4409" i="1"/>
  <c r="M4409" i="1" s="1"/>
  <c r="I340" i="5" s="1" a="1"/>
  <c r="I340" i="5" s="1"/>
  <c r="J4410" i="1"/>
  <c r="M4410" i="1" s="1"/>
  <c r="J4411" i="1"/>
  <c r="M4411" i="1" s="1"/>
  <c r="J1532" i="1"/>
  <c r="M1532" i="1" s="1"/>
  <c r="J4413" i="1"/>
  <c r="M4413" i="1" s="1"/>
  <c r="J4414" i="1"/>
  <c r="M4414" i="1" s="1"/>
  <c r="I345" i="5" s="1" a="1"/>
  <c r="I345" i="5" s="1"/>
  <c r="J4415" i="1"/>
  <c r="M4415" i="1" s="1"/>
  <c r="J4416" i="1"/>
  <c r="M4416" i="1" s="1"/>
  <c r="I347" i="5" s="1" a="1"/>
  <c r="I347" i="5" s="1"/>
  <c r="J4417" i="1"/>
  <c r="M4417" i="1" s="1"/>
  <c r="I348" i="5" s="1" a="1"/>
  <c r="I348" i="5" s="1"/>
  <c r="J4418" i="1"/>
  <c r="M4418" i="1" s="1"/>
  <c r="I349" i="5" s="1" a="1"/>
  <c r="I349" i="5" s="1"/>
  <c r="J4419" i="1"/>
  <c r="M4419" i="1" s="1"/>
  <c r="J4420" i="1"/>
  <c r="M4420" i="1" s="1"/>
  <c r="I351" i="5" s="1" a="1"/>
  <c r="I351" i="5" s="1"/>
  <c r="J4421" i="1"/>
  <c r="M4421" i="1" s="1"/>
  <c r="J4422" i="1"/>
  <c r="M4422" i="1" s="1"/>
  <c r="J4423" i="1"/>
  <c r="M4423" i="1" s="1"/>
  <c r="I354" i="5" s="1" a="1"/>
  <c r="I354" i="5" s="1"/>
  <c r="J4424" i="1"/>
  <c r="M4424" i="1" s="1"/>
  <c r="J4425" i="1"/>
  <c r="M4425" i="1" s="1"/>
  <c r="I356" i="5" s="1" a="1"/>
  <c r="I356" i="5" s="1"/>
  <c r="J4426" i="1"/>
  <c r="M4426" i="1" s="1"/>
  <c r="I357" i="5" s="1" a="1"/>
  <c r="I357" i="5" s="1"/>
  <c r="J4427" i="1"/>
  <c r="M4427" i="1" s="1"/>
  <c r="J4428" i="1"/>
  <c r="M4428" i="1" s="1"/>
  <c r="I359" i="5" s="1" a="1"/>
  <c r="I359" i="5" s="1"/>
  <c r="J4429" i="1"/>
  <c r="M4429" i="1" s="1"/>
  <c r="I360" i="5" s="1" a="1"/>
  <c r="I360" i="5" s="1"/>
  <c r="J4430" i="1"/>
  <c r="M4430" i="1" s="1"/>
  <c r="J4431" i="1"/>
  <c r="M4431" i="1" s="1"/>
  <c r="J4432" i="1"/>
  <c r="M4432" i="1" s="1"/>
  <c r="J4433" i="1"/>
  <c r="M4433" i="1" s="1"/>
  <c r="I364" i="5" s="1" a="1"/>
  <c r="I364" i="5" s="1"/>
  <c r="J4434" i="1"/>
  <c r="M4434" i="1" s="1"/>
  <c r="J4435" i="1"/>
  <c r="M4435" i="1" s="1"/>
  <c r="J4436" i="1"/>
  <c r="M4436" i="1" s="1"/>
  <c r="J4437" i="1"/>
  <c r="M4437" i="1" s="1"/>
  <c r="J4438" i="1"/>
  <c r="M4438" i="1" s="1"/>
  <c r="J4439" i="1"/>
  <c r="M4439" i="1" s="1"/>
  <c r="I370" i="5" s="1" a="1"/>
  <c r="I370" i="5" s="1"/>
  <c r="J4440" i="1"/>
  <c r="M4440" i="1" s="1"/>
  <c r="J4441" i="1"/>
  <c r="M4441" i="1" s="1"/>
  <c r="J3084" i="1"/>
  <c r="M3084" i="1" s="1"/>
  <c r="J4443" i="1"/>
  <c r="M4443" i="1" s="1"/>
  <c r="I374" i="5" s="1" a="1"/>
  <c r="I374" i="5" s="1"/>
  <c r="J4444" i="1"/>
  <c r="M4444" i="1" s="1"/>
  <c r="J4445" i="1"/>
  <c r="M4445" i="1" s="1"/>
  <c r="I376" i="5" s="1" a="1"/>
  <c r="I376" i="5" s="1"/>
  <c r="J4446" i="1"/>
  <c r="M4446" i="1" s="1"/>
  <c r="I377" i="5" s="1" a="1"/>
  <c r="I377" i="5" s="1"/>
  <c r="J4447" i="1"/>
  <c r="M4447" i="1" s="1"/>
  <c r="J4448" i="1"/>
  <c r="M4448" i="1" s="1"/>
  <c r="I379" i="5" s="1" a="1"/>
  <c r="I379" i="5" s="1"/>
  <c r="J4449" i="1"/>
  <c r="M4449" i="1" s="1"/>
  <c r="I380" i="5" s="1" a="1"/>
  <c r="I380" i="5" s="1"/>
  <c r="J4450" i="1"/>
  <c r="M4450" i="1" s="1"/>
  <c r="I381" i="5" s="1" a="1"/>
  <c r="I381" i="5" s="1"/>
  <c r="J4451" i="1"/>
  <c r="M4451" i="1" s="1"/>
  <c r="J4452" i="1"/>
  <c r="M4452" i="1" s="1"/>
  <c r="J4453" i="1"/>
  <c r="M4453" i="1" s="1"/>
  <c r="I384" i="5" s="1" a="1"/>
  <c r="I384" i="5" s="1"/>
  <c r="J4607" i="1"/>
  <c r="M4607" i="1" s="1"/>
  <c r="J4455" i="1"/>
  <c r="M4455" i="1" s="1"/>
  <c r="J4456" i="1"/>
  <c r="M4456" i="1" s="1"/>
  <c r="J4457" i="1"/>
  <c r="M4457" i="1" s="1"/>
  <c r="J4458" i="1"/>
  <c r="M4458" i="1" s="1"/>
  <c r="I389" i="5" s="1" a="1"/>
  <c r="I389" i="5" s="1"/>
  <c r="J4459" i="1"/>
  <c r="M4459" i="1" s="1"/>
  <c r="I390" i="5" s="1" a="1"/>
  <c r="I390" i="5" s="1"/>
  <c r="J4460" i="1"/>
  <c r="M4460" i="1" s="1"/>
  <c r="I391" i="5" s="1" a="1"/>
  <c r="I391" i="5" s="1"/>
  <c r="J4461" i="1"/>
  <c r="M4461" i="1" s="1"/>
  <c r="J4462" i="1"/>
  <c r="M4462" i="1" s="1"/>
  <c r="J4463" i="1"/>
  <c r="M4463" i="1" s="1"/>
  <c r="J4464" i="1"/>
  <c r="M4464" i="1" s="1"/>
  <c r="J1365" i="1"/>
  <c r="M1365" i="1" s="1"/>
  <c r="J1441" i="1"/>
  <c r="M1441" i="1" s="1"/>
  <c r="H5" i="5" s="1" a="1"/>
  <c r="H5" i="5" s="1"/>
  <c r="J1501" i="1"/>
  <c r="M1501" i="1" s="1"/>
  <c r="J1448" i="1"/>
  <c r="M1448" i="1" s="1"/>
  <c r="H7" i="5" s="1" a="1"/>
  <c r="H7" i="5" s="1"/>
  <c r="J1503" i="1"/>
  <c r="M1503" i="1" s="1"/>
  <c r="H8" i="5" s="1" a="1"/>
  <c r="H8" i="5" s="1"/>
  <c r="J1504" i="1"/>
  <c r="M1504" i="1" s="1"/>
  <c r="H9" i="5" s="1" a="1"/>
  <c r="H9" i="5" s="1"/>
  <c r="J1409" i="1"/>
  <c r="M1409" i="1" s="1"/>
  <c r="J1470" i="1"/>
  <c r="M1470" i="1" s="1"/>
  <c r="J1478" i="1"/>
  <c r="M1478" i="1" s="1"/>
  <c r="H12" i="5" s="1" a="1"/>
  <c r="H12" i="5" s="1"/>
  <c r="J1505" i="1"/>
  <c r="M1505" i="1" s="1"/>
  <c r="H13" i="5" s="1" a="1"/>
  <c r="H13" i="5" s="1"/>
  <c r="J1446" i="1"/>
  <c r="M1446" i="1" s="1"/>
  <c r="H14" i="5" s="1" a="1"/>
  <c r="H14" i="5" s="1"/>
  <c r="J1475" i="1"/>
  <c r="M1475" i="1" s="1"/>
  <c r="H15" i="5" s="1" a="1"/>
  <c r="H15" i="5" s="1"/>
  <c r="J1424" i="1"/>
  <c r="M1424" i="1" s="1"/>
  <c r="J1402" i="1"/>
  <c r="M1402" i="1" s="1"/>
  <c r="J1482" i="1"/>
  <c r="M1482" i="1" s="1"/>
  <c r="J1494" i="1"/>
  <c r="M1494" i="1" s="1"/>
  <c r="J1473" i="1"/>
  <c r="M1473" i="1" s="1"/>
  <c r="J1451" i="1"/>
  <c r="M1451" i="1" s="1"/>
  <c r="J1380" i="1"/>
  <c r="M1380" i="1" s="1"/>
  <c r="J1368" i="1"/>
  <c r="M1368" i="1" s="1"/>
  <c r="J1408" i="1"/>
  <c r="M1408" i="1" s="1"/>
  <c r="J1411" i="1"/>
  <c r="M1411" i="1" s="1"/>
  <c r="J1506" i="1"/>
  <c r="M1506" i="1" s="1"/>
  <c r="H26" i="5" s="1" a="1"/>
  <c r="H26" i="5" s="1"/>
  <c r="J1420" i="1"/>
  <c r="M1420" i="1" s="1"/>
  <c r="J1507" i="1"/>
  <c r="M1507" i="1" s="1"/>
  <c r="H28" i="5" s="1" a="1"/>
  <c r="H28" i="5" s="1"/>
  <c r="J1508" i="1"/>
  <c r="M1508" i="1" s="1"/>
  <c r="J1361" i="1"/>
  <c r="M1361" i="1" s="1"/>
  <c r="J1367" i="1"/>
  <c r="M1367" i="1" s="1"/>
  <c r="J1406" i="1"/>
  <c r="M1406" i="1" s="1"/>
  <c r="J1378" i="1"/>
  <c r="M1378" i="1" s="1"/>
  <c r="J1509" i="1"/>
  <c r="M1509" i="1" s="1"/>
  <c r="H35" i="5" s="1" a="1"/>
  <c r="H35" i="5" s="1"/>
  <c r="J1393" i="1"/>
  <c r="M1393" i="1" s="1"/>
  <c r="J1377" i="1"/>
  <c r="M1377" i="1" s="1"/>
  <c r="J1371" i="1"/>
  <c r="M1371" i="1" s="1"/>
  <c r="J1477" i="1"/>
  <c r="M1477" i="1" s="1"/>
  <c r="J1397" i="1"/>
  <c r="M1397" i="1" s="1"/>
  <c r="J1578" i="1"/>
  <c r="M1578" i="1" s="1"/>
  <c r="J1415" i="1"/>
  <c r="M1415" i="1" s="1"/>
  <c r="J1419" i="1"/>
  <c r="M1419" i="1" s="1"/>
  <c r="J1426" i="1"/>
  <c r="M1426" i="1" s="1"/>
  <c r="J1374" i="1"/>
  <c r="M1374" i="1" s="1"/>
  <c r="J1457" i="1"/>
  <c r="M1457" i="1" s="1"/>
  <c r="J1468" i="1"/>
  <c r="M1468" i="1" s="1"/>
  <c r="J1472" i="1"/>
  <c r="M1472" i="1" s="1"/>
  <c r="J1487" i="1"/>
  <c r="M1487" i="1" s="1"/>
  <c r="H48" i="5" s="1" a="1"/>
  <c r="H48" i="5" s="1"/>
  <c r="J1510" i="1"/>
  <c r="M1510" i="1" s="1"/>
  <c r="H49" i="5" s="1" a="1"/>
  <c r="H49" i="5" s="1"/>
  <c r="J1387" i="1"/>
  <c r="M1387" i="1" s="1"/>
  <c r="J1485" i="1"/>
  <c r="M1485" i="1" s="1"/>
  <c r="J1511" i="1"/>
  <c r="M1511" i="1" s="1"/>
  <c r="H52" i="5" s="1" a="1"/>
  <c r="H52" i="5" s="1"/>
  <c r="J1512" i="1"/>
  <c r="M1512" i="1" s="1"/>
  <c r="H53" i="5" s="1" a="1"/>
  <c r="H53" i="5" s="1"/>
  <c r="J1416" i="1"/>
  <c r="M1416" i="1" s="1"/>
  <c r="J1422" i="1"/>
  <c r="M1422" i="1" s="1"/>
  <c r="J1460" i="1"/>
  <c r="M1460" i="1" s="1"/>
  <c r="J1395" i="1"/>
  <c r="M1395" i="1" s="1"/>
  <c r="J1513" i="1"/>
  <c r="M1513" i="1" s="1"/>
  <c r="H58" i="5" s="1" a="1"/>
  <c r="H58" i="5" s="1"/>
  <c r="J1514" i="1"/>
  <c r="M1514" i="1" s="1"/>
  <c r="H59" i="5" s="1" a="1"/>
  <c r="H59" i="5" s="1"/>
  <c r="J1515" i="1"/>
  <c r="M1515" i="1" s="1"/>
  <c r="J1362" i="1"/>
  <c r="M1362" i="1" s="1"/>
  <c r="J1516" i="1"/>
  <c r="M1516" i="1" s="1"/>
  <c r="H62" i="5" s="1" a="1"/>
  <c r="H62" i="5" s="1"/>
  <c r="J1517" i="1"/>
  <c r="M1517" i="1" s="1"/>
  <c r="H63" i="5" s="1" a="1"/>
  <c r="H63" i="5" s="1"/>
  <c r="J1465" i="1"/>
  <c r="M1465" i="1" s="1"/>
  <c r="H64" i="5" s="1" a="1"/>
  <c r="H64" i="5" s="1"/>
  <c r="J1432" i="1"/>
  <c r="M1432" i="1" s="1"/>
  <c r="J1394" i="1"/>
  <c r="M1394" i="1" s="1"/>
  <c r="J1488" i="1"/>
  <c r="M1488" i="1" s="1"/>
  <c r="J1499" i="1"/>
  <c r="M1499" i="1" s="1"/>
  <c r="H68" i="5" s="1" a="1"/>
  <c r="H68" i="5" s="1"/>
  <c r="J1392" i="1"/>
  <c r="M1392" i="1" s="1"/>
  <c r="J1453" i="1"/>
  <c r="M1453" i="1" s="1"/>
  <c r="J1518" i="1"/>
  <c r="M1518" i="1" s="1"/>
  <c r="H71" i="5" s="1" a="1"/>
  <c r="H71" i="5" s="1"/>
  <c r="J1400" i="1"/>
  <c r="M1400" i="1" s="1"/>
  <c r="J562" i="1"/>
  <c r="M562" i="1" s="1"/>
  <c r="J1519" i="1"/>
  <c r="M1519" i="1" s="1"/>
  <c r="H74" i="5" s="1" a="1"/>
  <c r="H74" i="5" s="1"/>
  <c r="J1520" i="1"/>
  <c r="M1520" i="1" s="1"/>
  <c r="H75" i="5" s="1" a="1"/>
  <c r="H75" i="5" s="1"/>
  <c r="J1412" i="1"/>
  <c r="M1412" i="1" s="1"/>
  <c r="J1396" i="1"/>
  <c r="M1396" i="1" s="1"/>
  <c r="J1476" i="1"/>
  <c r="M1476" i="1" s="1"/>
  <c r="J1521" i="1"/>
  <c r="M1521" i="1" s="1"/>
  <c r="H79" i="5" s="1" a="1"/>
  <c r="H79" i="5" s="1"/>
  <c r="J1381" i="1"/>
  <c r="M1381" i="1" s="1"/>
  <c r="J1405" i="1"/>
  <c r="M1405" i="1" s="1"/>
  <c r="J1522" i="1"/>
  <c r="M1522" i="1" s="1"/>
  <c r="H82" i="5" s="1" a="1"/>
  <c r="H82" i="5" s="1"/>
  <c r="J1404" i="1"/>
  <c r="M1404" i="1" s="1"/>
  <c r="J1467" i="1"/>
  <c r="M1467" i="1" s="1"/>
  <c r="H84" i="5" s="1" a="1"/>
  <c r="H84" i="5" s="1"/>
  <c r="J1492" i="1"/>
  <c r="M1492" i="1" s="1"/>
  <c r="J1444" i="1"/>
  <c r="M1444" i="1" s="1"/>
  <c r="J1437" i="1"/>
  <c r="M1437" i="1" s="1"/>
  <c r="J1523" i="1"/>
  <c r="M1523" i="1" s="1"/>
  <c r="H88" i="5" s="1" a="1"/>
  <c r="H88" i="5" s="1"/>
  <c r="J1434" i="1"/>
  <c r="M1434" i="1" s="1"/>
  <c r="J1496" i="1"/>
  <c r="M1496" i="1" s="1"/>
  <c r="J1385" i="1"/>
  <c r="M1385" i="1" s="1"/>
  <c r="J1524" i="1"/>
  <c r="M1524" i="1" s="1"/>
  <c r="H92" i="5" s="1" a="1"/>
  <c r="H92" i="5" s="1"/>
  <c r="J1410" i="1"/>
  <c r="M1410" i="1" s="1"/>
  <c r="H93" i="5" s="1" a="1"/>
  <c r="H93" i="5" s="1"/>
  <c r="J1479" i="1"/>
  <c r="M1479" i="1" s="1"/>
  <c r="J1401" i="1"/>
  <c r="M1401" i="1" s="1"/>
  <c r="J1498" i="1"/>
  <c r="M1498" i="1" s="1"/>
  <c r="J1525" i="1"/>
  <c r="M1525" i="1" s="1"/>
  <c r="H97" i="5" s="1" a="1"/>
  <c r="H97" i="5" s="1"/>
  <c r="J1526" i="1"/>
  <c r="M1526" i="1" s="1"/>
  <c r="J1389" i="1"/>
  <c r="J1527" i="1"/>
  <c r="M1527" i="1" s="1"/>
  <c r="H100" i="5" s="1" a="1"/>
  <c r="H100" i="5" s="1"/>
  <c r="J1528" i="1"/>
  <c r="M1528" i="1" s="1"/>
  <c r="H101" i="5" s="1" a="1"/>
  <c r="H101" i="5" s="1"/>
  <c r="J1491" i="1"/>
  <c r="M1491" i="1" s="1"/>
  <c r="J1529" i="1"/>
  <c r="M1529" i="1" s="1"/>
  <c r="H103" i="5" s="1" a="1"/>
  <c r="H103" i="5" s="1"/>
  <c r="J1530" i="1"/>
  <c r="M1530" i="1" s="1"/>
  <c r="H104" i="5" s="1" a="1"/>
  <c r="H104" i="5" s="1"/>
  <c r="J1398" i="1"/>
  <c r="J1439" i="1"/>
  <c r="M1439" i="1" s="1"/>
  <c r="J1531" i="1"/>
  <c r="M1531" i="1" s="1"/>
  <c r="H107" i="5" s="1" a="1"/>
  <c r="H107" i="5" s="1"/>
  <c r="J1363" i="1"/>
  <c r="M1363" i="1" s="1"/>
  <c r="J1454" i="1"/>
  <c r="M1454" i="1" s="1"/>
  <c r="J1458" i="1"/>
  <c r="M1458" i="1" s="1"/>
  <c r="H110" i="5" s="1" a="1"/>
  <c r="H110" i="5" s="1"/>
  <c r="J1388" i="1"/>
  <c r="M1388" i="1" s="1"/>
  <c r="J1413" i="1"/>
  <c r="M1413" i="1" s="1"/>
  <c r="J1591" i="1"/>
  <c r="M1591" i="1" s="1"/>
  <c r="J1533" i="1"/>
  <c r="M1533" i="1" s="1"/>
  <c r="H114" i="5" s="1" a="1"/>
  <c r="H114" i="5" s="1"/>
  <c r="J1534" i="1"/>
  <c r="M1534" i="1" s="1"/>
  <c r="H115" i="5" s="1" a="1"/>
  <c r="H115" i="5" s="1"/>
  <c r="J1447" i="1"/>
  <c r="M1447" i="1" s="1"/>
  <c r="J1450" i="1"/>
  <c r="M1450" i="1" s="1"/>
  <c r="J1535" i="1"/>
  <c r="M1535" i="1" s="1"/>
  <c r="H118" i="5" s="1" a="1"/>
  <c r="H118" i="5" s="1"/>
  <c r="J1369" i="1"/>
  <c r="M1369" i="1" s="1"/>
  <c r="J1536" i="1"/>
  <c r="M1536" i="1" s="1"/>
  <c r="H120" i="5" s="1" a="1"/>
  <c r="H120" i="5" s="1"/>
  <c r="J1442" i="1"/>
  <c r="M1442" i="1" s="1"/>
  <c r="J1537" i="1"/>
  <c r="M1537" i="1" s="1"/>
  <c r="H122" i="5" s="1" a="1"/>
  <c r="H122" i="5" s="1"/>
  <c r="J1373" i="1"/>
  <c r="M1373" i="1" s="1"/>
  <c r="J1474" i="1"/>
  <c r="M1474" i="1" s="1"/>
  <c r="J1538" i="1"/>
  <c r="M1538" i="1" s="1"/>
  <c r="H125" i="5" s="1" a="1"/>
  <c r="H125" i="5" s="1"/>
  <c r="J1539" i="1"/>
  <c r="M1539" i="1" s="1"/>
  <c r="H126" i="5" s="1" a="1"/>
  <c r="H126" i="5" s="1"/>
  <c r="J1364" i="1"/>
  <c r="J1399" i="1"/>
  <c r="M1399" i="1" s="1"/>
  <c r="J1490" i="1"/>
  <c r="M1490" i="1" s="1"/>
  <c r="J1449" i="1"/>
  <c r="M1449" i="1" s="1"/>
  <c r="H130" i="5" s="1" a="1"/>
  <c r="H130" i="5" s="1"/>
  <c r="J1376" i="1"/>
  <c r="M1376" i="1" s="1"/>
  <c r="J1493" i="1"/>
  <c r="M1493" i="1" s="1"/>
  <c r="H132" i="5" s="1" a="1"/>
  <c r="H132" i="5" s="1"/>
  <c r="J1427" i="1"/>
  <c r="M1427" i="1" s="1"/>
  <c r="J1438" i="1"/>
  <c r="M1438" i="1" s="1"/>
  <c r="J1540" i="1"/>
  <c r="M1540" i="1" s="1"/>
  <c r="H135" i="5" s="1" a="1"/>
  <c r="H135" i="5" s="1"/>
  <c r="J1421" i="1"/>
  <c r="M1421" i="1" s="1"/>
  <c r="J1423" i="1"/>
  <c r="M1423" i="1" s="1"/>
  <c r="J1435" i="1"/>
  <c r="M1435" i="1" s="1"/>
  <c r="J1489" i="1"/>
  <c r="M1489" i="1" s="1"/>
  <c r="J1429" i="1"/>
  <c r="M1429" i="1" s="1"/>
  <c r="J1463" i="1"/>
  <c r="M1463" i="1" s="1"/>
  <c r="H141" i="5" s="1" a="1"/>
  <c r="H141" i="5" s="1"/>
  <c r="J1461" i="1"/>
  <c r="M1461" i="1" s="1"/>
  <c r="H142" i="5" s="1" a="1"/>
  <c r="H142" i="5" s="1"/>
  <c r="J1471" i="1"/>
  <c r="M1471" i="1" s="1"/>
  <c r="J1456" i="1"/>
  <c r="M1456" i="1" s="1"/>
  <c r="J1469" i="1"/>
  <c r="M1469" i="1" s="1"/>
  <c r="J1375" i="1"/>
  <c r="M1375" i="1" s="1"/>
  <c r="J1541" i="1"/>
  <c r="M1541" i="1" s="1"/>
  <c r="H147" i="5" s="1" a="1"/>
  <c r="H147" i="5" s="1"/>
  <c r="J1425" i="1"/>
  <c r="M1425" i="1" s="1"/>
  <c r="J1542" i="1"/>
  <c r="M1542" i="1" s="1"/>
  <c r="H149" i="5" s="1" a="1"/>
  <c r="H149" i="5" s="1"/>
  <c r="J1543" i="1"/>
  <c r="M1543" i="1" s="1"/>
  <c r="H150" i="5" s="1" a="1"/>
  <c r="H150" i="5" s="1"/>
  <c r="J1545" i="1"/>
  <c r="M1545" i="1" s="1"/>
  <c r="H151" i="5" s="1" a="1"/>
  <c r="H151" i="5" s="1"/>
  <c r="J1386" i="1"/>
  <c r="M1386" i="1" s="1"/>
  <c r="J1428" i="1"/>
  <c r="M1428" i="1" s="1"/>
  <c r="H153" i="5" s="1" a="1"/>
  <c r="H153" i="5" s="1"/>
  <c r="J1370" i="1"/>
  <c r="M1370" i="1" s="1"/>
  <c r="J1455" i="1"/>
  <c r="M1455" i="1" s="1"/>
  <c r="J1546" i="1"/>
  <c r="J1382" i="1"/>
  <c r="M1382" i="1" s="1"/>
  <c r="J1462" i="1"/>
  <c r="M1462" i="1" s="1"/>
  <c r="H158" i="5" s="1" a="1"/>
  <c r="H158" i="5" s="1"/>
  <c r="J1484" i="1"/>
  <c r="M1484" i="1" s="1"/>
  <c r="H159" i="5" s="1" a="1"/>
  <c r="H159" i="5" s="1"/>
  <c r="J1480" i="1"/>
  <c r="M1480" i="1" s="1"/>
  <c r="J1547" i="1"/>
  <c r="M1547" i="1" s="1"/>
  <c r="H161" i="5" s="1" a="1"/>
  <c r="H161" i="5" s="1"/>
  <c r="J1548" i="1"/>
  <c r="M1548" i="1" s="1"/>
  <c r="H162" i="5" s="1" a="1"/>
  <c r="H162" i="5" s="1"/>
  <c r="J1445" i="1"/>
  <c r="M1445" i="1" s="1"/>
  <c r="J1366" i="1"/>
  <c r="M1366" i="1" s="1"/>
  <c r="J1440" i="1"/>
  <c r="M1440" i="1" s="1"/>
  <c r="J1549" i="1"/>
  <c r="M1549" i="1" s="1"/>
  <c r="H166" i="5" s="1" a="1"/>
  <c r="H166" i="5" s="1"/>
  <c r="J1383" i="1"/>
  <c r="J1430" i="1"/>
  <c r="M1430" i="1" s="1"/>
  <c r="J1433" i="1"/>
  <c r="M1433" i="1" s="1"/>
  <c r="J1483" i="1"/>
  <c r="M1483" i="1" s="1"/>
  <c r="J1495" i="1"/>
  <c r="M1495" i="1" s="1"/>
  <c r="J1550" i="1"/>
  <c r="M1550" i="1" s="1"/>
  <c r="H172" i="5" s="1" a="1"/>
  <c r="H172" i="5" s="1"/>
  <c r="J1436" i="1"/>
  <c r="J1417" i="1"/>
  <c r="M1417" i="1" s="1"/>
  <c r="J1481" i="1"/>
  <c r="M1481" i="1" s="1"/>
  <c r="J1551" i="1"/>
  <c r="M1551" i="1" s="1"/>
  <c r="H176" i="5" s="1" a="1"/>
  <c r="H176" i="5" s="1"/>
  <c r="J1372" i="1"/>
  <c r="M1372" i="1" s="1"/>
  <c r="J1464" i="1"/>
  <c r="M1464" i="1" s="1"/>
  <c r="H178" i="5" s="1" a="1"/>
  <c r="H178" i="5" s="1"/>
  <c r="J1552" i="1"/>
  <c r="M1552" i="1" s="1"/>
  <c r="H179" i="5" s="1" a="1"/>
  <c r="H179" i="5" s="1"/>
  <c r="J1391" i="1"/>
  <c r="M1391" i="1" s="1"/>
  <c r="J1403" i="1"/>
  <c r="M1403" i="1" s="1"/>
  <c r="H181" i="5" s="1" a="1"/>
  <c r="H181" i="5" s="1"/>
  <c r="J1553" i="1"/>
  <c r="M1553" i="1" s="1"/>
  <c r="H182" i="5" s="1" a="1"/>
  <c r="H182" i="5" s="1"/>
  <c r="J1554" i="1"/>
  <c r="M1554" i="1" s="1"/>
  <c r="H183" i="5" s="1" a="1"/>
  <c r="H183" i="5" s="1"/>
  <c r="J1379" i="1"/>
  <c r="M1379" i="1" s="1"/>
  <c r="J1500" i="1"/>
  <c r="J2114" i="1"/>
  <c r="M2114" i="1" s="1"/>
  <c r="H186" i="5" s="1" a="1"/>
  <c r="H186" i="5" s="1"/>
  <c r="J1486" i="1"/>
  <c r="M1486" i="1" s="1"/>
  <c r="J1384" i="1"/>
  <c r="M1384" i="1" s="1"/>
  <c r="J1497" i="1"/>
  <c r="M1497" i="1" s="1"/>
  <c r="J1431" i="1"/>
  <c r="M1431" i="1" s="1"/>
  <c r="J1466" i="1"/>
  <c r="M1466" i="1" s="1"/>
  <c r="H191" i="5" s="1" a="1"/>
  <c r="H191" i="5" s="1"/>
  <c r="J3666" i="1"/>
  <c r="M3666" i="1" s="1"/>
  <c r="H192" i="5" s="1" a="1"/>
  <c r="H192" i="5" s="1"/>
  <c r="J1452" i="1"/>
  <c r="M1452" i="1" s="1"/>
  <c r="H193" i="5" s="1" a="1"/>
  <c r="H193" i="5" s="1"/>
  <c r="J1459" i="1"/>
  <c r="M1459" i="1" s="1"/>
  <c r="J1390" i="1"/>
  <c r="J1414" i="1"/>
  <c r="M1414" i="1" s="1"/>
  <c r="J1407" i="1"/>
  <c r="M1407" i="1" s="1"/>
  <c r="J1555" i="1"/>
  <c r="M1555" i="1" s="1"/>
  <c r="J1556" i="1"/>
  <c r="M1556" i="1" s="1"/>
  <c r="H203" i="5" s="1" a="1"/>
  <c r="H203" i="5" s="1"/>
  <c r="J1557" i="1"/>
  <c r="M1557" i="1" s="1"/>
  <c r="J1558" i="1"/>
  <c r="M1558" i="1" s="1"/>
  <c r="H205" i="5" s="1" a="1"/>
  <c r="H205" i="5" s="1"/>
  <c r="J1559" i="1"/>
  <c r="M1559" i="1" s="1"/>
  <c r="H206" i="5" s="1" a="1"/>
  <c r="H206" i="5" s="1"/>
  <c r="J1560" i="1"/>
  <c r="M1560" i="1" s="1"/>
  <c r="H207" i="5" s="1" a="1"/>
  <c r="H207" i="5" s="1"/>
  <c r="J1418" i="1"/>
  <c r="M1418" i="1" s="1"/>
  <c r="J1562" i="1"/>
  <c r="M1562" i="1" s="1"/>
  <c r="J1563" i="1"/>
  <c r="M1563" i="1" s="1"/>
  <c r="H210" i="5" s="1" a="1"/>
  <c r="H210" i="5" s="1"/>
  <c r="J1564" i="1"/>
  <c r="M1564" i="1" s="1"/>
  <c r="H211" i="5" s="1" a="1"/>
  <c r="H211" i="5" s="1"/>
  <c r="J1565" i="1"/>
  <c r="M1565" i="1" s="1"/>
  <c r="H212" i="5" s="1" a="1"/>
  <c r="H212" i="5" s="1"/>
  <c r="J1566" i="1"/>
  <c r="M1566" i="1" s="1"/>
  <c r="H213" i="5" s="1" a="1"/>
  <c r="H213" i="5" s="1"/>
  <c r="J1567" i="1"/>
  <c r="M1567" i="1" s="1"/>
  <c r="J1568" i="1"/>
  <c r="M1568" i="1" s="1"/>
  <c r="J1569" i="1"/>
  <c r="M1569" i="1" s="1"/>
  <c r="J1570" i="1"/>
  <c r="M1570" i="1" s="1"/>
  <c r="J1571" i="1"/>
  <c r="M1571" i="1" s="1"/>
  <c r="J1572" i="1"/>
  <c r="M1572" i="1" s="1"/>
  <c r="J1573" i="1"/>
  <c r="M1573" i="1" s="1"/>
  <c r="J1574" i="1"/>
  <c r="M1574" i="1" s="1"/>
  <c r="J1575" i="1"/>
  <c r="M1575" i="1" s="1"/>
  <c r="J1576" i="1"/>
  <c r="M1576" i="1" s="1"/>
  <c r="J1577" i="1"/>
  <c r="M1577" i="1" s="1"/>
  <c r="H224" i="5" s="1" a="1"/>
  <c r="H224" i="5" s="1"/>
  <c r="J1443" i="1"/>
  <c r="M1443" i="1" s="1"/>
  <c r="J1579" i="1"/>
  <c r="M1579" i="1" s="1"/>
  <c r="H226" i="5" s="1" a="1"/>
  <c r="H226" i="5" s="1"/>
  <c r="J1580" i="1"/>
  <c r="M1580" i="1" s="1"/>
  <c r="J1581" i="1"/>
  <c r="M1581" i="1" s="1"/>
  <c r="J1582" i="1"/>
  <c r="M1582" i="1" s="1"/>
  <c r="J1583" i="1"/>
  <c r="M1583" i="1" s="1"/>
  <c r="J1584" i="1"/>
  <c r="M1584" i="1" s="1"/>
  <c r="J1585" i="1"/>
  <c r="M1585" i="1" s="1"/>
  <c r="H233" i="5" s="1" a="1"/>
  <c r="H233" i="5" s="1"/>
  <c r="J1586" i="1"/>
  <c r="M1586" i="1" s="1"/>
  <c r="J1587" i="1"/>
  <c r="M1587" i="1" s="1"/>
  <c r="J1588" i="1"/>
  <c r="M1588" i="1" s="1"/>
  <c r="J1561" i="1"/>
  <c r="M1561" i="1" s="1"/>
  <c r="J1590" i="1"/>
  <c r="M1590" i="1" s="1"/>
  <c r="J1589" i="1"/>
  <c r="M1589" i="1" s="1"/>
  <c r="J1592" i="1"/>
  <c r="M1592" i="1" s="1"/>
  <c r="J1593" i="1"/>
  <c r="M1593" i="1" s="1"/>
  <c r="J1594" i="1"/>
  <c r="M1594" i="1" s="1"/>
  <c r="J1595" i="1"/>
  <c r="M1595" i="1" s="1"/>
  <c r="J1596" i="1"/>
  <c r="M1596" i="1" s="1"/>
  <c r="J1597" i="1"/>
  <c r="M1597" i="1" s="1"/>
  <c r="J1598" i="1"/>
  <c r="M1598" i="1" s="1"/>
  <c r="J1599" i="1"/>
  <c r="M1599" i="1" s="1"/>
  <c r="H246" i="5" s="1" a="1"/>
  <c r="H246" i="5" s="1"/>
  <c r="J1600" i="1"/>
  <c r="M1600" i="1" s="1"/>
  <c r="H247" i="5" s="1" a="1"/>
  <c r="H247" i="5" s="1"/>
  <c r="J1601" i="1"/>
  <c r="M1601" i="1" s="1"/>
  <c r="J1602" i="1"/>
  <c r="M1602" i="1" s="1"/>
  <c r="J1603" i="1"/>
  <c r="M1603" i="1" s="1"/>
  <c r="H250" i="5" s="1" a="1"/>
  <c r="H250" i="5" s="1"/>
  <c r="J1604" i="1"/>
  <c r="M1604" i="1" s="1"/>
  <c r="H251" i="5" s="1" a="1"/>
  <c r="H251" i="5" s="1"/>
  <c r="J1605" i="1"/>
  <c r="M1605" i="1" s="1"/>
  <c r="J1606" i="1"/>
  <c r="M1606" i="1" s="1"/>
  <c r="J1607" i="1"/>
  <c r="M1607" i="1" s="1"/>
  <c r="J1608" i="1"/>
  <c r="M1608" i="1" s="1"/>
  <c r="J1609" i="1"/>
  <c r="M1609" i="1" s="1"/>
  <c r="H256" i="5" s="1" a="1"/>
  <c r="H256" i="5" s="1"/>
  <c r="J1610" i="1"/>
  <c r="M1610" i="1" s="1"/>
  <c r="H257" i="5" s="1" a="1"/>
  <c r="H257" i="5" s="1"/>
  <c r="J1611" i="1"/>
  <c r="M1611" i="1" s="1"/>
  <c r="J1612" i="1"/>
  <c r="M1612" i="1" s="1"/>
  <c r="J1613" i="1"/>
  <c r="M1613" i="1" s="1"/>
  <c r="H260" i="5" s="1" a="1"/>
  <c r="H260" i="5" s="1"/>
  <c r="J1614" i="1"/>
  <c r="M1614" i="1" s="1"/>
  <c r="H261" i="5" s="1" a="1"/>
  <c r="H261" i="5" s="1"/>
  <c r="J1615" i="1"/>
  <c r="M1615" i="1" s="1"/>
  <c r="H262" i="5" s="1" a="1"/>
  <c r="H262" i="5" s="1"/>
  <c r="J1616" i="1"/>
  <c r="M1616" i="1" s="1"/>
  <c r="J1617" i="1"/>
  <c r="M1617" i="1" s="1"/>
  <c r="J1618" i="1"/>
  <c r="M1618" i="1" s="1"/>
  <c r="J1619" i="1"/>
  <c r="M1619" i="1" s="1"/>
  <c r="H266" i="5" s="1" a="1"/>
  <c r="H266" i="5" s="1"/>
  <c r="J1620" i="1"/>
  <c r="M1620" i="1" s="1"/>
  <c r="J1621" i="1"/>
  <c r="M1621" i="1" s="1"/>
  <c r="J1622" i="1"/>
  <c r="M1622" i="1" s="1"/>
  <c r="H269" i="5" s="1" a="1"/>
  <c r="H269" i="5" s="1"/>
  <c r="J1623" i="1"/>
  <c r="M1623" i="1" s="1"/>
  <c r="J1624" i="1"/>
  <c r="M1624" i="1" s="1"/>
  <c r="J1625" i="1"/>
  <c r="M1625" i="1" s="1"/>
  <c r="H272" i="5" s="1" a="1"/>
  <c r="H272" i="5" s="1"/>
  <c r="J1626" i="1"/>
  <c r="M1626" i="1" s="1"/>
  <c r="H273" i="5" s="1" a="1"/>
  <c r="H273" i="5" s="1"/>
  <c r="J1627" i="1"/>
  <c r="M1627" i="1" s="1"/>
  <c r="J1628" i="1"/>
  <c r="M1628" i="1" s="1"/>
  <c r="J1629" i="1"/>
  <c r="M1629" i="1" s="1"/>
  <c r="J1630" i="1"/>
  <c r="M1630" i="1" s="1"/>
  <c r="H277" i="5" s="1" a="1"/>
  <c r="H277" i="5" s="1"/>
  <c r="J1631" i="1"/>
  <c r="M1631" i="1" s="1"/>
  <c r="J1632" i="1"/>
  <c r="M1632" i="1" s="1"/>
  <c r="J1633" i="1"/>
  <c r="M1633" i="1" s="1"/>
  <c r="H280" i="5" s="1" a="1"/>
  <c r="H280" i="5" s="1"/>
  <c r="J1634" i="1"/>
  <c r="M1634" i="1" s="1"/>
  <c r="J1635" i="1"/>
  <c r="M1635" i="1" s="1"/>
  <c r="H282" i="5" s="1" a="1"/>
  <c r="H282" i="5" s="1"/>
  <c r="J1636" i="1"/>
  <c r="M1636" i="1" s="1"/>
  <c r="J1637" i="1"/>
  <c r="M1637" i="1" s="1"/>
  <c r="J1638" i="1"/>
  <c r="M1638" i="1" s="1"/>
  <c r="J1639" i="1"/>
  <c r="M1639" i="1" s="1"/>
  <c r="H286" i="5" s="1" a="1"/>
  <c r="H286" i="5" s="1"/>
  <c r="J1640" i="1"/>
  <c r="M1640" i="1" s="1"/>
  <c r="J1641" i="1"/>
  <c r="M1641" i="1" s="1"/>
  <c r="J1642" i="1"/>
  <c r="M1642" i="1" s="1"/>
  <c r="J1643" i="1"/>
  <c r="M1643" i="1" s="1"/>
  <c r="H290" i="5" s="1" a="1"/>
  <c r="H290" i="5" s="1"/>
  <c r="J1644" i="1"/>
  <c r="M1644" i="1" s="1"/>
  <c r="H291" i="5" s="1" a="1"/>
  <c r="H291" i="5" s="1"/>
  <c r="J1645" i="1"/>
  <c r="M1645" i="1" s="1"/>
  <c r="J1646" i="1"/>
  <c r="M1646" i="1" s="1"/>
  <c r="J1647" i="1"/>
  <c r="M1647" i="1" s="1"/>
  <c r="J1648" i="1"/>
  <c r="M1648" i="1" s="1"/>
  <c r="H295" i="5" s="1" a="1"/>
  <c r="H295" i="5" s="1"/>
  <c r="J1649" i="1"/>
  <c r="M1649" i="1" s="1"/>
  <c r="J1650" i="1"/>
  <c r="M1650" i="1" s="1"/>
  <c r="J1651" i="1"/>
  <c r="M1651" i="1" s="1"/>
  <c r="H298" i="5" s="1" a="1"/>
  <c r="H298" i="5" s="1"/>
  <c r="J1652" i="1"/>
  <c r="M1652" i="1" s="1"/>
  <c r="H299" i="5" s="1" a="1"/>
  <c r="H299" i="5" s="1"/>
  <c r="J1653" i="1"/>
  <c r="M1653" i="1" s="1"/>
  <c r="J1654" i="1"/>
  <c r="M1654" i="1" s="1"/>
  <c r="H301" i="5" s="1" a="1"/>
  <c r="H301" i="5" s="1"/>
  <c r="J1655" i="1"/>
  <c r="M1655" i="1" s="1"/>
  <c r="H302" i="5" s="1" a="1"/>
  <c r="H302" i="5" s="1"/>
  <c r="J1656" i="1"/>
  <c r="M1656" i="1" s="1"/>
  <c r="J1657" i="1"/>
  <c r="M1657" i="1" s="1"/>
  <c r="J1658" i="1"/>
  <c r="M1658" i="1" s="1"/>
  <c r="H305" i="5" s="1" a="1"/>
  <c r="H305" i="5" s="1"/>
  <c r="J1659" i="1"/>
  <c r="M1659" i="1" s="1"/>
  <c r="J1660" i="1"/>
  <c r="M1660" i="1" s="1"/>
  <c r="J1661" i="1"/>
  <c r="M1661" i="1" s="1"/>
  <c r="H308" i="5" s="1" a="1"/>
  <c r="H308" i="5" s="1"/>
  <c r="J1662" i="1"/>
  <c r="M1662" i="1" s="1"/>
  <c r="J1663" i="1"/>
  <c r="M1663" i="1" s="1"/>
  <c r="J1664" i="1"/>
  <c r="M1664" i="1" s="1"/>
  <c r="J1665" i="1"/>
  <c r="M1665" i="1" s="1"/>
  <c r="H312" i="5" s="1" a="1"/>
  <c r="H312" i="5" s="1"/>
  <c r="J1666" i="1"/>
  <c r="M1666" i="1" s="1"/>
  <c r="H313" i="5" s="1" a="1"/>
  <c r="H313" i="5" s="1"/>
  <c r="J1667" i="1"/>
  <c r="M1667" i="1" s="1"/>
  <c r="J1668" i="1"/>
  <c r="M1668" i="1" s="1"/>
  <c r="J1669" i="1"/>
  <c r="M1669" i="1" s="1"/>
  <c r="H316" i="5" s="1" a="1"/>
  <c r="H316" i="5" s="1"/>
  <c r="J1670" i="1"/>
  <c r="M1670" i="1" s="1"/>
  <c r="J1671" i="1"/>
  <c r="M1671" i="1" s="1"/>
  <c r="H318" i="5" s="1" a="1"/>
  <c r="H318" i="5" s="1"/>
  <c r="J1672" i="1"/>
  <c r="M1672" i="1" s="1"/>
  <c r="J1673" i="1"/>
  <c r="M1673" i="1" s="1"/>
  <c r="H320" i="5" s="1" a="1"/>
  <c r="H320" i="5" s="1"/>
  <c r="J1674" i="1"/>
  <c r="M1674" i="1" s="1"/>
  <c r="J1675" i="1"/>
  <c r="M1675" i="1" s="1"/>
  <c r="J1676" i="1"/>
  <c r="M1676" i="1" s="1"/>
  <c r="H323" i="5" s="1" a="1"/>
  <c r="H323" i="5" s="1"/>
  <c r="J1677" i="1"/>
  <c r="M1677" i="1" s="1"/>
  <c r="H324" i="5" s="1" a="1"/>
  <c r="H324" i="5" s="1"/>
  <c r="J1678" i="1"/>
  <c r="M1678" i="1" s="1"/>
  <c r="J1679" i="1"/>
  <c r="M1679" i="1" s="1"/>
  <c r="J1680" i="1"/>
  <c r="M1680" i="1" s="1"/>
  <c r="J1681" i="1"/>
  <c r="M1681" i="1" s="1"/>
  <c r="H328" i="5" s="1" a="1"/>
  <c r="H328" i="5" s="1"/>
  <c r="J1682" i="1"/>
  <c r="M1682" i="1" s="1"/>
  <c r="J1683" i="1"/>
  <c r="M1683" i="1" s="1"/>
  <c r="H330" i="5" s="1" a="1"/>
  <c r="H330" i="5" s="1"/>
  <c r="J1684" i="1"/>
  <c r="M1684" i="1" s="1"/>
  <c r="J1685" i="1"/>
  <c r="M1685" i="1" s="1"/>
  <c r="J1686" i="1"/>
  <c r="M1686" i="1" s="1"/>
  <c r="H333" i="5" s="1" a="1"/>
  <c r="H333" i="5" s="1"/>
  <c r="J1687" i="1"/>
  <c r="M1687" i="1" s="1"/>
  <c r="J1688" i="1"/>
  <c r="M1688" i="1" s="1"/>
  <c r="J1689" i="1"/>
  <c r="M1689" i="1" s="1"/>
  <c r="J1690" i="1"/>
  <c r="M1690" i="1" s="1"/>
  <c r="J1691" i="1"/>
  <c r="M1691" i="1" s="1"/>
  <c r="J1692" i="1"/>
  <c r="M1692" i="1" s="1"/>
  <c r="H339" i="5" s="1" a="1"/>
  <c r="H339" i="5" s="1"/>
  <c r="J1693" i="1"/>
  <c r="M1693" i="1" s="1"/>
  <c r="H340" i="5" s="1" a="1"/>
  <c r="H340" i="5" s="1"/>
  <c r="J1694" i="1"/>
  <c r="M1694" i="1" s="1"/>
  <c r="J1695" i="1"/>
  <c r="M1695" i="1" s="1"/>
  <c r="J574" i="1"/>
  <c r="M574" i="1" s="1"/>
  <c r="J1697" i="1"/>
  <c r="M1697" i="1" s="1"/>
  <c r="J1698" i="1"/>
  <c r="M1698" i="1" s="1"/>
  <c r="H345" i="5" s="1" a="1"/>
  <c r="H345" i="5" s="1"/>
  <c r="J1699" i="1"/>
  <c r="M1699" i="1" s="1"/>
  <c r="J1700" i="1"/>
  <c r="M1700" i="1" s="1"/>
  <c r="H347" i="5" s="1" a="1"/>
  <c r="H347" i="5" s="1"/>
  <c r="J1701" i="1"/>
  <c r="M1701" i="1" s="1"/>
  <c r="H348" i="5" s="1" a="1"/>
  <c r="H348" i="5" s="1"/>
  <c r="J1702" i="1"/>
  <c r="M1702" i="1" s="1"/>
  <c r="H349" i="5" s="1" a="1"/>
  <c r="H349" i="5" s="1"/>
  <c r="J1703" i="1"/>
  <c r="M1703" i="1" s="1"/>
  <c r="J1704" i="1"/>
  <c r="M1704" i="1" s="1"/>
  <c r="H351" i="5" s="1" a="1"/>
  <c r="H351" i="5" s="1"/>
  <c r="J1705" i="1"/>
  <c r="M1705" i="1" s="1"/>
  <c r="J1706" i="1"/>
  <c r="M1706" i="1" s="1"/>
  <c r="J1707" i="1"/>
  <c r="M1707" i="1" s="1"/>
  <c r="H354" i="5" s="1" a="1"/>
  <c r="H354" i="5" s="1"/>
  <c r="J1708" i="1"/>
  <c r="M1708" i="1" s="1"/>
  <c r="J1709" i="1"/>
  <c r="M1709" i="1" s="1"/>
  <c r="H356" i="5" s="1" a="1"/>
  <c r="H356" i="5" s="1"/>
  <c r="J1710" i="1"/>
  <c r="M1710" i="1" s="1"/>
  <c r="H357" i="5" s="1" a="1"/>
  <c r="H357" i="5" s="1"/>
  <c r="J1711" i="1"/>
  <c r="M1711" i="1" s="1"/>
  <c r="J1712" i="1"/>
  <c r="M1712" i="1" s="1"/>
  <c r="H359" i="5" s="1" a="1"/>
  <c r="H359" i="5" s="1"/>
  <c r="J1713" i="1"/>
  <c r="M1713" i="1" s="1"/>
  <c r="H360" i="5" s="1" a="1"/>
  <c r="H360" i="5" s="1"/>
  <c r="J1714" i="1"/>
  <c r="M1714" i="1" s="1"/>
  <c r="J1715" i="1"/>
  <c r="M1715" i="1" s="1"/>
  <c r="J1716" i="1"/>
  <c r="M1716" i="1" s="1"/>
  <c r="J1717" i="1"/>
  <c r="M1717" i="1" s="1"/>
  <c r="H364" i="5" s="1" a="1"/>
  <c r="H364" i="5" s="1"/>
  <c r="J1718" i="1"/>
  <c r="M1718" i="1" s="1"/>
  <c r="J1719" i="1"/>
  <c r="M1719" i="1" s="1"/>
  <c r="J1720" i="1"/>
  <c r="M1720" i="1" s="1"/>
  <c r="J1721" i="1"/>
  <c r="M1721" i="1" s="1"/>
  <c r="J1722" i="1"/>
  <c r="M1722" i="1" s="1"/>
  <c r="J1723" i="1"/>
  <c r="M1723" i="1" s="1"/>
  <c r="H370" i="5" s="1" a="1"/>
  <c r="H370" i="5" s="1"/>
  <c r="J1724" i="1"/>
  <c r="M1724" i="1" s="1"/>
  <c r="J1725" i="1"/>
  <c r="M1725" i="1" s="1"/>
  <c r="J2126" i="1"/>
  <c r="M2126" i="1" s="1"/>
  <c r="J1727" i="1"/>
  <c r="M1727" i="1" s="1"/>
  <c r="H374" i="5" s="1" a="1"/>
  <c r="H374" i="5" s="1"/>
  <c r="J1728" i="1"/>
  <c r="M1728" i="1" s="1"/>
  <c r="J1729" i="1"/>
  <c r="M1729" i="1" s="1"/>
  <c r="H376" i="5" s="1" a="1"/>
  <c r="H376" i="5" s="1"/>
  <c r="J1730" i="1"/>
  <c r="M1730" i="1" s="1"/>
  <c r="H377" i="5" s="1" a="1"/>
  <c r="H377" i="5" s="1"/>
  <c r="J1731" i="1"/>
  <c r="M1731" i="1" s="1"/>
  <c r="J1732" i="1"/>
  <c r="M1732" i="1" s="1"/>
  <c r="H379" i="5" s="1" a="1"/>
  <c r="H379" i="5" s="1"/>
  <c r="J1733" i="1"/>
  <c r="M1733" i="1" s="1"/>
  <c r="H380" i="5" s="1" a="1"/>
  <c r="H380" i="5" s="1"/>
  <c r="J1734" i="1"/>
  <c r="M1734" i="1" s="1"/>
  <c r="H381" i="5" s="1" a="1"/>
  <c r="H381" i="5" s="1"/>
  <c r="J1735" i="1"/>
  <c r="M1735" i="1" s="1"/>
  <c r="J1736" i="1"/>
  <c r="M1736" i="1" s="1"/>
  <c r="J1737" i="1"/>
  <c r="M1737" i="1" s="1"/>
  <c r="H384" i="5" s="1" a="1"/>
  <c r="H384" i="5" s="1"/>
  <c r="J3678" i="1"/>
  <c r="M3678" i="1" s="1"/>
  <c r="J1739" i="1"/>
  <c r="M1739" i="1" s="1"/>
  <c r="J1740" i="1"/>
  <c r="M1740" i="1" s="1"/>
  <c r="J1741" i="1"/>
  <c r="M1741" i="1" s="1"/>
  <c r="J1742" i="1"/>
  <c r="M1742" i="1" s="1"/>
  <c r="H389" i="5" s="1" a="1"/>
  <c r="H389" i="5" s="1"/>
  <c r="J1743" i="1"/>
  <c r="M1743" i="1" s="1"/>
  <c r="H390" i="5" s="1" a="1"/>
  <c r="H390" i="5" s="1"/>
  <c r="J1744" i="1"/>
  <c r="M1744" i="1" s="1"/>
  <c r="H391" i="5" s="1" a="1"/>
  <c r="H391" i="5" s="1"/>
  <c r="J1745" i="1"/>
  <c r="M1745" i="1" s="1"/>
  <c r="J1746" i="1"/>
  <c r="M1746" i="1" s="1"/>
  <c r="J1747" i="1"/>
  <c r="M1747" i="1" s="1"/>
  <c r="J1748" i="1"/>
  <c r="M1748" i="1" s="1"/>
  <c r="J1749" i="1"/>
  <c r="M1749" i="1" s="1"/>
  <c r="J1750" i="1"/>
  <c r="M1750" i="1" s="1"/>
  <c r="J1751" i="1"/>
  <c r="M1751" i="1" s="1"/>
  <c r="J1752" i="1"/>
  <c r="M1752" i="1" s="1"/>
  <c r="J1753" i="1"/>
  <c r="M1753" i="1" s="1"/>
  <c r="J1754" i="1"/>
  <c r="M1754" i="1" s="1"/>
  <c r="J1755" i="1"/>
  <c r="M1755" i="1" s="1"/>
  <c r="J1756" i="1"/>
  <c r="M1756" i="1" s="1"/>
  <c r="J1757" i="1"/>
  <c r="M1757" i="1" s="1"/>
  <c r="J1758" i="1"/>
  <c r="M1758" i="1" s="1"/>
  <c r="J1759" i="1"/>
  <c r="M1759" i="1" s="1"/>
  <c r="J1760" i="1"/>
  <c r="M1760" i="1" s="1"/>
  <c r="J1761" i="1"/>
  <c r="M1761" i="1" s="1"/>
  <c r="J1762" i="1"/>
  <c r="M1762" i="1" s="1"/>
  <c r="J1763" i="1"/>
  <c r="M1763" i="1" s="1"/>
  <c r="J1764" i="1"/>
  <c r="M1764" i="1" s="1"/>
  <c r="J1765" i="1"/>
  <c r="M1765" i="1" s="1"/>
  <c r="J1766" i="1"/>
  <c r="M1766" i="1" s="1"/>
  <c r="J1767" i="1"/>
  <c r="M1767" i="1" s="1"/>
  <c r="J1768" i="1"/>
  <c r="M1768" i="1" s="1"/>
  <c r="J1769" i="1"/>
  <c r="M1769" i="1" s="1"/>
  <c r="J1770" i="1"/>
  <c r="M1770" i="1" s="1"/>
  <c r="J1771" i="1"/>
  <c r="M1771" i="1" s="1"/>
  <c r="J1772" i="1"/>
  <c r="M1772" i="1" s="1"/>
  <c r="J1773" i="1"/>
  <c r="M1773" i="1" s="1"/>
  <c r="J1774" i="1"/>
  <c r="M1774" i="1" s="1"/>
  <c r="J1775" i="1"/>
  <c r="M1775" i="1" s="1"/>
  <c r="J1776" i="1"/>
  <c r="M1776" i="1" s="1"/>
  <c r="J1777" i="1"/>
  <c r="M1777" i="1" s="1"/>
  <c r="J1778" i="1"/>
  <c r="M1778" i="1" s="1"/>
  <c r="J1779" i="1"/>
  <c r="M1779" i="1" s="1"/>
  <c r="J1780" i="1"/>
  <c r="M1780" i="1" s="1"/>
  <c r="J1781" i="1"/>
  <c r="M1781" i="1" s="1"/>
  <c r="J1782" i="1"/>
  <c r="M1782" i="1" s="1"/>
  <c r="J1783" i="1"/>
  <c r="M1783" i="1" s="1"/>
  <c r="J1784" i="1"/>
  <c r="M1784" i="1" s="1"/>
  <c r="J1785" i="1"/>
  <c r="M1785" i="1" s="1"/>
  <c r="J1786" i="1"/>
  <c r="M1786" i="1" s="1"/>
  <c r="J1787" i="1"/>
  <c r="M1787" i="1" s="1"/>
  <c r="J1788" i="1"/>
  <c r="M1788" i="1" s="1"/>
  <c r="J1789" i="1"/>
  <c r="M1789" i="1" s="1"/>
  <c r="J1790" i="1"/>
  <c r="M1790" i="1" s="1"/>
  <c r="J1791" i="1"/>
  <c r="M1791" i="1" s="1"/>
  <c r="J1792" i="1"/>
  <c r="M1792" i="1" s="1"/>
  <c r="J1793" i="1"/>
  <c r="M1793" i="1" s="1"/>
  <c r="J1794" i="1"/>
  <c r="M1794" i="1" s="1"/>
  <c r="J1795" i="1"/>
  <c r="M1795" i="1" s="1"/>
  <c r="J1796" i="1"/>
  <c r="M1796" i="1" s="1"/>
  <c r="J1797" i="1"/>
  <c r="M1797" i="1" s="1"/>
  <c r="J1798" i="1"/>
  <c r="M1798" i="1" s="1"/>
  <c r="J1799" i="1"/>
  <c r="M1799" i="1" s="1"/>
  <c r="J1800" i="1"/>
  <c r="M1800" i="1" s="1"/>
  <c r="J1801" i="1"/>
  <c r="M1801" i="1" s="1"/>
  <c r="J1802" i="1"/>
  <c r="M1802" i="1" s="1"/>
  <c r="J1803" i="1"/>
  <c r="M1803" i="1" s="1"/>
  <c r="J1804" i="1"/>
  <c r="M1804" i="1" s="1"/>
  <c r="J1805" i="1"/>
  <c r="M1805" i="1" s="1"/>
  <c r="J1806" i="1"/>
  <c r="M1806" i="1" s="1"/>
  <c r="J1807" i="1"/>
  <c r="M1807" i="1" s="1"/>
  <c r="J1808" i="1"/>
  <c r="M1808" i="1" s="1"/>
  <c r="J1809" i="1"/>
  <c r="M1809" i="1" s="1"/>
  <c r="J1810" i="1"/>
  <c r="M1810" i="1" s="1"/>
  <c r="J1811" i="1"/>
  <c r="M1811" i="1" s="1"/>
  <c r="J1812" i="1"/>
  <c r="M1812" i="1" s="1"/>
  <c r="J1813" i="1"/>
  <c r="M1813" i="1" s="1"/>
  <c r="J1814" i="1"/>
  <c r="M1814" i="1" s="1"/>
  <c r="J1815" i="1"/>
  <c r="M1815" i="1" s="1"/>
  <c r="J1816" i="1"/>
  <c r="M1816" i="1" s="1"/>
  <c r="J1817" i="1"/>
  <c r="M1817" i="1" s="1"/>
  <c r="J1818" i="1"/>
  <c r="M1818" i="1" s="1"/>
  <c r="J1819" i="1"/>
  <c r="M1819" i="1" s="1"/>
  <c r="J1820" i="1"/>
  <c r="M1820" i="1" s="1"/>
  <c r="J1821" i="1"/>
  <c r="M1821" i="1" s="1"/>
  <c r="J1822" i="1"/>
  <c r="M1822" i="1" s="1"/>
  <c r="J1823" i="1"/>
  <c r="M1823" i="1" s="1"/>
  <c r="J1824" i="1"/>
  <c r="M1824" i="1" s="1"/>
  <c r="J1825" i="1"/>
  <c r="M1825" i="1" s="1"/>
  <c r="J1826" i="1"/>
  <c r="M1826" i="1" s="1"/>
  <c r="J1827" i="1"/>
  <c r="M1827" i="1" s="1"/>
  <c r="J1828" i="1"/>
  <c r="M1828" i="1" s="1"/>
  <c r="J1829" i="1"/>
  <c r="M1829" i="1" s="1"/>
  <c r="J1830" i="1"/>
  <c r="M1830" i="1" s="1"/>
  <c r="J1831" i="1"/>
  <c r="M1831" i="1" s="1"/>
  <c r="J1832" i="1"/>
  <c r="M1832" i="1" s="1"/>
  <c r="J1833" i="1"/>
  <c r="M1833" i="1" s="1"/>
  <c r="J1834" i="1"/>
  <c r="M1834" i="1" s="1"/>
  <c r="J1835" i="1"/>
  <c r="M1835" i="1" s="1"/>
  <c r="J1836" i="1"/>
  <c r="M1836" i="1" s="1"/>
  <c r="J1837" i="1"/>
  <c r="M1837" i="1" s="1"/>
  <c r="J1838" i="1"/>
  <c r="M1838" i="1" s="1"/>
  <c r="J1839" i="1"/>
  <c r="M1839" i="1" s="1"/>
  <c r="J1840" i="1"/>
  <c r="M1840" i="1" s="1"/>
  <c r="J1841" i="1"/>
  <c r="M1841" i="1" s="1"/>
  <c r="J1842" i="1"/>
  <c r="M1842" i="1" s="1"/>
  <c r="J1843" i="1"/>
  <c r="M1843" i="1" s="1"/>
  <c r="J1844" i="1"/>
  <c r="M1844" i="1" s="1"/>
  <c r="J1845" i="1"/>
  <c r="M1845" i="1" s="1"/>
  <c r="J1846" i="1"/>
  <c r="M1846" i="1" s="1"/>
  <c r="J1847" i="1"/>
  <c r="M1847" i="1" s="1"/>
  <c r="J1848" i="1"/>
  <c r="M1848" i="1" s="1"/>
  <c r="J1849" i="1"/>
  <c r="M1849" i="1" s="1"/>
  <c r="J1850" i="1"/>
  <c r="M1850" i="1" s="1"/>
  <c r="J1851" i="1"/>
  <c r="M1851" i="1" s="1"/>
  <c r="J1852" i="1"/>
  <c r="M1852" i="1" s="1"/>
  <c r="J1853" i="1"/>
  <c r="M1853" i="1" s="1"/>
  <c r="J1854" i="1"/>
  <c r="M1854" i="1" s="1"/>
  <c r="J1855" i="1"/>
  <c r="M1855" i="1" s="1"/>
  <c r="J1856" i="1"/>
  <c r="M1856" i="1" s="1"/>
  <c r="J1857" i="1"/>
  <c r="M1857" i="1" s="1"/>
  <c r="J1858" i="1"/>
  <c r="M1858" i="1" s="1"/>
  <c r="J1859" i="1"/>
  <c r="M1859" i="1" s="1"/>
  <c r="J1860" i="1"/>
  <c r="M1860" i="1" s="1"/>
  <c r="J1861" i="1"/>
  <c r="M1861" i="1" s="1"/>
  <c r="J1862" i="1"/>
  <c r="M1862" i="1" s="1"/>
  <c r="J1863" i="1"/>
  <c r="M1863" i="1" s="1"/>
  <c r="J1864" i="1"/>
  <c r="M1864" i="1" s="1"/>
  <c r="J1865" i="1"/>
  <c r="M1865" i="1" s="1"/>
  <c r="J1866" i="1"/>
  <c r="M1866" i="1" s="1"/>
  <c r="J1867" i="1"/>
  <c r="M1867" i="1" s="1"/>
  <c r="J1868" i="1"/>
  <c r="M1868" i="1" s="1"/>
  <c r="J1869" i="1"/>
  <c r="M1869" i="1" s="1"/>
  <c r="J1870" i="1"/>
  <c r="M1870" i="1" s="1"/>
  <c r="J1871" i="1"/>
  <c r="M1871" i="1" s="1"/>
  <c r="J1872" i="1"/>
  <c r="M1872" i="1" s="1"/>
  <c r="J1873" i="1"/>
  <c r="M1873" i="1" s="1"/>
  <c r="J1874" i="1"/>
  <c r="M1874" i="1" s="1"/>
  <c r="J1875" i="1"/>
  <c r="M1875" i="1" s="1"/>
  <c r="J1876" i="1"/>
  <c r="M1876" i="1" s="1"/>
  <c r="J1877" i="1"/>
  <c r="M1877" i="1" s="1"/>
  <c r="J1878" i="1"/>
  <c r="M1878" i="1" s="1"/>
  <c r="J1879" i="1"/>
  <c r="M1879" i="1" s="1"/>
  <c r="J1880" i="1"/>
  <c r="M1880" i="1" s="1"/>
  <c r="J1881" i="1"/>
  <c r="M1881" i="1" s="1"/>
  <c r="J1882" i="1"/>
  <c r="M1882" i="1" s="1"/>
  <c r="J1883" i="1"/>
  <c r="M1883" i="1" s="1"/>
  <c r="J1884" i="1"/>
  <c r="M1884" i="1" s="1"/>
  <c r="J1885" i="1"/>
  <c r="M1885" i="1" s="1"/>
  <c r="J1886" i="1"/>
  <c r="M1886" i="1" s="1"/>
  <c r="J1887" i="1"/>
  <c r="M1887" i="1" s="1"/>
  <c r="J1888" i="1"/>
  <c r="M1888" i="1" s="1"/>
  <c r="J1889" i="1"/>
  <c r="M1889" i="1" s="1"/>
  <c r="J726" i="1"/>
  <c r="M726" i="1" s="1"/>
  <c r="J1891" i="1"/>
  <c r="M1891" i="1" s="1"/>
  <c r="J1892" i="1"/>
  <c r="M1892" i="1" s="1"/>
  <c r="J1893" i="1"/>
  <c r="M1893" i="1" s="1"/>
  <c r="J1894" i="1"/>
  <c r="M1894" i="1" s="1"/>
  <c r="J1895" i="1"/>
  <c r="M1895" i="1" s="1"/>
  <c r="J1896" i="1"/>
  <c r="M1896" i="1" s="1"/>
  <c r="J1897" i="1"/>
  <c r="M1897" i="1" s="1"/>
  <c r="J1898" i="1"/>
  <c r="M1898" i="1" s="1"/>
  <c r="J1899" i="1"/>
  <c r="M1899" i="1" s="1"/>
  <c r="J1900" i="1"/>
  <c r="M1900" i="1" s="1"/>
  <c r="J1901" i="1"/>
  <c r="M1901" i="1" s="1"/>
  <c r="J1902" i="1"/>
  <c r="M1902" i="1" s="1"/>
  <c r="J1903" i="1"/>
  <c r="M1903" i="1" s="1"/>
  <c r="J1904" i="1"/>
  <c r="M1904" i="1" s="1"/>
  <c r="J1905" i="1"/>
  <c r="M1905" i="1" s="1"/>
  <c r="J1906" i="1"/>
  <c r="M1906" i="1" s="1"/>
  <c r="J1907" i="1"/>
  <c r="M1907" i="1" s="1"/>
  <c r="J1908" i="1"/>
  <c r="M1908" i="1" s="1"/>
  <c r="J1909" i="1"/>
  <c r="M1909" i="1" s="1"/>
  <c r="J1910" i="1"/>
  <c r="M1910" i="1" s="1"/>
  <c r="J1911" i="1"/>
  <c r="M1911" i="1" s="1"/>
  <c r="J1912" i="1"/>
  <c r="M1912" i="1" s="1"/>
  <c r="J1913" i="1"/>
  <c r="M1913" i="1" s="1"/>
  <c r="J1914" i="1"/>
  <c r="M1914" i="1" s="1"/>
  <c r="J1915" i="1"/>
  <c r="M1915" i="1" s="1"/>
  <c r="J1916" i="1"/>
  <c r="M1916" i="1" s="1"/>
  <c r="J1917" i="1"/>
  <c r="M1917" i="1" s="1"/>
  <c r="J1918" i="1"/>
  <c r="M1918" i="1" s="1"/>
  <c r="J1919" i="1"/>
  <c r="M1919" i="1" s="1"/>
  <c r="J2278" i="1"/>
  <c r="M2278" i="1" s="1"/>
  <c r="J1921" i="1"/>
  <c r="M1921" i="1" s="1"/>
  <c r="J1922" i="1"/>
  <c r="M1922" i="1" s="1"/>
  <c r="J1923" i="1"/>
  <c r="M1923" i="1" s="1"/>
  <c r="J1924" i="1"/>
  <c r="M1924" i="1" s="1"/>
  <c r="J1925" i="1"/>
  <c r="M1925" i="1" s="1"/>
  <c r="J1926" i="1"/>
  <c r="M1926" i="1" s="1"/>
  <c r="J1927" i="1"/>
  <c r="M1927" i="1" s="1"/>
  <c r="J1928" i="1"/>
  <c r="M1928" i="1" s="1"/>
  <c r="J1929" i="1"/>
  <c r="M1929" i="1" s="1"/>
  <c r="J1930" i="1"/>
  <c r="M1930" i="1" s="1"/>
  <c r="J1931" i="1"/>
  <c r="M1931" i="1" s="1"/>
  <c r="J3830" i="1"/>
  <c r="M3830" i="1" s="1"/>
  <c r="J1933" i="1"/>
  <c r="M1933" i="1" s="1"/>
  <c r="J1934" i="1"/>
  <c r="M1934" i="1" s="1"/>
  <c r="J1935" i="1"/>
  <c r="M1935" i="1" s="1"/>
  <c r="J1936" i="1"/>
  <c r="M1936" i="1" s="1"/>
  <c r="J1937" i="1"/>
  <c r="M1937" i="1" s="1"/>
  <c r="J1938" i="1"/>
  <c r="M1938" i="1" s="1"/>
  <c r="J1939" i="1"/>
  <c r="M1939" i="1" s="1"/>
  <c r="J1940" i="1"/>
  <c r="M1940" i="1" s="1"/>
  <c r="J1941" i="1"/>
  <c r="M1941" i="1" s="1"/>
  <c r="J1942" i="1"/>
  <c r="M1942" i="1" s="1"/>
  <c r="J1943" i="1"/>
  <c r="J1944" i="1"/>
  <c r="M1944" i="1" s="1"/>
  <c r="J1945" i="1"/>
  <c r="M1945" i="1" s="1"/>
  <c r="J1946" i="1"/>
  <c r="M1946" i="1" s="1"/>
  <c r="J1947" i="1"/>
  <c r="M1947" i="1" s="1"/>
  <c r="J1948" i="1"/>
  <c r="M1948" i="1" s="1"/>
  <c r="J1949" i="1"/>
  <c r="M1949" i="1" s="1"/>
  <c r="J1950" i="1"/>
  <c r="M1950" i="1" s="1"/>
  <c r="J1951" i="1"/>
  <c r="M1951" i="1" s="1"/>
  <c r="J1952" i="1"/>
  <c r="M1952" i="1" s="1"/>
  <c r="J1953" i="1"/>
  <c r="M1953" i="1" s="1"/>
  <c r="J1954" i="1"/>
  <c r="M1954" i="1" s="1"/>
  <c r="J1955" i="1"/>
  <c r="M1955" i="1" s="1"/>
  <c r="J1956" i="1"/>
  <c r="M1956" i="1" s="1"/>
  <c r="J1957" i="1"/>
  <c r="M1957" i="1" s="1"/>
  <c r="J1958" i="1"/>
  <c r="M1958" i="1" s="1"/>
  <c r="J1959" i="1"/>
  <c r="M1959" i="1" s="1"/>
  <c r="J1960" i="1"/>
  <c r="M1960" i="1" s="1"/>
  <c r="J1961" i="1"/>
  <c r="M1961" i="1" s="1"/>
  <c r="J1962" i="1"/>
  <c r="M1962" i="1" s="1"/>
  <c r="J1963" i="1"/>
  <c r="M1963" i="1" s="1"/>
  <c r="J1964" i="1"/>
  <c r="M1964" i="1" s="1"/>
  <c r="J1965" i="1"/>
  <c r="M1965" i="1" s="1"/>
  <c r="J1966" i="1"/>
  <c r="M1966" i="1" s="1"/>
  <c r="J1967" i="1"/>
  <c r="M1967" i="1" s="1"/>
  <c r="J1968" i="1"/>
  <c r="M1968" i="1" s="1"/>
  <c r="J1969" i="1"/>
  <c r="M1969" i="1" s="1"/>
  <c r="J1970" i="1"/>
  <c r="M1970" i="1" s="1"/>
  <c r="J1971" i="1"/>
  <c r="M1971" i="1" s="1"/>
  <c r="J1972" i="1"/>
  <c r="M1972" i="1" s="1"/>
  <c r="J1973" i="1"/>
  <c r="M1973" i="1" s="1"/>
  <c r="J1974" i="1"/>
  <c r="M1974" i="1" s="1"/>
  <c r="J1975" i="1"/>
  <c r="M1975" i="1" s="1"/>
  <c r="J1976" i="1"/>
  <c r="M1976" i="1" s="1"/>
  <c r="J1977" i="1"/>
  <c r="M1977" i="1" s="1"/>
  <c r="J1978" i="1"/>
  <c r="M1978" i="1" s="1"/>
  <c r="J1979" i="1"/>
  <c r="M1979" i="1" s="1"/>
  <c r="J1980" i="1"/>
  <c r="M1980" i="1" s="1"/>
  <c r="J1981" i="1"/>
  <c r="M1981" i="1" s="1"/>
  <c r="J1982" i="1"/>
  <c r="M1982" i="1" s="1"/>
  <c r="J1983" i="1"/>
  <c r="M1983" i="1" s="1"/>
  <c r="J1984" i="1"/>
  <c r="M1984" i="1" s="1"/>
  <c r="J1985" i="1"/>
  <c r="M1985" i="1" s="1"/>
  <c r="J1986" i="1"/>
  <c r="M1986" i="1" s="1"/>
  <c r="J1987" i="1"/>
  <c r="M1987" i="1" s="1"/>
  <c r="J1988" i="1"/>
  <c r="M1988" i="1" s="1"/>
  <c r="J1989" i="1"/>
  <c r="M1989" i="1" s="1"/>
  <c r="J1990" i="1"/>
  <c r="M1990" i="1" s="1"/>
  <c r="J1991" i="1"/>
  <c r="M1991" i="1" s="1"/>
  <c r="J1992" i="1"/>
  <c r="M1992" i="1" s="1"/>
  <c r="J1993" i="1"/>
  <c r="M1993" i="1" s="1"/>
  <c r="J1994" i="1"/>
  <c r="M1994" i="1" s="1"/>
  <c r="J1995" i="1"/>
  <c r="M1995" i="1" s="1"/>
  <c r="J1996" i="1"/>
  <c r="M1996" i="1" s="1"/>
  <c r="J1997" i="1"/>
  <c r="M1997" i="1" s="1"/>
  <c r="J1998" i="1"/>
  <c r="M1998" i="1" s="1"/>
  <c r="J1999" i="1"/>
  <c r="M1999" i="1" s="1"/>
  <c r="J2000" i="1"/>
  <c r="M2000" i="1" s="1"/>
  <c r="J2001" i="1"/>
  <c r="M2001" i="1" s="1"/>
  <c r="J2002" i="1"/>
  <c r="M2002" i="1" s="1"/>
  <c r="J2003" i="1"/>
  <c r="M2003" i="1" s="1"/>
  <c r="J2004" i="1"/>
  <c r="M2004" i="1" s="1"/>
  <c r="J2005" i="1"/>
  <c r="M2005" i="1" s="1"/>
  <c r="J2006" i="1"/>
  <c r="M2006" i="1" s="1"/>
  <c r="J2007" i="1"/>
  <c r="M2007" i="1" s="1"/>
  <c r="J2008" i="1"/>
  <c r="M2008" i="1" s="1"/>
  <c r="J2009" i="1"/>
  <c r="M2009" i="1" s="1"/>
  <c r="J2010" i="1"/>
  <c r="M2010" i="1" s="1"/>
  <c r="J2011" i="1"/>
  <c r="M2011" i="1" s="1"/>
  <c r="J2012" i="1"/>
  <c r="M2012" i="1" s="1"/>
  <c r="J2013" i="1"/>
  <c r="M2013" i="1" s="1"/>
  <c r="J2014" i="1"/>
  <c r="M2014" i="1" s="1"/>
  <c r="J2015" i="1"/>
  <c r="M2015" i="1" s="1"/>
  <c r="J2016" i="1"/>
  <c r="M2016" i="1" s="1"/>
  <c r="J2017" i="1"/>
  <c r="M2017" i="1" s="1"/>
  <c r="J2018" i="1"/>
  <c r="M2018" i="1" s="1"/>
  <c r="J2019" i="1"/>
  <c r="M2019" i="1" s="1"/>
  <c r="J2020" i="1"/>
  <c r="M2020" i="1" s="1"/>
  <c r="J2021" i="1"/>
  <c r="M2021" i="1" s="1"/>
  <c r="J2022" i="1"/>
  <c r="M2022" i="1" s="1"/>
  <c r="J2023" i="1"/>
  <c r="M2023" i="1" s="1"/>
  <c r="J2024" i="1"/>
  <c r="M2024" i="1" s="1"/>
  <c r="J2025" i="1"/>
  <c r="M2025" i="1" s="1"/>
  <c r="J2026" i="1"/>
  <c r="M2026" i="1" s="1"/>
  <c r="J2027" i="1"/>
  <c r="M2027" i="1" s="1"/>
  <c r="J2028" i="1"/>
  <c r="M2028" i="1" s="1"/>
  <c r="J2029" i="1"/>
  <c r="M2029" i="1" s="1"/>
  <c r="J2030" i="1"/>
  <c r="M2030" i="1" s="1"/>
  <c r="J2031" i="1"/>
  <c r="M2031" i="1" s="1"/>
  <c r="J2032" i="1"/>
  <c r="M2032" i="1" s="1"/>
  <c r="J2033" i="1"/>
  <c r="M2033" i="1" s="1"/>
  <c r="J2034" i="1"/>
  <c r="M2034" i="1" s="1"/>
  <c r="J2035" i="1"/>
  <c r="M2035" i="1" s="1"/>
  <c r="J2036" i="1"/>
  <c r="M2036" i="1" s="1"/>
  <c r="J2037" i="1"/>
  <c r="M2037" i="1" s="1"/>
  <c r="J2038" i="1"/>
  <c r="M2038" i="1" s="1"/>
  <c r="J2039" i="1"/>
  <c r="M2039" i="1" s="1"/>
  <c r="J2040" i="1"/>
  <c r="M2040" i="1" s="1"/>
  <c r="J2041" i="1"/>
  <c r="M2041" i="1" s="1"/>
  <c r="J2042" i="1"/>
  <c r="M2042" i="1" s="1"/>
  <c r="J2043" i="1"/>
  <c r="M2043" i="1" s="1"/>
  <c r="J2044" i="1"/>
  <c r="M2044" i="1" s="1"/>
  <c r="J2045" i="1"/>
  <c r="M2045" i="1" s="1"/>
  <c r="J2046" i="1"/>
  <c r="M2046" i="1" s="1"/>
  <c r="J2047" i="1"/>
  <c r="M2047" i="1" s="1"/>
  <c r="J2048" i="1"/>
  <c r="M2048" i="1" s="1"/>
  <c r="J2049" i="1"/>
  <c r="M2049" i="1" s="1"/>
  <c r="J2050" i="1"/>
  <c r="M2050" i="1" s="1"/>
  <c r="J2051" i="1"/>
  <c r="M2051" i="1" s="1"/>
  <c r="J2052" i="1"/>
  <c r="M2052" i="1" s="1"/>
  <c r="J2053" i="1"/>
  <c r="M2053" i="1" s="1"/>
  <c r="J2054" i="1"/>
  <c r="M2054" i="1" s="1"/>
  <c r="J2055" i="1"/>
  <c r="M2055" i="1" s="1"/>
  <c r="J2056" i="1"/>
  <c r="M2056" i="1" s="1"/>
  <c r="J2057" i="1"/>
  <c r="M2057" i="1" s="1"/>
  <c r="J2058" i="1"/>
  <c r="M2058" i="1" s="1"/>
  <c r="J2059" i="1"/>
  <c r="M2059" i="1" s="1"/>
  <c r="J2060" i="1"/>
  <c r="M2060" i="1" s="1"/>
  <c r="J2061" i="1"/>
  <c r="M2061" i="1" s="1"/>
  <c r="J2062" i="1"/>
  <c r="M2062" i="1" s="1"/>
  <c r="J2063" i="1"/>
  <c r="M2063" i="1" s="1"/>
  <c r="J2064" i="1"/>
  <c r="M2064" i="1" s="1"/>
  <c r="J2065" i="1"/>
  <c r="M2065" i="1" s="1"/>
  <c r="J2066" i="1"/>
  <c r="M2066" i="1" s="1"/>
  <c r="J2067" i="1"/>
  <c r="M2067" i="1" s="1"/>
  <c r="J2068" i="1"/>
  <c r="M2068" i="1" s="1"/>
  <c r="J2069" i="1"/>
  <c r="M2069" i="1" s="1"/>
  <c r="J2070" i="1"/>
  <c r="M2070" i="1" s="1"/>
  <c r="J2071" i="1"/>
  <c r="M2071" i="1" s="1"/>
  <c r="J2072" i="1"/>
  <c r="M2072" i="1" s="1"/>
  <c r="J2073" i="1"/>
  <c r="M2073" i="1" s="1"/>
  <c r="J2074" i="1"/>
  <c r="M2074" i="1" s="1"/>
  <c r="J2075" i="1"/>
  <c r="M2075" i="1" s="1"/>
  <c r="J2076" i="1"/>
  <c r="M2076" i="1" s="1"/>
  <c r="J2077" i="1"/>
  <c r="M2077" i="1" s="1"/>
  <c r="J2078" i="1"/>
  <c r="M2078" i="1" s="1"/>
  <c r="J2079" i="1"/>
  <c r="M2079" i="1" s="1"/>
  <c r="J2080" i="1"/>
  <c r="M2080" i="1" s="1"/>
  <c r="J2081" i="1"/>
  <c r="M2081" i="1" s="1"/>
  <c r="J2082" i="1"/>
  <c r="M2082" i="1" s="1"/>
  <c r="J2083" i="1"/>
  <c r="M2083" i="1" s="1"/>
  <c r="J756" i="1"/>
  <c r="M756" i="1" s="1"/>
  <c r="J2085" i="1"/>
  <c r="M2085" i="1" s="1"/>
  <c r="J2086" i="1"/>
  <c r="M2086" i="1" s="1"/>
  <c r="J2087" i="1"/>
  <c r="M2087" i="1" s="1"/>
  <c r="J2088" i="1"/>
  <c r="M2088" i="1" s="1"/>
  <c r="J2089" i="1"/>
  <c r="M2089" i="1" s="1"/>
  <c r="J2090" i="1"/>
  <c r="M2090" i="1" s="1"/>
  <c r="J2091" i="1"/>
  <c r="M2091" i="1" s="1"/>
  <c r="J2092" i="1"/>
  <c r="M2092" i="1" s="1"/>
  <c r="J2093" i="1"/>
  <c r="M2093" i="1" s="1"/>
  <c r="J2094" i="1"/>
  <c r="M2094" i="1" s="1"/>
  <c r="J2095" i="1"/>
  <c r="M2095" i="1" s="1"/>
  <c r="J2096" i="1"/>
  <c r="M2096" i="1" s="1"/>
  <c r="J2097" i="1"/>
  <c r="M2097" i="1" s="1"/>
  <c r="J2098" i="1"/>
  <c r="M2098" i="1" s="1"/>
  <c r="J2099" i="1"/>
  <c r="M2099" i="1" s="1"/>
  <c r="J2100" i="1"/>
  <c r="M2100" i="1" s="1"/>
  <c r="J2101" i="1"/>
  <c r="M2101" i="1" s="1"/>
  <c r="J2102" i="1"/>
  <c r="M2102" i="1" s="1"/>
  <c r="J2103" i="1"/>
  <c r="M2103" i="1" s="1"/>
  <c r="J2104" i="1"/>
  <c r="M2104" i="1" s="1"/>
  <c r="J2105" i="1"/>
  <c r="M2105" i="1" s="1"/>
  <c r="J2106" i="1"/>
  <c r="M2106" i="1" s="1"/>
  <c r="J2107" i="1"/>
  <c r="M2107" i="1" s="1"/>
  <c r="J2108" i="1"/>
  <c r="M2108" i="1" s="1"/>
  <c r="J2109" i="1"/>
  <c r="M2109" i="1" s="1"/>
  <c r="J2110" i="1"/>
  <c r="M2110" i="1" s="1"/>
  <c r="J2111" i="1"/>
  <c r="M2111" i="1" s="1"/>
  <c r="J2112" i="1"/>
  <c r="M2112" i="1" s="1"/>
  <c r="J2113" i="1"/>
  <c r="M2113" i="1" s="1"/>
  <c r="J2308" i="1"/>
  <c r="M2308" i="1" s="1"/>
  <c r="J2115" i="1"/>
  <c r="M2115" i="1" s="1"/>
  <c r="J2116" i="1"/>
  <c r="M2116" i="1" s="1"/>
  <c r="J2117" i="1"/>
  <c r="M2117" i="1" s="1"/>
  <c r="J2118" i="1"/>
  <c r="M2118" i="1" s="1"/>
  <c r="J2119" i="1"/>
  <c r="M2119" i="1" s="1"/>
  <c r="J2120" i="1"/>
  <c r="M2120" i="1" s="1"/>
  <c r="J2121" i="1"/>
  <c r="M2121" i="1" s="1"/>
  <c r="J2122" i="1"/>
  <c r="M2122" i="1" s="1"/>
  <c r="J2123" i="1"/>
  <c r="M2123" i="1" s="1"/>
  <c r="J2124" i="1"/>
  <c r="M2124" i="1" s="1"/>
  <c r="J2125" i="1"/>
  <c r="M2125" i="1" s="1"/>
  <c r="J3860" i="1"/>
  <c r="M3860" i="1" s="1"/>
  <c r="J2127" i="1"/>
  <c r="M2127" i="1" s="1"/>
  <c r="J2128" i="1"/>
  <c r="M2128" i="1" s="1"/>
  <c r="J2129" i="1"/>
  <c r="M2129" i="1" s="1"/>
  <c r="J2130" i="1"/>
  <c r="M2130" i="1" s="1"/>
  <c r="J2131" i="1"/>
  <c r="M2131" i="1" s="1"/>
  <c r="J2132" i="1"/>
  <c r="M2132" i="1" s="1"/>
  <c r="J2133" i="1"/>
  <c r="M2133" i="1" s="1"/>
  <c r="J2134" i="1"/>
  <c r="M2134" i="1" s="1"/>
  <c r="J2135" i="1"/>
  <c r="M2135" i="1" s="1"/>
  <c r="J2136" i="1"/>
  <c r="M2136" i="1" s="1"/>
  <c r="J1167" i="1"/>
  <c r="J1168" i="1"/>
  <c r="M1168" i="1" s="1"/>
  <c r="J1169" i="1"/>
  <c r="M1169" i="1" s="1"/>
  <c r="J1170" i="1"/>
  <c r="M1170" i="1" s="1"/>
  <c r="J1171" i="1"/>
  <c r="M1171" i="1" s="1"/>
  <c r="J1172" i="1"/>
  <c r="M1172" i="1" s="1"/>
  <c r="J1173" i="1"/>
  <c r="M1173" i="1" s="1"/>
  <c r="J1174" i="1"/>
  <c r="M1174" i="1" s="1"/>
  <c r="J1175" i="1"/>
  <c r="M1175" i="1" s="1"/>
  <c r="J1176" i="1"/>
  <c r="M1176" i="1" s="1"/>
  <c r="J1177" i="1"/>
  <c r="M1177" i="1" s="1"/>
  <c r="J1178" i="1"/>
  <c r="M1178" i="1" s="1"/>
  <c r="J1179" i="1"/>
  <c r="M1179" i="1" s="1"/>
  <c r="J1180" i="1"/>
  <c r="M1180" i="1" s="1"/>
  <c r="J1181" i="1"/>
  <c r="M1181" i="1" s="1"/>
  <c r="J1182" i="1"/>
  <c r="M1182" i="1" s="1"/>
  <c r="J1183" i="1"/>
  <c r="M1183" i="1" s="1"/>
  <c r="J1184" i="1"/>
  <c r="M1184" i="1" s="1"/>
  <c r="J1185" i="1"/>
  <c r="M1185" i="1" s="1"/>
  <c r="J1186" i="1"/>
  <c r="M1186" i="1" s="1"/>
  <c r="J1187" i="1"/>
  <c r="M1187" i="1" s="1"/>
  <c r="J1188" i="1"/>
  <c r="M1188" i="1" s="1"/>
  <c r="J1189" i="1"/>
  <c r="M1189" i="1" s="1"/>
  <c r="J1190" i="1"/>
  <c r="M1190" i="1" s="1"/>
  <c r="J1191" i="1"/>
  <c r="M1191" i="1" s="1"/>
  <c r="J1192" i="1"/>
  <c r="M1192" i="1" s="1"/>
  <c r="J1193" i="1"/>
  <c r="M1193" i="1" s="1"/>
  <c r="J1194" i="1"/>
  <c r="M1194" i="1" s="1"/>
  <c r="J1195" i="1"/>
  <c r="M1195" i="1" s="1"/>
  <c r="J1196" i="1"/>
  <c r="M1196" i="1" s="1"/>
  <c r="J1197" i="1"/>
  <c r="M1197" i="1" s="1"/>
  <c r="J1198" i="1"/>
  <c r="M1198" i="1" s="1"/>
  <c r="J1199" i="1"/>
  <c r="M1199" i="1" s="1"/>
  <c r="J1200" i="1"/>
  <c r="M1200" i="1" s="1"/>
  <c r="J1201" i="1"/>
  <c r="M1201" i="1" s="1"/>
  <c r="J1202" i="1"/>
  <c r="M1202" i="1" s="1"/>
  <c r="J1203" i="1"/>
  <c r="M1203" i="1" s="1"/>
  <c r="J1204" i="1"/>
  <c r="M1204" i="1" s="1"/>
  <c r="J1205" i="1"/>
  <c r="M1205" i="1" s="1"/>
  <c r="J1206" i="1"/>
  <c r="M1206" i="1" s="1"/>
  <c r="J1207" i="1"/>
  <c r="M1207" i="1" s="1"/>
  <c r="J1208" i="1"/>
  <c r="M1208" i="1" s="1"/>
  <c r="J1209" i="1"/>
  <c r="M1209" i="1" s="1"/>
  <c r="J1210" i="1"/>
  <c r="M1210" i="1" s="1"/>
  <c r="J1211" i="1"/>
  <c r="M1211" i="1" s="1"/>
  <c r="J1212" i="1"/>
  <c r="M1212" i="1" s="1"/>
  <c r="J1213" i="1"/>
  <c r="M1213" i="1" s="1"/>
  <c r="J1214" i="1"/>
  <c r="M1214" i="1" s="1"/>
  <c r="J1215" i="1"/>
  <c r="M1215" i="1" s="1"/>
  <c r="J1216" i="1"/>
  <c r="M1216" i="1" s="1"/>
  <c r="J1217" i="1"/>
  <c r="M1217" i="1" s="1"/>
  <c r="J1218" i="1"/>
  <c r="M1218" i="1" s="1"/>
  <c r="J1219" i="1"/>
  <c r="M1219" i="1" s="1"/>
  <c r="J1220" i="1"/>
  <c r="M1220" i="1" s="1"/>
  <c r="J1221" i="1"/>
  <c r="M1221" i="1" s="1"/>
  <c r="J1222" i="1"/>
  <c r="M1222" i="1" s="1"/>
  <c r="J1223" i="1"/>
  <c r="M1223" i="1" s="1"/>
  <c r="J1224" i="1"/>
  <c r="M1224" i="1" s="1"/>
  <c r="J1225" i="1"/>
  <c r="M1225" i="1" s="1"/>
  <c r="J1226" i="1"/>
  <c r="M1226" i="1" s="1"/>
  <c r="J1227" i="1"/>
  <c r="M1227" i="1" s="1"/>
  <c r="J1228" i="1"/>
  <c r="M1228" i="1" s="1"/>
  <c r="J1229" i="1"/>
  <c r="M1229" i="1" s="1"/>
  <c r="J1230" i="1"/>
  <c r="M1230" i="1" s="1"/>
  <c r="J1231" i="1"/>
  <c r="M1231" i="1" s="1"/>
  <c r="J1232" i="1"/>
  <c r="M1232" i="1" s="1"/>
  <c r="J1233" i="1"/>
  <c r="M1233" i="1" s="1"/>
  <c r="J1234" i="1"/>
  <c r="M1234" i="1" s="1"/>
  <c r="J1235" i="1"/>
  <c r="M1235" i="1" s="1"/>
  <c r="J1236" i="1"/>
  <c r="M1236" i="1" s="1"/>
  <c r="J1237" i="1"/>
  <c r="M1237" i="1" s="1"/>
  <c r="J1238" i="1"/>
  <c r="M1238" i="1" s="1"/>
  <c r="J1239" i="1"/>
  <c r="M1239" i="1" s="1"/>
  <c r="J1240" i="1"/>
  <c r="M1240" i="1" s="1"/>
  <c r="J1241" i="1"/>
  <c r="M1241" i="1" s="1"/>
  <c r="J1242" i="1"/>
  <c r="M1242" i="1" s="1"/>
  <c r="J1243" i="1"/>
  <c r="M1243" i="1" s="1"/>
  <c r="J1244" i="1"/>
  <c r="M1244" i="1" s="1"/>
  <c r="J1245" i="1"/>
  <c r="M1245" i="1" s="1"/>
  <c r="J1246" i="1"/>
  <c r="M1246" i="1" s="1"/>
  <c r="J1247" i="1"/>
  <c r="M1247" i="1" s="1"/>
  <c r="J1248" i="1"/>
  <c r="M1248" i="1" s="1"/>
  <c r="J1249" i="1"/>
  <c r="M1249" i="1" s="1"/>
  <c r="J1250" i="1"/>
  <c r="M1250" i="1" s="1"/>
  <c r="J1251" i="1"/>
  <c r="M1251" i="1" s="1"/>
  <c r="J1252" i="1"/>
  <c r="M1252" i="1" s="1"/>
  <c r="J1253" i="1"/>
  <c r="M1253" i="1" s="1"/>
  <c r="J1254" i="1"/>
  <c r="M1254" i="1" s="1"/>
  <c r="J1255" i="1"/>
  <c r="M1255" i="1" s="1"/>
  <c r="J1256" i="1"/>
  <c r="M1256" i="1" s="1"/>
  <c r="J1257" i="1"/>
  <c r="M1257" i="1" s="1"/>
  <c r="J1258" i="1"/>
  <c r="M1258" i="1" s="1"/>
  <c r="J1259" i="1"/>
  <c r="M1259" i="1" s="1"/>
  <c r="J1260" i="1"/>
  <c r="M1260" i="1" s="1"/>
  <c r="J1261" i="1"/>
  <c r="M1261" i="1" s="1"/>
  <c r="J1262" i="1"/>
  <c r="M1262" i="1" s="1"/>
  <c r="J1263" i="1"/>
  <c r="M1263" i="1" s="1"/>
  <c r="J1264" i="1"/>
  <c r="M1264" i="1" s="1"/>
  <c r="J1265" i="1"/>
  <c r="M1265" i="1" s="1"/>
  <c r="J1266" i="1"/>
  <c r="M1266" i="1" s="1"/>
  <c r="J1267" i="1"/>
  <c r="M1267" i="1" s="1"/>
  <c r="J1268" i="1"/>
  <c r="M1268" i="1" s="1"/>
  <c r="J1269" i="1"/>
  <c r="M1269" i="1" s="1"/>
  <c r="J1270" i="1"/>
  <c r="M1270" i="1" s="1"/>
  <c r="J1271" i="1"/>
  <c r="M1271" i="1" s="1"/>
  <c r="J1272" i="1"/>
  <c r="M1272" i="1" s="1"/>
  <c r="J1273" i="1"/>
  <c r="M1273" i="1" s="1"/>
  <c r="J1274" i="1"/>
  <c r="M1274" i="1" s="1"/>
  <c r="J1275" i="1"/>
  <c r="M1275" i="1" s="1"/>
  <c r="J1276" i="1"/>
  <c r="M1276" i="1" s="1"/>
  <c r="J1277" i="1"/>
  <c r="M1277" i="1" s="1"/>
  <c r="J1278" i="1"/>
  <c r="M1278" i="1" s="1"/>
  <c r="J1279" i="1"/>
  <c r="M1279" i="1" s="1"/>
  <c r="J1280" i="1"/>
  <c r="M1280" i="1" s="1"/>
  <c r="J1281" i="1"/>
  <c r="M1281" i="1" s="1"/>
  <c r="J1282" i="1"/>
  <c r="M1282" i="1" s="1"/>
  <c r="J1283" i="1"/>
  <c r="M1283" i="1" s="1"/>
  <c r="J1284" i="1"/>
  <c r="M1284" i="1" s="1"/>
  <c r="J1285" i="1"/>
  <c r="M1285" i="1" s="1"/>
  <c r="J1286" i="1"/>
  <c r="M1286" i="1" s="1"/>
  <c r="J1287" i="1"/>
  <c r="M1287" i="1" s="1"/>
  <c r="J1288" i="1"/>
  <c r="M1288" i="1" s="1"/>
  <c r="J1289" i="1"/>
  <c r="M1289" i="1" s="1"/>
  <c r="J1290" i="1"/>
  <c r="M1290" i="1" s="1"/>
  <c r="J1291" i="1"/>
  <c r="M1291" i="1" s="1"/>
  <c r="J1292" i="1"/>
  <c r="M1292" i="1" s="1"/>
  <c r="J1293" i="1"/>
  <c r="M1293" i="1" s="1"/>
  <c r="J1294" i="1"/>
  <c r="M1294" i="1" s="1"/>
  <c r="J1295" i="1"/>
  <c r="M1295" i="1" s="1"/>
  <c r="J1296" i="1"/>
  <c r="M1296" i="1" s="1"/>
  <c r="J1297" i="1"/>
  <c r="M1297" i="1" s="1"/>
  <c r="J1298" i="1"/>
  <c r="M1298" i="1" s="1"/>
  <c r="J1299" i="1"/>
  <c r="M1299" i="1" s="1"/>
  <c r="J1300" i="1"/>
  <c r="M1300" i="1" s="1"/>
  <c r="J1301" i="1"/>
  <c r="M1301" i="1" s="1"/>
  <c r="J1302" i="1"/>
  <c r="M1302" i="1" s="1"/>
  <c r="J1303" i="1"/>
  <c r="M1303" i="1" s="1"/>
  <c r="J1304" i="1"/>
  <c r="M1304" i="1" s="1"/>
  <c r="J1305" i="1"/>
  <c r="M1305" i="1" s="1"/>
  <c r="J1306" i="1"/>
  <c r="M1306" i="1" s="1"/>
  <c r="J1307" i="1"/>
  <c r="M1307" i="1" s="1"/>
  <c r="J532" i="1"/>
  <c r="M532" i="1" s="1"/>
  <c r="J1309" i="1"/>
  <c r="M1309" i="1" s="1"/>
  <c r="J1310" i="1"/>
  <c r="M1310" i="1" s="1"/>
  <c r="J1311" i="1"/>
  <c r="M1311" i="1" s="1"/>
  <c r="J1312" i="1"/>
  <c r="M1312" i="1" s="1"/>
  <c r="J1313" i="1"/>
  <c r="M1313" i="1" s="1"/>
  <c r="J1314" i="1"/>
  <c r="M1314" i="1" s="1"/>
  <c r="J1315" i="1"/>
  <c r="M1315" i="1" s="1"/>
  <c r="J1316" i="1"/>
  <c r="M1316" i="1" s="1"/>
  <c r="J1317" i="1"/>
  <c r="M1317" i="1" s="1"/>
  <c r="J1318" i="1"/>
  <c r="M1318" i="1" s="1"/>
  <c r="J1319" i="1"/>
  <c r="M1319" i="1" s="1"/>
  <c r="J1320" i="1"/>
  <c r="M1320" i="1" s="1"/>
  <c r="J1321" i="1"/>
  <c r="M1321" i="1" s="1"/>
  <c r="J1322" i="1"/>
  <c r="M1322" i="1" s="1"/>
  <c r="J1323" i="1"/>
  <c r="M1323" i="1" s="1"/>
  <c r="J1324" i="1"/>
  <c r="M1324" i="1" s="1"/>
  <c r="J1325" i="1"/>
  <c r="M1325" i="1" s="1"/>
  <c r="J1326" i="1"/>
  <c r="M1326" i="1" s="1"/>
  <c r="J1327" i="1"/>
  <c r="M1327" i="1" s="1"/>
  <c r="J1328" i="1"/>
  <c r="M1328" i="1" s="1"/>
  <c r="J1329" i="1"/>
  <c r="M1329" i="1" s="1"/>
  <c r="J1330" i="1"/>
  <c r="M1330" i="1" s="1"/>
  <c r="J1331" i="1"/>
  <c r="M1331" i="1" s="1"/>
  <c r="J1332" i="1"/>
  <c r="M1332" i="1" s="1"/>
  <c r="J1333" i="1"/>
  <c r="M1333" i="1" s="1"/>
  <c r="J1334" i="1"/>
  <c r="M1334" i="1" s="1"/>
  <c r="J1335" i="1"/>
  <c r="M1335" i="1" s="1"/>
  <c r="J1336" i="1"/>
  <c r="M1336" i="1" s="1"/>
  <c r="J1337" i="1"/>
  <c r="M1337" i="1" s="1"/>
  <c r="J2084" i="1"/>
  <c r="M2084" i="1" s="1"/>
  <c r="J1339" i="1"/>
  <c r="M1339" i="1" s="1"/>
  <c r="J1340" i="1"/>
  <c r="M1340" i="1" s="1"/>
  <c r="J1341" i="1"/>
  <c r="M1341" i="1" s="1"/>
  <c r="J1342" i="1"/>
  <c r="M1342" i="1" s="1"/>
  <c r="J1343" i="1"/>
  <c r="M1343" i="1" s="1"/>
  <c r="J1344" i="1"/>
  <c r="M1344" i="1" s="1"/>
  <c r="J1345" i="1"/>
  <c r="M1345" i="1" s="1"/>
  <c r="J1346" i="1"/>
  <c r="M1346" i="1" s="1"/>
  <c r="J1347" i="1"/>
  <c r="M1347" i="1" s="1"/>
  <c r="J1348" i="1"/>
  <c r="M1348" i="1" s="1"/>
  <c r="J1349" i="1"/>
  <c r="M1349" i="1" s="1"/>
  <c r="J3636" i="1"/>
  <c r="M3636" i="1" s="1"/>
  <c r="J1351" i="1"/>
  <c r="M1351" i="1" s="1"/>
  <c r="J1352" i="1"/>
  <c r="M1352" i="1" s="1"/>
  <c r="J1353" i="1"/>
  <c r="M1353" i="1" s="1"/>
  <c r="J1354" i="1"/>
  <c r="M1354" i="1" s="1"/>
  <c r="J1355" i="1"/>
  <c r="M1355" i="1" s="1"/>
  <c r="J1356" i="1"/>
  <c r="M1356" i="1" s="1"/>
  <c r="J1357" i="1"/>
  <c r="M1357" i="1" s="1"/>
  <c r="J1358" i="1"/>
  <c r="M1358" i="1" s="1"/>
  <c r="J1359" i="1"/>
  <c r="M1359" i="1" s="1"/>
  <c r="J1360" i="1"/>
  <c r="M1360" i="1" s="1"/>
  <c r="J2914" i="1"/>
  <c r="M2914" i="1" s="1"/>
  <c r="B5" i="5" s="1" a="1"/>
  <c r="B5" i="5" s="1"/>
  <c r="J2913" i="1"/>
  <c r="V80" i="23" l="1" a="1"/>
  <c r="V80" i="23" s="1"/>
  <c r="V34" i="23" a="1"/>
  <c r="V34" i="23" s="1"/>
  <c r="V93" i="23" a="1"/>
  <c r="V93" i="23" s="1"/>
  <c r="V90" i="23" a="1"/>
  <c r="V90" i="23" s="1"/>
  <c r="V49" i="23" a="1"/>
  <c r="V49" i="23" s="1"/>
  <c r="V92" i="23" a="1"/>
  <c r="V92" i="23" s="1"/>
  <c r="P44" i="23" a="1"/>
  <c r="P44" i="23" s="1"/>
  <c r="P50" i="23" a="1"/>
  <c r="P50" i="23" s="1"/>
  <c r="P7" i="23" a="1"/>
  <c r="P7" i="23" s="1"/>
  <c r="P110" i="23" a="1"/>
  <c r="P110" i="23" s="1"/>
  <c r="P51" i="23" a="1"/>
  <c r="P51" i="23" s="1"/>
  <c r="P88" i="23" a="1"/>
  <c r="P88" i="23" s="1"/>
  <c r="P74" i="23" a="1"/>
  <c r="P74" i="23" s="1"/>
  <c r="P75" i="23" a="1"/>
  <c r="P75" i="23" s="1"/>
  <c r="P72" i="23" a="1"/>
  <c r="P72" i="23" s="1"/>
  <c r="P33" i="23" a="1"/>
  <c r="P33" i="23" s="1"/>
  <c r="P102" i="23" a="1"/>
  <c r="P102" i="23" s="1"/>
  <c r="P82" i="23" a="1"/>
  <c r="P82" i="23" s="1"/>
  <c r="P95" i="23" a="1"/>
  <c r="P95" i="23" s="1"/>
  <c r="P12" i="23" a="1"/>
  <c r="P12" i="23" s="1"/>
  <c r="P118" i="23" a="1"/>
  <c r="P118" i="23" s="1"/>
  <c r="P47" i="23" a="1"/>
  <c r="P47" i="23" s="1"/>
  <c r="P36" i="23" a="1"/>
  <c r="P36" i="23" s="1"/>
  <c r="P37" i="23" a="1"/>
  <c r="P37" i="23" s="1"/>
  <c r="P115" i="23" a="1"/>
  <c r="P115" i="23" s="1"/>
  <c r="P73" i="23" a="1"/>
  <c r="P73" i="23" s="1"/>
  <c r="P17" i="23" a="1"/>
  <c r="P17" i="23" s="1"/>
  <c r="P77" i="23" a="1"/>
  <c r="P77" i="23" s="1"/>
  <c r="P8" i="23" a="1"/>
  <c r="P8" i="23" s="1"/>
  <c r="P40" i="23" a="1"/>
  <c r="P40" i="23" s="1"/>
  <c r="P63" i="23" a="1"/>
  <c r="P63" i="23" s="1"/>
  <c r="P104" i="23" a="1"/>
  <c r="P104" i="23" s="1"/>
  <c r="P76" i="23" a="1"/>
  <c r="P76" i="23" s="1"/>
  <c r="P10" i="23" a="1"/>
  <c r="P10" i="23" s="1"/>
  <c r="V119" i="23" a="1"/>
  <c r="V119" i="23" s="1"/>
  <c r="V19" i="23" a="1"/>
  <c r="V19" i="23" s="1"/>
  <c r="V103" i="23" a="1"/>
  <c r="V103" i="23" s="1"/>
  <c r="V116" i="23" a="1"/>
  <c r="V116" i="23" s="1"/>
  <c r="V124" i="23" a="1"/>
  <c r="V124" i="23" s="1"/>
  <c r="V127" i="23" a="1"/>
  <c r="V127" i="23" s="1"/>
  <c r="V81" i="23" a="1"/>
  <c r="V81" i="23" s="1"/>
  <c r="V87" i="23" a="1"/>
  <c r="V87" i="23" s="1"/>
  <c r="V20" i="23" a="1"/>
  <c r="V20" i="23" s="1"/>
  <c r="V84" i="23" a="1"/>
  <c r="V84" i="23" s="1"/>
  <c r="P27" i="23" a="1"/>
  <c r="P27" i="23" s="1"/>
  <c r="P28" i="23" a="1"/>
  <c r="P28" i="23" s="1"/>
  <c r="P67" i="23" a="1"/>
  <c r="P67" i="23" s="1"/>
  <c r="V57" i="23" a="1"/>
  <c r="V57" i="23" s="1"/>
  <c r="V120" i="23" a="1"/>
  <c r="V120" i="23" s="1"/>
  <c r="V126" i="23" a="1"/>
  <c r="V126" i="23" s="1"/>
  <c r="V30" i="23" a="1"/>
  <c r="V30" i="23" s="1"/>
  <c r="V68" i="23" a="1"/>
  <c r="V68" i="23" s="1"/>
  <c r="V54" i="23" a="1"/>
  <c r="V54" i="23" s="1"/>
  <c r="V79" i="23" a="1"/>
  <c r="V79" i="23" s="1"/>
  <c r="V31" i="23" a="1"/>
  <c r="V31" i="23" s="1"/>
  <c r="V107" i="23" a="1"/>
  <c r="V107" i="23" s="1"/>
  <c r="V83" i="23" a="1"/>
  <c r="V83" i="23" s="1"/>
  <c r="V114" i="23" a="1"/>
  <c r="V114" i="23" s="1"/>
  <c r="V60" i="23" a="1"/>
  <c r="V60" i="23" s="1"/>
  <c r="V117" i="23" a="1"/>
  <c r="V117" i="23" s="1"/>
  <c r="V65" i="23" a="1"/>
  <c r="V65" i="23" s="1"/>
  <c r="V111" i="23" a="1"/>
  <c r="V111" i="23" s="1"/>
  <c r="V32" i="23" a="1"/>
  <c r="V32" i="23" s="1"/>
  <c r="V94" i="23" a="1"/>
  <c r="V94" i="23" s="1"/>
  <c r="V125" i="23" a="1"/>
  <c r="V125" i="23" s="1"/>
  <c r="V61" i="23" a="1"/>
  <c r="V61" i="23" s="1"/>
  <c r="V52" i="23" a="1"/>
  <c r="V52" i="23" s="1"/>
  <c r="V13" i="23" a="1"/>
  <c r="V13" i="23" s="1"/>
  <c r="V46" i="23" a="1"/>
  <c r="V46" i="23" s="1"/>
  <c r="V48" i="23" a="1"/>
  <c r="V48" i="23" s="1"/>
  <c r="V16" i="23" a="1"/>
  <c r="V16" i="23" s="1"/>
  <c r="V66" i="23" a="1"/>
  <c r="V66" i="23" s="1"/>
  <c r="V105" i="23" a="1"/>
  <c r="V105" i="23" s="1"/>
  <c r="V38" i="23" a="1"/>
  <c r="V38" i="23" s="1"/>
  <c r="V11" i="23" a="1"/>
  <c r="V11" i="23" s="1"/>
  <c r="V26" i="23" a="1"/>
  <c r="V26" i="23" s="1"/>
  <c r="V89" i="23" a="1"/>
  <c r="V89" i="23" s="1"/>
  <c r="V100" i="23" a="1"/>
  <c r="V100" i="23" s="1"/>
  <c r="V56" i="23" a="1"/>
  <c r="V56" i="23" s="1"/>
  <c r="V39" i="23" a="1"/>
  <c r="V39" i="23" s="1"/>
  <c r="P112" i="23" a="1"/>
  <c r="P112" i="23" s="1"/>
  <c r="P99" i="23" a="1"/>
  <c r="P99" i="23" s="1"/>
  <c r="P108" i="23" a="1"/>
  <c r="P108" i="23" s="1"/>
  <c r="P78" i="23" a="1"/>
  <c r="P78" i="23" s="1"/>
  <c r="P59" i="23" a="1"/>
  <c r="P59" i="23" s="1"/>
  <c r="P85" i="23" a="1"/>
  <c r="P85" i="23" s="1"/>
  <c r="P113" i="23" a="1"/>
  <c r="P113" i="23" s="1"/>
  <c r="P23" i="23" a="1"/>
  <c r="P23" i="23" s="1"/>
  <c r="P53" i="23" a="1"/>
  <c r="P53" i="23" s="1"/>
  <c r="P18" i="23" a="1"/>
  <c r="P18" i="23" s="1"/>
  <c r="P22" i="23" a="1"/>
  <c r="P22" i="23" s="1"/>
  <c r="P41" i="23" a="1"/>
  <c r="P41" i="23" s="1"/>
  <c r="P55" i="23" a="1"/>
  <c r="P55" i="23" s="1"/>
  <c r="P97" i="23" a="1"/>
  <c r="P97" i="23" s="1"/>
  <c r="P29" i="23" a="1"/>
  <c r="P29" i="23" s="1"/>
  <c r="P109" i="23" a="1"/>
  <c r="P109" i="23" s="1"/>
  <c r="P71" i="23" a="1"/>
  <c r="P71" i="23" s="1"/>
  <c r="P106" i="23" a="1"/>
  <c r="P106" i="23" s="1"/>
  <c r="P121" i="23" a="1"/>
  <c r="P121" i="23" s="1"/>
  <c r="P91" i="23" a="1"/>
  <c r="P91" i="23" s="1"/>
  <c r="P64" i="23" a="1"/>
  <c r="P64" i="23" s="1"/>
  <c r="P62" i="23" a="1"/>
  <c r="P62" i="23" s="1"/>
  <c r="P25" i="23" a="1"/>
  <c r="P25" i="23" s="1"/>
  <c r="P58" i="23" a="1"/>
  <c r="P58" i="23" s="1"/>
  <c r="P45" i="23" a="1"/>
  <c r="P45" i="23" s="1"/>
  <c r="P123" i="23" a="1"/>
  <c r="P123" i="23" s="1"/>
  <c r="P98" i="23" a="1"/>
  <c r="P98" i="23" s="1"/>
  <c r="V70" i="23" a="1"/>
  <c r="V70" i="23" s="1"/>
  <c r="V43" i="23" a="1"/>
  <c r="V43" i="23" s="1"/>
  <c r="V128" i="23" a="1"/>
  <c r="V128" i="23" s="1"/>
  <c r="V14" i="23" a="1"/>
  <c r="V14" i="23" s="1"/>
  <c r="V28" i="23" a="1"/>
  <c r="V28" i="23" s="1"/>
  <c r="V50" i="23" a="1"/>
  <c r="V50" i="23" s="1"/>
  <c r="V110" i="23" a="1"/>
  <c r="V110" i="23" s="1"/>
  <c r="V51" i="23" a="1"/>
  <c r="V51" i="23" s="1"/>
  <c r="V74" i="23" a="1"/>
  <c r="V74" i="23" s="1"/>
  <c r="V72" i="23" a="1"/>
  <c r="V72" i="23" s="1"/>
  <c r="V33" i="23" a="1"/>
  <c r="V33" i="23" s="1"/>
  <c r="V95" i="23" a="1"/>
  <c r="V95" i="23" s="1"/>
  <c r="V118" i="23" a="1"/>
  <c r="V118" i="23" s="1"/>
  <c r="V47" i="23" a="1"/>
  <c r="V47" i="23" s="1"/>
  <c r="V37" i="23" a="1"/>
  <c r="V37" i="23" s="1"/>
  <c r="V73" i="23" a="1"/>
  <c r="V73" i="23" s="1"/>
  <c r="V17" i="23" a="1"/>
  <c r="V17" i="23" s="1"/>
  <c r="V8" i="23" a="1"/>
  <c r="V8" i="23" s="1"/>
  <c r="V104" i="23" a="1"/>
  <c r="V104" i="23" s="1"/>
  <c r="P80" i="23" a="1"/>
  <c r="P80" i="23" s="1"/>
  <c r="P69" i="23" a="1"/>
  <c r="P69" i="23" s="1"/>
  <c r="P19" i="23" a="1"/>
  <c r="P19" i="23" s="1"/>
  <c r="P103" i="23" a="1"/>
  <c r="P103" i="23" s="1"/>
  <c r="P70" i="23" a="1"/>
  <c r="P70" i="23" s="1"/>
  <c r="P101" i="23" a="1"/>
  <c r="P101" i="23" s="1"/>
  <c r="P14" i="23" a="1"/>
  <c r="P14" i="23" s="1"/>
  <c r="V69" i="23" a="1"/>
  <c r="V69" i="23" s="1"/>
  <c r="V86" i="23" a="1"/>
  <c r="V86" i="23" s="1"/>
  <c r="V96" i="23" a="1"/>
  <c r="V96" i="23" s="1"/>
  <c r="V101" i="23" a="1"/>
  <c r="V101" i="23" s="1"/>
  <c r="V35" i="23" a="1"/>
  <c r="V35" i="23" s="1"/>
  <c r="V42" i="23" a="1"/>
  <c r="V42" i="23" s="1"/>
  <c r="V122" i="23" a="1"/>
  <c r="V122" i="23" s="1"/>
  <c r="V44" i="23" a="1"/>
  <c r="V44" i="23" s="1"/>
  <c r="V27" i="23" a="1"/>
  <c r="V27" i="23" s="1"/>
  <c r="V67" i="23" a="1"/>
  <c r="V67" i="23" s="1"/>
  <c r="V7" i="23" a="1"/>
  <c r="V7" i="23" s="1"/>
  <c r="V88" i="23" a="1"/>
  <c r="V88" i="23" s="1"/>
  <c r="V75" i="23" a="1"/>
  <c r="V75" i="23" s="1"/>
  <c r="V102" i="23" a="1"/>
  <c r="V102" i="23" s="1"/>
  <c r="V82" i="23" a="1"/>
  <c r="V82" i="23" s="1"/>
  <c r="V12" i="23" a="1"/>
  <c r="V12" i="23" s="1"/>
  <c r="V36" i="23" a="1"/>
  <c r="V36" i="23" s="1"/>
  <c r="V115" i="23" a="1"/>
  <c r="V115" i="23" s="1"/>
  <c r="V77" i="23" a="1"/>
  <c r="V77" i="23" s="1"/>
  <c r="V40" i="23" a="1"/>
  <c r="V40" i="23" s="1"/>
  <c r="V63" i="23" a="1"/>
  <c r="V63" i="23" s="1"/>
  <c r="V76" i="23" a="1"/>
  <c r="V76" i="23" s="1"/>
  <c r="P86" i="23" a="1"/>
  <c r="P86" i="23" s="1"/>
  <c r="P119" i="23" a="1"/>
  <c r="P119" i="23" s="1"/>
  <c r="P34" i="23" a="1"/>
  <c r="P34" i="23" s="1"/>
  <c r="P93" i="23" a="1"/>
  <c r="P93" i="23" s="1"/>
  <c r="P116" i="23" a="1"/>
  <c r="P116" i="23" s="1"/>
  <c r="P43" i="23" a="1"/>
  <c r="P43" i="23" s="1"/>
  <c r="P96" i="23" a="1"/>
  <c r="P96" i="23" s="1"/>
  <c r="P124" i="23" a="1"/>
  <c r="P124" i="23" s="1"/>
  <c r="P90" i="23" a="1"/>
  <c r="P90" i="23" s="1"/>
  <c r="P127" i="23" a="1"/>
  <c r="P127" i="23" s="1"/>
  <c r="P35" i="23" a="1"/>
  <c r="P35" i="23" s="1"/>
  <c r="P81" i="23" a="1"/>
  <c r="P81" i="23" s="1"/>
  <c r="P42" i="23" a="1"/>
  <c r="P42" i="23" s="1"/>
  <c r="P128" i="23" a="1"/>
  <c r="P128" i="23" s="1"/>
  <c r="P49" i="23" a="1"/>
  <c r="P49" i="23" s="1"/>
  <c r="P87" i="23" a="1"/>
  <c r="P87" i="23" s="1"/>
  <c r="P20" i="23" a="1"/>
  <c r="P20" i="23" s="1"/>
  <c r="P122" i="23" a="1"/>
  <c r="P122" i="23" s="1"/>
  <c r="P92" i="23" a="1"/>
  <c r="P92" i="23" s="1"/>
  <c r="P84" i="23" a="1"/>
  <c r="P84" i="23" s="1"/>
  <c r="V24" i="23" a="1"/>
  <c r="V24" i="23" s="1"/>
  <c r="V112" i="23" a="1"/>
  <c r="V112" i="23" s="1"/>
  <c r="V99" i="23" a="1"/>
  <c r="V99" i="23" s="1"/>
  <c r="V108" i="23" a="1"/>
  <c r="V108" i="23" s="1"/>
  <c r="V21" i="23" a="1"/>
  <c r="V21" i="23" s="1"/>
  <c r="V78" i="23" a="1"/>
  <c r="V78" i="23" s="1"/>
  <c r="V59" i="23" a="1"/>
  <c r="V59" i="23" s="1"/>
  <c r="V85" i="23" a="1"/>
  <c r="V85" i="23" s="1"/>
  <c r="V113" i="23" a="1"/>
  <c r="V113" i="23" s="1"/>
  <c r="V23" i="23" a="1"/>
  <c r="V23" i="23" s="1"/>
  <c r="V9" i="23" a="1"/>
  <c r="V9" i="23" s="1"/>
  <c r="V53" i="23" a="1"/>
  <c r="V53" i="23" s="1"/>
  <c r="V18" i="23" a="1"/>
  <c r="V18" i="23" s="1"/>
  <c r="V22" i="23" a="1"/>
  <c r="V22" i="23" s="1"/>
  <c r="V15" i="23" a="1"/>
  <c r="V15" i="23" s="1"/>
  <c r="V41" i="23" a="1"/>
  <c r="V41" i="23" s="1"/>
  <c r="V55" i="23" a="1"/>
  <c r="V55" i="23" s="1"/>
  <c r="V97" i="23" a="1"/>
  <c r="V97" i="23" s="1"/>
  <c r="V29" i="23" a="1"/>
  <c r="V29" i="23" s="1"/>
  <c r="V109" i="23" a="1"/>
  <c r="V109" i="23" s="1"/>
  <c r="V71" i="23" a="1"/>
  <c r="V71" i="23" s="1"/>
  <c r="V106" i="23" a="1"/>
  <c r="V106" i="23" s="1"/>
  <c r="V121" i="23" a="1"/>
  <c r="V121" i="23" s="1"/>
  <c r="V91" i="23" a="1"/>
  <c r="V91" i="23" s="1"/>
  <c r="V64" i="23" a="1"/>
  <c r="V64" i="23" s="1"/>
  <c r="V62" i="23" a="1"/>
  <c r="V62" i="23" s="1"/>
  <c r="V25" i="23" a="1"/>
  <c r="V25" i="23" s="1"/>
  <c r="V58" i="23" a="1"/>
  <c r="V58" i="23" s="1"/>
  <c r="V45" i="23" a="1"/>
  <c r="V45" i="23" s="1"/>
  <c r="V123" i="23" a="1"/>
  <c r="V123" i="23" s="1"/>
  <c r="V98" i="23" a="1"/>
  <c r="V98" i="23" s="1"/>
  <c r="P57" i="23" a="1"/>
  <c r="P57" i="23" s="1"/>
  <c r="P120" i="23" a="1"/>
  <c r="P120" i="23" s="1"/>
  <c r="P30" i="23" a="1"/>
  <c r="P30" i="23" s="1"/>
  <c r="P54" i="23" a="1"/>
  <c r="P54" i="23" s="1"/>
  <c r="P79" i="23" a="1"/>
  <c r="P79" i="23" s="1"/>
  <c r="P31" i="23" a="1"/>
  <c r="P31" i="23" s="1"/>
  <c r="P107" i="23" a="1"/>
  <c r="P107" i="23" s="1"/>
  <c r="P83" i="23" a="1"/>
  <c r="P83" i="23" s="1"/>
  <c r="P114" i="23" a="1"/>
  <c r="P114" i="23" s="1"/>
  <c r="P60" i="23" a="1"/>
  <c r="P60" i="23" s="1"/>
  <c r="P117" i="23" a="1"/>
  <c r="P117" i="23" s="1"/>
  <c r="P65" i="23" a="1"/>
  <c r="P65" i="23" s="1"/>
  <c r="P111" i="23" a="1"/>
  <c r="P111" i="23" s="1"/>
  <c r="P94" i="23" a="1"/>
  <c r="P94" i="23" s="1"/>
  <c r="P125" i="23" a="1"/>
  <c r="P125" i="23" s="1"/>
  <c r="P61" i="23" a="1"/>
  <c r="P61" i="23" s="1"/>
  <c r="P52" i="23" a="1"/>
  <c r="P52" i="23" s="1"/>
  <c r="P13" i="23" a="1"/>
  <c r="P13" i="23" s="1"/>
  <c r="P46" i="23" a="1"/>
  <c r="P46" i="23" s="1"/>
  <c r="P48" i="23" a="1"/>
  <c r="P48" i="23" s="1"/>
  <c r="P16" i="23" a="1"/>
  <c r="P16" i="23" s="1"/>
  <c r="P66" i="23" a="1"/>
  <c r="P66" i="23" s="1"/>
  <c r="P105" i="23" a="1"/>
  <c r="P105" i="23" s="1"/>
  <c r="P38" i="23" a="1"/>
  <c r="P38" i="23" s="1"/>
  <c r="P11" i="23" a="1"/>
  <c r="P11" i="23" s="1"/>
  <c r="P26" i="23" a="1"/>
  <c r="P26" i="23" s="1"/>
  <c r="P89" i="23" a="1"/>
  <c r="P89" i="23" s="1"/>
  <c r="P100" i="23" a="1"/>
  <c r="P100" i="23" s="1"/>
  <c r="P56" i="23" a="1"/>
  <c r="P56" i="23" s="1"/>
  <c r="P39" i="23" a="1"/>
  <c r="P39" i="23" s="1"/>
  <c r="V57" i="12" a="1"/>
  <c r="V57" i="12" s="1"/>
  <c r="V51" i="12" a="1"/>
  <c r="V51" i="12" s="1"/>
  <c r="V46" i="12" a="1"/>
  <c r="V46" i="12" s="1"/>
  <c r="V81" i="12" a="1"/>
  <c r="V81" i="12" s="1"/>
  <c r="V67" i="12" a="1"/>
  <c r="V67" i="12" s="1"/>
  <c r="V121" i="12" a="1"/>
  <c r="V121" i="12" s="1"/>
  <c r="V26" i="12" a="1"/>
  <c r="V26" i="12" s="1"/>
  <c r="V118" i="12" a="1"/>
  <c r="V118" i="12" s="1"/>
  <c r="V126" i="12" a="1"/>
  <c r="V126" i="12" s="1"/>
  <c r="V27" i="12" a="1"/>
  <c r="V27" i="12" s="1"/>
  <c r="V65" i="12" a="1"/>
  <c r="V65" i="12" s="1"/>
  <c r="V38" i="12" a="1"/>
  <c r="V38" i="12" s="1"/>
  <c r="V107" i="12" a="1"/>
  <c r="V107" i="12" s="1"/>
  <c r="V93" i="12" a="1"/>
  <c r="V93" i="12" s="1"/>
  <c r="V99" i="12" a="1"/>
  <c r="V99" i="12" s="1"/>
  <c r="V119" i="12" a="1"/>
  <c r="V119" i="12" s="1"/>
  <c r="V123" i="12" a="1"/>
  <c r="V123" i="12" s="1"/>
  <c r="V48" i="12" a="1"/>
  <c r="V48" i="12" s="1"/>
  <c r="V41" i="12" a="1"/>
  <c r="V41" i="12" s="1"/>
  <c r="V21" i="12" a="1"/>
  <c r="V21" i="12" s="1"/>
  <c r="V83" i="12" a="1"/>
  <c r="V83" i="12" s="1"/>
  <c r="V7" i="12" a="1"/>
  <c r="V7" i="12" s="1"/>
  <c r="V84" i="12" a="1"/>
  <c r="V84" i="12" s="1"/>
  <c r="V109" i="12" a="1"/>
  <c r="V109" i="12" s="1"/>
  <c r="V34" i="12" a="1"/>
  <c r="V34" i="12" s="1"/>
  <c r="V60" i="12" a="1"/>
  <c r="V60" i="12" s="1"/>
  <c r="V15" i="12" a="1"/>
  <c r="V15" i="12" s="1"/>
  <c r="V52" i="12" a="1"/>
  <c r="V52" i="12" s="1"/>
  <c r="V75" i="12" a="1"/>
  <c r="V75" i="12" s="1"/>
  <c r="V23" i="12" a="1"/>
  <c r="V23" i="12" s="1"/>
  <c r="V106" i="12" a="1"/>
  <c r="V106" i="12" s="1"/>
  <c r="V86" i="12" a="1"/>
  <c r="V86" i="12" s="1"/>
  <c r="V87" i="12" a="1"/>
  <c r="V87" i="12" s="1"/>
  <c r="V69" i="12" a="1"/>
  <c r="V69" i="12" s="1"/>
  <c r="V112" i="12" a="1"/>
  <c r="V112" i="12" s="1"/>
  <c r="V78" i="12" a="1"/>
  <c r="V78" i="12" s="1"/>
  <c r="V94" i="12" a="1"/>
  <c r="V94" i="12" s="1"/>
  <c r="V80" i="12" a="1"/>
  <c r="V80" i="12" s="1"/>
  <c r="V62" i="12" a="1"/>
  <c r="V62" i="12" s="1"/>
  <c r="V24" i="12" a="1"/>
  <c r="V24" i="12" s="1"/>
  <c r="V113" i="12" a="1"/>
  <c r="V113" i="12" s="1"/>
  <c r="V42" i="12" a="1"/>
  <c r="V42" i="12" s="1"/>
  <c r="V8" i="12" a="1"/>
  <c r="V8" i="12" s="1"/>
  <c r="V102" i="12" a="1"/>
  <c r="V102" i="12" s="1"/>
  <c r="V58" i="12" a="1"/>
  <c r="V58" i="12" s="1"/>
  <c r="V59" i="12" a="1"/>
  <c r="V59" i="12" s="1"/>
  <c r="V17" i="12" a="1"/>
  <c r="V17" i="12" s="1"/>
  <c r="V114" i="12" a="1"/>
  <c r="V114" i="12" s="1"/>
  <c r="V72" i="12" a="1"/>
  <c r="V72" i="12" s="1"/>
  <c r="V64" i="12" a="1"/>
  <c r="V64" i="12" s="1"/>
  <c r="V97" i="12" a="1"/>
  <c r="V97" i="12" s="1"/>
  <c r="V19" i="12" a="1"/>
  <c r="V19" i="12" s="1"/>
  <c r="V100" i="12" a="1"/>
  <c r="V100" i="12" s="1"/>
  <c r="V11" i="12" a="1"/>
  <c r="V11" i="12" s="1"/>
  <c r="V90" i="12" a="1"/>
  <c r="V90" i="12" s="1"/>
  <c r="V28" i="12" a="1"/>
  <c r="V28" i="12" s="1"/>
  <c r="V116" i="12" a="1"/>
  <c r="V116" i="12" s="1"/>
  <c r="V16" i="12" a="1"/>
  <c r="V16" i="12" s="1"/>
  <c r="V25" i="12" a="1"/>
  <c r="V25" i="12" s="1"/>
  <c r="V108" i="12" a="1"/>
  <c r="V108" i="12" s="1"/>
  <c r="V44" i="12" a="1"/>
  <c r="V44" i="12" s="1"/>
  <c r="V95" i="12" a="1"/>
  <c r="V95" i="12" s="1"/>
  <c r="V54" i="12" a="1"/>
  <c r="V54" i="12" s="1"/>
  <c r="V125" i="12" a="1"/>
  <c r="V125" i="12" s="1"/>
  <c r="V92" i="12" a="1"/>
  <c r="V92" i="12" s="1"/>
  <c r="V89" i="12" a="1"/>
  <c r="V89" i="12" s="1"/>
  <c r="V96" i="12" a="1"/>
  <c r="V96" i="12" s="1"/>
  <c r="V124" i="12" a="1"/>
  <c r="V124" i="12" s="1"/>
  <c r="V36" i="12" a="1"/>
  <c r="V36" i="12" s="1"/>
  <c r="V63" i="12" a="1"/>
  <c r="V63" i="12" s="1"/>
  <c r="V50" i="12" a="1"/>
  <c r="V50" i="12" s="1"/>
  <c r="V105" i="12" a="1"/>
  <c r="V105" i="12" s="1"/>
  <c r="V40" i="12" a="1"/>
  <c r="V40" i="12" s="1"/>
  <c r="V33" i="12" a="1"/>
  <c r="V33" i="12" s="1"/>
  <c r="V14" i="12" a="1"/>
  <c r="V14" i="12" s="1"/>
  <c r="V39" i="12" a="1"/>
  <c r="V39" i="12" s="1"/>
  <c r="V128" i="12" a="1"/>
  <c r="V128" i="12" s="1"/>
  <c r="V47" i="12" a="1"/>
  <c r="V47" i="12" s="1"/>
  <c r="V115" i="12" a="1"/>
  <c r="V115" i="12" s="1"/>
  <c r="V32" i="12" a="1"/>
  <c r="V32" i="12" s="1"/>
  <c r="V45" i="12" a="1"/>
  <c r="V45" i="12" s="1"/>
  <c r="V13" i="12" a="1"/>
  <c r="V13" i="12" s="1"/>
  <c r="V110" i="12" a="1"/>
  <c r="V110" i="12" s="1"/>
  <c r="V68" i="12" a="1"/>
  <c r="V68" i="12" s="1"/>
  <c r="V82" i="12" a="1"/>
  <c r="V82" i="12" s="1"/>
  <c r="V77" i="12" a="1"/>
  <c r="V77" i="12" s="1"/>
  <c r="V66" i="12" a="1"/>
  <c r="V66" i="12" s="1"/>
  <c r="V101" i="12" a="1"/>
  <c r="V101" i="12" s="1"/>
  <c r="V56" i="12" a="1"/>
  <c r="V56" i="12" s="1"/>
  <c r="V122" i="12" a="1"/>
  <c r="V122" i="12" s="1"/>
  <c r="V127" i="12" a="1"/>
  <c r="V127" i="12" s="1"/>
  <c r="V103" i="12" a="1"/>
  <c r="V103" i="12" s="1"/>
  <c r="V22" i="12" a="1"/>
  <c r="V22" i="12" s="1"/>
  <c r="V79" i="12" a="1"/>
  <c r="V79" i="12" s="1"/>
  <c r="V49" i="12" a="1"/>
  <c r="V49" i="12" s="1"/>
  <c r="V35" i="12" a="1"/>
  <c r="V35" i="12" s="1"/>
  <c r="V71" i="12" a="1"/>
  <c r="V71" i="12" s="1"/>
  <c r="V70" i="12" a="1"/>
  <c r="V70" i="12" s="1"/>
  <c r="V91" i="12" a="1"/>
  <c r="V91" i="12" s="1"/>
  <c r="V12" i="12" a="1"/>
  <c r="V12" i="12" s="1"/>
  <c r="V9" i="12" a="1"/>
  <c r="V9" i="12" s="1"/>
  <c r="V61" i="12" a="1"/>
  <c r="V61" i="12" s="1"/>
  <c r="V30" i="12" a="1"/>
  <c r="V30" i="12" s="1"/>
  <c r="V37" i="12" a="1"/>
  <c r="V37" i="12" s="1"/>
  <c r="V20" i="12" a="1"/>
  <c r="V20" i="12" s="1"/>
  <c r="V10" i="12" a="1"/>
  <c r="V10" i="12" s="1"/>
  <c r="V98" i="12" a="1"/>
  <c r="V98" i="12" s="1"/>
  <c r="V55" i="12" a="1"/>
  <c r="V55" i="12" s="1"/>
  <c r="V111" i="12" a="1"/>
  <c r="V111" i="12" s="1"/>
  <c r="V74" i="12" a="1"/>
  <c r="V74" i="12" s="1"/>
  <c r="V43" i="12" a="1"/>
  <c r="V43" i="12" s="1"/>
  <c r="V29" i="12" a="1"/>
  <c r="V29" i="12" s="1"/>
  <c r="V53" i="12" a="1"/>
  <c r="V53" i="12" s="1"/>
  <c r="V104" i="12" a="1"/>
  <c r="V104" i="12" s="1"/>
  <c r="V120" i="12" a="1"/>
  <c r="V120" i="12" s="1"/>
  <c r="V117" i="12" a="1"/>
  <c r="V117" i="12" s="1"/>
  <c r="V31" i="12" a="1"/>
  <c r="V31" i="12" s="1"/>
  <c r="V85" i="12" a="1"/>
  <c r="V85" i="12" s="1"/>
  <c r="V88" i="12" a="1"/>
  <c r="V88" i="12" s="1"/>
  <c r="V76" i="12" a="1"/>
  <c r="V76" i="12" s="1"/>
  <c r="V73" i="12" a="1"/>
  <c r="V73" i="12" s="1"/>
  <c r="H395" i="5" a="1"/>
  <c r="H395" i="5" s="1"/>
  <c r="P57" i="12" a="1"/>
  <c r="P57" i="12" s="1"/>
  <c r="H394" i="5" a="1"/>
  <c r="H394" i="5" s="1"/>
  <c r="P51" i="12" a="1"/>
  <c r="P51" i="12" s="1"/>
  <c r="H393" i="5" a="1"/>
  <c r="H393" i="5" s="1"/>
  <c r="P46" i="12" a="1"/>
  <c r="P46" i="12" s="1"/>
  <c r="H392" i="5" a="1"/>
  <c r="H392" i="5" s="1"/>
  <c r="P81" i="12" a="1"/>
  <c r="P81" i="12" s="1"/>
  <c r="H388" i="5" a="1"/>
  <c r="H388" i="5" s="1"/>
  <c r="P67" i="12" a="1"/>
  <c r="P67" i="12" s="1"/>
  <c r="H387" i="5" a="1"/>
  <c r="H387" i="5" s="1"/>
  <c r="P121" i="12" a="1"/>
  <c r="P121" i="12" s="1"/>
  <c r="H386" i="5" a="1"/>
  <c r="H386" i="5" s="1"/>
  <c r="P26" i="12" a="1"/>
  <c r="P26" i="12" s="1"/>
  <c r="H385" i="5" a="1"/>
  <c r="H385" i="5" s="1"/>
  <c r="P118" i="12" a="1"/>
  <c r="P118" i="12" s="1"/>
  <c r="H383" i="5" a="1"/>
  <c r="H383" i="5" s="1"/>
  <c r="P126" i="12" a="1"/>
  <c r="P126" i="12" s="1"/>
  <c r="H382" i="5" a="1"/>
  <c r="H382" i="5" s="1"/>
  <c r="P27" i="12" a="1"/>
  <c r="P27" i="12" s="1"/>
  <c r="H378" i="5" a="1"/>
  <c r="H378" i="5" s="1"/>
  <c r="P65" i="12" a="1"/>
  <c r="P65" i="12" s="1"/>
  <c r="H375" i="5" a="1"/>
  <c r="H375" i="5" s="1"/>
  <c r="P38" i="12" a="1"/>
  <c r="P38" i="12" s="1"/>
  <c r="H373" i="5" a="1"/>
  <c r="H373" i="5" s="1"/>
  <c r="P107" i="12" a="1"/>
  <c r="P107" i="12" s="1"/>
  <c r="H372" i="5" a="1"/>
  <c r="H372" i="5" s="1"/>
  <c r="P93" i="12" a="1"/>
  <c r="P93" i="12" s="1"/>
  <c r="H371" i="5" a="1"/>
  <c r="H371" i="5" s="1"/>
  <c r="P99" i="12" a="1"/>
  <c r="P99" i="12" s="1"/>
  <c r="H369" i="5" a="1"/>
  <c r="H369" i="5" s="1"/>
  <c r="P119" i="12" a="1"/>
  <c r="P119" i="12" s="1"/>
  <c r="H368" i="5" a="1"/>
  <c r="H368" i="5" s="1"/>
  <c r="P123" i="12" a="1"/>
  <c r="P123" i="12" s="1"/>
  <c r="H367" i="5" a="1"/>
  <c r="H367" i="5" s="1"/>
  <c r="P48" i="12" a="1"/>
  <c r="P48" i="12" s="1"/>
  <c r="H366" i="5" a="1"/>
  <c r="H366" i="5" s="1"/>
  <c r="P41" i="12" a="1"/>
  <c r="P41" i="12" s="1"/>
  <c r="H365" i="5" a="1"/>
  <c r="H365" i="5" s="1"/>
  <c r="P21" i="12" a="1"/>
  <c r="P21" i="12" s="1"/>
  <c r="H363" i="5" a="1"/>
  <c r="H363" i="5" s="1"/>
  <c r="P83" i="12" a="1"/>
  <c r="P83" i="12" s="1"/>
  <c r="H362" i="5" a="1"/>
  <c r="H362" i="5" s="1"/>
  <c r="P7" i="12" a="1"/>
  <c r="P7" i="12" s="1"/>
  <c r="H361" i="5" a="1"/>
  <c r="H361" i="5" s="1"/>
  <c r="P84" i="12" a="1"/>
  <c r="P84" i="12" s="1"/>
  <c r="H358" i="5" a="1"/>
  <c r="H358" i="5" s="1"/>
  <c r="P109" i="12" a="1"/>
  <c r="P109" i="12" s="1"/>
  <c r="H355" i="5" a="1"/>
  <c r="H355" i="5" s="1"/>
  <c r="P34" i="12" a="1"/>
  <c r="P34" i="12" s="1"/>
  <c r="H353" i="5" a="1"/>
  <c r="H353" i="5" s="1"/>
  <c r="P60" i="12" a="1"/>
  <c r="P60" i="12" s="1"/>
  <c r="H352" i="5" a="1"/>
  <c r="H352" i="5" s="1"/>
  <c r="P15" i="12" a="1"/>
  <c r="P15" i="12" s="1"/>
  <c r="H350" i="5" a="1"/>
  <c r="H350" i="5" s="1"/>
  <c r="P52" i="12" a="1"/>
  <c r="P52" i="12" s="1"/>
  <c r="H346" i="5" a="1"/>
  <c r="H346" i="5" s="1"/>
  <c r="P75" i="12" a="1"/>
  <c r="P75" i="12" s="1"/>
  <c r="H344" i="5" a="1"/>
  <c r="H344" i="5" s="1"/>
  <c r="P23" i="12" a="1"/>
  <c r="P23" i="12" s="1"/>
  <c r="H343" i="5" a="1"/>
  <c r="H343" i="5" s="1"/>
  <c r="P106" i="12" a="1"/>
  <c r="P106" i="12" s="1"/>
  <c r="H342" i="5" a="1"/>
  <c r="H342" i="5" s="1"/>
  <c r="P86" i="12" a="1"/>
  <c r="P86" i="12" s="1"/>
  <c r="H341" i="5" a="1"/>
  <c r="H341" i="5" s="1"/>
  <c r="P87" i="12" a="1"/>
  <c r="P87" i="12" s="1"/>
  <c r="H338" i="5" a="1"/>
  <c r="H338" i="5" s="1"/>
  <c r="P69" i="12" a="1"/>
  <c r="P69" i="12" s="1"/>
  <c r="H337" i="5" a="1"/>
  <c r="H337" i="5" s="1"/>
  <c r="P112" i="12" a="1"/>
  <c r="P112" i="12" s="1"/>
  <c r="H336" i="5" a="1"/>
  <c r="H336" i="5" s="1"/>
  <c r="P78" i="12" a="1"/>
  <c r="P78" i="12" s="1"/>
  <c r="H335" i="5" a="1"/>
  <c r="H335" i="5" s="1"/>
  <c r="P94" i="12" a="1"/>
  <c r="P94" i="12" s="1"/>
  <c r="H334" i="5" a="1"/>
  <c r="H334" i="5" s="1"/>
  <c r="P80" i="12" a="1"/>
  <c r="P80" i="12" s="1"/>
  <c r="H332" i="5" a="1"/>
  <c r="H332" i="5" s="1"/>
  <c r="P62" i="12" a="1"/>
  <c r="P62" i="12" s="1"/>
  <c r="H331" i="5" a="1"/>
  <c r="H331" i="5" s="1"/>
  <c r="H329" i="5" a="1"/>
  <c r="H329" i="5" s="1"/>
  <c r="P24" i="12" a="1"/>
  <c r="P24" i="12" s="1"/>
  <c r="H327" i="5" a="1"/>
  <c r="H327" i="5" s="1"/>
  <c r="P113" i="12" a="1"/>
  <c r="P113" i="12" s="1"/>
  <c r="H326" i="5" a="1"/>
  <c r="H326" i="5" s="1"/>
  <c r="P42" i="12" a="1"/>
  <c r="P42" i="12" s="1"/>
  <c r="H325" i="5" a="1"/>
  <c r="H325" i="5" s="1"/>
  <c r="P8" i="12" a="1"/>
  <c r="P8" i="12" s="1"/>
  <c r="H322" i="5" a="1"/>
  <c r="H322" i="5" s="1"/>
  <c r="P102" i="12" a="1"/>
  <c r="P102" i="12" s="1"/>
  <c r="H321" i="5" a="1"/>
  <c r="H321" i="5" s="1"/>
  <c r="P58" i="12" a="1"/>
  <c r="P58" i="12" s="1"/>
  <c r="H319" i="5" a="1"/>
  <c r="H319" i="5" s="1"/>
  <c r="P59" i="12" a="1"/>
  <c r="P59" i="12" s="1"/>
  <c r="H317" i="5" a="1"/>
  <c r="H317" i="5" s="1"/>
  <c r="P17" i="12" a="1"/>
  <c r="P17" i="12" s="1"/>
  <c r="H315" i="5" a="1"/>
  <c r="H315" i="5" s="1"/>
  <c r="P114" i="12" a="1"/>
  <c r="P114" i="12" s="1"/>
  <c r="H314" i="5" a="1"/>
  <c r="H314" i="5" s="1"/>
  <c r="P72" i="12" a="1"/>
  <c r="P72" i="12" s="1"/>
  <c r="H311" i="5" a="1"/>
  <c r="H311" i="5" s="1"/>
  <c r="P64" i="12" a="1"/>
  <c r="P64" i="12" s="1"/>
  <c r="H310" i="5" a="1"/>
  <c r="H310" i="5" s="1"/>
  <c r="P97" i="12" a="1"/>
  <c r="P97" i="12" s="1"/>
  <c r="H309" i="5" a="1"/>
  <c r="H309" i="5" s="1"/>
  <c r="P19" i="12" a="1"/>
  <c r="P19" i="12" s="1"/>
  <c r="H307" i="5" a="1"/>
  <c r="H307" i="5" s="1"/>
  <c r="P100" i="12" a="1"/>
  <c r="P100" i="12" s="1"/>
  <c r="H306" i="5" a="1"/>
  <c r="H306" i="5" s="1"/>
  <c r="P11" i="12" a="1"/>
  <c r="P11" i="12" s="1"/>
  <c r="H304" i="5" a="1"/>
  <c r="H304" i="5" s="1"/>
  <c r="P90" i="12" a="1"/>
  <c r="P90" i="12" s="1"/>
  <c r="H303" i="5" a="1"/>
  <c r="H303" i="5" s="1"/>
  <c r="P28" i="12" a="1"/>
  <c r="P28" i="12" s="1"/>
  <c r="H300" i="5" a="1"/>
  <c r="H300" i="5" s="1"/>
  <c r="P116" i="12" a="1"/>
  <c r="P116" i="12" s="1"/>
  <c r="H297" i="5" a="1"/>
  <c r="H297" i="5" s="1"/>
  <c r="P16" i="12" a="1"/>
  <c r="P16" i="12" s="1"/>
  <c r="H296" i="5" a="1"/>
  <c r="H296" i="5" s="1"/>
  <c r="P25" i="12" a="1"/>
  <c r="P25" i="12" s="1"/>
  <c r="H294" i="5" a="1"/>
  <c r="H294" i="5" s="1"/>
  <c r="P108" i="12" a="1"/>
  <c r="P108" i="12" s="1"/>
  <c r="H293" i="5" a="1"/>
  <c r="H293" i="5" s="1"/>
  <c r="P44" i="12" a="1"/>
  <c r="P44" i="12" s="1"/>
  <c r="H292" i="5" a="1"/>
  <c r="H292" i="5" s="1"/>
  <c r="P95" i="12" a="1"/>
  <c r="P95" i="12" s="1"/>
  <c r="H289" i="5" a="1"/>
  <c r="H289" i="5" s="1"/>
  <c r="P54" i="12" a="1"/>
  <c r="P54" i="12" s="1"/>
  <c r="H288" i="5" a="1"/>
  <c r="H288" i="5" s="1"/>
  <c r="P125" i="12" a="1"/>
  <c r="P125" i="12" s="1"/>
  <c r="H287" i="5" a="1"/>
  <c r="H287" i="5" s="1"/>
  <c r="P92" i="12" a="1"/>
  <c r="P92" i="12" s="1"/>
  <c r="H285" i="5" a="1"/>
  <c r="H285" i="5" s="1"/>
  <c r="P89" i="12" a="1"/>
  <c r="P89" i="12" s="1"/>
  <c r="H284" i="5" a="1"/>
  <c r="H284" i="5" s="1"/>
  <c r="P96" i="12" a="1"/>
  <c r="P96" i="12" s="1"/>
  <c r="H283" i="5" a="1"/>
  <c r="H283" i="5" s="1"/>
  <c r="P124" i="12" a="1"/>
  <c r="P124" i="12" s="1"/>
  <c r="H281" i="5" a="1"/>
  <c r="H281" i="5" s="1"/>
  <c r="P36" i="12" a="1"/>
  <c r="P36" i="12" s="1"/>
  <c r="H279" i="5" a="1"/>
  <c r="H279" i="5" s="1"/>
  <c r="P63" i="12" a="1"/>
  <c r="P63" i="12" s="1"/>
  <c r="H278" i="5" a="1"/>
  <c r="H278" i="5" s="1"/>
  <c r="P50" i="12" a="1"/>
  <c r="P50" i="12" s="1"/>
  <c r="H276" i="5" a="1"/>
  <c r="H276" i="5" s="1"/>
  <c r="P105" i="12" a="1"/>
  <c r="P105" i="12" s="1"/>
  <c r="H275" i="5" a="1"/>
  <c r="H275" i="5" s="1"/>
  <c r="P40" i="12" a="1"/>
  <c r="P40" i="12" s="1"/>
  <c r="H274" i="5" a="1"/>
  <c r="H274" i="5" s="1"/>
  <c r="P33" i="12" a="1"/>
  <c r="P33" i="12" s="1"/>
  <c r="H271" i="5" a="1"/>
  <c r="H271" i="5" s="1"/>
  <c r="P14" i="12" a="1"/>
  <c r="P14" i="12" s="1"/>
  <c r="H270" i="5" a="1"/>
  <c r="H270" i="5" s="1"/>
  <c r="P39" i="12" a="1"/>
  <c r="P39" i="12" s="1"/>
  <c r="H268" i="5" a="1"/>
  <c r="H268" i="5" s="1"/>
  <c r="P128" i="12" a="1"/>
  <c r="P128" i="12" s="1"/>
  <c r="H267" i="5" a="1"/>
  <c r="H267" i="5" s="1"/>
  <c r="P47" i="12" a="1"/>
  <c r="P47" i="12" s="1"/>
  <c r="H265" i="5" a="1"/>
  <c r="H265" i="5" s="1"/>
  <c r="P115" i="12" a="1"/>
  <c r="P115" i="12" s="1"/>
  <c r="H264" i="5" a="1"/>
  <c r="H264" i="5" s="1"/>
  <c r="P32" i="12" a="1"/>
  <c r="P32" i="12" s="1"/>
  <c r="H263" i="5" a="1"/>
  <c r="H263" i="5" s="1"/>
  <c r="P45" i="12" a="1"/>
  <c r="P45" i="12" s="1"/>
  <c r="H259" i="5" a="1"/>
  <c r="H259" i="5" s="1"/>
  <c r="P13" i="12" a="1"/>
  <c r="P13" i="12" s="1"/>
  <c r="H258" i="5" a="1"/>
  <c r="H258" i="5" s="1"/>
  <c r="P110" i="12" a="1"/>
  <c r="P110" i="12" s="1"/>
  <c r="H255" i="5" a="1"/>
  <c r="H255" i="5" s="1"/>
  <c r="P68" i="12" a="1"/>
  <c r="P68" i="12" s="1"/>
  <c r="H254" i="5" a="1"/>
  <c r="H254" i="5" s="1"/>
  <c r="P82" i="12" a="1"/>
  <c r="P82" i="12" s="1"/>
  <c r="H253" i="5" a="1"/>
  <c r="H253" i="5" s="1"/>
  <c r="P77" i="12" a="1"/>
  <c r="P77" i="12" s="1"/>
  <c r="H252" i="5" a="1"/>
  <c r="H252" i="5" s="1"/>
  <c r="P66" i="12" a="1"/>
  <c r="P66" i="12" s="1"/>
  <c r="H249" i="5" a="1"/>
  <c r="H249" i="5" s="1"/>
  <c r="P101" i="12" a="1"/>
  <c r="P101" i="12" s="1"/>
  <c r="H248" i="5" a="1"/>
  <c r="H248" i="5" s="1"/>
  <c r="P56" i="12" a="1"/>
  <c r="P56" i="12" s="1"/>
  <c r="H245" i="5" a="1"/>
  <c r="H245" i="5" s="1"/>
  <c r="P122" i="12" a="1"/>
  <c r="P122" i="12" s="1"/>
  <c r="H244" i="5" a="1"/>
  <c r="H244" i="5" s="1"/>
  <c r="P127" i="12" a="1"/>
  <c r="P127" i="12" s="1"/>
  <c r="H243" i="5" a="1"/>
  <c r="H243" i="5" s="1"/>
  <c r="P103" i="12" a="1"/>
  <c r="P103" i="12" s="1"/>
  <c r="H242" i="5" a="1"/>
  <c r="H242" i="5" s="1"/>
  <c r="P22" i="12" a="1"/>
  <c r="P22" i="12" s="1"/>
  <c r="H241" i="5" a="1"/>
  <c r="H241" i="5" s="1"/>
  <c r="P79" i="12" a="1"/>
  <c r="P79" i="12" s="1"/>
  <c r="H240" i="5" a="1"/>
  <c r="H240" i="5" s="1"/>
  <c r="P49" i="12" a="1"/>
  <c r="P49" i="12" s="1"/>
  <c r="H239" i="5" a="1"/>
  <c r="H239" i="5" s="1"/>
  <c r="P35" i="12" a="1"/>
  <c r="P35" i="12" s="1"/>
  <c r="H238" i="5" a="1"/>
  <c r="H238" i="5" s="1"/>
  <c r="P71" i="12" a="1"/>
  <c r="P71" i="12" s="1"/>
  <c r="H237" i="5" a="1"/>
  <c r="H237" i="5" s="1"/>
  <c r="P70" i="12" a="1"/>
  <c r="P70" i="12" s="1"/>
  <c r="H236" i="5" a="1"/>
  <c r="H236" i="5" s="1"/>
  <c r="P91" i="12" a="1"/>
  <c r="P91" i="12" s="1"/>
  <c r="H235" i="5" a="1"/>
  <c r="H235" i="5" s="1"/>
  <c r="P12" i="12" a="1"/>
  <c r="P12" i="12" s="1"/>
  <c r="H234" i="5" a="1"/>
  <c r="H234" i="5" s="1"/>
  <c r="P9" i="12" a="1"/>
  <c r="P9" i="12" s="1"/>
  <c r="H230" i="5" a="1"/>
  <c r="H230" i="5" s="1"/>
  <c r="P61" i="12" a="1"/>
  <c r="P61" i="12" s="1"/>
  <c r="H232" i="5" a="1"/>
  <c r="H232" i="5" s="1"/>
  <c r="P30" i="12" a="1"/>
  <c r="P30" i="12" s="1"/>
  <c r="H231" i="5" a="1"/>
  <c r="H231" i="5" s="1"/>
  <c r="P37" i="12" a="1"/>
  <c r="P37" i="12" s="1"/>
  <c r="H229" i="5" a="1"/>
  <c r="H229" i="5" s="1"/>
  <c r="P20" i="12" a="1"/>
  <c r="P20" i="12" s="1"/>
  <c r="H228" i="5" a="1"/>
  <c r="H228" i="5" s="1"/>
  <c r="P10" i="12" a="1"/>
  <c r="P10" i="12" s="1"/>
  <c r="H227" i="5" a="1"/>
  <c r="H227" i="5" s="1"/>
  <c r="P98" i="12" a="1"/>
  <c r="P98" i="12" s="1"/>
  <c r="H225" i="5" a="1"/>
  <c r="H225" i="5" s="1"/>
  <c r="P55" i="12" a="1"/>
  <c r="P55" i="12" s="1"/>
  <c r="H223" i="5" a="1"/>
  <c r="H223" i="5" s="1"/>
  <c r="P111" i="12" a="1"/>
  <c r="P111" i="12" s="1"/>
  <c r="H222" i="5" a="1"/>
  <c r="H222" i="5" s="1"/>
  <c r="P74" i="12" a="1"/>
  <c r="P74" i="12" s="1"/>
  <c r="H221" i="5" a="1"/>
  <c r="H221" i="5" s="1"/>
  <c r="P43" i="12" a="1"/>
  <c r="P43" i="12" s="1"/>
  <c r="H220" i="5" a="1"/>
  <c r="H220" i="5" s="1"/>
  <c r="P29" i="12" a="1"/>
  <c r="P29" i="12" s="1"/>
  <c r="H219" i="5" a="1"/>
  <c r="H219" i="5" s="1"/>
  <c r="P53" i="12" a="1"/>
  <c r="P53" i="12" s="1"/>
  <c r="H218" i="5" a="1"/>
  <c r="H218" i="5" s="1"/>
  <c r="P104" i="12" a="1"/>
  <c r="P104" i="12" s="1"/>
  <c r="H217" i="5" a="1"/>
  <c r="H217" i="5" s="1"/>
  <c r="P120" i="12" a="1"/>
  <c r="P120" i="12" s="1"/>
  <c r="H216" i="5" a="1"/>
  <c r="H216" i="5" s="1"/>
  <c r="P117" i="12" a="1"/>
  <c r="P117" i="12" s="1"/>
  <c r="H215" i="5" a="1"/>
  <c r="H215" i="5" s="1"/>
  <c r="P31" i="12" a="1"/>
  <c r="P31" i="12" s="1"/>
  <c r="H214" i="5" a="1"/>
  <c r="H214" i="5" s="1"/>
  <c r="P85" i="12" a="1"/>
  <c r="P85" i="12" s="1"/>
  <c r="H209" i="5" a="1"/>
  <c r="H209" i="5" s="1"/>
  <c r="P88" i="12" a="1"/>
  <c r="P88" i="12" s="1"/>
  <c r="H208" i="5" a="1"/>
  <c r="H208" i="5" s="1"/>
  <c r="P76" i="12" a="1"/>
  <c r="P76" i="12" s="1"/>
  <c r="H204" i="5" a="1"/>
  <c r="H204" i="5" s="1"/>
  <c r="P73" i="12" a="1"/>
  <c r="P73" i="12" s="1"/>
  <c r="H202" i="5" a="1"/>
  <c r="H202" i="5" s="1"/>
  <c r="P18" i="12" a="1"/>
  <c r="P18" i="12" s="1"/>
  <c r="I395" i="5" a="1"/>
  <c r="I395" i="5" s="1"/>
  <c r="I394" i="5" a="1"/>
  <c r="I394" i="5" s="1"/>
  <c r="I393" i="5" a="1"/>
  <c r="I393" i="5" s="1"/>
  <c r="I392" i="5" a="1"/>
  <c r="I392" i="5" s="1"/>
  <c r="I388" i="5" a="1"/>
  <c r="I388" i="5" s="1"/>
  <c r="I387" i="5" a="1"/>
  <c r="I387" i="5" s="1"/>
  <c r="I386" i="5" a="1"/>
  <c r="I386" i="5" s="1"/>
  <c r="I385" i="5" a="1"/>
  <c r="I385" i="5" s="1"/>
  <c r="I383" i="5" a="1"/>
  <c r="I383" i="5" s="1"/>
  <c r="I382" i="5" a="1"/>
  <c r="I382" i="5" s="1"/>
  <c r="I378" i="5" a="1"/>
  <c r="I378" i="5" s="1"/>
  <c r="I375" i="5" a="1"/>
  <c r="I375" i="5" s="1"/>
  <c r="I373" i="5" a="1"/>
  <c r="I373" i="5" s="1"/>
  <c r="I372" i="5" a="1"/>
  <c r="I372" i="5" s="1"/>
  <c r="I371" i="5" a="1"/>
  <c r="I371" i="5" s="1"/>
  <c r="I369" i="5" a="1"/>
  <c r="I369" i="5" s="1"/>
  <c r="I368" i="5" a="1"/>
  <c r="I368" i="5" s="1"/>
  <c r="I367" i="5" a="1"/>
  <c r="I367" i="5" s="1"/>
  <c r="I366" i="5" a="1"/>
  <c r="I366" i="5" s="1"/>
  <c r="I365" i="5" a="1"/>
  <c r="I365" i="5" s="1"/>
  <c r="I363" i="5" a="1"/>
  <c r="I363" i="5" s="1"/>
  <c r="I362" i="5" a="1"/>
  <c r="I362" i="5" s="1"/>
  <c r="I361" i="5" a="1"/>
  <c r="I361" i="5" s="1"/>
  <c r="I358" i="5" a="1"/>
  <c r="I358" i="5" s="1"/>
  <c r="I355" i="5" a="1"/>
  <c r="I355" i="5" s="1"/>
  <c r="I353" i="5" a="1"/>
  <c r="I353" i="5" s="1"/>
  <c r="I352" i="5" a="1"/>
  <c r="I352" i="5" s="1"/>
  <c r="I350" i="5" a="1"/>
  <c r="I350" i="5" s="1"/>
  <c r="I346" i="5" a="1"/>
  <c r="I346" i="5" s="1"/>
  <c r="I344" i="5" a="1"/>
  <c r="I344" i="5" s="1"/>
  <c r="I343" i="5" a="1"/>
  <c r="I343" i="5" s="1"/>
  <c r="I342" i="5" a="1"/>
  <c r="I342" i="5" s="1"/>
  <c r="I341" i="5" a="1"/>
  <c r="I341" i="5" s="1"/>
  <c r="I338" i="5" a="1"/>
  <c r="I338" i="5" s="1"/>
  <c r="I337" i="5" a="1"/>
  <c r="I337" i="5" s="1"/>
  <c r="I336" i="5" a="1"/>
  <c r="I336" i="5" s="1"/>
  <c r="I335" i="5" a="1"/>
  <c r="I335" i="5" s="1"/>
  <c r="I334" i="5" a="1"/>
  <c r="I334" i="5" s="1"/>
  <c r="I332" i="5" a="1"/>
  <c r="I332" i="5" s="1"/>
  <c r="I331" i="5" a="1"/>
  <c r="I331" i="5" s="1"/>
  <c r="I329" i="5" a="1"/>
  <c r="I329" i="5" s="1"/>
  <c r="I327" i="5" a="1"/>
  <c r="I327" i="5" s="1"/>
  <c r="I326" i="5" a="1"/>
  <c r="I326" i="5" s="1"/>
  <c r="I325" i="5" a="1"/>
  <c r="I325" i="5" s="1"/>
  <c r="I322" i="5" a="1"/>
  <c r="I322" i="5" s="1"/>
  <c r="I321" i="5" a="1"/>
  <c r="I321" i="5" s="1"/>
  <c r="I319" i="5" a="1"/>
  <c r="I319" i="5" s="1"/>
  <c r="I317" i="5" a="1"/>
  <c r="I317" i="5" s="1"/>
  <c r="I315" i="5" a="1"/>
  <c r="I315" i="5" s="1"/>
  <c r="I314" i="5" a="1"/>
  <c r="I314" i="5" s="1"/>
  <c r="I311" i="5" a="1"/>
  <c r="I311" i="5" s="1"/>
  <c r="I310" i="5" a="1"/>
  <c r="I310" i="5" s="1"/>
  <c r="I309" i="5" a="1"/>
  <c r="I309" i="5" s="1"/>
  <c r="I307" i="5" a="1"/>
  <c r="I307" i="5" s="1"/>
  <c r="I306" i="5" a="1"/>
  <c r="I306" i="5" s="1"/>
  <c r="I304" i="5" a="1"/>
  <c r="I304" i="5" s="1"/>
  <c r="I303" i="5" a="1"/>
  <c r="I303" i="5" s="1"/>
  <c r="I300" i="5" a="1"/>
  <c r="I300" i="5" s="1"/>
  <c r="I297" i="5" a="1"/>
  <c r="I297" i="5" s="1"/>
  <c r="I296" i="5" a="1"/>
  <c r="I296" i="5" s="1"/>
  <c r="I294" i="5" a="1"/>
  <c r="I294" i="5" s="1"/>
  <c r="I293" i="5" a="1"/>
  <c r="I293" i="5" s="1"/>
  <c r="I292" i="5" a="1"/>
  <c r="I292" i="5" s="1"/>
  <c r="I289" i="5" a="1"/>
  <c r="I289" i="5" s="1"/>
  <c r="I288" i="5" a="1"/>
  <c r="I288" i="5" s="1"/>
  <c r="I287" i="5" a="1"/>
  <c r="I287" i="5" s="1"/>
  <c r="I285" i="5" a="1"/>
  <c r="I285" i="5" s="1"/>
  <c r="I284" i="5" a="1"/>
  <c r="I284" i="5" s="1"/>
  <c r="I283" i="5" a="1"/>
  <c r="I283" i="5" s="1"/>
  <c r="I281" i="5" a="1"/>
  <c r="I281" i="5" s="1"/>
  <c r="I279" i="5" a="1"/>
  <c r="I279" i="5" s="1"/>
  <c r="I278" i="5" a="1"/>
  <c r="I278" i="5" s="1"/>
  <c r="I276" i="5" a="1"/>
  <c r="I276" i="5" s="1"/>
  <c r="I275" i="5" a="1"/>
  <c r="I275" i="5" s="1"/>
  <c r="I274" i="5" a="1"/>
  <c r="I274" i="5" s="1"/>
  <c r="I271" i="5" a="1"/>
  <c r="I271" i="5" s="1"/>
  <c r="I270" i="5" a="1"/>
  <c r="I270" i="5" s="1"/>
  <c r="I268" i="5" a="1"/>
  <c r="I268" i="5" s="1"/>
  <c r="I267" i="5" a="1"/>
  <c r="I267" i="5" s="1"/>
  <c r="I265" i="5" a="1"/>
  <c r="I265" i="5" s="1"/>
  <c r="I264" i="5" a="1"/>
  <c r="I264" i="5" s="1"/>
  <c r="I263" i="5" a="1"/>
  <c r="I263" i="5" s="1"/>
  <c r="I259" i="5" a="1"/>
  <c r="I259" i="5" s="1"/>
  <c r="I258" i="5" a="1"/>
  <c r="I258" i="5" s="1"/>
  <c r="I255" i="5" a="1"/>
  <c r="I255" i="5" s="1"/>
  <c r="I254" i="5" a="1"/>
  <c r="I254" i="5" s="1"/>
  <c r="I253" i="5" a="1"/>
  <c r="I253" i="5" s="1"/>
  <c r="I252" i="5" a="1"/>
  <c r="I252" i="5" s="1"/>
  <c r="I249" i="5" a="1"/>
  <c r="I249" i="5" s="1"/>
  <c r="I248" i="5" a="1"/>
  <c r="I248" i="5" s="1"/>
  <c r="I245" i="5" a="1"/>
  <c r="I245" i="5" s="1"/>
  <c r="I244" i="5" a="1"/>
  <c r="I244" i="5" s="1"/>
  <c r="I243" i="5" a="1"/>
  <c r="I243" i="5" s="1"/>
  <c r="I242" i="5" a="1"/>
  <c r="I242" i="5" s="1"/>
  <c r="I241" i="5" a="1"/>
  <c r="I241" i="5" s="1"/>
  <c r="I240" i="5" a="1"/>
  <c r="I240" i="5" s="1"/>
  <c r="I239" i="5" a="1"/>
  <c r="I239" i="5" s="1"/>
  <c r="I238" i="5" a="1"/>
  <c r="I238" i="5" s="1"/>
  <c r="I237" i="5" a="1"/>
  <c r="I237" i="5" s="1"/>
  <c r="I236" i="5" a="1"/>
  <c r="I236" i="5" s="1"/>
  <c r="I235" i="5" a="1"/>
  <c r="I235" i="5" s="1"/>
  <c r="I234" i="5" a="1"/>
  <c r="I234" i="5" s="1"/>
  <c r="I230" i="5" a="1"/>
  <c r="I230" i="5" s="1"/>
  <c r="I232" i="5" a="1"/>
  <c r="I232" i="5" s="1"/>
  <c r="I231" i="5" a="1"/>
  <c r="I231" i="5" s="1"/>
  <c r="I229" i="5" a="1"/>
  <c r="I229" i="5" s="1"/>
  <c r="I228" i="5" a="1"/>
  <c r="I228" i="5" s="1"/>
  <c r="I227" i="5" a="1"/>
  <c r="I227" i="5" s="1"/>
  <c r="I225" i="5" a="1"/>
  <c r="I225" i="5" s="1"/>
  <c r="I223" i="5" a="1"/>
  <c r="I223" i="5" s="1"/>
  <c r="I222" i="5" a="1"/>
  <c r="I222" i="5" s="1"/>
  <c r="I221" i="5" a="1"/>
  <c r="I221" i="5" s="1"/>
  <c r="I220" i="5" a="1"/>
  <c r="I220" i="5" s="1"/>
  <c r="I219" i="5" a="1"/>
  <c r="I219" i="5" s="1"/>
  <c r="I218" i="5" a="1"/>
  <c r="I218" i="5" s="1"/>
  <c r="I217" i="5" a="1"/>
  <c r="I217" i="5" s="1"/>
  <c r="I216" i="5" a="1"/>
  <c r="I216" i="5" s="1"/>
  <c r="I215" i="5" a="1"/>
  <c r="I215" i="5" s="1"/>
  <c r="I214" i="5" a="1"/>
  <c r="I214" i="5" s="1"/>
  <c r="I209" i="5" a="1"/>
  <c r="I209" i="5" s="1"/>
  <c r="I208" i="5" a="1"/>
  <c r="I208" i="5" s="1"/>
  <c r="I204" i="5" a="1"/>
  <c r="I204" i="5" s="1"/>
  <c r="I202" i="5" a="1"/>
  <c r="I202" i="5" s="1"/>
  <c r="G395" i="5" a="1"/>
  <c r="G395" i="5" s="1"/>
  <c r="G394" i="5" a="1"/>
  <c r="G394" i="5" s="1"/>
  <c r="G393" i="5" a="1"/>
  <c r="G393" i="5" s="1"/>
  <c r="G392" i="5" a="1"/>
  <c r="G392" i="5" s="1"/>
  <c r="G388" i="5" a="1"/>
  <c r="G388" i="5" s="1"/>
  <c r="G387" i="5" a="1"/>
  <c r="G387" i="5" s="1"/>
  <c r="G386" i="5" a="1"/>
  <c r="G386" i="5" s="1"/>
  <c r="G385" i="5" a="1"/>
  <c r="G385" i="5" s="1"/>
  <c r="G383" i="5" a="1"/>
  <c r="G383" i="5" s="1"/>
  <c r="G382" i="5" a="1"/>
  <c r="G382" i="5" s="1"/>
  <c r="G378" i="5" a="1"/>
  <c r="G378" i="5" s="1"/>
  <c r="G375" i="5" a="1"/>
  <c r="G375" i="5" s="1"/>
  <c r="G373" i="5" a="1"/>
  <c r="G373" i="5" s="1"/>
  <c r="G372" i="5" a="1"/>
  <c r="G372" i="5" s="1"/>
  <c r="G371" i="5" a="1"/>
  <c r="G371" i="5" s="1"/>
  <c r="G369" i="5" a="1"/>
  <c r="G369" i="5" s="1"/>
  <c r="G368" i="5" a="1"/>
  <c r="G368" i="5" s="1"/>
  <c r="G367" i="5" a="1"/>
  <c r="G367" i="5" s="1"/>
  <c r="G366" i="5" a="1"/>
  <c r="G366" i="5" s="1"/>
  <c r="G365" i="5" a="1"/>
  <c r="G365" i="5" s="1"/>
  <c r="G363" i="5" a="1"/>
  <c r="G363" i="5" s="1"/>
  <c r="G362" i="5" a="1"/>
  <c r="G362" i="5" s="1"/>
  <c r="G361" i="5" a="1"/>
  <c r="G361" i="5" s="1"/>
  <c r="G358" i="5" a="1"/>
  <c r="G358" i="5" s="1"/>
  <c r="G355" i="5" a="1"/>
  <c r="G355" i="5" s="1"/>
  <c r="G353" i="5" a="1"/>
  <c r="G353" i="5" s="1"/>
  <c r="G352" i="5" a="1"/>
  <c r="G352" i="5" s="1"/>
  <c r="G350" i="5" a="1"/>
  <c r="G350" i="5" s="1"/>
  <c r="G346" i="5" a="1"/>
  <c r="G346" i="5" s="1"/>
  <c r="G344" i="5" a="1"/>
  <c r="G344" i="5" s="1"/>
  <c r="G343" i="5" a="1"/>
  <c r="G343" i="5" s="1"/>
  <c r="G342" i="5" a="1"/>
  <c r="G342" i="5" s="1"/>
  <c r="G341" i="5" a="1"/>
  <c r="G341" i="5" s="1"/>
  <c r="G338" i="5" a="1"/>
  <c r="G338" i="5" s="1"/>
  <c r="G337" i="5" a="1"/>
  <c r="G337" i="5" s="1"/>
  <c r="G336" i="5" a="1"/>
  <c r="G336" i="5" s="1"/>
  <c r="G335" i="5" a="1"/>
  <c r="G335" i="5" s="1"/>
  <c r="G334" i="5" a="1"/>
  <c r="G334" i="5" s="1"/>
  <c r="G332" i="5" a="1"/>
  <c r="G332" i="5" s="1"/>
  <c r="G331" i="5" a="1"/>
  <c r="G331" i="5" s="1"/>
  <c r="G329" i="5" a="1"/>
  <c r="G329" i="5" s="1"/>
  <c r="G327" i="5" a="1"/>
  <c r="G327" i="5" s="1"/>
  <c r="G326" i="5" a="1"/>
  <c r="G326" i="5" s="1"/>
  <c r="G325" i="5" a="1"/>
  <c r="G325" i="5" s="1"/>
  <c r="G322" i="5" a="1"/>
  <c r="G322" i="5" s="1"/>
  <c r="G321" i="5" a="1"/>
  <c r="G321" i="5" s="1"/>
  <c r="G319" i="5" a="1"/>
  <c r="G319" i="5" s="1"/>
  <c r="G317" i="5" a="1"/>
  <c r="G317" i="5" s="1"/>
  <c r="G315" i="5" a="1"/>
  <c r="G315" i="5" s="1"/>
  <c r="G314" i="5" a="1"/>
  <c r="G314" i="5" s="1"/>
  <c r="G311" i="5" a="1"/>
  <c r="G311" i="5" s="1"/>
  <c r="G310" i="5" a="1"/>
  <c r="G310" i="5" s="1"/>
  <c r="G309" i="5" a="1"/>
  <c r="G309" i="5" s="1"/>
  <c r="G307" i="5" a="1"/>
  <c r="G307" i="5" s="1"/>
  <c r="G306" i="5" a="1"/>
  <c r="G306" i="5" s="1"/>
  <c r="G304" i="5" a="1"/>
  <c r="G304" i="5" s="1"/>
  <c r="G303" i="5" a="1"/>
  <c r="G303" i="5" s="1"/>
  <c r="G300" i="5" a="1"/>
  <c r="G300" i="5" s="1"/>
  <c r="G297" i="5" a="1"/>
  <c r="G297" i="5" s="1"/>
  <c r="G296" i="5" a="1"/>
  <c r="G296" i="5" s="1"/>
  <c r="G294" i="5" a="1"/>
  <c r="G294" i="5" s="1"/>
  <c r="G293" i="5" a="1"/>
  <c r="G293" i="5" s="1"/>
  <c r="G292" i="5" a="1"/>
  <c r="G292" i="5" s="1"/>
  <c r="G289" i="5" a="1"/>
  <c r="G289" i="5" s="1"/>
  <c r="G288" i="5" a="1"/>
  <c r="G288" i="5" s="1"/>
  <c r="G287" i="5" a="1"/>
  <c r="G287" i="5" s="1"/>
  <c r="G285" i="5" a="1"/>
  <c r="G285" i="5" s="1"/>
  <c r="G284" i="5" a="1"/>
  <c r="G284" i="5" s="1"/>
  <c r="G283" i="5" a="1"/>
  <c r="G283" i="5" s="1"/>
  <c r="G281" i="5" a="1"/>
  <c r="G281" i="5" s="1"/>
  <c r="G279" i="5" a="1"/>
  <c r="G279" i="5" s="1"/>
  <c r="G278" i="5" a="1"/>
  <c r="G278" i="5" s="1"/>
  <c r="G276" i="5" a="1"/>
  <c r="G276" i="5" s="1"/>
  <c r="G275" i="5" a="1"/>
  <c r="G275" i="5" s="1"/>
  <c r="G274" i="5" a="1"/>
  <c r="G274" i="5" s="1"/>
  <c r="G271" i="5" a="1"/>
  <c r="G271" i="5" s="1"/>
  <c r="G270" i="5" a="1"/>
  <c r="G270" i="5" s="1"/>
  <c r="G268" i="5" a="1"/>
  <c r="G268" i="5" s="1"/>
  <c r="G267" i="5" a="1"/>
  <c r="G267" i="5" s="1"/>
  <c r="G265" i="5" a="1"/>
  <c r="G265" i="5" s="1"/>
  <c r="G264" i="5" a="1"/>
  <c r="G264" i="5" s="1"/>
  <c r="G263" i="5" a="1"/>
  <c r="G263" i="5" s="1"/>
  <c r="G259" i="5" a="1"/>
  <c r="G259" i="5" s="1"/>
  <c r="G258" i="5" a="1"/>
  <c r="G258" i="5" s="1"/>
  <c r="G255" i="5" a="1"/>
  <c r="G255" i="5" s="1"/>
  <c r="G254" i="5" a="1"/>
  <c r="G254" i="5" s="1"/>
  <c r="G253" i="5" a="1"/>
  <c r="G253" i="5" s="1"/>
  <c r="G252" i="5" a="1"/>
  <c r="G252" i="5" s="1"/>
  <c r="G249" i="5" a="1"/>
  <c r="G249" i="5" s="1"/>
  <c r="G248" i="5" a="1"/>
  <c r="G248" i="5" s="1"/>
  <c r="G245" i="5" a="1"/>
  <c r="G245" i="5" s="1"/>
  <c r="G244" i="5" a="1"/>
  <c r="G244" i="5" s="1"/>
  <c r="G243" i="5" a="1"/>
  <c r="G243" i="5" s="1"/>
  <c r="G242" i="5" a="1"/>
  <c r="G242" i="5" s="1"/>
  <c r="G241" i="5" a="1"/>
  <c r="G241" i="5" s="1"/>
  <c r="G240" i="5" a="1"/>
  <c r="G240" i="5" s="1"/>
  <c r="G239" i="5" a="1"/>
  <c r="G239" i="5" s="1"/>
  <c r="G238" i="5" a="1"/>
  <c r="G238" i="5" s="1"/>
  <c r="G237" i="5" a="1"/>
  <c r="G237" i="5" s="1"/>
  <c r="G236" i="5" a="1"/>
  <c r="G236" i="5" s="1"/>
  <c r="G235" i="5" a="1"/>
  <c r="G235" i="5" s="1"/>
  <c r="G234" i="5" a="1"/>
  <c r="G234" i="5" s="1"/>
  <c r="G230" i="5" a="1"/>
  <c r="G230" i="5" s="1"/>
  <c r="G232" i="5" a="1"/>
  <c r="G232" i="5" s="1"/>
  <c r="G231" i="5" a="1"/>
  <c r="G231" i="5" s="1"/>
  <c r="G229" i="5" a="1"/>
  <c r="G229" i="5" s="1"/>
  <c r="G228" i="5" a="1"/>
  <c r="G228" i="5" s="1"/>
  <c r="G227" i="5" a="1"/>
  <c r="G227" i="5" s="1"/>
  <c r="G225" i="5" a="1"/>
  <c r="G225" i="5" s="1"/>
  <c r="G223" i="5" a="1"/>
  <c r="G223" i="5" s="1"/>
  <c r="G222" i="5" a="1"/>
  <c r="G222" i="5" s="1"/>
  <c r="G221" i="5" a="1"/>
  <c r="G221" i="5" s="1"/>
  <c r="G220" i="5" a="1"/>
  <c r="G220" i="5" s="1"/>
  <c r="G219" i="5" a="1"/>
  <c r="G219" i="5" s="1"/>
  <c r="G218" i="5" a="1"/>
  <c r="G218" i="5" s="1"/>
  <c r="G217" i="5" a="1"/>
  <c r="G217" i="5" s="1"/>
  <c r="G216" i="5" a="1"/>
  <c r="G216" i="5" s="1"/>
  <c r="G215" i="5" a="1"/>
  <c r="G215" i="5" s="1"/>
  <c r="G214" i="5" a="1"/>
  <c r="G214" i="5" s="1"/>
  <c r="G209" i="5" a="1"/>
  <c r="G209" i="5" s="1"/>
  <c r="G208" i="5" a="1"/>
  <c r="G208" i="5" s="1"/>
  <c r="G204" i="5" a="1"/>
  <c r="G204" i="5" s="1"/>
  <c r="G202" i="5" a="1"/>
  <c r="G202" i="5" s="1"/>
  <c r="F395" i="5" a="1"/>
  <c r="F395" i="5" s="1"/>
  <c r="F394" i="5" a="1"/>
  <c r="F394" i="5" s="1"/>
  <c r="F393" i="5" a="1"/>
  <c r="F393" i="5" s="1"/>
  <c r="F392" i="5" a="1"/>
  <c r="F392" i="5" s="1"/>
  <c r="F388" i="5" a="1"/>
  <c r="F388" i="5" s="1"/>
  <c r="F387" i="5" a="1"/>
  <c r="F387" i="5" s="1"/>
  <c r="F386" i="5" a="1"/>
  <c r="F386" i="5" s="1"/>
  <c r="F385" i="5" a="1"/>
  <c r="F385" i="5" s="1"/>
  <c r="F383" i="5" a="1"/>
  <c r="F383" i="5" s="1"/>
  <c r="F382" i="5" a="1"/>
  <c r="F382" i="5" s="1"/>
  <c r="F378" i="5" a="1"/>
  <c r="F378" i="5" s="1"/>
  <c r="F375" i="5" a="1"/>
  <c r="F375" i="5" s="1"/>
  <c r="F373" i="5" a="1"/>
  <c r="F373" i="5" s="1"/>
  <c r="F372" i="5" a="1"/>
  <c r="F372" i="5" s="1"/>
  <c r="F371" i="5" a="1"/>
  <c r="F371" i="5" s="1"/>
  <c r="F369" i="5" a="1"/>
  <c r="F369" i="5" s="1"/>
  <c r="F368" i="5" a="1"/>
  <c r="F368" i="5" s="1"/>
  <c r="F367" i="5" a="1"/>
  <c r="F367" i="5" s="1"/>
  <c r="F366" i="5" a="1"/>
  <c r="F366" i="5" s="1"/>
  <c r="F365" i="5" a="1"/>
  <c r="F365" i="5" s="1"/>
  <c r="F363" i="5" a="1"/>
  <c r="F363" i="5" s="1"/>
  <c r="F362" i="5" a="1"/>
  <c r="F362" i="5" s="1"/>
  <c r="F361" i="5" a="1"/>
  <c r="F361" i="5" s="1"/>
  <c r="F358" i="5" a="1"/>
  <c r="F358" i="5" s="1"/>
  <c r="F355" i="5" a="1"/>
  <c r="F355" i="5" s="1"/>
  <c r="F353" i="5" a="1"/>
  <c r="F353" i="5" s="1"/>
  <c r="F352" i="5" a="1"/>
  <c r="F352" i="5" s="1"/>
  <c r="F350" i="5" a="1"/>
  <c r="F350" i="5" s="1"/>
  <c r="F346" i="5" a="1"/>
  <c r="F346" i="5" s="1"/>
  <c r="F344" i="5" a="1"/>
  <c r="F344" i="5" s="1"/>
  <c r="F343" i="5" a="1"/>
  <c r="F343" i="5" s="1"/>
  <c r="F342" i="5" a="1"/>
  <c r="F342" i="5" s="1"/>
  <c r="F341" i="5" a="1"/>
  <c r="F341" i="5" s="1"/>
  <c r="F338" i="5" a="1"/>
  <c r="F338" i="5" s="1"/>
  <c r="F337" i="5" a="1"/>
  <c r="F337" i="5" s="1"/>
  <c r="F336" i="5" a="1"/>
  <c r="F336" i="5" s="1"/>
  <c r="F335" i="5" a="1"/>
  <c r="F335" i="5" s="1"/>
  <c r="F334" i="5" a="1"/>
  <c r="F334" i="5" s="1"/>
  <c r="F332" i="5" a="1"/>
  <c r="F332" i="5" s="1"/>
  <c r="F331" i="5" a="1"/>
  <c r="F331" i="5" s="1"/>
  <c r="F329" i="5" a="1"/>
  <c r="F329" i="5" s="1"/>
  <c r="F327" i="5" a="1"/>
  <c r="F327" i="5" s="1"/>
  <c r="F326" i="5" a="1"/>
  <c r="F326" i="5" s="1"/>
  <c r="F325" i="5" a="1"/>
  <c r="F325" i="5" s="1"/>
  <c r="F322" i="5" a="1"/>
  <c r="F322" i="5" s="1"/>
  <c r="F321" i="5" a="1"/>
  <c r="F321" i="5" s="1"/>
  <c r="F319" i="5" a="1"/>
  <c r="F319" i="5" s="1"/>
  <c r="F317" i="5" a="1"/>
  <c r="F317" i="5" s="1"/>
  <c r="F315" i="5" a="1"/>
  <c r="F315" i="5" s="1"/>
  <c r="F314" i="5" a="1"/>
  <c r="F314" i="5" s="1"/>
  <c r="F311" i="5" a="1"/>
  <c r="F311" i="5" s="1"/>
  <c r="F310" i="5" a="1"/>
  <c r="F310" i="5" s="1"/>
  <c r="F309" i="5" a="1"/>
  <c r="F309" i="5" s="1"/>
  <c r="F307" i="5" a="1"/>
  <c r="F307" i="5" s="1"/>
  <c r="F306" i="5" a="1"/>
  <c r="F306" i="5" s="1"/>
  <c r="F304" i="5" a="1"/>
  <c r="F304" i="5" s="1"/>
  <c r="F303" i="5" a="1"/>
  <c r="F303" i="5" s="1"/>
  <c r="F300" i="5" a="1"/>
  <c r="F300" i="5" s="1"/>
  <c r="F297" i="5" a="1"/>
  <c r="F297" i="5" s="1"/>
  <c r="F296" i="5" a="1"/>
  <c r="F296" i="5" s="1"/>
  <c r="F294" i="5" a="1"/>
  <c r="F294" i="5" s="1"/>
  <c r="F293" i="5" a="1"/>
  <c r="F293" i="5" s="1"/>
  <c r="F292" i="5" a="1"/>
  <c r="F292" i="5" s="1"/>
  <c r="F289" i="5" a="1"/>
  <c r="F289" i="5" s="1"/>
  <c r="F288" i="5" a="1"/>
  <c r="F288" i="5" s="1"/>
  <c r="F287" i="5" a="1"/>
  <c r="F287" i="5" s="1"/>
  <c r="F285" i="5" a="1"/>
  <c r="F285" i="5" s="1"/>
  <c r="F284" i="5" a="1"/>
  <c r="F284" i="5" s="1"/>
  <c r="F283" i="5" a="1"/>
  <c r="F283" i="5" s="1"/>
  <c r="F281" i="5" a="1"/>
  <c r="F281" i="5" s="1"/>
  <c r="F279" i="5" a="1"/>
  <c r="F279" i="5" s="1"/>
  <c r="F278" i="5" a="1"/>
  <c r="F278" i="5" s="1"/>
  <c r="F276" i="5" a="1"/>
  <c r="F276" i="5" s="1"/>
  <c r="F275" i="5" a="1"/>
  <c r="F275" i="5" s="1"/>
  <c r="F274" i="5" a="1"/>
  <c r="F274" i="5" s="1"/>
  <c r="F271" i="5" a="1"/>
  <c r="F271" i="5" s="1"/>
  <c r="F270" i="5" a="1"/>
  <c r="F270" i="5" s="1"/>
  <c r="F268" i="5" a="1"/>
  <c r="F268" i="5" s="1"/>
  <c r="F267" i="5" a="1"/>
  <c r="F267" i="5" s="1"/>
  <c r="F265" i="5" a="1"/>
  <c r="F265" i="5" s="1"/>
  <c r="F264" i="5" a="1"/>
  <c r="F264" i="5" s="1"/>
  <c r="F263" i="5" a="1"/>
  <c r="F263" i="5" s="1"/>
  <c r="F259" i="5" a="1"/>
  <c r="F259" i="5" s="1"/>
  <c r="F258" i="5" a="1"/>
  <c r="F258" i="5" s="1"/>
  <c r="F255" i="5" a="1"/>
  <c r="F255" i="5" s="1"/>
  <c r="F254" i="5" a="1"/>
  <c r="F254" i="5" s="1"/>
  <c r="F253" i="5" a="1"/>
  <c r="F253" i="5" s="1"/>
  <c r="F252" i="5" a="1"/>
  <c r="F252" i="5" s="1"/>
  <c r="F249" i="5" a="1"/>
  <c r="F249" i="5" s="1"/>
  <c r="F248" i="5" a="1"/>
  <c r="F248" i="5" s="1"/>
  <c r="F245" i="5" a="1"/>
  <c r="F245" i="5" s="1"/>
  <c r="F244" i="5" a="1"/>
  <c r="F244" i="5" s="1"/>
  <c r="F243" i="5" a="1"/>
  <c r="F243" i="5" s="1"/>
  <c r="F242" i="5" a="1"/>
  <c r="F242" i="5" s="1"/>
  <c r="F241" i="5" a="1"/>
  <c r="F241" i="5" s="1"/>
  <c r="F240" i="5" a="1"/>
  <c r="F240" i="5" s="1"/>
  <c r="F239" i="5" a="1"/>
  <c r="F239" i="5" s="1"/>
  <c r="F238" i="5" a="1"/>
  <c r="F238" i="5" s="1"/>
  <c r="F237" i="5" a="1"/>
  <c r="F237" i="5" s="1"/>
  <c r="F236" i="5" a="1"/>
  <c r="F236" i="5" s="1"/>
  <c r="F235" i="5" a="1"/>
  <c r="F235" i="5" s="1"/>
  <c r="F234" i="5" a="1"/>
  <c r="F234" i="5" s="1"/>
  <c r="F230" i="5" a="1"/>
  <c r="F230" i="5" s="1"/>
  <c r="F232" i="5" a="1"/>
  <c r="F232" i="5" s="1"/>
  <c r="F231" i="5" a="1"/>
  <c r="F231" i="5" s="1"/>
  <c r="F229" i="5" a="1"/>
  <c r="F229" i="5" s="1"/>
  <c r="F228" i="5" a="1"/>
  <c r="F228" i="5" s="1"/>
  <c r="F227" i="5" a="1"/>
  <c r="F227" i="5" s="1"/>
  <c r="F225" i="5" a="1"/>
  <c r="F225" i="5" s="1"/>
  <c r="F223" i="5" a="1"/>
  <c r="F223" i="5" s="1"/>
  <c r="F222" i="5" a="1"/>
  <c r="F222" i="5" s="1"/>
  <c r="F221" i="5" a="1"/>
  <c r="F221" i="5" s="1"/>
  <c r="F220" i="5" a="1"/>
  <c r="F220" i="5" s="1"/>
  <c r="F219" i="5" a="1"/>
  <c r="F219" i="5" s="1"/>
  <c r="F218" i="5" a="1"/>
  <c r="F218" i="5" s="1"/>
  <c r="F217" i="5" a="1"/>
  <c r="F217" i="5" s="1"/>
  <c r="F216" i="5" a="1"/>
  <c r="F216" i="5" s="1"/>
  <c r="F215" i="5" a="1"/>
  <c r="F215" i="5" s="1"/>
  <c r="F214" i="5" a="1"/>
  <c r="F214" i="5" s="1"/>
  <c r="F209" i="5" a="1"/>
  <c r="F209" i="5" s="1"/>
  <c r="F208" i="5" a="1"/>
  <c r="F208" i="5" s="1"/>
  <c r="F204" i="5" a="1"/>
  <c r="F204" i="5" s="1"/>
  <c r="F202" i="5" a="1"/>
  <c r="F202" i="5" s="1"/>
  <c r="E395" i="5" a="1"/>
  <c r="E395" i="5" s="1"/>
  <c r="E394" i="5" a="1"/>
  <c r="E394" i="5" s="1"/>
  <c r="E393" i="5" a="1"/>
  <c r="E393" i="5" s="1"/>
  <c r="E392" i="5" a="1"/>
  <c r="E392" i="5" s="1"/>
  <c r="E388" i="5" a="1"/>
  <c r="E388" i="5" s="1"/>
  <c r="E387" i="5" a="1"/>
  <c r="E387" i="5" s="1"/>
  <c r="E386" i="5" a="1"/>
  <c r="E386" i="5" s="1"/>
  <c r="E385" i="5" a="1"/>
  <c r="E385" i="5" s="1"/>
  <c r="E383" i="5" a="1"/>
  <c r="E383" i="5" s="1"/>
  <c r="E382" i="5" a="1"/>
  <c r="E382" i="5" s="1"/>
  <c r="E378" i="5" a="1"/>
  <c r="E378" i="5" s="1"/>
  <c r="E375" i="5" a="1"/>
  <c r="E375" i="5" s="1"/>
  <c r="E373" i="5" a="1"/>
  <c r="E373" i="5" s="1"/>
  <c r="E372" i="5" a="1"/>
  <c r="E372" i="5" s="1"/>
  <c r="E371" i="5" a="1"/>
  <c r="E371" i="5" s="1"/>
  <c r="E369" i="5" a="1"/>
  <c r="E369" i="5" s="1"/>
  <c r="E368" i="5" a="1"/>
  <c r="E368" i="5" s="1"/>
  <c r="E367" i="5" a="1"/>
  <c r="E367" i="5" s="1"/>
  <c r="E366" i="5" a="1"/>
  <c r="E366" i="5" s="1"/>
  <c r="E365" i="5" a="1"/>
  <c r="E365" i="5" s="1"/>
  <c r="E363" i="5" a="1"/>
  <c r="E363" i="5" s="1"/>
  <c r="E362" i="5" a="1"/>
  <c r="E362" i="5" s="1"/>
  <c r="E361" i="5" a="1"/>
  <c r="E361" i="5" s="1"/>
  <c r="E358" i="5" a="1"/>
  <c r="E358" i="5" s="1"/>
  <c r="E355" i="5" a="1"/>
  <c r="E355" i="5" s="1"/>
  <c r="E353" i="5" a="1"/>
  <c r="E353" i="5" s="1"/>
  <c r="E352" i="5" a="1"/>
  <c r="E352" i="5" s="1"/>
  <c r="E350" i="5" a="1"/>
  <c r="E350" i="5" s="1"/>
  <c r="E346" i="5" a="1"/>
  <c r="E346" i="5" s="1"/>
  <c r="E344" i="5" a="1"/>
  <c r="E344" i="5" s="1"/>
  <c r="E343" i="5" a="1"/>
  <c r="E343" i="5" s="1"/>
  <c r="E342" i="5" a="1"/>
  <c r="E342" i="5" s="1"/>
  <c r="E341" i="5" a="1"/>
  <c r="E341" i="5" s="1"/>
  <c r="E338" i="5" a="1"/>
  <c r="E338" i="5" s="1"/>
  <c r="E337" i="5" a="1"/>
  <c r="E337" i="5" s="1"/>
  <c r="E336" i="5" a="1"/>
  <c r="E336" i="5" s="1"/>
  <c r="E335" i="5" a="1"/>
  <c r="E335" i="5" s="1"/>
  <c r="E334" i="5" a="1"/>
  <c r="E334" i="5" s="1"/>
  <c r="E332" i="5" a="1"/>
  <c r="E332" i="5" s="1"/>
  <c r="E331" i="5" a="1"/>
  <c r="E331" i="5" s="1"/>
  <c r="E329" i="5" a="1"/>
  <c r="E329" i="5" s="1"/>
  <c r="E327" i="5" a="1"/>
  <c r="E327" i="5" s="1"/>
  <c r="E326" i="5" a="1"/>
  <c r="E326" i="5" s="1"/>
  <c r="E325" i="5" a="1"/>
  <c r="E325" i="5" s="1"/>
  <c r="E322" i="5" a="1"/>
  <c r="E322" i="5" s="1"/>
  <c r="E321" i="5" a="1"/>
  <c r="E321" i="5" s="1"/>
  <c r="E319" i="5" a="1"/>
  <c r="E319" i="5" s="1"/>
  <c r="E317" i="5" a="1"/>
  <c r="E317" i="5" s="1"/>
  <c r="E315" i="5" a="1"/>
  <c r="E315" i="5" s="1"/>
  <c r="E314" i="5" a="1"/>
  <c r="E314" i="5" s="1"/>
  <c r="E311" i="5" a="1"/>
  <c r="E311" i="5" s="1"/>
  <c r="E310" i="5" a="1"/>
  <c r="E310" i="5" s="1"/>
  <c r="E309" i="5" a="1"/>
  <c r="E309" i="5" s="1"/>
  <c r="E307" i="5" a="1"/>
  <c r="E307" i="5" s="1"/>
  <c r="E306" i="5" a="1"/>
  <c r="E306" i="5" s="1"/>
  <c r="E304" i="5" a="1"/>
  <c r="E304" i="5" s="1"/>
  <c r="E303" i="5" a="1"/>
  <c r="E303" i="5" s="1"/>
  <c r="E300" i="5" a="1"/>
  <c r="E300" i="5" s="1"/>
  <c r="E297" i="5" a="1"/>
  <c r="E297" i="5" s="1"/>
  <c r="E296" i="5" a="1"/>
  <c r="E296" i="5" s="1"/>
  <c r="E294" i="5" a="1"/>
  <c r="E294" i="5" s="1"/>
  <c r="E293" i="5" a="1"/>
  <c r="E293" i="5" s="1"/>
  <c r="E292" i="5" a="1"/>
  <c r="E292" i="5" s="1"/>
  <c r="E289" i="5" a="1"/>
  <c r="E289" i="5" s="1"/>
  <c r="E288" i="5" a="1"/>
  <c r="E288" i="5" s="1"/>
  <c r="E287" i="5" a="1"/>
  <c r="E287" i="5" s="1"/>
  <c r="E285" i="5" a="1"/>
  <c r="E285" i="5" s="1"/>
  <c r="E284" i="5" a="1"/>
  <c r="E284" i="5" s="1"/>
  <c r="E283" i="5" a="1"/>
  <c r="E283" i="5" s="1"/>
  <c r="E281" i="5" a="1"/>
  <c r="E281" i="5" s="1"/>
  <c r="E279" i="5" a="1"/>
  <c r="E279" i="5" s="1"/>
  <c r="E278" i="5" a="1"/>
  <c r="E278" i="5" s="1"/>
  <c r="E276" i="5" a="1"/>
  <c r="E276" i="5" s="1"/>
  <c r="E275" i="5" a="1"/>
  <c r="E275" i="5" s="1"/>
  <c r="E274" i="5" a="1"/>
  <c r="E274" i="5" s="1"/>
  <c r="E271" i="5" a="1"/>
  <c r="E271" i="5" s="1"/>
  <c r="E270" i="5" a="1"/>
  <c r="E270" i="5" s="1"/>
  <c r="E268" i="5" a="1"/>
  <c r="E268" i="5" s="1"/>
  <c r="E267" i="5" a="1"/>
  <c r="E267" i="5" s="1"/>
  <c r="E265" i="5" a="1"/>
  <c r="E265" i="5" s="1"/>
  <c r="E264" i="5" a="1"/>
  <c r="E264" i="5" s="1"/>
  <c r="E263" i="5" a="1"/>
  <c r="E263" i="5" s="1"/>
  <c r="E259" i="5" a="1"/>
  <c r="E259" i="5" s="1"/>
  <c r="E258" i="5" a="1"/>
  <c r="E258" i="5" s="1"/>
  <c r="E255" i="5" a="1"/>
  <c r="E255" i="5" s="1"/>
  <c r="E254" i="5" a="1"/>
  <c r="E254" i="5" s="1"/>
  <c r="E253" i="5" a="1"/>
  <c r="E253" i="5" s="1"/>
  <c r="E252" i="5" a="1"/>
  <c r="E252" i="5" s="1"/>
  <c r="E249" i="5" a="1"/>
  <c r="E249" i="5" s="1"/>
  <c r="E248" i="5" a="1"/>
  <c r="E248" i="5" s="1"/>
  <c r="E245" i="5" a="1"/>
  <c r="E245" i="5" s="1"/>
  <c r="E244" i="5" a="1"/>
  <c r="E244" i="5" s="1"/>
  <c r="E243" i="5" a="1"/>
  <c r="E243" i="5" s="1"/>
  <c r="E242" i="5" a="1"/>
  <c r="E242" i="5" s="1"/>
  <c r="E241" i="5" a="1"/>
  <c r="E241" i="5" s="1"/>
  <c r="E240" i="5" a="1"/>
  <c r="E240" i="5" s="1"/>
  <c r="E239" i="5" a="1"/>
  <c r="E239" i="5" s="1"/>
  <c r="E238" i="5" a="1"/>
  <c r="E238" i="5" s="1"/>
  <c r="E237" i="5" a="1"/>
  <c r="E237" i="5" s="1"/>
  <c r="E236" i="5" a="1"/>
  <c r="E236" i="5" s="1"/>
  <c r="E235" i="5" a="1"/>
  <c r="E235" i="5" s="1"/>
  <c r="E234" i="5" a="1"/>
  <c r="E234" i="5" s="1"/>
  <c r="E230" i="5" a="1"/>
  <c r="E230" i="5" s="1"/>
  <c r="E232" i="5" a="1"/>
  <c r="E232" i="5" s="1"/>
  <c r="E231" i="5" a="1"/>
  <c r="E231" i="5" s="1"/>
  <c r="E229" i="5" a="1"/>
  <c r="E229" i="5" s="1"/>
  <c r="E228" i="5" a="1"/>
  <c r="E228" i="5" s="1"/>
  <c r="E227" i="5" a="1"/>
  <c r="E227" i="5" s="1"/>
  <c r="E225" i="5" a="1"/>
  <c r="E225" i="5" s="1"/>
  <c r="E223" i="5" a="1"/>
  <c r="E223" i="5" s="1"/>
  <c r="E222" i="5" a="1"/>
  <c r="E222" i="5" s="1"/>
  <c r="E221" i="5" a="1"/>
  <c r="E221" i="5" s="1"/>
  <c r="E220" i="5" a="1"/>
  <c r="E220" i="5" s="1"/>
  <c r="E219" i="5" a="1"/>
  <c r="E219" i="5" s="1"/>
  <c r="E218" i="5" a="1"/>
  <c r="E218" i="5" s="1"/>
  <c r="E217" i="5" a="1"/>
  <c r="E217" i="5" s="1"/>
  <c r="E216" i="5" a="1"/>
  <c r="E216" i="5" s="1"/>
  <c r="E215" i="5" a="1"/>
  <c r="E215" i="5" s="1"/>
  <c r="E214" i="5" a="1"/>
  <c r="E214" i="5" s="1"/>
  <c r="E209" i="5" a="1"/>
  <c r="E209" i="5" s="1"/>
  <c r="E208" i="5" a="1"/>
  <c r="E208" i="5" s="1"/>
  <c r="E204" i="5" a="1"/>
  <c r="E204" i="5" s="1"/>
  <c r="E202" i="5" a="1"/>
  <c r="E202" i="5" s="1"/>
  <c r="D395" i="5" a="1"/>
  <c r="D395" i="5" s="1"/>
  <c r="D394" i="5" a="1"/>
  <c r="D394" i="5" s="1"/>
  <c r="D393" i="5" a="1"/>
  <c r="D393" i="5" s="1"/>
  <c r="D392" i="5" a="1"/>
  <c r="D392" i="5" s="1"/>
  <c r="D388" i="5" a="1"/>
  <c r="D388" i="5" s="1"/>
  <c r="D387" i="5" a="1"/>
  <c r="D387" i="5" s="1"/>
  <c r="D386" i="5" a="1"/>
  <c r="D386" i="5" s="1"/>
  <c r="D385" i="5" a="1"/>
  <c r="D385" i="5" s="1"/>
  <c r="D383" i="5" a="1"/>
  <c r="D383" i="5" s="1"/>
  <c r="D382" i="5" a="1"/>
  <c r="D382" i="5" s="1"/>
  <c r="D378" i="5" a="1"/>
  <c r="D378" i="5" s="1"/>
  <c r="D375" i="5" a="1"/>
  <c r="D375" i="5" s="1"/>
  <c r="D373" i="5" a="1"/>
  <c r="D373" i="5" s="1"/>
  <c r="D372" i="5" a="1"/>
  <c r="D372" i="5" s="1"/>
  <c r="D371" i="5" a="1"/>
  <c r="D371" i="5" s="1"/>
  <c r="D369" i="5" a="1"/>
  <c r="D369" i="5" s="1"/>
  <c r="D368" i="5" a="1"/>
  <c r="D368" i="5" s="1"/>
  <c r="D367" i="5" a="1"/>
  <c r="D367" i="5" s="1"/>
  <c r="D366" i="5" a="1"/>
  <c r="D366" i="5" s="1"/>
  <c r="D365" i="5" a="1"/>
  <c r="D365" i="5" s="1"/>
  <c r="D363" i="5" a="1"/>
  <c r="D363" i="5" s="1"/>
  <c r="D362" i="5" a="1"/>
  <c r="D362" i="5" s="1"/>
  <c r="D361" i="5" a="1"/>
  <c r="D361" i="5" s="1"/>
  <c r="D358" i="5" a="1"/>
  <c r="D358" i="5" s="1"/>
  <c r="D355" i="5" a="1"/>
  <c r="D355" i="5" s="1"/>
  <c r="D353" i="5" a="1"/>
  <c r="D353" i="5" s="1"/>
  <c r="D352" i="5" a="1"/>
  <c r="D352" i="5" s="1"/>
  <c r="D350" i="5" a="1"/>
  <c r="D350" i="5" s="1"/>
  <c r="D346" i="5" a="1"/>
  <c r="D346" i="5" s="1"/>
  <c r="D344" i="5" a="1"/>
  <c r="D344" i="5" s="1"/>
  <c r="D343" i="5" a="1"/>
  <c r="D343" i="5" s="1"/>
  <c r="D342" i="5" a="1"/>
  <c r="D342" i="5" s="1"/>
  <c r="D341" i="5" a="1"/>
  <c r="D341" i="5" s="1"/>
  <c r="D338" i="5" a="1"/>
  <c r="D338" i="5" s="1"/>
  <c r="D337" i="5" a="1"/>
  <c r="D337" i="5" s="1"/>
  <c r="D336" i="5" a="1"/>
  <c r="D336" i="5" s="1"/>
  <c r="D335" i="5" a="1"/>
  <c r="D335" i="5" s="1"/>
  <c r="D334" i="5" a="1"/>
  <c r="D334" i="5" s="1"/>
  <c r="D332" i="5" a="1"/>
  <c r="D332" i="5" s="1"/>
  <c r="D331" i="5" a="1"/>
  <c r="D331" i="5" s="1"/>
  <c r="D329" i="5" a="1"/>
  <c r="D329" i="5" s="1"/>
  <c r="D327" i="5" a="1"/>
  <c r="D327" i="5" s="1"/>
  <c r="D326" i="5" a="1"/>
  <c r="D326" i="5" s="1"/>
  <c r="D325" i="5" a="1"/>
  <c r="D325" i="5" s="1"/>
  <c r="D322" i="5" a="1"/>
  <c r="D322" i="5" s="1"/>
  <c r="D321" i="5" a="1"/>
  <c r="D321" i="5" s="1"/>
  <c r="D319" i="5" a="1"/>
  <c r="D319" i="5" s="1"/>
  <c r="D317" i="5" a="1"/>
  <c r="D317" i="5" s="1"/>
  <c r="D315" i="5" a="1"/>
  <c r="D315" i="5" s="1"/>
  <c r="D314" i="5" a="1"/>
  <c r="D314" i="5" s="1"/>
  <c r="D311" i="5" a="1"/>
  <c r="D311" i="5" s="1"/>
  <c r="D310" i="5" a="1"/>
  <c r="D310" i="5" s="1"/>
  <c r="D309" i="5" a="1"/>
  <c r="D309" i="5" s="1"/>
  <c r="D307" i="5" a="1"/>
  <c r="D307" i="5" s="1"/>
  <c r="D306" i="5" a="1"/>
  <c r="D306" i="5" s="1"/>
  <c r="D304" i="5" a="1"/>
  <c r="D304" i="5" s="1"/>
  <c r="D303" i="5" a="1"/>
  <c r="D303" i="5" s="1"/>
  <c r="D300" i="5" a="1"/>
  <c r="D300" i="5" s="1"/>
  <c r="D297" i="5" a="1"/>
  <c r="D297" i="5" s="1"/>
  <c r="D296" i="5" a="1"/>
  <c r="D296" i="5" s="1"/>
  <c r="D294" i="5" a="1"/>
  <c r="D294" i="5" s="1"/>
  <c r="D293" i="5" a="1"/>
  <c r="D293" i="5" s="1"/>
  <c r="D292" i="5" a="1"/>
  <c r="D292" i="5" s="1"/>
  <c r="D289" i="5" a="1"/>
  <c r="D289" i="5" s="1"/>
  <c r="D288" i="5" a="1"/>
  <c r="D288" i="5" s="1"/>
  <c r="D287" i="5" a="1"/>
  <c r="D287" i="5" s="1"/>
  <c r="D285" i="5" a="1"/>
  <c r="D285" i="5" s="1"/>
  <c r="D284" i="5" a="1"/>
  <c r="D284" i="5" s="1"/>
  <c r="D283" i="5" a="1"/>
  <c r="D283" i="5" s="1"/>
  <c r="D281" i="5" a="1"/>
  <c r="D281" i="5" s="1"/>
  <c r="D279" i="5" a="1"/>
  <c r="D279" i="5" s="1"/>
  <c r="D278" i="5" a="1"/>
  <c r="D278" i="5" s="1"/>
  <c r="D276" i="5" a="1"/>
  <c r="D276" i="5" s="1"/>
  <c r="D275" i="5" a="1"/>
  <c r="D275" i="5" s="1"/>
  <c r="D274" i="5" a="1"/>
  <c r="D274" i="5" s="1"/>
  <c r="D271" i="5" a="1"/>
  <c r="D271" i="5" s="1"/>
  <c r="D270" i="5" a="1"/>
  <c r="D270" i="5" s="1"/>
  <c r="D268" i="5" a="1"/>
  <c r="D268" i="5" s="1"/>
  <c r="D267" i="5" a="1"/>
  <c r="D267" i="5" s="1"/>
  <c r="D265" i="5" a="1"/>
  <c r="D265" i="5" s="1"/>
  <c r="D264" i="5" a="1"/>
  <c r="D264" i="5" s="1"/>
  <c r="D263" i="5" a="1"/>
  <c r="D263" i="5" s="1"/>
  <c r="D259" i="5" a="1"/>
  <c r="D259" i="5" s="1"/>
  <c r="D258" i="5" a="1"/>
  <c r="D258" i="5" s="1"/>
  <c r="D255" i="5" a="1"/>
  <c r="D255" i="5" s="1"/>
  <c r="D254" i="5" a="1"/>
  <c r="D254" i="5" s="1"/>
  <c r="D253" i="5" a="1"/>
  <c r="D253" i="5" s="1"/>
  <c r="D252" i="5" a="1"/>
  <c r="D252" i="5" s="1"/>
  <c r="D249" i="5" a="1"/>
  <c r="D249" i="5" s="1"/>
  <c r="D248" i="5" a="1"/>
  <c r="D248" i="5" s="1"/>
  <c r="D245" i="5" a="1"/>
  <c r="D245" i="5" s="1"/>
  <c r="D244" i="5" a="1"/>
  <c r="D244" i="5" s="1"/>
  <c r="D243" i="5" a="1"/>
  <c r="D243" i="5" s="1"/>
  <c r="D242" i="5" a="1"/>
  <c r="D242" i="5" s="1"/>
  <c r="D241" i="5" a="1"/>
  <c r="D241" i="5" s="1"/>
  <c r="D240" i="5" a="1"/>
  <c r="D240" i="5" s="1"/>
  <c r="D239" i="5" a="1"/>
  <c r="D239" i="5" s="1"/>
  <c r="D238" i="5" a="1"/>
  <c r="D238" i="5" s="1"/>
  <c r="D237" i="5" a="1"/>
  <c r="D237" i="5" s="1"/>
  <c r="D236" i="5" a="1"/>
  <c r="D236" i="5" s="1"/>
  <c r="D235" i="5" a="1"/>
  <c r="D235" i="5" s="1"/>
  <c r="D234" i="5" a="1"/>
  <c r="D234" i="5" s="1"/>
  <c r="D230" i="5" a="1"/>
  <c r="D230" i="5" s="1"/>
  <c r="D232" i="5" a="1"/>
  <c r="D232" i="5" s="1"/>
  <c r="D231" i="5" a="1"/>
  <c r="D231" i="5" s="1"/>
  <c r="D229" i="5" a="1"/>
  <c r="D229" i="5" s="1"/>
  <c r="D228" i="5" a="1"/>
  <c r="D228" i="5" s="1"/>
  <c r="D227" i="5" a="1"/>
  <c r="D227" i="5" s="1"/>
  <c r="D225" i="5" a="1"/>
  <c r="D225" i="5" s="1"/>
  <c r="D223" i="5" a="1"/>
  <c r="D223" i="5" s="1"/>
  <c r="D222" i="5" a="1"/>
  <c r="D222" i="5" s="1"/>
  <c r="D221" i="5" a="1"/>
  <c r="D221" i="5" s="1"/>
  <c r="D220" i="5" a="1"/>
  <c r="D220" i="5" s="1"/>
  <c r="D219" i="5" a="1"/>
  <c r="D219" i="5" s="1"/>
  <c r="D218" i="5" a="1"/>
  <c r="D218" i="5" s="1"/>
  <c r="D217" i="5" a="1"/>
  <c r="D217" i="5" s="1"/>
  <c r="D216" i="5" a="1"/>
  <c r="D216" i="5" s="1"/>
  <c r="D215" i="5" a="1"/>
  <c r="D215" i="5" s="1"/>
  <c r="D214" i="5" a="1"/>
  <c r="D214" i="5" s="1"/>
  <c r="D209" i="5" a="1"/>
  <c r="D209" i="5" s="1"/>
  <c r="D208" i="5" a="1"/>
  <c r="D208" i="5" s="1"/>
  <c r="D204" i="5" a="1"/>
  <c r="D204" i="5" s="1"/>
  <c r="D202" i="5" a="1"/>
  <c r="D202" i="5" s="1"/>
  <c r="C395" i="5" a="1"/>
  <c r="C395" i="5" s="1"/>
  <c r="C393" i="5" a="1"/>
  <c r="C393" i="5" s="1"/>
  <c r="C388" i="5" a="1"/>
  <c r="C388" i="5" s="1"/>
  <c r="C387" i="5" a="1"/>
  <c r="C387" i="5" s="1"/>
  <c r="C385" i="5" a="1"/>
  <c r="C385" i="5" s="1"/>
  <c r="C383" i="5" a="1"/>
  <c r="C383" i="5" s="1"/>
  <c r="C372" i="5" a="1"/>
  <c r="C372" i="5" s="1"/>
  <c r="C371" i="5" a="1"/>
  <c r="C371" i="5" s="1"/>
  <c r="C369" i="5" a="1"/>
  <c r="C369" i="5" s="1"/>
  <c r="C368" i="5" a="1"/>
  <c r="C368" i="5" s="1"/>
  <c r="C367" i="5" a="1"/>
  <c r="C367" i="5" s="1"/>
  <c r="C366" i="5" a="1"/>
  <c r="C366" i="5" s="1"/>
  <c r="C365" i="5" a="1"/>
  <c r="C365" i="5" s="1"/>
  <c r="C362" i="5" a="1"/>
  <c r="C362" i="5" s="1"/>
  <c r="C358" i="5" a="1"/>
  <c r="C358" i="5" s="1"/>
  <c r="C353" i="5" a="1"/>
  <c r="C353" i="5" s="1"/>
  <c r="C352" i="5" a="1"/>
  <c r="C352" i="5" s="1"/>
  <c r="C350" i="5" a="1"/>
  <c r="C350" i="5" s="1"/>
  <c r="C346" i="5" a="1"/>
  <c r="C346" i="5" s="1"/>
  <c r="C342" i="5" a="1"/>
  <c r="C342" i="5" s="1"/>
  <c r="C341" i="5" a="1"/>
  <c r="C341" i="5" s="1"/>
  <c r="C337" i="5" a="1"/>
  <c r="C337" i="5" s="1"/>
  <c r="C336" i="5" a="1"/>
  <c r="C336" i="5" s="1"/>
  <c r="C335" i="5" a="1"/>
  <c r="C335" i="5" s="1"/>
  <c r="C334" i="5" a="1"/>
  <c r="C334" i="5" s="1"/>
  <c r="C332" i="5" a="1"/>
  <c r="C332" i="5" s="1"/>
  <c r="C331" i="5" a="1"/>
  <c r="C331" i="5" s="1"/>
  <c r="C329" i="5" a="1"/>
  <c r="C329" i="5" s="1"/>
  <c r="C327" i="5" a="1"/>
  <c r="C327" i="5" s="1"/>
  <c r="C325" i="5" a="1"/>
  <c r="C325" i="5" s="1"/>
  <c r="C322" i="5" a="1"/>
  <c r="C322" i="5" s="1"/>
  <c r="C321" i="5" a="1"/>
  <c r="C321" i="5" s="1"/>
  <c r="C317" i="5" a="1"/>
  <c r="C317" i="5" s="1"/>
  <c r="C311" i="5" a="1"/>
  <c r="C311" i="5" s="1"/>
  <c r="C310" i="5" a="1"/>
  <c r="C310" i="5" s="1"/>
  <c r="C309" i="5" a="1"/>
  <c r="C309" i="5" s="1"/>
  <c r="C307" i="5" a="1"/>
  <c r="C307" i="5" s="1"/>
  <c r="C306" i="5" a="1"/>
  <c r="C306" i="5" s="1"/>
  <c r="C304" i="5" a="1"/>
  <c r="C304" i="5" s="1"/>
  <c r="C303" i="5" a="1"/>
  <c r="C303" i="5" s="1"/>
  <c r="C300" i="5" a="1"/>
  <c r="C300" i="5" s="1"/>
  <c r="C296" i="5" a="1"/>
  <c r="C296" i="5" s="1"/>
  <c r="C294" i="5" a="1"/>
  <c r="C294" i="5" s="1"/>
  <c r="C293" i="5" a="1"/>
  <c r="C293" i="5" s="1"/>
  <c r="C292" i="5" a="1"/>
  <c r="C292" i="5" s="1"/>
  <c r="C287" i="5" a="1"/>
  <c r="C287" i="5" s="1"/>
  <c r="C285" i="5" a="1"/>
  <c r="C285" i="5" s="1"/>
  <c r="C279" i="5" a="1"/>
  <c r="C279" i="5" s="1"/>
  <c r="C278" i="5" a="1"/>
  <c r="C278" i="5" s="1"/>
  <c r="C276" i="5" a="1"/>
  <c r="C276" i="5" s="1"/>
  <c r="C275" i="5" a="1"/>
  <c r="C275" i="5" s="1"/>
  <c r="C271" i="5" a="1"/>
  <c r="C271" i="5" s="1"/>
  <c r="C270" i="5" a="1"/>
  <c r="C270" i="5" s="1"/>
  <c r="C268" i="5" a="1"/>
  <c r="C268" i="5" s="1"/>
  <c r="C267" i="5" a="1"/>
  <c r="C267" i="5" s="1"/>
  <c r="C264" i="5" a="1"/>
  <c r="C264" i="5" s="1"/>
  <c r="C259" i="5" a="1"/>
  <c r="C259" i="5" s="1"/>
  <c r="C258" i="5" a="1"/>
  <c r="C258" i="5" s="1"/>
  <c r="C255" i="5" a="1"/>
  <c r="C255" i="5" s="1"/>
  <c r="C254" i="5" a="1"/>
  <c r="C254" i="5" s="1"/>
  <c r="C253" i="5" a="1"/>
  <c r="C253" i="5" s="1"/>
  <c r="C252" i="5" a="1"/>
  <c r="C252" i="5" s="1"/>
  <c r="C249" i="5" a="1"/>
  <c r="C249" i="5" s="1"/>
  <c r="C245" i="5" a="1"/>
  <c r="C245" i="5" s="1"/>
  <c r="C244" i="5" a="1"/>
  <c r="C244" i="5" s="1"/>
  <c r="C243" i="5" a="1"/>
  <c r="C243" i="5" s="1"/>
  <c r="C241" i="5" a="1"/>
  <c r="C241" i="5" s="1"/>
  <c r="C239" i="5" a="1"/>
  <c r="C239" i="5" s="1"/>
  <c r="C238" i="5" a="1"/>
  <c r="C238" i="5" s="1"/>
  <c r="C236" i="5" a="1"/>
  <c r="C236" i="5" s="1"/>
  <c r="C234" i="5" a="1"/>
  <c r="C234" i="5" s="1"/>
  <c r="C230" i="5" a="1"/>
  <c r="C230" i="5" s="1"/>
  <c r="C232" i="5" a="1"/>
  <c r="C232" i="5" s="1"/>
  <c r="C231" i="5" a="1"/>
  <c r="C231" i="5" s="1"/>
  <c r="C229" i="5" a="1"/>
  <c r="C229" i="5" s="1"/>
  <c r="C228" i="5" a="1"/>
  <c r="C228" i="5" s="1"/>
  <c r="C227" i="5" a="1"/>
  <c r="C227" i="5" s="1"/>
  <c r="C225" i="5" a="1"/>
  <c r="C225" i="5" s="1"/>
  <c r="C222" i="5" a="1"/>
  <c r="C222" i="5" s="1"/>
  <c r="C221" i="5" a="1"/>
  <c r="C221" i="5" s="1"/>
  <c r="C220" i="5" a="1"/>
  <c r="C220" i="5" s="1"/>
  <c r="C219" i="5" a="1"/>
  <c r="C219" i="5" s="1"/>
  <c r="C218" i="5" a="1"/>
  <c r="C218" i="5" s="1"/>
  <c r="C217" i="5" a="1"/>
  <c r="C217" i="5" s="1"/>
  <c r="C216" i="5" a="1"/>
  <c r="C216" i="5" s="1"/>
  <c r="C215" i="5" a="1"/>
  <c r="C215" i="5" s="1"/>
  <c r="C214" i="5" a="1"/>
  <c r="C214" i="5" s="1"/>
  <c r="C202" i="5" a="1"/>
  <c r="C202" i="5" s="1"/>
  <c r="B395" i="5" a="1"/>
  <c r="B395" i="5" s="1"/>
  <c r="B394" i="5" a="1"/>
  <c r="B394" i="5" s="1"/>
  <c r="B393" i="5" a="1"/>
  <c r="B393" i="5" s="1"/>
  <c r="B388" i="5" a="1"/>
  <c r="B388" i="5" s="1"/>
  <c r="B387" i="5" a="1"/>
  <c r="B387" i="5" s="1"/>
  <c r="B386" i="5" a="1"/>
  <c r="B386" i="5" s="1"/>
  <c r="B385" i="5" a="1"/>
  <c r="B385" i="5" s="1"/>
  <c r="B383" i="5" a="1"/>
  <c r="B383" i="5" s="1"/>
  <c r="B382" i="5" a="1"/>
  <c r="B382" i="5" s="1"/>
  <c r="B375" i="5" a="1"/>
  <c r="B375" i="5" s="1"/>
  <c r="B373" i="5" a="1"/>
  <c r="B373" i="5" s="1"/>
  <c r="B372" i="5" a="1"/>
  <c r="B372" i="5" s="1"/>
  <c r="B371" i="5" a="1"/>
  <c r="B371" i="5" s="1"/>
  <c r="B369" i="5" a="1"/>
  <c r="B369" i="5" s="1"/>
  <c r="B368" i="5" a="1"/>
  <c r="B368" i="5" s="1"/>
  <c r="B367" i="5" a="1"/>
  <c r="B367" i="5" s="1"/>
  <c r="B366" i="5" a="1"/>
  <c r="B366" i="5" s="1"/>
  <c r="B365" i="5" a="1"/>
  <c r="B365" i="5" s="1"/>
  <c r="B363" i="5" a="1"/>
  <c r="B363" i="5" s="1"/>
  <c r="B362" i="5" a="1"/>
  <c r="B362" i="5" s="1"/>
  <c r="B358" i="5" a="1"/>
  <c r="B358" i="5" s="1"/>
  <c r="B355" i="5" a="1"/>
  <c r="B355" i="5" s="1"/>
  <c r="B353" i="5" a="1"/>
  <c r="B353" i="5" s="1"/>
  <c r="B352" i="5" a="1"/>
  <c r="B352" i="5" s="1"/>
  <c r="B350" i="5" a="1"/>
  <c r="B350" i="5" s="1"/>
  <c r="B344" i="5" a="1"/>
  <c r="B344" i="5" s="1"/>
  <c r="B343" i="5" a="1"/>
  <c r="B343" i="5" s="1"/>
  <c r="B342" i="5" a="1"/>
  <c r="B342" i="5" s="1"/>
  <c r="B341" i="5" a="1"/>
  <c r="B341" i="5" s="1"/>
  <c r="B338" i="5" a="1"/>
  <c r="B338" i="5" s="1"/>
  <c r="B337" i="5" a="1"/>
  <c r="B337" i="5" s="1"/>
  <c r="B336" i="5" a="1"/>
  <c r="B336" i="5" s="1"/>
  <c r="B335" i="5" a="1"/>
  <c r="B335" i="5" s="1"/>
  <c r="B334" i="5" a="1"/>
  <c r="B334" i="5" s="1"/>
  <c r="B332" i="5" a="1"/>
  <c r="B332" i="5" s="1"/>
  <c r="B331" i="5" a="1"/>
  <c r="B331" i="5" s="1"/>
  <c r="B329" i="5" a="1"/>
  <c r="B329" i="5" s="1"/>
  <c r="B327" i="5" a="1"/>
  <c r="B327" i="5" s="1"/>
  <c r="B326" i="5" a="1"/>
  <c r="B326" i="5" s="1"/>
  <c r="B325" i="5" a="1"/>
  <c r="B325" i="5" s="1"/>
  <c r="B322" i="5" a="1"/>
  <c r="B322" i="5" s="1"/>
  <c r="B321" i="5" a="1"/>
  <c r="B321" i="5" s="1"/>
  <c r="B319" i="5" a="1"/>
  <c r="B319" i="5" s="1"/>
  <c r="B317" i="5" a="1"/>
  <c r="B317" i="5" s="1"/>
  <c r="B315" i="5" a="1"/>
  <c r="B315" i="5" s="1"/>
  <c r="B314" i="5" a="1"/>
  <c r="B314" i="5" s="1"/>
  <c r="B311" i="5" a="1"/>
  <c r="B311" i="5" s="1"/>
  <c r="B310" i="5" a="1"/>
  <c r="B310" i="5" s="1"/>
  <c r="B309" i="5" a="1"/>
  <c r="B309" i="5" s="1"/>
  <c r="B307" i="5" a="1"/>
  <c r="B307" i="5" s="1"/>
  <c r="B306" i="5" a="1"/>
  <c r="B306" i="5" s="1"/>
  <c r="B304" i="5" a="1"/>
  <c r="B304" i="5" s="1"/>
  <c r="B300" i="5" a="1"/>
  <c r="B300" i="5" s="1"/>
  <c r="B297" i="5" a="1"/>
  <c r="B297" i="5" s="1"/>
  <c r="B296" i="5" a="1"/>
  <c r="B296" i="5" s="1"/>
  <c r="B294" i="5" a="1"/>
  <c r="B294" i="5" s="1"/>
  <c r="B293" i="5" a="1"/>
  <c r="B293" i="5" s="1"/>
  <c r="B292" i="5" a="1"/>
  <c r="B292" i="5" s="1"/>
  <c r="B289" i="5" a="1"/>
  <c r="B289" i="5" s="1"/>
  <c r="B288" i="5" a="1"/>
  <c r="B288" i="5" s="1"/>
  <c r="B287" i="5" a="1"/>
  <c r="B287" i="5" s="1"/>
  <c r="B284" i="5" a="1"/>
  <c r="B284" i="5" s="1"/>
  <c r="B283" i="5" a="1"/>
  <c r="B283" i="5" s="1"/>
  <c r="B279" i="5" a="1"/>
  <c r="B279" i="5" s="1"/>
  <c r="B278" i="5" a="1"/>
  <c r="B278" i="5" s="1"/>
  <c r="B276" i="5" a="1"/>
  <c r="B276" i="5" s="1"/>
  <c r="B275" i="5" a="1"/>
  <c r="B275" i="5" s="1"/>
  <c r="B271" i="5" a="1"/>
  <c r="B271" i="5" s="1"/>
  <c r="B270" i="5" a="1"/>
  <c r="B270" i="5" s="1"/>
  <c r="B268" i="5" a="1"/>
  <c r="B268" i="5" s="1"/>
  <c r="B267" i="5" a="1"/>
  <c r="B267" i="5" s="1"/>
  <c r="B264" i="5" a="1"/>
  <c r="B264" i="5" s="1"/>
  <c r="B259" i="5" a="1"/>
  <c r="B259" i="5" s="1"/>
  <c r="B258" i="5" a="1"/>
  <c r="B258" i="5" s="1"/>
  <c r="B255" i="5" a="1"/>
  <c r="B255" i="5" s="1"/>
  <c r="B254" i="5" a="1"/>
  <c r="B254" i="5" s="1"/>
  <c r="B253" i="5" a="1"/>
  <c r="B253" i="5" s="1"/>
  <c r="B252" i="5" a="1"/>
  <c r="B252" i="5" s="1"/>
  <c r="B249" i="5" a="1"/>
  <c r="B249" i="5" s="1"/>
  <c r="B245" i="5" a="1"/>
  <c r="B245" i="5" s="1"/>
  <c r="B244" i="5" a="1"/>
  <c r="B244" i="5" s="1"/>
  <c r="B243" i="5" a="1"/>
  <c r="B243" i="5" s="1"/>
  <c r="B242" i="5" a="1"/>
  <c r="B242" i="5" s="1"/>
  <c r="B241" i="5" a="1"/>
  <c r="B241" i="5" s="1"/>
  <c r="B240" i="5" a="1"/>
  <c r="B240" i="5" s="1"/>
  <c r="B239" i="5" a="1"/>
  <c r="B239" i="5" s="1"/>
  <c r="B238" i="5" a="1"/>
  <c r="B238" i="5" s="1"/>
  <c r="B236" i="5" a="1"/>
  <c r="B236" i="5" s="1"/>
  <c r="B235" i="5" a="1"/>
  <c r="B235" i="5" s="1"/>
  <c r="B234" i="5" a="1"/>
  <c r="B234" i="5" s="1"/>
  <c r="B230" i="5" a="1"/>
  <c r="B230" i="5" s="1"/>
  <c r="B232" i="5" a="1"/>
  <c r="B232" i="5" s="1"/>
  <c r="B231" i="5" a="1"/>
  <c r="B231" i="5" s="1"/>
  <c r="B229" i="5" a="1"/>
  <c r="B229" i="5" s="1"/>
  <c r="B228" i="5" a="1"/>
  <c r="B228" i="5" s="1"/>
  <c r="B227" i="5" a="1"/>
  <c r="B227" i="5" s="1"/>
  <c r="B225" i="5" a="1"/>
  <c r="B225" i="5" s="1"/>
  <c r="B222" i="5" a="1"/>
  <c r="B222" i="5" s="1"/>
  <c r="B221" i="5" a="1"/>
  <c r="B221" i="5" s="1"/>
  <c r="B220" i="5" a="1"/>
  <c r="B220" i="5" s="1"/>
  <c r="B219" i="5" a="1"/>
  <c r="B219" i="5" s="1"/>
  <c r="B218" i="5" a="1"/>
  <c r="B218" i="5" s="1"/>
  <c r="B217" i="5" a="1"/>
  <c r="B217" i="5" s="1"/>
  <c r="B216" i="5" a="1"/>
  <c r="B216" i="5" s="1"/>
  <c r="B215" i="5" a="1"/>
  <c r="B215" i="5" s="1"/>
  <c r="B214" i="5" a="1"/>
  <c r="B214" i="5" s="1"/>
  <c r="B209" i="5" a="1"/>
  <c r="B209" i="5" s="1"/>
  <c r="B208" i="5" a="1"/>
  <c r="B208" i="5" s="1"/>
  <c r="J202" i="5" a="1"/>
  <c r="J202" i="5" s="1"/>
  <c r="H197" i="5" a="1"/>
  <c r="H197" i="5" s="1"/>
  <c r="H196" i="5" a="1"/>
  <c r="H196" i="5" s="1"/>
  <c r="H194" i="5" a="1"/>
  <c r="H194" i="5" s="1"/>
  <c r="H190" i="5" a="1"/>
  <c r="H190" i="5" s="1"/>
  <c r="H189" i="5" a="1"/>
  <c r="H189" i="5" s="1"/>
  <c r="H188" i="5" a="1"/>
  <c r="H188" i="5" s="1"/>
  <c r="H187" i="5" a="1"/>
  <c r="H187" i="5" s="1"/>
  <c r="H184" i="5" a="1"/>
  <c r="H184" i="5" s="1"/>
  <c r="H180" i="5" a="1"/>
  <c r="H180" i="5" s="1"/>
  <c r="H177" i="5" a="1"/>
  <c r="H177" i="5" s="1"/>
  <c r="H175" i="5" a="1"/>
  <c r="H175" i="5" s="1"/>
  <c r="H174" i="5" a="1"/>
  <c r="H174" i="5" s="1"/>
  <c r="H171" i="5" a="1"/>
  <c r="H171" i="5" s="1"/>
  <c r="H170" i="5" a="1"/>
  <c r="H170" i="5" s="1"/>
  <c r="H169" i="5" a="1"/>
  <c r="H169" i="5" s="1"/>
  <c r="H168" i="5" a="1"/>
  <c r="H168" i="5" s="1"/>
  <c r="H165" i="5" a="1"/>
  <c r="H165" i="5" s="1"/>
  <c r="H164" i="5" a="1"/>
  <c r="H164" i="5" s="1"/>
  <c r="H163" i="5" a="1"/>
  <c r="H163" i="5" s="1"/>
  <c r="H160" i="5" a="1"/>
  <c r="H160" i="5" s="1"/>
  <c r="H157" i="5" a="1"/>
  <c r="H157" i="5" s="1"/>
  <c r="H155" i="5" a="1"/>
  <c r="H155" i="5" s="1"/>
  <c r="H154" i="5" a="1"/>
  <c r="H154" i="5" s="1"/>
  <c r="H152" i="5" a="1"/>
  <c r="H152" i="5" s="1"/>
  <c r="H148" i="5" a="1"/>
  <c r="H148" i="5" s="1"/>
  <c r="H146" i="5" a="1"/>
  <c r="H146" i="5" s="1"/>
  <c r="H145" i="5" a="1"/>
  <c r="H145" i="5" s="1"/>
  <c r="H144" i="5" a="1"/>
  <c r="H144" i="5" s="1"/>
  <c r="H143" i="5" a="1"/>
  <c r="H143" i="5" s="1"/>
  <c r="H140" i="5" a="1"/>
  <c r="H140" i="5" s="1"/>
  <c r="H139" i="5" a="1"/>
  <c r="H139" i="5" s="1"/>
  <c r="H138" i="5" a="1"/>
  <c r="H138" i="5" s="1"/>
  <c r="H137" i="5" a="1"/>
  <c r="H137" i="5" s="1"/>
  <c r="H136" i="5" a="1"/>
  <c r="H136" i="5" s="1"/>
  <c r="H134" i="5" a="1"/>
  <c r="H134" i="5" s="1"/>
  <c r="H133" i="5" a="1"/>
  <c r="H133" i="5" s="1"/>
  <c r="H131" i="5" a="1"/>
  <c r="H131" i="5" s="1"/>
  <c r="H129" i="5" a="1"/>
  <c r="H129" i="5" s="1"/>
  <c r="H128" i="5" a="1"/>
  <c r="H128" i="5" s="1"/>
  <c r="H124" i="5" a="1"/>
  <c r="H124" i="5" s="1"/>
  <c r="H123" i="5" a="1"/>
  <c r="H123" i="5" s="1"/>
  <c r="H121" i="5" a="1"/>
  <c r="H121" i="5" s="1"/>
  <c r="H119" i="5" a="1"/>
  <c r="H119" i="5" s="1"/>
  <c r="H117" i="5" a="1"/>
  <c r="H117" i="5" s="1"/>
  <c r="H116" i="5" a="1"/>
  <c r="H116" i="5" s="1"/>
  <c r="H113" i="5" a="1"/>
  <c r="H113" i="5" s="1"/>
  <c r="H112" i="5" a="1"/>
  <c r="H112" i="5" s="1"/>
  <c r="H111" i="5" a="1"/>
  <c r="H111" i="5" s="1"/>
  <c r="H109" i="5" a="1"/>
  <c r="H109" i="5" s="1"/>
  <c r="H108" i="5" a="1"/>
  <c r="H108" i="5" s="1"/>
  <c r="H106" i="5" a="1"/>
  <c r="H106" i="5" s="1"/>
  <c r="H102" i="5" a="1"/>
  <c r="H102" i="5" s="1"/>
  <c r="H98" i="5" a="1"/>
  <c r="H98" i="5" s="1"/>
  <c r="H96" i="5" a="1"/>
  <c r="H96" i="5" s="1"/>
  <c r="H95" i="5" a="1"/>
  <c r="H95" i="5" s="1"/>
  <c r="H94" i="5" a="1"/>
  <c r="H94" i="5" s="1"/>
  <c r="H91" i="5" a="1"/>
  <c r="H91" i="5" s="1"/>
  <c r="H90" i="5" a="1"/>
  <c r="H90" i="5" s="1"/>
  <c r="H89" i="5" a="1"/>
  <c r="H89" i="5" s="1"/>
  <c r="H87" i="5" a="1"/>
  <c r="H87" i="5" s="1"/>
  <c r="H86" i="5" a="1"/>
  <c r="H86" i="5" s="1"/>
  <c r="H85" i="5" a="1"/>
  <c r="H85" i="5" s="1"/>
  <c r="H83" i="5" a="1"/>
  <c r="H83" i="5" s="1"/>
  <c r="H81" i="5" a="1"/>
  <c r="H81" i="5" s="1"/>
  <c r="H80" i="5" a="1"/>
  <c r="H80" i="5" s="1"/>
  <c r="H78" i="5" a="1"/>
  <c r="H78" i="5" s="1"/>
  <c r="H77" i="5" a="1"/>
  <c r="H77" i="5" s="1"/>
  <c r="H76" i="5" a="1"/>
  <c r="H76" i="5" s="1"/>
  <c r="H73" i="5" a="1"/>
  <c r="H73" i="5" s="1"/>
  <c r="H72" i="5" a="1"/>
  <c r="H72" i="5" s="1"/>
  <c r="H70" i="5" a="1"/>
  <c r="H70" i="5" s="1"/>
  <c r="H69" i="5" a="1"/>
  <c r="H69" i="5" s="1"/>
  <c r="H67" i="5" a="1"/>
  <c r="H67" i="5" s="1"/>
  <c r="H66" i="5" a="1"/>
  <c r="H66" i="5" s="1"/>
  <c r="H65" i="5" a="1"/>
  <c r="H65" i="5" s="1"/>
  <c r="H61" i="5" a="1"/>
  <c r="H61" i="5" s="1"/>
  <c r="H60" i="5" a="1"/>
  <c r="H60" i="5" s="1"/>
  <c r="H57" i="5" a="1"/>
  <c r="H57" i="5" s="1"/>
  <c r="H56" i="5" a="1"/>
  <c r="H56" i="5" s="1"/>
  <c r="H55" i="5" a="1"/>
  <c r="H55" i="5" s="1"/>
  <c r="H54" i="5" a="1"/>
  <c r="H54" i="5" s="1"/>
  <c r="H51" i="5" a="1"/>
  <c r="H51" i="5" s="1"/>
  <c r="H50" i="5" a="1"/>
  <c r="H50" i="5" s="1"/>
  <c r="H47" i="5" a="1"/>
  <c r="H47" i="5" s="1"/>
  <c r="H46" i="5" a="1"/>
  <c r="H46" i="5" s="1"/>
  <c r="H45" i="5" a="1"/>
  <c r="H45" i="5" s="1"/>
  <c r="H44" i="5" a="1"/>
  <c r="H44" i="5" s="1"/>
  <c r="H43" i="5" a="1"/>
  <c r="H43" i="5" s="1"/>
  <c r="H42" i="5" a="1"/>
  <c r="H42" i="5" s="1"/>
  <c r="H41" i="5" a="1"/>
  <c r="H41" i="5" s="1"/>
  <c r="H40" i="5" a="1"/>
  <c r="H40" i="5" s="1"/>
  <c r="H39" i="5" a="1"/>
  <c r="H39" i="5" s="1"/>
  <c r="H38" i="5" a="1"/>
  <c r="H38" i="5" s="1"/>
  <c r="H37" i="5" a="1"/>
  <c r="H37" i="5" s="1"/>
  <c r="H36" i="5" a="1"/>
  <c r="H36" i="5" s="1"/>
  <c r="H32" i="5" a="1"/>
  <c r="H32" i="5" s="1"/>
  <c r="H34" i="5" a="1"/>
  <c r="H34" i="5" s="1"/>
  <c r="H33" i="5" a="1"/>
  <c r="H33" i="5" s="1"/>
  <c r="H31" i="5" a="1"/>
  <c r="H31" i="5" s="1"/>
  <c r="H30" i="5" a="1"/>
  <c r="H30" i="5" s="1"/>
  <c r="H29" i="5" a="1"/>
  <c r="H29" i="5" s="1"/>
  <c r="H27" i="5" a="1"/>
  <c r="H27" i="5" s="1"/>
  <c r="H25" i="5" a="1"/>
  <c r="H25" i="5" s="1"/>
  <c r="H24" i="5" a="1"/>
  <c r="H24" i="5" s="1"/>
  <c r="H23" i="5" a="1"/>
  <c r="H23" i="5" s="1"/>
  <c r="H22" i="5" a="1"/>
  <c r="H22" i="5" s="1"/>
  <c r="H21" i="5" a="1"/>
  <c r="H21" i="5" s="1"/>
  <c r="H20" i="5" a="1"/>
  <c r="H20" i="5" s="1"/>
  <c r="H19" i="5" a="1"/>
  <c r="H19" i="5" s="1"/>
  <c r="H18" i="5" a="1"/>
  <c r="H18" i="5" s="1"/>
  <c r="H17" i="5" a="1"/>
  <c r="H17" i="5" s="1"/>
  <c r="H16" i="5" a="1"/>
  <c r="H16" i="5" s="1"/>
  <c r="H11" i="5" a="1"/>
  <c r="H11" i="5" s="1"/>
  <c r="H10" i="5" a="1"/>
  <c r="H10" i="5" s="1"/>
  <c r="H6" i="5" a="1"/>
  <c r="H6" i="5" s="1"/>
  <c r="I197" i="5" a="1"/>
  <c r="I197" i="5" s="1"/>
  <c r="I196" i="5" a="1"/>
  <c r="I196" i="5" s="1"/>
  <c r="I195" i="5" a="1"/>
  <c r="I195" i="5" s="1"/>
  <c r="I194" i="5" a="1"/>
  <c r="I194" i="5" s="1"/>
  <c r="I190" i="5" a="1"/>
  <c r="I190" i="5" s="1"/>
  <c r="I189" i="5" a="1"/>
  <c r="I189" i="5" s="1"/>
  <c r="I188" i="5" a="1"/>
  <c r="I188" i="5" s="1"/>
  <c r="I187" i="5" a="1"/>
  <c r="I187" i="5" s="1"/>
  <c r="I185" i="5" a="1"/>
  <c r="I185" i="5" s="1"/>
  <c r="I184" i="5" a="1"/>
  <c r="I184" i="5" s="1"/>
  <c r="I180" i="5" a="1"/>
  <c r="I180" i="5" s="1"/>
  <c r="I177" i="5" a="1"/>
  <c r="I177" i="5" s="1"/>
  <c r="I175" i="5" a="1"/>
  <c r="I175" i="5" s="1"/>
  <c r="I174" i="5" a="1"/>
  <c r="I174" i="5" s="1"/>
  <c r="I173" i="5" a="1"/>
  <c r="I173" i="5" s="1"/>
  <c r="I171" i="5" a="1"/>
  <c r="I171" i="5" s="1"/>
  <c r="I170" i="5" a="1"/>
  <c r="I170" i="5" s="1"/>
  <c r="I169" i="5" a="1"/>
  <c r="I169" i="5" s="1"/>
  <c r="I168" i="5" a="1"/>
  <c r="I168" i="5" s="1"/>
  <c r="I167" i="5" a="1"/>
  <c r="I167" i="5" s="1"/>
  <c r="I165" i="5" a="1"/>
  <c r="I165" i="5" s="1"/>
  <c r="I164" i="5" a="1"/>
  <c r="I164" i="5" s="1"/>
  <c r="I163" i="5" a="1"/>
  <c r="I163" i="5" s="1"/>
  <c r="I160" i="5" a="1"/>
  <c r="I160" i="5" s="1"/>
  <c r="I157" i="5" a="1"/>
  <c r="I157" i="5" s="1"/>
  <c r="I155" i="5" a="1"/>
  <c r="I155" i="5" s="1"/>
  <c r="I154" i="5" a="1"/>
  <c r="I154" i="5" s="1"/>
  <c r="I152" i="5" a="1"/>
  <c r="I152" i="5" s="1"/>
  <c r="I148" i="5" a="1"/>
  <c r="I148" i="5" s="1"/>
  <c r="I146" i="5" a="1"/>
  <c r="I146" i="5" s="1"/>
  <c r="I145" i="5" a="1"/>
  <c r="I145" i="5" s="1"/>
  <c r="I144" i="5" a="1"/>
  <c r="I144" i="5" s="1"/>
  <c r="I143" i="5" a="1"/>
  <c r="I143" i="5" s="1"/>
  <c r="I140" i="5" a="1"/>
  <c r="I140" i="5" s="1"/>
  <c r="I139" i="5" a="1"/>
  <c r="I139" i="5" s="1"/>
  <c r="I138" i="5" a="1"/>
  <c r="I138" i="5" s="1"/>
  <c r="I137" i="5" a="1"/>
  <c r="I137" i="5" s="1"/>
  <c r="I136" i="5" a="1"/>
  <c r="I136" i="5" s="1"/>
  <c r="I134" i="5" a="1"/>
  <c r="I134" i="5" s="1"/>
  <c r="I133" i="5" a="1"/>
  <c r="I133" i="5" s="1"/>
  <c r="I131" i="5" a="1"/>
  <c r="I131" i="5" s="1"/>
  <c r="I129" i="5" a="1"/>
  <c r="I129" i="5" s="1"/>
  <c r="I128" i="5" a="1"/>
  <c r="I128" i="5" s="1"/>
  <c r="I127" i="5" a="1"/>
  <c r="I127" i="5" s="1"/>
  <c r="I124" i="5" a="1"/>
  <c r="I124" i="5" s="1"/>
  <c r="I123" i="5" a="1"/>
  <c r="I123" i="5" s="1"/>
  <c r="I121" i="5" a="1"/>
  <c r="I121" i="5" s="1"/>
  <c r="I119" i="5" a="1"/>
  <c r="I119" i="5" s="1"/>
  <c r="I117" i="5" a="1"/>
  <c r="I117" i="5" s="1"/>
  <c r="I116" i="5" a="1"/>
  <c r="I116" i="5" s="1"/>
  <c r="I113" i="5" a="1"/>
  <c r="I113" i="5" s="1"/>
  <c r="I112" i="5" a="1"/>
  <c r="I112" i="5" s="1"/>
  <c r="I111" i="5" a="1"/>
  <c r="I111" i="5" s="1"/>
  <c r="I109" i="5" a="1"/>
  <c r="I109" i="5" s="1"/>
  <c r="I108" i="5" a="1"/>
  <c r="I108" i="5" s="1"/>
  <c r="I106" i="5" a="1"/>
  <c r="I106" i="5" s="1"/>
  <c r="I105" i="5" a="1"/>
  <c r="I105" i="5" s="1"/>
  <c r="I102" i="5" a="1"/>
  <c r="I102" i="5" s="1"/>
  <c r="I99" i="5" a="1"/>
  <c r="I99" i="5" s="1"/>
  <c r="I98" i="5" a="1"/>
  <c r="I98" i="5" s="1"/>
  <c r="I96" i="5" a="1"/>
  <c r="I96" i="5" s="1"/>
  <c r="I95" i="5" a="1"/>
  <c r="I95" i="5" s="1"/>
  <c r="I94" i="5" a="1"/>
  <c r="I94" i="5" s="1"/>
  <c r="I91" i="5" a="1"/>
  <c r="I91" i="5" s="1"/>
  <c r="I90" i="5" a="1"/>
  <c r="I90" i="5" s="1"/>
  <c r="I89" i="5" a="1"/>
  <c r="I89" i="5" s="1"/>
  <c r="I87" i="5" a="1"/>
  <c r="I87" i="5" s="1"/>
  <c r="I86" i="5" a="1"/>
  <c r="I86" i="5" s="1"/>
  <c r="I85" i="5" a="1"/>
  <c r="I85" i="5" s="1"/>
  <c r="I83" i="5" a="1"/>
  <c r="I83" i="5" s="1"/>
  <c r="I81" i="5" a="1"/>
  <c r="I81" i="5" s="1"/>
  <c r="I80" i="5" a="1"/>
  <c r="I80" i="5" s="1"/>
  <c r="I78" i="5" a="1"/>
  <c r="I78" i="5" s="1"/>
  <c r="I77" i="5" a="1"/>
  <c r="I77" i="5" s="1"/>
  <c r="I76" i="5" a="1"/>
  <c r="I76" i="5" s="1"/>
  <c r="I73" i="5" a="1"/>
  <c r="I73" i="5" s="1"/>
  <c r="I72" i="5" a="1"/>
  <c r="I72" i="5" s="1"/>
  <c r="I70" i="5" a="1"/>
  <c r="I70" i="5" s="1"/>
  <c r="I69" i="5" a="1"/>
  <c r="I69" i="5" s="1"/>
  <c r="I67" i="5" a="1"/>
  <c r="I67" i="5" s="1"/>
  <c r="I66" i="5" a="1"/>
  <c r="I66" i="5" s="1"/>
  <c r="I65" i="5" a="1"/>
  <c r="I65" i="5" s="1"/>
  <c r="I61" i="5" a="1"/>
  <c r="I61" i="5" s="1"/>
  <c r="I60" i="5" a="1"/>
  <c r="I60" i="5" s="1"/>
  <c r="I57" i="5" a="1"/>
  <c r="I57" i="5" s="1"/>
  <c r="I56" i="5" a="1"/>
  <c r="I56" i="5" s="1"/>
  <c r="I55" i="5" a="1"/>
  <c r="I55" i="5" s="1"/>
  <c r="I54" i="5" a="1"/>
  <c r="I54" i="5" s="1"/>
  <c r="I51" i="5" a="1"/>
  <c r="I51" i="5" s="1"/>
  <c r="I50" i="5" a="1"/>
  <c r="I50" i="5" s="1"/>
  <c r="I47" i="5" a="1"/>
  <c r="I47" i="5" s="1"/>
  <c r="I46" i="5" a="1"/>
  <c r="I46" i="5" s="1"/>
  <c r="I45" i="5" a="1"/>
  <c r="I45" i="5" s="1"/>
  <c r="I44" i="5" a="1"/>
  <c r="I44" i="5" s="1"/>
  <c r="I43" i="5" a="1"/>
  <c r="I43" i="5" s="1"/>
  <c r="I42" i="5" a="1"/>
  <c r="I42" i="5" s="1"/>
  <c r="I41" i="5" a="1"/>
  <c r="I41" i="5" s="1"/>
  <c r="I40" i="5" a="1"/>
  <c r="I40" i="5" s="1"/>
  <c r="I39" i="5" a="1"/>
  <c r="I39" i="5" s="1"/>
  <c r="I38" i="5" a="1"/>
  <c r="I38" i="5" s="1"/>
  <c r="I37" i="5" a="1"/>
  <c r="I37" i="5" s="1"/>
  <c r="I36" i="5" a="1"/>
  <c r="I36" i="5" s="1"/>
  <c r="I32" i="5" a="1"/>
  <c r="I32" i="5" s="1"/>
  <c r="I34" i="5" a="1"/>
  <c r="I34" i="5" s="1"/>
  <c r="I33" i="5" a="1"/>
  <c r="I33" i="5" s="1"/>
  <c r="I31" i="5" a="1"/>
  <c r="I31" i="5" s="1"/>
  <c r="I30" i="5" a="1"/>
  <c r="I30" i="5" s="1"/>
  <c r="I29" i="5" a="1"/>
  <c r="I29" i="5" s="1"/>
  <c r="I27" i="5" a="1"/>
  <c r="I27" i="5" s="1"/>
  <c r="I25" i="5" a="1"/>
  <c r="I25" i="5" s="1"/>
  <c r="I24" i="5" a="1"/>
  <c r="I24" i="5" s="1"/>
  <c r="I23" i="5" a="1"/>
  <c r="I23" i="5" s="1"/>
  <c r="I22" i="5" a="1"/>
  <c r="I22" i="5" s="1"/>
  <c r="I21" i="5" a="1"/>
  <c r="I21" i="5" s="1"/>
  <c r="I20" i="5" a="1"/>
  <c r="I20" i="5" s="1"/>
  <c r="I19" i="5" a="1"/>
  <c r="I19" i="5" s="1"/>
  <c r="I18" i="5" a="1"/>
  <c r="I18" i="5" s="1"/>
  <c r="I17" i="5" a="1"/>
  <c r="I17" i="5" s="1"/>
  <c r="I16" i="5" a="1"/>
  <c r="I16" i="5" s="1"/>
  <c r="I11" i="5" a="1"/>
  <c r="I11" i="5" s="1"/>
  <c r="I10" i="5" a="1"/>
  <c r="I10" i="5" s="1"/>
  <c r="I6" i="5" a="1"/>
  <c r="I6" i="5" s="1"/>
  <c r="G197" i="5" a="1"/>
  <c r="G197" i="5" s="1"/>
  <c r="G196" i="5" a="1"/>
  <c r="G196" i="5" s="1"/>
  <c r="G195" i="5" a="1"/>
  <c r="G195" i="5" s="1"/>
  <c r="G194" i="5" a="1"/>
  <c r="G194" i="5" s="1"/>
  <c r="G190" i="5" a="1"/>
  <c r="G190" i="5" s="1"/>
  <c r="G189" i="5" a="1"/>
  <c r="G189" i="5" s="1"/>
  <c r="G188" i="5" a="1"/>
  <c r="G188" i="5" s="1"/>
  <c r="G187" i="5" a="1"/>
  <c r="G187" i="5" s="1"/>
  <c r="G184" i="5" a="1"/>
  <c r="G184" i="5" s="1"/>
  <c r="G180" i="5" a="1"/>
  <c r="G180" i="5" s="1"/>
  <c r="G177" i="5" a="1"/>
  <c r="G177" i="5" s="1"/>
  <c r="G175" i="5" a="1"/>
  <c r="G175" i="5" s="1"/>
  <c r="G174" i="5" a="1"/>
  <c r="G174" i="5" s="1"/>
  <c r="G173" i="5" a="1"/>
  <c r="G173" i="5" s="1"/>
  <c r="G171" i="5" a="1"/>
  <c r="G171" i="5" s="1"/>
  <c r="G170" i="5" a="1"/>
  <c r="G170" i="5" s="1"/>
  <c r="G169" i="5" a="1"/>
  <c r="G169" i="5" s="1"/>
  <c r="G168" i="5" a="1"/>
  <c r="G168" i="5" s="1"/>
  <c r="G167" i="5" a="1"/>
  <c r="G167" i="5" s="1"/>
  <c r="G164" i="5" a="1"/>
  <c r="G164" i="5" s="1"/>
  <c r="G163" i="5" a="1"/>
  <c r="G163" i="5" s="1"/>
  <c r="G160" i="5" a="1"/>
  <c r="G160" i="5" s="1"/>
  <c r="G157" i="5" a="1"/>
  <c r="G157" i="5" s="1"/>
  <c r="G155" i="5" a="1"/>
  <c r="G155" i="5" s="1"/>
  <c r="G154" i="5" a="1"/>
  <c r="G154" i="5" s="1"/>
  <c r="G152" i="5" a="1"/>
  <c r="G152" i="5" s="1"/>
  <c r="G148" i="5" a="1"/>
  <c r="G148" i="5" s="1"/>
  <c r="G146" i="5" a="1"/>
  <c r="G146" i="5" s="1"/>
  <c r="G144" i="5" a="1"/>
  <c r="G144" i="5" s="1"/>
  <c r="G143" i="5" a="1"/>
  <c r="G143" i="5" s="1"/>
  <c r="G140" i="5" a="1"/>
  <c r="G140" i="5" s="1"/>
  <c r="G139" i="5" a="1"/>
  <c r="G139" i="5" s="1"/>
  <c r="G138" i="5" a="1"/>
  <c r="G138" i="5" s="1"/>
  <c r="G136" i="5" a="1"/>
  <c r="G136" i="5" s="1"/>
  <c r="G134" i="5" a="1"/>
  <c r="G134" i="5" s="1"/>
  <c r="G133" i="5" a="1"/>
  <c r="G133" i="5" s="1"/>
  <c r="G131" i="5" a="1"/>
  <c r="G131" i="5" s="1"/>
  <c r="G128" i="5" a="1"/>
  <c r="G128" i="5" s="1"/>
  <c r="G127" i="5" a="1"/>
  <c r="G127" i="5" s="1"/>
  <c r="G124" i="5" a="1"/>
  <c r="G124" i="5" s="1"/>
  <c r="G123" i="5" a="1"/>
  <c r="G123" i="5" s="1"/>
  <c r="G121" i="5" a="1"/>
  <c r="G121" i="5" s="1"/>
  <c r="G119" i="5" a="1"/>
  <c r="G119" i="5" s="1"/>
  <c r="G117" i="5" a="1"/>
  <c r="G117" i="5" s="1"/>
  <c r="G116" i="5" a="1"/>
  <c r="G116" i="5" s="1"/>
  <c r="G112" i="5" a="1"/>
  <c r="G112" i="5" s="1"/>
  <c r="G111" i="5" a="1"/>
  <c r="G111" i="5" s="1"/>
  <c r="G108" i="5" a="1"/>
  <c r="G108" i="5" s="1"/>
  <c r="G106" i="5" a="1"/>
  <c r="G106" i="5" s="1"/>
  <c r="G105" i="5" a="1"/>
  <c r="G105" i="5" s="1"/>
  <c r="G102" i="5" a="1"/>
  <c r="G102" i="5" s="1"/>
  <c r="G99" i="5" a="1"/>
  <c r="G99" i="5" s="1"/>
  <c r="G98" i="5" a="1"/>
  <c r="G98" i="5" s="1"/>
  <c r="G96" i="5" a="1"/>
  <c r="G96" i="5" s="1"/>
  <c r="G95" i="5" a="1"/>
  <c r="G95" i="5" s="1"/>
  <c r="G94" i="5" a="1"/>
  <c r="G94" i="5" s="1"/>
  <c r="G91" i="5" a="1"/>
  <c r="G91" i="5" s="1"/>
  <c r="G90" i="5" a="1"/>
  <c r="G90" i="5" s="1"/>
  <c r="G87" i="5" a="1"/>
  <c r="G87" i="5" s="1"/>
  <c r="G86" i="5" a="1"/>
  <c r="G86" i="5" s="1"/>
  <c r="G83" i="5" a="1"/>
  <c r="G83" i="5" s="1"/>
  <c r="G80" i="5" a="1"/>
  <c r="G80" i="5" s="1"/>
  <c r="G78" i="5" a="1"/>
  <c r="G78" i="5" s="1"/>
  <c r="G77" i="5" a="1"/>
  <c r="G77" i="5" s="1"/>
  <c r="G76" i="5" a="1"/>
  <c r="G76" i="5" s="1"/>
  <c r="G73" i="5" a="1"/>
  <c r="G73" i="5" s="1"/>
  <c r="G72" i="5" a="1"/>
  <c r="G72" i="5" s="1"/>
  <c r="G70" i="5" a="1"/>
  <c r="G70" i="5" s="1"/>
  <c r="G69" i="5" a="1"/>
  <c r="G69" i="5" s="1"/>
  <c r="G67" i="5" a="1"/>
  <c r="G67" i="5" s="1"/>
  <c r="G66" i="5" a="1"/>
  <c r="G66" i="5" s="1"/>
  <c r="G65" i="5" a="1"/>
  <c r="G65" i="5" s="1"/>
  <c r="G61" i="5" a="1"/>
  <c r="G61" i="5" s="1"/>
  <c r="G60" i="5" a="1"/>
  <c r="G60" i="5" s="1"/>
  <c r="G56" i="5" a="1"/>
  <c r="G56" i="5" s="1"/>
  <c r="G55" i="5" a="1"/>
  <c r="G55" i="5" s="1"/>
  <c r="G54" i="5" a="1"/>
  <c r="G54" i="5" s="1"/>
  <c r="G51" i="5" a="1"/>
  <c r="G51" i="5" s="1"/>
  <c r="G50" i="5" a="1"/>
  <c r="G50" i="5" s="1"/>
  <c r="G47" i="5" a="1"/>
  <c r="G47" i="5" s="1"/>
  <c r="G46" i="5" a="1"/>
  <c r="G46" i="5" s="1"/>
  <c r="G44" i="5" a="1"/>
  <c r="G44" i="5" s="1"/>
  <c r="G43" i="5" a="1"/>
  <c r="G43" i="5" s="1"/>
  <c r="G42" i="5" a="1"/>
  <c r="G42" i="5" s="1"/>
  <c r="G40" i="5" a="1"/>
  <c r="G40" i="5" s="1"/>
  <c r="G39" i="5" a="1"/>
  <c r="G39" i="5" s="1"/>
  <c r="G38" i="5" a="1"/>
  <c r="G38" i="5" s="1"/>
  <c r="G37" i="5" a="1"/>
  <c r="G37" i="5" s="1"/>
  <c r="G36" i="5" a="1"/>
  <c r="G36" i="5" s="1"/>
  <c r="G32" i="5" a="1"/>
  <c r="G32" i="5" s="1"/>
  <c r="G34" i="5" a="1"/>
  <c r="G34" i="5" s="1"/>
  <c r="G33" i="5" a="1"/>
  <c r="G33" i="5" s="1"/>
  <c r="G31" i="5" a="1"/>
  <c r="G31" i="5" s="1"/>
  <c r="G30" i="5" a="1"/>
  <c r="G30" i="5" s="1"/>
  <c r="G27" i="5" a="1"/>
  <c r="G27" i="5" s="1"/>
  <c r="G24" i="5" a="1"/>
  <c r="G24" i="5" s="1"/>
  <c r="G23" i="5" a="1"/>
  <c r="G23" i="5" s="1"/>
  <c r="G22" i="5" a="1"/>
  <c r="G22" i="5" s="1"/>
  <c r="G20" i="5" a="1"/>
  <c r="G20" i="5" s="1"/>
  <c r="G19" i="5" a="1"/>
  <c r="G19" i="5" s="1"/>
  <c r="G18" i="5" a="1"/>
  <c r="G18" i="5" s="1"/>
  <c r="G17" i="5" a="1"/>
  <c r="G17" i="5" s="1"/>
  <c r="G16" i="5" a="1"/>
  <c r="G16" i="5" s="1"/>
  <c r="G11" i="5" a="1"/>
  <c r="G11" i="5" s="1"/>
  <c r="G10" i="5" a="1"/>
  <c r="G10" i="5" s="1"/>
  <c r="G6" i="5" a="1"/>
  <c r="G6" i="5" s="1"/>
  <c r="F197" i="5" a="1"/>
  <c r="F197" i="5" s="1"/>
  <c r="F196" i="5" a="1"/>
  <c r="F196" i="5" s="1"/>
  <c r="F195" i="5" a="1"/>
  <c r="F195" i="5" s="1"/>
  <c r="F194" i="5" a="1"/>
  <c r="F194" i="5" s="1"/>
  <c r="F190" i="5" a="1"/>
  <c r="F190" i="5" s="1"/>
  <c r="F189" i="5" a="1"/>
  <c r="F189" i="5" s="1"/>
  <c r="F188" i="5" a="1"/>
  <c r="F188" i="5" s="1"/>
  <c r="F187" i="5" a="1"/>
  <c r="F187" i="5" s="1"/>
  <c r="F185" i="5" a="1"/>
  <c r="F185" i="5" s="1"/>
  <c r="F184" i="5" a="1"/>
  <c r="F184" i="5" s="1"/>
  <c r="F180" i="5" a="1"/>
  <c r="F180" i="5" s="1"/>
  <c r="F177" i="5" a="1"/>
  <c r="F177" i="5" s="1"/>
  <c r="F175" i="5" a="1"/>
  <c r="F175" i="5" s="1"/>
  <c r="F174" i="5" a="1"/>
  <c r="F174" i="5" s="1"/>
  <c r="F173" i="5" a="1"/>
  <c r="F173" i="5" s="1"/>
  <c r="F171" i="5" a="1"/>
  <c r="F171" i="5" s="1"/>
  <c r="F170" i="5" a="1"/>
  <c r="F170" i="5" s="1"/>
  <c r="F169" i="5" a="1"/>
  <c r="F169" i="5" s="1"/>
  <c r="F168" i="5" a="1"/>
  <c r="F168" i="5" s="1"/>
  <c r="F167" i="5" a="1"/>
  <c r="F167" i="5" s="1"/>
  <c r="F165" i="5" a="1"/>
  <c r="F165" i="5" s="1"/>
  <c r="F164" i="5" a="1"/>
  <c r="F164" i="5" s="1"/>
  <c r="F163" i="5" a="1"/>
  <c r="F163" i="5" s="1"/>
  <c r="F160" i="5" a="1"/>
  <c r="F160" i="5" s="1"/>
  <c r="F157" i="5" a="1"/>
  <c r="F157" i="5" s="1"/>
  <c r="F155" i="5" a="1"/>
  <c r="F155" i="5" s="1"/>
  <c r="F154" i="5" a="1"/>
  <c r="F154" i="5" s="1"/>
  <c r="F152" i="5" a="1"/>
  <c r="F152" i="5" s="1"/>
  <c r="F148" i="5" a="1"/>
  <c r="F148" i="5" s="1"/>
  <c r="F146" i="5" a="1"/>
  <c r="F146" i="5" s="1"/>
  <c r="F145" i="5" a="1"/>
  <c r="F145" i="5" s="1"/>
  <c r="F144" i="5" a="1"/>
  <c r="F144" i="5" s="1"/>
  <c r="F143" i="5" a="1"/>
  <c r="F143" i="5" s="1"/>
  <c r="F140" i="5" a="1"/>
  <c r="F140" i="5" s="1"/>
  <c r="F139" i="5" a="1"/>
  <c r="F139" i="5" s="1"/>
  <c r="F138" i="5" a="1"/>
  <c r="F138" i="5" s="1"/>
  <c r="F137" i="5" a="1"/>
  <c r="F137" i="5" s="1"/>
  <c r="F136" i="5" a="1"/>
  <c r="F136" i="5" s="1"/>
  <c r="F134" i="5" a="1"/>
  <c r="F134" i="5" s="1"/>
  <c r="F133" i="5" a="1"/>
  <c r="F133" i="5" s="1"/>
  <c r="F131" i="5" a="1"/>
  <c r="F131" i="5" s="1"/>
  <c r="F129" i="5" a="1"/>
  <c r="F129" i="5" s="1"/>
  <c r="F128" i="5" a="1"/>
  <c r="F128" i="5" s="1"/>
  <c r="F127" i="5" a="1"/>
  <c r="F127" i="5" s="1"/>
  <c r="F124" i="5" a="1"/>
  <c r="F124" i="5" s="1"/>
  <c r="F123" i="5" a="1"/>
  <c r="F123" i="5" s="1"/>
  <c r="F121" i="5" a="1"/>
  <c r="F121" i="5" s="1"/>
  <c r="F119" i="5" a="1"/>
  <c r="F119" i="5" s="1"/>
  <c r="F117" i="5" a="1"/>
  <c r="F117" i="5" s="1"/>
  <c r="F116" i="5" a="1"/>
  <c r="F116" i="5" s="1"/>
  <c r="F113" i="5" a="1"/>
  <c r="F113" i="5" s="1"/>
  <c r="F112" i="5" a="1"/>
  <c r="F112" i="5" s="1"/>
  <c r="F111" i="5" a="1"/>
  <c r="F111" i="5" s="1"/>
  <c r="F109" i="5" a="1"/>
  <c r="F109" i="5" s="1"/>
  <c r="F108" i="5" a="1"/>
  <c r="F108" i="5" s="1"/>
  <c r="F106" i="5" a="1"/>
  <c r="F106" i="5" s="1"/>
  <c r="F105" i="5" a="1"/>
  <c r="F105" i="5" s="1"/>
  <c r="F102" i="5" a="1"/>
  <c r="F102" i="5" s="1"/>
  <c r="F99" i="5" a="1"/>
  <c r="F99" i="5" s="1"/>
  <c r="F98" i="5" a="1"/>
  <c r="F98" i="5" s="1"/>
  <c r="F96" i="5" a="1"/>
  <c r="F96" i="5" s="1"/>
  <c r="F95" i="5" a="1"/>
  <c r="F95" i="5" s="1"/>
  <c r="F94" i="5" a="1"/>
  <c r="F94" i="5" s="1"/>
  <c r="F91" i="5" a="1"/>
  <c r="F91" i="5" s="1"/>
  <c r="F90" i="5" a="1"/>
  <c r="F90" i="5" s="1"/>
  <c r="F89" i="5" a="1"/>
  <c r="F89" i="5" s="1"/>
  <c r="F87" i="5" a="1"/>
  <c r="F87" i="5" s="1"/>
  <c r="F86" i="5" a="1"/>
  <c r="F86" i="5" s="1"/>
  <c r="F85" i="5" a="1"/>
  <c r="F85" i="5" s="1"/>
  <c r="F83" i="5" a="1"/>
  <c r="F83" i="5" s="1"/>
  <c r="F81" i="5" a="1"/>
  <c r="F81" i="5" s="1"/>
  <c r="F80" i="5" a="1"/>
  <c r="F80" i="5" s="1"/>
  <c r="F78" i="5" a="1"/>
  <c r="F78" i="5" s="1"/>
  <c r="F77" i="5" a="1"/>
  <c r="F77" i="5" s="1"/>
  <c r="F76" i="5" a="1"/>
  <c r="F76" i="5" s="1"/>
  <c r="F73" i="5" a="1"/>
  <c r="F73" i="5" s="1"/>
  <c r="F72" i="5" a="1"/>
  <c r="F72" i="5" s="1"/>
  <c r="F70" i="5" a="1"/>
  <c r="F70" i="5" s="1"/>
  <c r="F69" i="5" a="1"/>
  <c r="F69" i="5" s="1"/>
  <c r="F67" i="5" a="1"/>
  <c r="F67" i="5" s="1"/>
  <c r="F66" i="5" a="1"/>
  <c r="F66" i="5" s="1"/>
  <c r="F65" i="5" a="1"/>
  <c r="F65" i="5" s="1"/>
  <c r="F61" i="5" a="1"/>
  <c r="F61" i="5" s="1"/>
  <c r="F60" i="5" a="1"/>
  <c r="F60" i="5" s="1"/>
  <c r="F57" i="5" a="1"/>
  <c r="F57" i="5" s="1"/>
  <c r="F56" i="5" a="1"/>
  <c r="F56" i="5" s="1"/>
  <c r="F55" i="5" a="1"/>
  <c r="F55" i="5" s="1"/>
  <c r="F54" i="5" a="1"/>
  <c r="F54" i="5" s="1"/>
  <c r="F51" i="5" a="1"/>
  <c r="F51" i="5" s="1"/>
  <c r="F50" i="5" a="1"/>
  <c r="F50" i="5" s="1"/>
  <c r="F47" i="5" a="1"/>
  <c r="F47" i="5" s="1"/>
  <c r="F46" i="5" a="1"/>
  <c r="F46" i="5" s="1"/>
  <c r="F45" i="5" a="1"/>
  <c r="F45" i="5" s="1"/>
  <c r="F44" i="5" a="1"/>
  <c r="F44" i="5" s="1"/>
  <c r="F43" i="5" a="1"/>
  <c r="F43" i="5" s="1"/>
  <c r="F42" i="5" a="1"/>
  <c r="F42" i="5" s="1"/>
  <c r="F41" i="5" a="1"/>
  <c r="F41" i="5" s="1"/>
  <c r="F40" i="5" a="1"/>
  <c r="F40" i="5" s="1"/>
  <c r="F39" i="5" a="1"/>
  <c r="F39" i="5" s="1"/>
  <c r="F38" i="5" a="1"/>
  <c r="F38" i="5" s="1"/>
  <c r="F37" i="5" a="1"/>
  <c r="F37" i="5" s="1"/>
  <c r="F36" i="5" a="1"/>
  <c r="F36" i="5" s="1"/>
  <c r="F32" i="5" a="1"/>
  <c r="F32" i="5" s="1"/>
  <c r="F34" i="5" a="1"/>
  <c r="F34" i="5" s="1"/>
  <c r="F33" i="5" a="1"/>
  <c r="F33" i="5" s="1"/>
  <c r="F31" i="5" a="1"/>
  <c r="F31" i="5" s="1"/>
  <c r="F30" i="5" a="1"/>
  <c r="F30" i="5" s="1"/>
  <c r="F29" i="5" a="1"/>
  <c r="F29" i="5" s="1"/>
  <c r="F27" i="5" a="1"/>
  <c r="F27" i="5" s="1"/>
  <c r="F23" i="5" a="1"/>
  <c r="F23" i="5" s="1"/>
  <c r="F22" i="5" a="1"/>
  <c r="F22" i="5" s="1"/>
  <c r="F21" i="5" a="1"/>
  <c r="F21" i="5" s="1"/>
  <c r="F19" i="5" a="1"/>
  <c r="F19" i="5" s="1"/>
  <c r="F18" i="5" a="1"/>
  <c r="F18" i="5" s="1"/>
  <c r="F17" i="5" a="1"/>
  <c r="F17" i="5" s="1"/>
  <c r="F16" i="5" a="1"/>
  <c r="F16" i="5" s="1"/>
  <c r="F11" i="5" a="1"/>
  <c r="F11" i="5" s="1"/>
  <c r="F10" i="5" a="1"/>
  <c r="F10" i="5" s="1"/>
  <c r="F6" i="5" a="1"/>
  <c r="F6" i="5" s="1"/>
  <c r="E197" i="5" a="1"/>
  <c r="E197" i="5" s="1"/>
  <c r="E196" i="5" a="1"/>
  <c r="E196" i="5" s="1"/>
  <c r="E194" i="5" a="1"/>
  <c r="E194" i="5" s="1"/>
  <c r="E190" i="5" a="1"/>
  <c r="E190" i="5" s="1"/>
  <c r="E189" i="5" a="1"/>
  <c r="E189" i="5" s="1"/>
  <c r="E188" i="5" a="1"/>
  <c r="E188" i="5" s="1"/>
  <c r="E187" i="5" a="1"/>
  <c r="E187" i="5" s="1"/>
  <c r="E185" i="5" a="1"/>
  <c r="E185" i="5" s="1"/>
  <c r="E184" i="5" a="1"/>
  <c r="E184" i="5" s="1"/>
  <c r="E180" i="5" a="1"/>
  <c r="E180" i="5" s="1"/>
  <c r="E177" i="5" a="1"/>
  <c r="E177" i="5" s="1"/>
  <c r="E175" i="5" a="1"/>
  <c r="E175" i="5" s="1"/>
  <c r="E174" i="5" a="1"/>
  <c r="E174" i="5" s="1"/>
  <c r="E173" i="5" a="1"/>
  <c r="E173" i="5" s="1"/>
  <c r="E171" i="5" a="1"/>
  <c r="E171" i="5" s="1"/>
  <c r="E170" i="5" a="1"/>
  <c r="E170" i="5" s="1"/>
  <c r="E169" i="5" a="1"/>
  <c r="E169" i="5" s="1"/>
  <c r="E168" i="5" a="1"/>
  <c r="E168" i="5" s="1"/>
  <c r="E167" i="5" a="1"/>
  <c r="E167" i="5" s="1"/>
  <c r="E165" i="5" a="1"/>
  <c r="E165" i="5" s="1"/>
  <c r="E164" i="5" a="1"/>
  <c r="E164" i="5" s="1"/>
  <c r="E163" i="5" a="1"/>
  <c r="E163" i="5" s="1"/>
  <c r="E160" i="5" a="1"/>
  <c r="E160" i="5" s="1"/>
  <c r="E157" i="5" a="1"/>
  <c r="E157" i="5" s="1"/>
  <c r="E155" i="5" a="1"/>
  <c r="E155" i="5" s="1"/>
  <c r="E154" i="5" a="1"/>
  <c r="E154" i="5" s="1"/>
  <c r="E148" i="5" a="1"/>
  <c r="E148" i="5" s="1"/>
  <c r="E146" i="5" a="1"/>
  <c r="E146" i="5" s="1"/>
  <c r="E145" i="5" a="1"/>
  <c r="E145" i="5" s="1"/>
  <c r="E144" i="5" a="1"/>
  <c r="E144" i="5" s="1"/>
  <c r="E140" i="5" a="1"/>
  <c r="E140" i="5" s="1"/>
  <c r="E139" i="5" a="1"/>
  <c r="E139" i="5" s="1"/>
  <c r="E138" i="5" a="1"/>
  <c r="E138" i="5" s="1"/>
  <c r="E137" i="5" a="1"/>
  <c r="E137" i="5" s="1"/>
  <c r="E136" i="5" a="1"/>
  <c r="E136" i="5" s="1"/>
  <c r="E134" i="5" a="1"/>
  <c r="E134" i="5" s="1"/>
  <c r="E133" i="5" a="1"/>
  <c r="E133" i="5" s="1"/>
  <c r="E131" i="5" a="1"/>
  <c r="E131" i="5" s="1"/>
  <c r="E129" i="5" a="1"/>
  <c r="E129" i="5" s="1"/>
  <c r="E128" i="5" a="1"/>
  <c r="E128" i="5" s="1"/>
  <c r="E127" i="5" a="1"/>
  <c r="E127" i="5" s="1"/>
  <c r="E124" i="5" a="1"/>
  <c r="E124" i="5" s="1"/>
  <c r="E123" i="5" a="1"/>
  <c r="E123" i="5" s="1"/>
  <c r="E121" i="5" a="1"/>
  <c r="E121" i="5" s="1"/>
  <c r="E119" i="5" a="1"/>
  <c r="E119" i="5" s="1"/>
  <c r="E117" i="5" a="1"/>
  <c r="E117" i="5" s="1"/>
  <c r="E116" i="5" a="1"/>
  <c r="E116" i="5" s="1"/>
  <c r="E113" i="5" a="1"/>
  <c r="E113" i="5" s="1"/>
  <c r="E112" i="5" a="1"/>
  <c r="E112" i="5" s="1"/>
  <c r="E109" i="5" a="1"/>
  <c r="E109" i="5" s="1"/>
  <c r="E108" i="5" a="1"/>
  <c r="E108" i="5" s="1"/>
  <c r="E106" i="5" a="1"/>
  <c r="E106" i="5" s="1"/>
  <c r="E105" i="5" a="1"/>
  <c r="E105" i="5" s="1"/>
  <c r="E102" i="5" a="1"/>
  <c r="E102" i="5" s="1"/>
  <c r="E99" i="5" a="1"/>
  <c r="E99" i="5" s="1"/>
  <c r="E98" i="5" a="1"/>
  <c r="E98" i="5" s="1"/>
  <c r="E96" i="5" a="1"/>
  <c r="E96" i="5" s="1"/>
  <c r="E95" i="5" a="1"/>
  <c r="E95" i="5" s="1"/>
  <c r="E94" i="5" a="1"/>
  <c r="E94" i="5" s="1"/>
  <c r="E91" i="5" a="1"/>
  <c r="E91" i="5" s="1"/>
  <c r="E90" i="5" a="1"/>
  <c r="E90" i="5" s="1"/>
  <c r="E89" i="5" a="1"/>
  <c r="E89" i="5" s="1"/>
  <c r="E86" i="5" a="1"/>
  <c r="E86" i="5" s="1"/>
  <c r="E85" i="5" a="1"/>
  <c r="E85" i="5" s="1"/>
  <c r="E83" i="5" a="1"/>
  <c r="E83" i="5" s="1"/>
  <c r="E81" i="5" a="1"/>
  <c r="E81" i="5" s="1"/>
  <c r="E80" i="5" a="1"/>
  <c r="E80" i="5" s="1"/>
  <c r="E78" i="5" a="1"/>
  <c r="E78" i="5" s="1"/>
  <c r="E77" i="5" a="1"/>
  <c r="E77" i="5" s="1"/>
  <c r="E76" i="5" a="1"/>
  <c r="E76" i="5" s="1"/>
  <c r="E73" i="5" a="1"/>
  <c r="E73" i="5" s="1"/>
  <c r="E72" i="5" a="1"/>
  <c r="E72" i="5" s="1"/>
  <c r="E70" i="5" a="1"/>
  <c r="E70" i="5" s="1"/>
  <c r="E69" i="5" a="1"/>
  <c r="E69" i="5" s="1"/>
  <c r="E67" i="5" a="1"/>
  <c r="E67" i="5" s="1"/>
  <c r="E66" i="5" a="1"/>
  <c r="E66" i="5" s="1"/>
  <c r="E65" i="5" a="1"/>
  <c r="E65" i="5" s="1"/>
  <c r="E61" i="5" a="1"/>
  <c r="E61" i="5" s="1"/>
  <c r="E60" i="5" a="1"/>
  <c r="E60" i="5" s="1"/>
  <c r="E57" i="5" a="1"/>
  <c r="E57" i="5" s="1"/>
  <c r="E56" i="5" a="1"/>
  <c r="E56" i="5" s="1"/>
  <c r="E55" i="5" a="1"/>
  <c r="E55" i="5" s="1"/>
  <c r="E54" i="5" a="1"/>
  <c r="E54" i="5" s="1"/>
  <c r="E51" i="5" a="1"/>
  <c r="E51" i="5" s="1"/>
  <c r="E50" i="5" a="1"/>
  <c r="E50" i="5" s="1"/>
  <c r="E47" i="5" a="1"/>
  <c r="E47" i="5" s="1"/>
  <c r="E46" i="5" a="1"/>
  <c r="E46" i="5" s="1"/>
  <c r="E45" i="5" a="1"/>
  <c r="E45" i="5" s="1"/>
  <c r="E44" i="5" a="1"/>
  <c r="E44" i="5" s="1"/>
  <c r="E43" i="5" a="1"/>
  <c r="E43" i="5" s="1"/>
  <c r="E42" i="5" a="1"/>
  <c r="E42" i="5" s="1"/>
  <c r="E41" i="5" a="1"/>
  <c r="E41" i="5" s="1"/>
  <c r="E40" i="5" a="1"/>
  <c r="E40" i="5" s="1"/>
  <c r="E38" i="5" a="1"/>
  <c r="E38" i="5" s="1"/>
  <c r="E37" i="5" a="1"/>
  <c r="E37" i="5" s="1"/>
  <c r="E36" i="5" a="1"/>
  <c r="E36" i="5" s="1"/>
  <c r="E34" i="5" a="1"/>
  <c r="E34" i="5" s="1"/>
  <c r="E33" i="5" a="1"/>
  <c r="E33" i="5" s="1"/>
  <c r="E31" i="5" a="1"/>
  <c r="E31" i="5" s="1"/>
  <c r="E30" i="5" a="1"/>
  <c r="E30" i="5" s="1"/>
  <c r="E29" i="5" a="1"/>
  <c r="E29" i="5" s="1"/>
  <c r="E27" i="5" a="1"/>
  <c r="E27" i="5" s="1"/>
  <c r="E24" i="5" a="1"/>
  <c r="E24" i="5" s="1"/>
  <c r="E23" i="5" a="1"/>
  <c r="E23" i="5" s="1"/>
  <c r="E22" i="5" a="1"/>
  <c r="E22" i="5" s="1"/>
  <c r="E20" i="5" a="1"/>
  <c r="E20" i="5" s="1"/>
  <c r="E19" i="5" a="1"/>
  <c r="E19" i="5" s="1"/>
  <c r="E18" i="5" a="1"/>
  <c r="E18" i="5" s="1"/>
  <c r="E17" i="5" a="1"/>
  <c r="E17" i="5" s="1"/>
  <c r="E11" i="5" a="1"/>
  <c r="E11" i="5" s="1"/>
  <c r="E10" i="5" a="1"/>
  <c r="E10" i="5" s="1"/>
  <c r="E6" i="5" a="1"/>
  <c r="E6" i="5" s="1"/>
  <c r="D197" i="5" a="1"/>
  <c r="D197" i="5" s="1"/>
  <c r="D196" i="5" a="1"/>
  <c r="D196" i="5" s="1"/>
  <c r="D195" i="5" a="1"/>
  <c r="D195" i="5" s="1"/>
  <c r="D194" i="5" a="1"/>
  <c r="D194" i="5" s="1"/>
  <c r="D190" i="5" a="1"/>
  <c r="D190" i="5" s="1"/>
  <c r="D189" i="5" a="1"/>
  <c r="D189" i="5" s="1"/>
  <c r="D188" i="5" a="1"/>
  <c r="D188" i="5" s="1"/>
  <c r="D187" i="5" a="1"/>
  <c r="D187" i="5" s="1"/>
  <c r="D185" i="5" a="1"/>
  <c r="D185" i="5" s="1"/>
  <c r="D184" i="5" a="1"/>
  <c r="D184" i="5" s="1"/>
  <c r="D180" i="5" a="1"/>
  <c r="D180" i="5" s="1"/>
  <c r="D177" i="5" a="1"/>
  <c r="D177" i="5" s="1"/>
  <c r="D175" i="5" a="1"/>
  <c r="D175" i="5" s="1"/>
  <c r="D174" i="5" a="1"/>
  <c r="D174" i="5" s="1"/>
  <c r="D173" i="5" a="1"/>
  <c r="D173" i="5" s="1"/>
  <c r="D171" i="5" a="1"/>
  <c r="D171" i="5" s="1"/>
  <c r="D170" i="5" a="1"/>
  <c r="D170" i="5" s="1"/>
  <c r="D169" i="5" a="1"/>
  <c r="D169" i="5" s="1"/>
  <c r="D168" i="5" a="1"/>
  <c r="D168" i="5" s="1"/>
  <c r="D167" i="5" a="1"/>
  <c r="D167" i="5" s="1"/>
  <c r="D165" i="5" a="1"/>
  <c r="D165" i="5" s="1"/>
  <c r="D164" i="5" a="1"/>
  <c r="D164" i="5" s="1"/>
  <c r="D163" i="5" a="1"/>
  <c r="D163" i="5" s="1"/>
  <c r="D160" i="5" a="1"/>
  <c r="D160" i="5" s="1"/>
  <c r="D157" i="5" a="1"/>
  <c r="D157" i="5" s="1"/>
  <c r="D155" i="5" a="1"/>
  <c r="D155" i="5" s="1"/>
  <c r="D154" i="5" a="1"/>
  <c r="D154" i="5" s="1"/>
  <c r="D152" i="5" a="1"/>
  <c r="D152" i="5" s="1"/>
  <c r="D148" i="5" a="1"/>
  <c r="D148" i="5" s="1"/>
  <c r="D146" i="5" a="1"/>
  <c r="D146" i="5" s="1"/>
  <c r="D145" i="5" a="1"/>
  <c r="D145" i="5" s="1"/>
  <c r="D144" i="5" a="1"/>
  <c r="D144" i="5" s="1"/>
  <c r="D143" i="5" a="1"/>
  <c r="D143" i="5" s="1"/>
  <c r="D140" i="5" a="1"/>
  <c r="D140" i="5" s="1"/>
  <c r="D139" i="5" a="1"/>
  <c r="D139" i="5" s="1"/>
  <c r="D138" i="5" a="1"/>
  <c r="D138" i="5" s="1"/>
  <c r="D137" i="5" a="1"/>
  <c r="D137" i="5" s="1"/>
  <c r="D136" i="5" a="1"/>
  <c r="D136" i="5" s="1"/>
  <c r="D134" i="5" a="1"/>
  <c r="D134" i="5" s="1"/>
  <c r="D133" i="5" a="1"/>
  <c r="D133" i="5" s="1"/>
  <c r="D131" i="5" a="1"/>
  <c r="D131" i="5" s="1"/>
  <c r="D129" i="5" a="1"/>
  <c r="D129" i="5" s="1"/>
  <c r="D128" i="5" a="1"/>
  <c r="D128" i="5" s="1"/>
  <c r="D127" i="5" a="1"/>
  <c r="D127" i="5" s="1"/>
  <c r="D124" i="5" a="1"/>
  <c r="D124" i="5" s="1"/>
  <c r="D123" i="5" a="1"/>
  <c r="D123" i="5" s="1"/>
  <c r="D121" i="5" a="1"/>
  <c r="D121" i="5" s="1"/>
  <c r="D119" i="5" a="1"/>
  <c r="D119" i="5" s="1"/>
  <c r="D117" i="5" a="1"/>
  <c r="D117" i="5" s="1"/>
  <c r="D116" i="5" a="1"/>
  <c r="D116" i="5" s="1"/>
  <c r="D113" i="5" a="1"/>
  <c r="D113" i="5" s="1"/>
  <c r="D112" i="5" a="1"/>
  <c r="D112" i="5" s="1"/>
  <c r="D111" i="5" a="1"/>
  <c r="D111" i="5" s="1"/>
  <c r="D109" i="5" a="1"/>
  <c r="D109" i="5" s="1"/>
  <c r="D108" i="5" a="1"/>
  <c r="D108" i="5" s="1"/>
  <c r="D106" i="5" a="1"/>
  <c r="D106" i="5" s="1"/>
  <c r="D105" i="5" a="1"/>
  <c r="D105" i="5" s="1"/>
  <c r="D102" i="5" a="1"/>
  <c r="D102" i="5" s="1"/>
  <c r="D99" i="5" a="1"/>
  <c r="D99" i="5" s="1"/>
  <c r="D98" i="5" a="1"/>
  <c r="D98" i="5" s="1"/>
  <c r="D96" i="5" a="1"/>
  <c r="D96" i="5" s="1"/>
  <c r="D95" i="5" a="1"/>
  <c r="D95" i="5" s="1"/>
  <c r="D94" i="5" a="1"/>
  <c r="D94" i="5" s="1"/>
  <c r="D91" i="5" a="1"/>
  <c r="D91" i="5" s="1"/>
  <c r="D90" i="5" a="1"/>
  <c r="D90" i="5" s="1"/>
  <c r="D89" i="5" a="1"/>
  <c r="D89" i="5" s="1"/>
  <c r="D87" i="5" a="1"/>
  <c r="D87" i="5" s="1"/>
  <c r="D86" i="5" a="1"/>
  <c r="D86" i="5" s="1"/>
  <c r="D85" i="5" a="1"/>
  <c r="D85" i="5" s="1"/>
  <c r="D83" i="5" a="1"/>
  <c r="D83" i="5" s="1"/>
  <c r="D81" i="5" a="1"/>
  <c r="D81" i="5" s="1"/>
  <c r="D80" i="5" a="1"/>
  <c r="D80" i="5" s="1"/>
  <c r="D78" i="5" a="1"/>
  <c r="D78" i="5" s="1"/>
  <c r="D77" i="5" a="1"/>
  <c r="D77" i="5" s="1"/>
  <c r="D76" i="5" a="1"/>
  <c r="D76" i="5" s="1"/>
  <c r="D73" i="5" a="1"/>
  <c r="D73" i="5" s="1"/>
  <c r="D72" i="5" a="1"/>
  <c r="D72" i="5" s="1"/>
  <c r="D70" i="5" a="1"/>
  <c r="D70" i="5" s="1"/>
  <c r="D69" i="5" a="1"/>
  <c r="D69" i="5" s="1"/>
  <c r="D67" i="5" a="1"/>
  <c r="D67" i="5" s="1"/>
  <c r="D66" i="5" a="1"/>
  <c r="D66" i="5" s="1"/>
  <c r="D65" i="5" a="1"/>
  <c r="D65" i="5" s="1"/>
  <c r="D61" i="5" a="1"/>
  <c r="D61" i="5" s="1"/>
  <c r="D60" i="5" a="1"/>
  <c r="D60" i="5" s="1"/>
  <c r="D57" i="5" a="1"/>
  <c r="D57" i="5" s="1"/>
  <c r="D56" i="5" a="1"/>
  <c r="D56" i="5" s="1"/>
  <c r="D55" i="5" a="1"/>
  <c r="D55" i="5" s="1"/>
  <c r="D54" i="5" a="1"/>
  <c r="D54" i="5" s="1"/>
  <c r="D51" i="5" a="1"/>
  <c r="D51" i="5" s="1"/>
  <c r="D50" i="5" a="1"/>
  <c r="D50" i="5" s="1"/>
  <c r="D47" i="5" a="1"/>
  <c r="D47" i="5" s="1"/>
  <c r="D46" i="5" a="1"/>
  <c r="D46" i="5" s="1"/>
  <c r="D45" i="5" a="1"/>
  <c r="D45" i="5" s="1"/>
  <c r="D44" i="5" a="1"/>
  <c r="D44" i="5" s="1"/>
  <c r="D43" i="5" a="1"/>
  <c r="D43" i="5" s="1"/>
  <c r="D42" i="5" a="1"/>
  <c r="D42" i="5" s="1"/>
  <c r="D41" i="5" a="1"/>
  <c r="D41" i="5" s="1"/>
  <c r="D40" i="5" a="1"/>
  <c r="D40" i="5" s="1"/>
  <c r="D39" i="5" a="1"/>
  <c r="D39" i="5" s="1"/>
  <c r="D38" i="5" a="1"/>
  <c r="D38" i="5" s="1"/>
  <c r="D37" i="5" a="1"/>
  <c r="D37" i="5" s="1"/>
  <c r="D36" i="5" a="1"/>
  <c r="D36" i="5" s="1"/>
  <c r="D32" i="5" a="1"/>
  <c r="D32" i="5" s="1"/>
  <c r="D34" i="5" a="1"/>
  <c r="D34" i="5" s="1"/>
  <c r="D33" i="5" a="1"/>
  <c r="D33" i="5" s="1"/>
  <c r="D31" i="5" a="1"/>
  <c r="D31" i="5" s="1"/>
  <c r="D30" i="5" a="1"/>
  <c r="D30" i="5" s="1"/>
  <c r="D29" i="5" a="1"/>
  <c r="D29" i="5" s="1"/>
  <c r="D27" i="5" a="1"/>
  <c r="D27" i="5" s="1"/>
  <c r="D25" i="5" a="1"/>
  <c r="D25" i="5" s="1"/>
  <c r="D24" i="5" a="1"/>
  <c r="D24" i="5" s="1"/>
  <c r="D23" i="5" a="1"/>
  <c r="D23" i="5" s="1"/>
  <c r="D22" i="5" a="1"/>
  <c r="D22" i="5" s="1"/>
  <c r="D21" i="5" a="1"/>
  <c r="D21" i="5" s="1"/>
  <c r="D20" i="5" a="1"/>
  <c r="D20" i="5" s="1"/>
  <c r="D19" i="5" a="1"/>
  <c r="D19" i="5" s="1"/>
  <c r="D18" i="5" a="1"/>
  <c r="D18" i="5" s="1"/>
  <c r="D17" i="5" a="1"/>
  <c r="D17" i="5" s="1"/>
  <c r="D16" i="5" a="1"/>
  <c r="D16" i="5" s="1"/>
  <c r="D11" i="5" a="1"/>
  <c r="D11" i="5" s="1"/>
  <c r="D10" i="5" a="1"/>
  <c r="D10" i="5" s="1"/>
  <c r="D6" i="5" a="1"/>
  <c r="D6" i="5" s="1"/>
  <c r="C197" i="5" a="1"/>
  <c r="C197" i="5" s="1"/>
  <c r="C195" i="5" a="1"/>
  <c r="C195" i="5" s="1"/>
  <c r="C190" i="5" a="1"/>
  <c r="C190" i="5" s="1"/>
  <c r="C189" i="5" a="1"/>
  <c r="C189" i="5" s="1"/>
  <c r="C187" i="5" a="1"/>
  <c r="C187" i="5" s="1"/>
  <c r="C185" i="5" a="1"/>
  <c r="C185" i="5" s="1"/>
  <c r="C174" i="5" a="1"/>
  <c r="C174" i="5" s="1"/>
  <c r="C173" i="5" a="1"/>
  <c r="C173" i="5" s="1"/>
  <c r="C171" i="5" a="1"/>
  <c r="C171" i="5" s="1"/>
  <c r="C170" i="5" a="1"/>
  <c r="C170" i="5" s="1"/>
  <c r="C169" i="5" a="1"/>
  <c r="C169" i="5" s="1"/>
  <c r="C168" i="5" a="1"/>
  <c r="C168" i="5" s="1"/>
  <c r="C167" i="5" a="1"/>
  <c r="C167" i="5" s="1"/>
  <c r="C164" i="5" a="1"/>
  <c r="C164" i="5" s="1"/>
  <c r="C160" i="5" a="1"/>
  <c r="C160" i="5" s="1"/>
  <c r="C155" i="5" a="1"/>
  <c r="C155" i="5" s="1"/>
  <c r="C154" i="5" a="1"/>
  <c r="C154" i="5" s="1"/>
  <c r="C152" i="5" a="1"/>
  <c r="C152" i="5" s="1"/>
  <c r="C148" i="5" a="1"/>
  <c r="C148" i="5" s="1"/>
  <c r="C144" i="5" a="1"/>
  <c r="C144" i="5" s="1"/>
  <c r="C143" i="5" a="1"/>
  <c r="C143" i="5" s="1"/>
  <c r="C139" i="5" a="1"/>
  <c r="C139" i="5" s="1"/>
  <c r="C138" i="5" a="1"/>
  <c r="C138" i="5" s="1"/>
  <c r="C137" i="5" a="1"/>
  <c r="C137" i="5" s="1"/>
  <c r="C136" i="5" a="1"/>
  <c r="C136" i="5" s="1"/>
  <c r="C134" i="5" a="1"/>
  <c r="C134" i="5" s="1"/>
  <c r="C133" i="5" a="1"/>
  <c r="C133" i="5" s="1"/>
  <c r="C131" i="5" a="1"/>
  <c r="C131" i="5" s="1"/>
  <c r="C129" i="5" a="1"/>
  <c r="C129" i="5" s="1"/>
  <c r="C127" i="5" a="1"/>
  <c r="C127" i="5" s="1"/>
  <c r="C124" i="5" a="1"/>
  <c r="C124" i="5" s="1"/>
  <c r="C123" i="5" a="1"/>
  <c r="C123" i="5" s="1"/>
  <c r="C119" i="5" a="1"/>
  <c r="C119" i="5" s="1"/>
  <c r="C113" i="5" a="1"/>
  <c r="C113" i="5" s="1"/>
  <c r="C112" i="5" a="1"/>
  <c r="C112" i="5" s="1"/>
  <c r="C111" i="5" a="1"/>
  <c r="C111" i="5" s="1"/>
  <c r="C109" i="5" a="1"/>
  <c r="C109" i="5" s="1"/>
  <c r="C108" i="5" a="1"/>
  <c r="C108" i="5" s="1"/>
  <c r="C106" i="5" a="1"/>
  <c r="C106" i="5" s="1"/>
  <c r="C105" i="5" a="1"/>
  <c r="C105" i="5" s="1"/>
  <c r="C102" i="5" a="1"/>
  <c r="C102" i="5" s="1"/>
  <c r="C98" i="5" a="1"/>
  <c r="C98" i="5" s="1"/>
  <c r="C96" i="5" a="1"/>
  <c r="C96" i="5" s="1"/>
  <c r="C95" i="5" a="1"/>
  <c r="C95" i="5" s="1"/>
  <c r="C94" i="5" a="1"/>
  <c r="C94" i="5" s="1"/>
  <c r="C89" i="5" a="1"/>
  <c r="C89" i="5" s="1"/>
  <c r="C87" i="5" a="1"/>
  <c r="C87" i="5" s="1"/>
  <c r="C81" i="5" a="1"/>
  <c r="C81" i="5" s="1"/>
  <c r="C80" i="5" a="1"/>
  <c r="C80" i="5" s="1"/>
  <c r="C78" i="5" a="1"/>
  <c r="C78" i="5" s="1"/>
  <c r="C77" i="5" a="1"/>
  <c r="C77" i="5" s="1"/>
  <c r="C73" i="5" a="1"/>
  <c r="C73" i="5" s="1"/>
  <c r="C72" i="5" a="1"/>
  <c r="C72" i="5" s="1"/>
  <c r="C70" i="5" a="1"/>
  <c r="C70" i="5" s="1"/>
  <c r="C69" i="5" a="1"/>
  <c r="C69" i="5" s="1"/>
  <c r="C66" i="5" a="1"/>
  <c r="C66" i="5" s="1"/>
  <c r="C61" i="5" a="1"/>
  <c r="C61" i="5" s="1"/>
  <c r="C60" i="5" a="1"/>
  <c r="C60" i="5" s="1"/>
  <c r="C57" i="5" a="1"/>
  <c r="C57" i="5" s="1"/>
  <c r="C56" i="5" a="1"/>
  <c r="C56" i="5" s="1"/>
  <c r="C55" i="5" a="1"/>
  <c r="C55" i="5" s="1"/>
  <c r="C54" i="5" a="1"/>
  <c r="C54" i="5" s="1"/>
  <c r="C51" i="5" a="1"/>
  <c r="C51" i="5" s="1"/>
  <c r="C47" i="5" a="1"/>
  <c r="C47" i="5" s="1"/>
  <c r="C46" i="5" a="1"/>
  <c r="C46" i="5" s="1"/>
  <c r="C45" i="5" a="1"/>
  <c r="C45" i="5" s="1"/>
  <c r="C43" i="5" a="1"/>
  <c r="C43" i="5" s="1"/>
  <c r="C41" i="5" a="1"/>
  <c r="C41" i="5" s="1"/>
  <c r="C40" i="5" a="1"/>
  <c r="C40" i="5" s="1"/>
  <c r="C38" i="5" a="1"/>
  <c r="C38" i="5" s="1"/>
  <c r="C36" i="5" a="1"/>
  <c r="C36" i="5" s="1"/>
  <c r="C32" i="5" a="1"/>
  <c r="C32" i="5" s="1"/>
  <c r="C34" i="5" a="1"/>
  <c r="C34" i="5" s="1"/>
  <c r="C33" i="5" a="1"/>
  <c r="C33" i="5" s="1"/>
  <c r="C31" i="5" a="1"/>
  <c r="C31" i="5" s="1"/>
  <c r="C30" i="5" a="1"/>
  <c r="C30" i="5" s="1"/>
  <c r="C29" i="5" a="1"/>
  <c r="C29" i="5" s="1"/>
  <c r="C27" i="5" a="1"/>
  <c r="C27" i="5" s="1"/>
  <c r="C24" i="5" a="1"/>
  <c r="C24" i="5" s="1"/>
  <c r="C23" i="5" a="1"/>
  <c r="C23" i="5" s="1"/>
  <c r="C22" i="5" a="1"/>
  <c r="C22" i="5" s="1"/>
  <c r="C21" i="5" a="1"/>
  <c r="C21" i="5" s="1"/>
  <c r="C20" i="5" a="1"/>
  <c r="C20" i="5" s="1"/>
  <c r="C19" i="5" a="1"/>
  <c r="C19" i="5" s="1"/>
  <c r="C18" i="5" a="1"/>
  <c r="C18" i="5" s="1"/>
  <c r="C17" i="5" a="1"/>
  <c r="C17" i="5" s="1"/>
  <c r="C16" i="5" a="1"/>
  <c r="C16" i="5" s="1"/>
  <c r="B197" i="5" a="1"/>
  <c r="B197" i="5" s="1"/>
  <c r="B196" i="5" a="1"/>
  <c r="B196" i="5" s="1"/>
  <c r="B195" i="5" a="1"/>
  <c r="B195" i="5" s="1"/>
  <c r="B190" i="5" a="1"/>
  <c r="B190" i="5" s="1"/>
  <c r="B189" i="5" a="1"/>
  <c r="B189" i="5" s="1"/>
  <c r="B188" i="5" a="1"/>
  <c r="B188" i="5" s="1"/>
  <c r="B187" i="5" a="1"/>
  <c r="B187" i="5" s="1"/>
  <c r="B185" i="5" a="1"/>
  <c r="B185" i="5" s="1"/>
  <c r="B184" i="5" a="1"/>
  <c r="B184" i="5" s="1"/>
  <c r="B177" i="5" a="1"/>
  <c r="B177" i="5" s="1"/>
  <c r="B175" i="5" a="1"/>
  <c r="B175" i="5" s="1"/>
  <c r="B174" i="5" a="1"/>
  <c r="B174" i="5" s="1"/>
  <c r="B173" i="5" a="1"/>
  <c r="B173" i="5" s="1"/>
  <c r="B171" i="5" a="1"/>
  <c r="B171" i="5" s="1"/>
  <c r="B170" i="5" a="1"/>
  <c r="B170" i="5" s="1"/>
  <c r="B169" i="5" a="1"/>
  <c r="B169" i="5" s="1"/>
  <c r="B168" i="5" a="1"/>
  <c r="B168" i="5" s="1"/>
  <c r="B167" i="5" a="1"/>
  <c r="B167" i="5" s="1"/>
  <c r="B165" i="5" a="1"/>
  <c r="B165" i="5" s="1"/>
  <c r="B164" i="5" a="1"/>
  <c r="B164" i="5" s="1"/>
  <c r="B160" i="5" a="1"/>
  <c r="B160" i="5" s="1"/>
  <c r="B157" i="5" a="1"/>
  <c r="B157" i="5" s="1"/>
  <c r="B155" i="5" a="1"/>
  <c r="B155" i="5" s="1"/>
  <c r="B154" i="5" a="1"/>
  <c r="B154" i="5" s="1"/>
  <c r="B152" i="5" a="1"/>
  <c r="B152" i="5" s="1"/>
  <c r="B146" i="5" a="1"/>
  <c r="B146" i="5" s="1"/>
  <c r="B145" i="5" a="1"/>
  <c r="B145" i="5" s="1"/>
  <c r="B144" i="5" a="1"/>
  <c r="B144" i="5" s="1"/>
  <c r="B143" i="5" a="1"/>
  <c r="B143" i="5" s="1"/>
  <c r="B140" i="5" a="1"/>
  <c r="B140" i="5" s="1"/>
  <c r="B139" i="5" a="1"/>
  <c r="B139" i="5" s="1"/>
  <c r="B138" i="5" a="1"/>
  <c r="B138" i="5" s="1"/>
  <c r="B137" i="5" a="1"/>
  <c r="B137" i="5" s="1"/>
  <c r="B136" i="5" a="1"/>
  <c r="B136" i="5" s="1"/>
  <c r="B134" i="5" a="1"/>
  <c r="B134" i="5" s="1"/>
  <c r="B133" i="5" a="1"/>
  <c r="B133" i="5" s="1"/>
  <c r="B131" i="5" a="1"/>
  <c r="B131" i="5" s="1"/>
  <c r="B129" i="5" a="1"/>
  <c r="B129" i="5" s="1"/>
  <c r="B128" i="5" a="1"/>
  <c r="B128" i="5" s="1"/>
  <c r="B127" i="5" a="1"/>
  <c r="B127" i="5" s="1"/>
  <c r="B124" i="5" a="1"/>
  <c r="B124" i="5" s="1"/>
  <c r="B123" i="5" a="1"/>
  <c r="B123" i="5" s="1"/>
  <c r="B121" i="5" a="1"/>
  <c r="B121" i="5" s="1"/>
  <c r="B119" i="5" a="1"/>
  <c r="B119" i="5" s="1"/>
  <c r="B117" i="5" a="1"/>
  <c r="B117" i="5" s="1"/>
  <c r="B116" i="5" a="1"/>
  <c r="B116" i="5" s="1"/>
  <c r="B113" i="5" a="1"/>
  <c r="B113" i="5" s="1"/>
  <c r="B112" i="5" a="1"/>
  <c r="B112" i="5" s="1"/>
  <c r="B111" i="5" a="1"/>
  <c r="B111" i="5" s="1"/>
  <c r="B109" i="5" a="1"/>
  <c r="B109" i="5" s="1"/>
  <c r="B108" i="5" a="1"/>
  <c r="B108" i="5" s="1"/>
  <c r="B106" i="5" a="1"/>
  <c r="B106" i="5" s="1"/>
  <c r="B102" i="5" a="1"/>
  <c r="B102" i="5" s="1"/>
  <c r="B99" i="5" a="1"/>
  <c r="B99" i="5" s="1"/>
  <c r="B98" i="5" a="1"/>
  <c r="B98" i="5" s="1"/>
  <c r="B96" i="5" a="1"/>
  <c r="B96" i="5" s="1"/>
  <c r="B95" i="5" a="1"/>
  <c r="B95" i="5" s="1"/>
  <c r="B94" i="5" a="1"/>
  <c r="B94" i="5" s="1"/>
  <c r="B91" i="5" a="1"/>
  <c r="B91" i="5" s="1"/>
  <c r="B90" i="5" a="1"/>
  <c r="B90" i="5" s="1"/>
  <c r="B89" i="5" a="1"/>
  <c r="B89" i="5" s="1"/>
  <c r="B86" i="5" a="1"/>
  <c r="B86" i="5" s="1"/>
  <c r="B85" i="5" a="1"/>
  <c r="B85" i="5" s="1"/>
  <c r="B81" i="5" a="1"/>
  <c r="B81" i="5" s="1"/>
  <c r="B80" i="5" a="1"/>
  <c r="B80" i="5" s="1"/>
  <c r="B78" i="5" a="1"/>
  <c r="B78" i="5" s="1"/>
  <c r="B77" i="5" a="1"/>
  <c r="B77" i="5" s="1"/>
  <c r="B73" i="5" a="1"/>
  <c r="B73" i="5" s="1"/>
  <c r="B72" i="5" a="1"/>
  <c r="B72" i="5" s="1"/>
  <c r="B70" i="5" a="1"/>
  <c r="B70" i="5" s="1"/>
  <c r="B69" i="5" a="1"/>
  <c r="B69" i="5" s="1"/>
  <c r="B66" i="5" a="1"/>
  <c r="B66" i="5" s="1"/>
  <c r="B61" i="5" a="1"/>
  <c r="B61" i="5" s="1"/>
  <c r="B60" i="5" a="1"/>
  <c r="B60" i="5" s="1"/>
  <c r="B57" i="5" a="1"/>
  <c r="B57" i="5" s="1"/>
  <c r="B56" i="5" a="1"/>
  <c r="B56" i="5" s="1"/>
  <c r="B55" i="5" a="1"/>
  <c r="B55" i="5" s="1"/>
  <c r="B54" i="5" a="1"/>
  <c r="B54" i="5" s="1"/>
  <c r="B51" i="5" a="1"/>
  <c r="B51" i="5" s="1"/>
  <c r="B47" i="5" a="1"/>
  <c r="B47" i="5" s="1"/>
  <c r="B46" i="5" a="1"/>
  <c r="B46" i="5" s="1"/>
  <c r="B45" i="5" a="1"/>
  <c r="B45" i="5" s="1"/>
  <c r="B44" i="5" a="1"/>
  <c r="B44" i="5" s="1"/>
  <c r="B43" i="5" a="1"/>
  <c r="B43" i="5" s="1"/>
  <c r="B42" i="5" a="1"/>
  <c r="B42" i="5" s="1"/>
  <c r="B41" i="5" a="1"/>
  <c r="B41" i="5" s="1"/>
  <c r="B40" i="5" a="1"/>
  <c r="B40" i="5" s="1"/>
  <c r="B38" i="5" a="1"/>
  <c r="B38" i="5" s="1"/>
  <c r="B37" i="5" a="1"/>
  <c r="B37" i="5" s="1"/>
  <c r="B36" i="5" a="1"/>
  <c r="B36" i="5" s="1"/>
  <c r="B32" i="5" a="1"/>
  <c r="B32" i="5" s="1"/>
  <c r="B34" i="5" a="1"/>
  <c r="B34" i="5" s="1"/>
  <c r="B33" i="5" a="1"/>
  <c r="B33" i="5" s="1"/>
  <c r="B31" i="5" a="1"/>
  <c r="B31" i="5" s="1"/>
  <c r="B30" i="5" a="1"/>
  <c r="B30" i="5" s="1"/>
  <c r="B29" i="5" a="1"/>
  <c r="B29" i="5" s="1"/>
  <c r="B27" i="5" a="1"/>
  <c r="B27" i="5" s="1"/>
  <c r="B24" i="5" a="1"/>
  <c r="B24" i="5" s="1"/>
  <c r="B23" i="5" a="1"/>
  <c r="B23" i="5" s="1"/>
  <c r="B22" i="5" a="1"/>
  <c r="B22" i="5" s="1"/>
  <c r="B21" i="5" a="1"/>
  <c r="B21" i="5" s="1"/>
  <c r="B20" i="5" a="1"/>
  <c r="B20" i="5" s="1"/>
  <c r="B19" i="5" a="1"/>
  <c r="B19" i="5" s="1"/>
  <c r="B18" i="5" a="1"/>
  <c r="B18" i="5" s="1"/>
  <c r="B17" i="5" a="1"/>
  <c r="B17" i="5" s="1"/>
  <c r="B16" i="5" a="1"/>
  <c r="B16" i="5" s="1"/>
  <c r="B11" i="5" a="1"/>
  <c r="B11" i="5" s="1"/>
  <c r="B10" i="5" a="1"/>
  <c r="B10" i="5" s="1"/>
  <c r="F25" i="5" a="1"/>
  <c r="F25" i="5" s="1"/>
  <c r="F20" i="5" a="1"/>
  <c r="F20" i="5" s="1"/>
  <c r="L384" i="5" a="1"/>
  <c r="L384" i="5" s="1"/>
  <c r="L186" i="5" a="1"/>
  <c r="L186" i="5" s="1"/>
  <c r="L376" i="5" a="1"/>
  <c r="L376" i="5" s="1"/>
  <c r="L178" i="5" a="1"/>
  <c r="L178" i="5" s="1"/>
  <c r="L368" i="5" a="1"/>
  <c r="L368" i="5" s="1"/>
  <c r="L170" i="5" a="1"/>
  <c r="L170" i="5" s="1"/>
  <c r="L360" i="5" a="1"/>
  <c r="L360" i="5" s="1"/>
  <c r="L162" i="5" a="1"/>
  <c r="L162" i="5" s="1"/>
  <c r="L348" i="5" a="1"/>
  <c r="L348" i="5" s="1"/>
  <c r="L150" i="5" a="1"/>
  <c r="L150" i="5" s="1"/>
  <c r="L340" i="5" a="1"/>
  <c r="L340" i="5" s="1"/>
  <c r="L142" i="5" a="1"/>
  <c r="L142" i="5" s="1"/>
  <c r="L332" i="5" a="1"/>
  <c r="L332" i="5" s="1"/>
  <c r="L134" i="5" a="1"/>
  <c r="L134" i="5" s="1"/>
  <c r="L324" i="5" a="1"/>
  <c r="L324" i="5" s="1"/>
  <c r="L126" i="5" a="1"/>
  <c r="L126" i="5" s="1"/>
  <c r="L316" i="5" a="1"/>
  <c r="L316" i="5" s="1"/>
  <c r="L118" i="5" a="1"/>
  <c r="L118" i="5" s="1"/>
  <c r="L308" i="5" a="1"/>
  <c r="L308" i="5" s="1"/>
  <c r="L110" i="5" a="1"/>
  <c r="L110" i="5" s="1"/>
  <c r="L300" i="5" a="1"/>
  <c r="L300" i="5" s="1"/>
  <c r="L102" i="5" a="1"/>
  <c r="L102" i="5" s="1"/>
  <c r="L292" i="5" a="1"/>
  <c r="L292" i="5" s="1"/>
  <c r="L94" i="5" a="1"/>
  <c r="L94" i="5" s="1"/>
  <c r="L284" i="5" a="1"/>
  <c r="L284" i="5" s="1"/>
  <c r="L86" i="5" a="1"/>
  <c r="L86" i="5" s="1"/>
  <c r="L276" i="5" a="1"/>
  <c r="L276" i="5" s="1"/>
  <c r="L78" i="5" a="1"/>
  <c r="L78" i="5" s="1"/>
  <c r="L268" i="5" a="1"/>
  <c r="L268" i="5" s="1"/>
  <c r="L70" i="5" a="1"/>
  <c r="L70" i="5" s="1"/>
  <c r="L260" i="5" a="1"/>
  <c r="L260" i="5" s="1"/>
  <c r="L62" i="5" a="1"/>
  <c r="L62" i="5" s="1"/>
  <c r="L252" i="5" a="1"/>
  <c r="L252" i="5" s="1"/>
  <c r="L54" i="5" a="1"/>
  <c r="L54" i="5" s="1"/>
  <c r="L244" i="5" a="1"/>
  <c r="L244" i="5" s="1"/>
  <c r="L46" i="5" a="1"/>
  <c r="L46" i="5" s="1"/>
  <c r="L236" i="5" a="1"/>
  <c r="L236" i="5" s="1"/>
  <c r="L38" i="5" a="1"/>
  <c r="L38" i="5" s="1"/>
  <c r="L228" i="5" a="1"/>
  <c r="L228" i="5" s="1"/>
  <c r="L30" i="5" a="1"/>
  <c r="L30" i="5" s="1"/>
  <c r="L220" i="5" a="1"/>
  <c r="L220" i="5" s="1"/>
  <c r="L22" i="5" a="1"/>
  <c r="L22" i="5" s="1"/>
  <c r="L212" i="5" a="1"/>
  <c r="L212" i="5" s="1"/>
  <c r="L14" i="5" a="1"/>
  <c r="L14" i="5" s="1"/>
  <c r="L204" i="5" a="1"/>
  <c r="L204" i="5" s="1"/>
  <c r="L6" i="5" a="1"/>
  <c r="L6" i="5" s="1"/>
  <c r="K390" i="5" a="1"/>
  <c r="K390" i="5" s="1"/>
  <c r="K192" i="5" a="1"/>
  <c r="K192" i="5" s="1"/>
  <c r="K382" i="5" a="1"/>
  <c r="K382" i="5" s="1"/>
  <c r="K184" i="5" a="1"/>
  <c r="K184" i="5" s="1"/>
  <c r="K374" i="5" a="1"/>
  <c r="K374" i="5" s="1"/>
  <c r="K176" i="5" a="1"/>
  <c r="K176" i="5" s="1"/>
  <c r="K366" i="5" a="1"/>
  <c r="K366" i="5" s="1"/>
  <c r="K168" i="5" a="1"/>
  <c r="K168" i="5" s="1"/>
  <c r="K358" i="5" a="1"/>
  <c r="K358" i="5" s="1"/>
  <c r="K160" i="5" a="1"/>
  <c r="K160" i="5" s="1"/>
  <c r="K350" i="5" a="1"/>
  <c r="K350" i="5" s="1"/>
  <c r="K152" i="5" a="1"/>
  <c r="K152" i="5" s="1"/>
  <c r="K342" i="5" a="1"/>
  <c r="K342" i="5" s="1"/>
  <c r="K144" i="5" a="1"/>
  <c r="K144" i="5" s="1"/>
  <c r="K334" i="5" a="1"/>
  <c r="K334" i="5" s="1"/>
  <c r="K136" i="5" a="1"/>
  <c r="K136" i="5" s="1"/>
  <c r="K326" i="5" a="1"/>
  <c r="K326" i="5" s="1"/>
  <c r="K128" i="5" a="1"/>
  <c r="K128" i="5" s="1"/>
  <c r="K318" i="5" a="1"/>
  <c r="K318" i="5" s="1"/>
  <c r="K120" i="5" a="1"/>
  <c r="K120" i="5" s="1"/>
  <c r="K310" i="5" a="1"/>
  <c r="K310" i="5" s="1"/>
  <c r="K112" i="5" a="1"/>
  <c r="K112" i="5" s="1"/>
  <c r="K298" i="5" a="1"/>
  <c r="K298" i="5" s="1"/>
  <c r="K100" i="5" a="1"/>
  <c r="K100" i="5" s="1"/>
  <c r="K290" i="5" a="1"/>
  <c r="K290" i="5" s="1"/>
  <c r="K92" i="5" a="1"/>
  <c r="K92" i="5" s="1"/>
  <c r="K282" i="5" a="1"/>
  <c r="K282" i="5" s="1"/>
  <c r="K84" i="5" a="1"/>
  <c r="K84" i="5" s="1"/>
  <c r="K274" i="5" a="1"/>
  <c r="K274" i="5" s="1"/>
  <c r="K76" i="5" a="1"/>
  <c r="K76" i="5" s="1"/>
  <c r="K266" i="5" a="1"/>
  <c r="K266" i="5" s="1"/>
  <c r="K68" i="5" a="1"/>
  <c r="K68" i="5" s="1"/>
  <c r="K258" i="5" a="1"/>
  <c r="K258" i="5" s="1"/>
  <c r="K60" i="5" a="1"/>
  <c r="K60" i="5" s="1"/>
  <c r="K250" i="5" a="1"/>
  <c r="K250" i="5" s="1"/>
  <c r="K52" i="5" a="1"/>
  <c r="K52" i="5" s="1"/>
  <c r="K242" i="5" a="1"/>
  <c r="K242" i="5" s="1"/>
  <c r="K44" i="5" a="1"/>
  <c r="K44" i="5" s="1"/>
  <c r="K234" i="5" a="1"/>
  <c r="K234" i="5" s="1"/>
  <c r="K36" i="5" a="1"/>
  <c r="K36" i="5" s="1"/>
  <c r="K226" i="5" a="1"/>
  <c r="K226" i="5" s="1"/>
  <c r="K28" i="5" a="1"/>
  <c r="K28" i="5" s="1"/>
  <c r="K218" i="5" a="1"/>
  <c r="K218" i="5" s="1"/>
  <c r="K20" i="5" a="1"/>
  <c r="K20" i="5" s="1"/>
  <c r="K210" i="5" a="1"/>
  <c r="K210" i="5" s="1"/>
  <c r="K12" i="5" a="1"/>
  <c r="K12" i="5" s="1"/>
  <c r="J388" i="5" a="1"/>
  <c r="J388" i="5" s="1"/>
  <c r="J190" i="5" a="1"/>
  <c r="J190" i="5" s="1"/>
  <c r="J384" i="5" a="1"/>
  <c r="J384" i="5" s="1"/>
  <c r="J186" i="5" a="1"/>
  <c r="J186" i="5" s="1"/>
  <c r="J376" i="5" a="1"/>
  <c r="J376" i="5" s="1"/>
  <c r="J178" i="5" a="1"/>
  <c r="J178" i="5" s="1"/>
  <c r="J368" i="5" a="1"/>
  <c r="J368" i="5" s="1"/>
  <c r="J170" i="5" a="1"/>
  <c r="J170" i="5" s="1"/>
  <c r="J356" i="5" a="1"/>
  <c r="J356" i="5" s="1"/>
  <c r="J158" i="5" a="1"/>
  <c r="J158" i="5" s="1"/>
  <c r="J348" i="5" a="1"/>
  <c r="J348" i="5" s="1"/>
  <c r="J150" i="5" a="1"/>
  <c r="J150" i="5" s="1"/>
  <c r="J340" i="5" a="1"/>
  <c r="J340" i="5" s="1"/>
  <c r="J142" i="5" a="1"/>
  <c r="J142" i="5" s="1"/>
  <c r="J332" i="5" a="1"/>
  <c r="J332" i="5" s="1"/>
  <c r="J134" i="5" a="1"/>
  <c r="J134" i="5" s="1"/>
  <c r="J324" i="5" a="1"/>
  <c r="J324" i="5" s="1"/>
  <c r="J126" i="5" a="1"/>
  <c r="J126" i="5" s="1"/>
  <c r="J316" i="5" a="1"/>
  <c r="J316" i="5" s="1"/>
  <c r="J118" i="5" a="1"/>
  <c r="J118" i="5" s="1"/>
  <c r="J308" i="5" a="1"/>
  <c r="J308" i="5" s="1"/>
  <c r="J110" i="5" a="1"/>
  <c r="J110" i="5" s="1"/>
  <c r="J304" i="5" a="1"/>
  <c r="J304" i="5" s="1"/>
  <c r="J106" i="5" a="1"/>
  <c r="J106" i="5" s="1"/>
  <c r="J292" i="5" a="1"/>
  <c r="J292" i="5" s="1"/>
  <c r="J94" i="5" a="1"/>
  <c r="J94" i="5" s="1"/>
  <c r="J288" i="5" a="1"/>
  <c r="J288" i="5" s="1"/>
  <c r="J90" i="5" a="1"/>
  <c r="J90" i="5" s="1"/>
  <c r="J280" i="5" a="1"/>
  <c r="J280" i="5" s="1"/>
  <c r="J82" i="5" a="1"/>
  <c r="J82" i="5" s="1"/>
  <c r="J272" i="5" a="1"/>
  <c r="J272" i="5" s="1"/>
  <c r="J74" i="5" a="1"/>
  <c r="J74" i="5" s="1"/>
  <c r="J264" i="5" a="1"/>
  <c r="J264" i="5" s="1"/>
  <c r="J66" i="5" a="1"/>
  <c r="J66" i="5" s="1"/>
  <c r="J256" i="5" a="1"/>
  <c r="J256" i="5" s="1"/>
  <c r="J58" i="5" a="1"/>
  <c r="J58" i="5" s="1"/>
  <c r="J248" i="5" a="1"/>
  <c r="J248" i="5" s="1"/>
  <c r="J50" i="5" a="1"/>
  <c r="J50" i="5" s="1"/>
  <c r="J240" i="5" a="1"/>
  <c r="J240" i="5" s="1"/>
  <c r="J42" i="5" a="1"/>
  <c r="J42" i="5" s="1"/>
  <c r="J233" i="5" a="1"/>
  <c r="J233" i="5" s="1"/>
  <c r="J35" i="5" a="1"/>
  <c r="J35" i="5" s="1"/>
  <c r="J224" i="5" a="1"/>
  <c r="J224" i="5" s="1"/>
  <c r="J26" i="5" a="1"/>
  <c r="J26" i="5" s="1"/>
  <c r="J216" i="5" a="1"/>
  <c r="J216" i="5" s="1"/>
  <c r="J18" i="5" a="1"/>
  <c r="J18" i="5" s="1"/>
  <c r="J208" i="5" a="1"/>
  <c r="J208" i="5" s="1"/>
  <c r="J10" i="5" a="1"/>
  <c r="J10" i="5" s="1"/>
  <c r="J204" i="5" a="1"/>
  <c r="J204" i="5" s="1"/>
  <c r="J6" i="5" a="1"/>
  <c r="J6" i="5" s="1"/>
  <c r="L393" i="5" a="1"/>
  <c r="L393" i="5" s="1"/>
  <c r="L195" i="5" a="1"/>
  <c r="L195" i="5" s="1"/>
  <c r="L381" i="5" a="1"/>
  <c r="L381" i="5" s="1"/>
  <c r="L183" i="5" a="1"/>
  <c r="L183" i="5" s="1"/>
  <c r="L373" i="5" a="1"/>
  <c r="L373" i="5" s="1"/>
  <c r="L175" i="5" a="1"/>
  <c r="L175" i="5" s="1"/>
  <c r="L369" i="5" a="1"/>
  <c r="L369" i="5" s="1"/>
  <c r="L171" i="5" a="1"/>
  <c r="L171" i="5" s="1"/>
  <c r="L361" i="5" a="1"/>
  <c r="L361" i="5" s="1"/>
  <c r="L163" i="5" a="1"/>
  <c r="L163" i="5" s="1"/>
  <c r="L353" i="5" a="1"/>
  <c r="L353" i="5" s="1"/>
  <c r="L155" i="5" a="1"/>
  <c r="L155" i="5" s="1"/>
  <c r="L345" i="5" a="1"/>
  <c r="L345" i="5" s="1"/>
  <c r="L147" i="5" a="1"/>
  <c r="L147" i="5" s="1"/>
  <c r="L333" i="5" a="1"/>
  <c r="L333" i="5" s="1"/>
  <c r="L135" i="5" a="1"/>
  <c r="L135" i="5" s="1"/>
  <c r="L325" i="5" a="1"/>
  <c r="L325" i="5" s="1"/>
  <c r="L127" i="5" a="1"/>
  <c r="L127" i="5" s="1"/>
  <c r="L317" i="5" a="1"/>
  <c r="L317" i="5" s="1"/>
  <c r="L119" i="5" a="1"/>
  <c r="L119" i="5" s="1"/>
  <c r="L309" i="5" a="1"/>
  <c r="L309" i="5" s="1"/>
  <c r="L111" i="5" a="1"/>
  <c r="L111" i="5" s="1"/>
  <c r="L301" i="5" a="1"/>
  <c r="L301" i="5" s="1"/>
  <c r="L103" i="5" a="1"/>
  <c r="L103" i="5" s="1"/>
  <c r="L293" i="5" a="1"/>
  <c r="L293" i="5" s="1"/>
  <c r="L95" i="5" a="1"/>
  <c r="L95" i="5" s="1"/>
  <c r="L285" i="5" a="1"/>
  <c r="L285" i="5" s="1"/>
  <c r="L87" i="5" a="1"/>
  <c r="L87" i="5" s="1"/>
  <c r="L277" i="5" a="1"/>
  <c r="L277" i="5" s="1"/>
  <c r="L79" i="5" a="1"/>
  <c r="L79" i="5" s="1"/>
  <c r="L269" i="5" a="1"/>
  <c r="L269" i="5" s="1"/>
  <c r="L71" i="5" a="1"/>
  <c r="L71" i="5" s="1"/>
  <c r="L261" i="5" a="1"/>
  <c r="L261" i="5" s="1"/>
  <c r="L63" i="5" a="1"/>
  <c r="L63" i="5" s="1"/>
  <c r="L253" i="5" a="1"/>
  <c r="L253" i="5" s="1"/>
  <c r="L55" i="5" a="1"/>
  <c r="L55" i="5" s="1"/>
  <c r="L249" i="5" a="1"/>
  <c r="L249" i="5" s="1"/>
  <c r="L51" i="5" a="1"/>
  <c r="L51" i="5" s="1"/>
  <c r="L241" i="5" a="1"/>
  <c r="L241" i="5" s="1"/>
  <c r="L43" i="5" a="1"/>
  <c r="L43" i="5" s="1"/>
  <c r="L230" i="5" a="1"/>
  <c r="L230" i="5" s="1"/>
  <c r="L32" i="5" a="1"/>
  <c r="L32" i="5" s="1"/>
  <c r="L225" i="5" a="1"/>
  <c r="L225" i="5" s="1"/>
  <c r="L27" i="5" a="1"/>
  <c r="L27" i="5" s="1"/>
  <c r="L213" i="5" a="1"/>
  <c r="L213" i="5" s="1"/>
  <c r="L15" i="5" a="1"/>
  <c r="L15" i="5" s="1"/>
  <c r="L205" i="5" a="1"/>
  <c r="L205" i="5" s="1"/>
  <c r="L7" i="5" a="1"/>
  <c r="L7" i="5" s="1"/>
  <c r="K391" i="5" a="1"/>
  <c r="K391" i="5" s="1"/>
  <c r="K193" i="5" a="1"/>
  <c r="K193" i="5" s="1"/>
  <c r="K383" i="5" a="1"/>
  <c r="K383" i="5" s="1"/>
  <c r="K185" i="5" a="1"/>
  <c r="K185" i="5" s="1"/>
  <c r="K375" i="5" a="1"/>
  <c r="K375" i="5" s="1"/>
  <c r="K177" i="5" a="1"/>
  <c r="K177" i="5" s="1"/>
  <c r="K367" i="5" a="1"/>
  <c r="K367" i="5" s="1"/>
  <c r="K169" i="5" a="1"/>
  <c r="K169" i="5" s="1"/>
  <c r="K355" i="5" a="1"/>
  <c r="K355" i="5" s="1"/>
  <c r="K157" i="5" a="1"/>
  <c r="K157" i="5" s="1"/>
  <c r="K347" i="5" a="1"/>
  <c r="K347" i="5" s="1"/>
  <c r="K149" i="5" a="1"/>
  <c r="K149" i="5" s="1"/>
  <c r="K339" i="5" a="1"/>
  <c r="K339" i="5" s="1"/>
  <c r="K141" i="5" a="1"/>
  <c r="K141" i="5" s="1"/>
  <c r="K331" i="5" a="1"/>
  <c r="K331" i="5" s="1"/>
  <c r="K133" i="5" a="1"/>
  <c r="K133" i="5" s="1"/>
  <c r="K327" i="5" a="1"/>
  <c r="K327" i="5" s="1"/>
  <c r="K129" i="5" a="1"/>
  <c r="K129" i="5" s="1"/>
  <c r="K319" i="5" a="1"/>
  <c r="K319" i="5" s="1"/>
  <c r="K121" i="5" a="1"/>
  <c r="K121" i="5" s="1"/>
  <c r="K311" i="5" a="1"/>
  <c r="K311" i="5" s="1"/>
  <c r="K113" i="5" a="1"/>
  <c r="K113" i="5" s="1"/>
  <c r="K303" i="5" a="1"/>
  <c r="K303" i="5" s="1"/>
  <c r="K105" i="5" a="1"/>
  <c r="K105" i="5" s="1"/>
  <c r="K295" i="5" a="1"/>
  <c r="K295" i="5" s="1"/>
  <c r="K97" i="5" a="1"/>
  <c r="K97" i="5" s="1"/>
  <c r="K287" i="5" a="1"/>
  <c r="K287" i="5" s="1"/>
  <c r="K89" i="5" a="1"/>
  <c r="K89" i="5" s="1"/>
  <c r="K279" i="5" a="1"/>
  <c r="K279" i="5" s="1"/>
  <c r="K81" i="5" a="1"/>
  <c r="K81" i="5" s="1"/>
  <c r="K263" i="5" a="1"/>
  <c r="K263" i="5" s="1"/>
  <c r="K65" i="5" a="1"/>
  <c r="K65" i="5" s="1"/>
  <c r="L392" i="5" a="1"/>
  <c r="L392" i="5" s="1"/>
  <c r="L194" i="5" a="1"/>
  <c r="L194" i="5" s="1"/>
  <c r="L388" i="5" a="1"/>
  <c r="L388" i="5" s="1"/>
  <c r="L190" i="5" a="1"/>
  <c r="L190" i="5" s="1"/>
  <c r="L380" i="5" a="1"/>
  <c r="L380" i="5" s="1"/>
  <c r="L182" i="5" a="1"/>
  <c r="L182" i="5" s="1"/>
  <c r="L372" i="5" a="1"/>
  <c r="L372" i="5" s="1"/>
  <c r="L174" i="5" a="1"/>
  <c r="L174" i="5" s="1"/>
  <c r="L364" i="5" a="1"/>
  <c r="L364" i="5" s="1"/>
  <c r="L166" i="5" a="1"/>
  <c r="L166" i="5" s="1"/>
  <c r="L356" i="5" a="1"/>
  <c r="L356" i="5" s="1"/>
  <c r="L158" i="5" a="1"/>
  <c r="L158" i="5" s="1"/>
  <c r="L352" i="5" a="1"/>
  <c r="L352" i="5" s="1"/>
  <c r="L154" i="5" a="1"/>
  <c r="L154" i="5" s="1"/>
  <c r="L344" i="5" a="1"/>
  <c r="L344" i="5" s="1"/>
  <c r="L146" i="5" a="1"/>
  <c r="L146" i="5" s="1"/>
  <c r="L336" i="5" a="1"/>
  <c r="L336" i="5" s="1"/>
  <c r="L138" i="5" a="1"/>
  <c r="L138" i="5" s="1"/>
  <c r="L328" i="5" a="1"/>
  <c r="L328" i="5" s="1"/>
  <c r="L130" i="5" a="1"/>
  <c r="L130" i="5" s="1"/>
  <c r="L320" i="5" a="1"/>
  <c r="L320" i="5" s="1"/>
  <c r="L122" i="5" a="1"/>
  <c r="L122" i="5" s="1"/>
  <c r="L312" i="5" a="1"/>
  <c r="L312" i="5" s="1"/>
  <c r="L114" i="5" a="1"/>
  <c r="L114" i="5" s="1"/>
  <c r="L304" i="5" a="1"/>
  <c r="L304" i="5" s="1"/>
  <c r="L106" i="5" a="1"/>
  <c r="L106" i="5" s="1"/>
  <c r="L296" i="5" a="1"/>
  <c r="L296" i="5" s="1"/>
  <c r="L98" i="5" a="1"/>
  <c r="L98" i="5" s="1"/>
  <c r="L288" i="5" a="1"/>
  <c r="L288" i="5" s="1"/>
  <c r="L90" i="5" a="1"/>
  <c r="L90" i="5" s="1"/>
  <c r="L280" i="5" a="1"/>
  <c r="L280" i="5" s="1"/>
  <c r="L82" i="5" a="1"/>
  <c r="L82" i="5" s="1"/>
  <c r="L272" i="5" a="1"/>
  <c r="L272" i="5" s="1"/>
  <c r="L74" i="5" a="1"/>
  <c r="L74" i="5" s="1"/>
  <c r="L264" i="5" a="1"/>
  <c r="L264" i="5" s="1"/>
  <c r="L66" i="5" a="1"/>
  <c r="L66" i="5" s="1"/>
  <c r="L256" i="5" a="1"/>
  <c r="L256" i="5" s="1"/>
  <c r="L58" i="5" a="1"/>
  <c r="L58" i="5" s="1"/>
  <c r="L248" i="5" a="1"/>
  <c r="L248" i="5" s="1"/>
  <c r="L50" i="5" a="1"/>
  <c r="L50" i="5" s="1"/>
  <c r="L240" i="5" a="1"/>
  <c r="L240" i="5" s="1"/>
  <c r="L42" i="5" a="1"/>
  <c r="L42" i="5" s="1"/>
  <c r="L233" i="5" a="1"/>
  <c r="L233" i="5" s="1"/>
  <c r="L35" i="5" a="1"/>
  <c r="L35" i="5" s="1"/>
  <c r="L224" i="5" a="1"/>
  <c r="L224" i="5" s="1"/>
  <c r="L26" i="5" a="1"/>
  <c r="L26" i="5" s="1"/>
  <c r="L216" i="5" a="1"/>
  <c r="L216" i="5" s="1"/>
  <c r="L18" i="5" a="1"/>
  <c r="L18" i="5" s="1"/>
  <c r="L208" i="5" a="1"/>
  <c r="L208" i="5" s="1"/>
  <c r="L10" i="5" a="1"/>
  <c r="L10" i="5" s="1"/>
  <c r="K394" i="5" a="1"/>
  <c r="K394" i="5" s="1"/>
  <c r="K196" i="5" a="1"/>
  <c r="K196" i="5" s="1"/>
  <c r="K386" i="5" a="1"/>
  <c r="K386" i="5" s="1"/>
  <c r="K188" i="5" a="1"/>
  <c r="K188" i="5" s="1"/>
  <c r="K378" i="5" a="1"/>
  <c r="K378" i="5" s="1"/>
  <c r="K180" i="5" a="1"/>
  <c r="K180" i="5" s="1"/>
  <c r="K370" i="5" a="1"/>
  <c r="K370" i="5" s="1"/>
  <c r="K172" i="5" a="1"/>
  <c r="K172" i="5" s="1"/>
  <c r="K362" i="5" a="1"/>
  <c r="K362" i="5" s="1"/>
  <c r="K164" i="5" a="1"/>
  <c r="K164" i="5" s="1"/>
  <c r="K354" i="5" a="1"/>
  <c r="K354" i="5" s="1"/>
  <c r="K156" i="5" a="1"/>
  <c r="K156" i="5" s="1"/>
  <c r="K346" i="5" a="1"/>
  <c r="K346" i="5" s="1"/>
  <c r="K148" i="5" a="1"/>
  <c r="K148" i="5" s="1"/>
  <c r="K338" i="5" a="1"/>
  <c r="K338" i="5" s="1"/>
  <c r="K140" i="5" a="1"/>
  <c r="K140" i="5" s="1"/>
  <c r="K330" i="5" a="1"/>
  <c r="K330" i="5" s="1"/>
  <c r="K132" i="5" a="1"/>
  <c r="K132" i="5" s="1"/>
  <c r="K322" i="5" a="1"/>
  <c r="K322" i="5" s="1"/>
  <c r="K124" i="5" a="1"/>
  <c r="K124" i="5" s="1"/>
  <c r="K314" i="5" a="1"/>
  <c r="K314" i="5" s="1"/>
  <c r="K116" i="5" a="1"/>
  <c r="K116" i="5" s="1"/>
  <c r="K306" i="5" a="1"/>
  <c r="K306" i="5" s="1"/>
  <c r="K108" i="5" a="1"/>
  <c r="K108" i="5" s="1"/>
  <c r="K302" i="5" a="1"/>
  <c r="K302" i="5" s="1"/>
  <c r="K104" i="5" a="1"/>
  <c r="K104" i="5" s="1"/>
  <c r="K294" i="5" a="1"/>
  <c r="K294" i="5" s="1"/>
  <c r="K96" i="5" a="1"/>
  <c r="K96" i="5" s="1"/>
  <c r="K286" i="5" a="1"/>
  <c r="K286" i="5" s="1"/>
  <c r="K88" i="5" a="1"/>
  <c r="K88" i="5" s="1"/>
  <c r="K278" i="5" a="1"/>
  <c r="K278" i="5" s="1"/>
  <c r="K80" i="5" a="1"/>
  <c r="K80" i="5" s="1"/>
  <c r="K270" i="5" a="1"/>
  <c r="K270" i="5" s="1"/>
  <c r="K72" i="5" a="1"/>
  <c r="K72" i="5" s="1"/>
  <c r="K262" i="5" a="1"/>
  <c r="K262" i="5" s="1"/>
  <c r="K64" i="5" a="1"/>
  <c r="K64" i="5" s="1"/>
  <c r="K254" i="5" a="1"/>
  <c r="K254" i="5" s="1"/>
  <c r="K56" i="5" a="1"/>
  <c r="K56" i="5" s="1"/>
  <c r="K246" i="5" a="1"/>
  <c r="K246" i="5" s="1"/>
  <c r="K48" i="5" a="1"/>
  <c r="K48" i="5" s="1"/>
  <c r="K238" i="5" a="1"/>
  <c r="K238" i="5" s="1"/>
  <c r="K40" i="5" a="1"/>
  <c r="K40" i="5" s="1"/>
  <c r="K231" i="5" a="1"/>
  <c r="K231" i="5" s="1"/>
  <c r="K33" i="5" a="1"/>
  <c r="K33" i="5" s="1"/>
  <c r="K222" i="5" a="1"/>
  <c r="K222" i="5" s="1"/>
  <c r="K24" i="5" a="1"/>
  <c r="K24" i="5" s="1"/>
  <c r="K214" i="5" a="1"/>
  <c r="K214" i="5" s="1"/>
  <c r="K16" i="5" a="1"/>
  <c r="K16" i="5" s="1"/>
  <c r="K206" i="5" a="1"/>
  <c r="K206" i="5" s="1"/>
  <c r="K8" i="5" a="1"/>
  <c r="K8" i="5" s="1"/>
  <c r="J392" i="5" a="1"/>
  <c r="J392" i="5" s="1"/>
  <c r="J194" i="5" a="1"/>
  <c r="J194" i="5" s="1"/>
  <c r="J380" i="5" a="1"/>
  <c r="J380" i="5" s="1"/>
  <c r="J182" i="5" a="1"/>
  <c r="J182" i="5" s="1"/>
  <c r="J372" i="5" a="1"/>
  <c r="J372" i="5" s="1"/>
  <c r="J174" i="5" a="1"/>
  <c r="J174" i="5" s="1"/>
  <c r="J364" i="5" a="1"/>
  <c r="J364" i="5" s="1"/>
  <c r="J166" i="5" a="1"/>
  <c r="J166" i="5" s="1"/>
  <c r="J360" i="5" a="1"/>
  <c r="J360" i="5" s="1"/>
  <c r="J162" i="5" a="1"/>
  <c r="J162" i="5" s="1"/>
  <c r="J352" i="5" a="1"/>
  <c r="J352" i="5" s="1"/>
  <c r="J154" i="5" a="1"/>
  <c r="J154" i="5" s="1"/>
  <c r="J344" i="5" a="1"/>
  <c r="J344" i="5" s="1"/>
  <c r="J146" i="5" a="1"/>
  <c r="J146" i="5" s="1"/>
  <c r="J336" i="5" a="1"/>
  <c r="J336" i="5" s="1"/>
  <c r="J138" i="5" a="1"/>
  <c r="J138" i="5" s="1"/>
  <c r="J328" i="5" a="1"/>
  <c r="J328" i="5" s="1"/>
  <c r="J130" i="5" a="1"/>
  <c r="J130" i="5" s="1"/>
  <c r="J320" i="5" a="1"/>
  <c r="J320" i="5" s="1"/>
  <c r="J122" i="5" a="1"/>
  <c r="J122" i="5" s="1"/>
  <c r="J312" i="5" a="1"/>
  <c r="J312" i="5" s="1"/>
  <c r="J114" i="5" a="1"/>
  <c r="J114" i="5" s="1"/>
  <c r="J300" i="5" a="1"/>
  <c r="J300" i="5" s="1"/>
  <c r="J102" i="5" a="1"/>
  <c r="J102" i="5" s="1"/>
  <c r="J296" i="5" a="1"/>
  <c r="J296" i="5" s="1"/>
  <c r="J98" i="5" a="1"/>
  <c r="J98" i="5" s="1"/>
  <c r="J284" i="5" a="1"/>
  <c r="J284" i="5" s="1"/>
  <c r="J86" i="5" a="1"/>
  <c r="J86" i="5" s="1"/>
  <c r="J276" i="5" a="1"/>
  <c r="J276" i="5" s="1"/>
  <c r="J78" i="5" a="1"/>
  <c r="J78" i="5" s="1"/>
  <c r="J268" i="5" a="1"/>
  <c r="J268" i="5" s="1"/>
  <c r="J70" i="5" a="1"/>
  <c r="J70" i="5" s="1"/>
  <c r="J260" i="5" a="1"/>
  <c r="J260" i="5" s="1"/>
  <c r="J62" i="5" a="1"/>
  <c r="J62" i="5" s="1"/>
  <c r="J252" i="5" a="1"/>
  <c r="J252" i="5" s="1"/>
  <c r="J54" i="5" a="1"/>
  <c r="J54" i="5" s="1"/>
  <c r="J244" i="5" a="1"/>
  <c r="J244" i="5" s="1"/>
  <c r="J46" i="5" a="1"/>
  <c r="J46" i="5" s="1"/>
  <c r="J236" i="5" a="1"/>
  <c r="J236" i="5" s="1"/>
  <c r="J38" i="5" a="1"/>
  <c r="J38" i="5" s="1"/>
  <c r="J228" i="5" a="1"/>
  <c r="J228" i="5" s="1"/>
  <c r="J30" i="5" a="1"/>
  <c r="J30" i="5" s="1"/>
  <c r="J220" i="5" a="1"/>
  <c r="J220" i="5" s="1"/>
  <c r="J22" i="5" a="1"/>
  <c r="J22" i="5" s="1"/>
  <c r="J212" i="5" a="1"/>
  <c r="J212" i="5" s="1"/>
  <c r="J14" i="5" a="1"/>
  <c r="J14" i="5" s="1"/>
  <c r="L395" i="5" a="1"/>
  <c r="L395" i="5" s="1"/>
  <c r="L197" i="5" a="1"/>
  <c r="L197" i="5" s="1"/>
  <c r="L391" i="5" a="1"/>
  <c r="L391" i="5" s="1"/>
  <c r="L193" i="5" a="1"/>
  <c r="L193" i="5" s="1"/>
  <c r="L387" i="5" a="1"/>
  <c r="L387" i="5" s="1"/>
  <c r="L189" i="5" a="1"/>
  <c r="L189" i="5" s="1"/>
  <c r="L383" i="5" a="1"/>
  <c r="L383" i="5" s="1"/>
  <c r="L185" i="5" a="1"/>
  <c r="L185" i="5" s="1"/>
  <c r="L379" i="5" a="1"/>
  <c r="L379" i="5" s="1"/>
  <c r="L181" i="5" a="1"/>
  <c r="L181" i="5" s="1"/>
  <c r="L375" i="5" a="1"/>
  <c r="L375" i="5" s="1"/>
  <c r="L177" i="5" a="1"/>
  <c r="L177" i="5" s="1"/>
  <c r="L371" i="5" a="1"/>
  <c r="L371" i="5" s="1"/>
  <c r="L173" i="5" a="1"/>
  <c r="L173" i="5" s="1"/>
  <c r="L367" i="5" a="1"/>
  <c r="L367" i="5" s="1"/>
  <c r="L169" i="5" a="1"/>
  <c r="L169" i="5" s="1"/>
  <c r="L363" i="5" a="1"/>
  <c r="L363" i="5" s="1"/>
  <c r="L165" i="5" a="1"/>
  <c r="L165" i="5" s="1"/>
  <c r="L359" i="5" a="1"/>
  <c r="L359" i="5" s="1"/>
  <c r="L161" i="5" a="1"/>
  <c r="L161" i="5" s="1"/>
  <c r="L355" i="5" a="1"/>
  <c r="L355" i="5" s="1"/>
  <c r="L157" i="5" a="1"/>
  <c r="L157" i="5" s="1"/>
  <c r="L351" i="5" a="1"/>
  <c r="L351" i="5" s="1"/>
  <c r="L153" i="5" a="1"/>
  <c r="L153" i="5" s="1"/>
  <c r="L347" i="5" a="1"/>
  <c r="L347" i="5" s="1"/>
  <c r="L149" i="5" a="1"/>
  <c r="L149" i="5" s="1"/>
  <c r="L343" i="5" a="1"/>
  <c r="L343" i="5" s="1"/>
  <c r="L145" i="5" a="1"/>
  <c r="L145" i="5" s="1"/>
  <c r="L339" i="5" a="1"/>
  <c r="L339" i="5" s="1"/>
  <c r="L141" i="5" a="1"/>
  <c r="L141" i="5" s="1"/>
  <c r="L335" i="5" a="1"/>
  <c r="L335" i="5" s="1"/>
  <c r="L137" i="5" a="1"/>
  <c r="L137" i="5" s="1"/>
  <c r="L331" i="5" a="1"/>
  <c r="L331" i="5" s="1"/>
  <c r="L133" i="5" a="1"/>
  <c r="L133" i="5" s="1"/>
  <c r="L327" i="5" a="1"/>
  <c r="L327" i="5" s="1"/>
  <c r="L129" i="5" a="1"/>
  <c r="L129" i="5" s="1"/>
  <c r="L323" i="5" a="1"/>
  <c r="L323" i="5" s="1"/>
  <c r="L125" i="5" a="1"/>
  <c r="L125" i="5" s="1"/>
  <c r="L319" i="5" a="1"/>
  <c r="L319" i="5" s="1"/>
  <c r="L121" i="5" a="1"/>
  <c r="L121" i="5" s="1"/>
  <c r="L315" i="5" a="1"/>
  <c r="L315" i="5" s="1"/>
  <c r="L117" i="5" a="1"/>
  <c r="L117" i="5" s="1"/>
  <c r="L311" i="5" a="1"/>
  <c r="L311" i="5" s="1"/>
  <c r="L113" i="5" a="1"/>
  <c r="L113" i="5" s="1"/>
  <c r="L307" i="5" a="1"/>
  <c r="L307" i="5" s="1"/>
  <c r="L109" i="5" a="1"/>
  <c r="L109" i="5" s="1"/>
  <c r="L303" i="5" a="1"/>
  <c r="L303" i="5" s="1"/>
  <c r="L105" i="5" a="1"/>
  <c r="L105" i="5" s="1"/>
  <c r="L299" i="5" a="1"/>
  <c r="L299" i="5" s="1"/>
  <c r="L101" i="5" a="1"/>
  <c r="L101" i="5" s="1"/>
  <c r="L295" i="5" a="1"/>
  <c r="L295" i="5" s="1"/>
  <c r="L97" i="5" a="1"/>
  <c r="L97" i="5" s="1"/>
  <c r="L291" i="5" a="1"/>
  <c r="L291" i="5" s="1"/>
  <c r="L93" i="5" a="1"/>
  <c r="L93" i="5" s="1"/>
  <c r="L287" i="5" a="1"/>
  <c r="L287" i="5" s="1"/>
  <c r="L89" i="5" a="1"/>
  <c r="L89" i="5" s="1"/>
  <c r="L283" i="5" a="1"/>
  <c r="L283" i="5" s="1"/>
  <c r="L85" i="5" a="1"/>
  <c r="L85" i="5" s="1"/>
  <c r="L279" i="5" a="1"/>
  <c r="L279" i="5" s="1"/>
  <c r="L81" i="5" a="1"/>
  <c r="L81" i="5" s="1"/>
  <c r="L275" i="5" a="1"/>
  <c r="L275" i="5" s="1"/>
  <c r="L77" i="5" a="1"/>
  <c r="L77" i="5" s="1"/>
  <c r="L271" i="5" a="1"/>
  <c r="L271" i="5" s="1"/>
  <c r="L73" i="5" a="1"/>
  <c r="L73" i="5" s="1"/>
  <c r="L267" i="5" a="1"/>
  <c r="L267" i="5" s="1"/>
  <c r="L69" i="5" a="1"/>
  <c r="L69" i="5" s="1"/>
  <c r="L263" i="5" a="1"/>
  <c r="L263" i="5" s="1"/>
  <c r="L65" i="5" a="1"/>
  <c r="L65" i="5" s="1"/>
  <c r="L259" i="5" a="1"/>
  <c r="L259" i="5" s="1"/>
  <c r="L61" i="5" a="1"/>
  <c r="L61" i="5" s="1"/>
  <c r="L255" i="5" a="1"/>
  <c r="L255" i="5" s="1"/>
  <c r="L57" i="5" a="1"/>
  <c r="L57" i="5" s="1"/>
  <c r="L251" i="5" a="1"/>
  <c r="L251" i="5" s="1"/>
  <c r="L53" i="5" a="1"/>
  <c r="L53" i="5" s="1"/>
  <c r="L247" i="5" a="1"/>
  <c r="L247" i="5" s="1"/>
  <c r="L49" i="5" a="1"/>
  <c r="L49" i="5" s="1"/>
  <c r="L243" i="5" a="1"/>
  <c r="L243" i="5" s="1"/>
  <c r="L45" i="5" a="1"/>
  <c r="L45" i="5" s="1"/>
  <c r="L239" i="5" a="1"/>
  <c r="L239" i="5" s="1"/>
  <c r="L41" i="5" a="1"/>
  <c r="L41" i="5" s="1"/>
  <c r="L235" i="5" a="1"/>
  <c r="L235" i="5" s="1"/>
  <c r="L37" i="5" a="1"/>
  <c r="L37" i="5" s="1"/>
  <c r="L232" i="5" a="1"/>
  <c r="L232" i="5" s="1"/>
  <c r="L34" i="5" a="1"/>
  <c r="L34" i="5" s="1"/>
  <c r="L227" i="5" a="1"/>
  <c r="L227" i="5" s="1"/>
  <c r="L29" i="5" a="1"/>
  <c r="L29" i="5" s="1"/>
  <c r="L223" i="5" a="1"/>
  <c r="L223" i="5" s="1"/>
  <c r="L25" i="5" a="1"/>
  <c r="L25" i="5" s="1"/>
  <c r="L219" i="5" a="1"/>
  <c r="L219" i="5" s="1"/>
  <c r="L21" i="5" a="1"/>
  <c r="L21" i="5" s="1"/>
  <c r="L215" i="5" a="1"/>
  <c r="L215" i="5" s="1"/>
  <c r="L17" i="5" a="1"/>
  <c r="L17" i="5" s="1"/>
  <c r="L211" i="5" a="1"/>
  <c r="L211" i="5" s="1"/>
  <c r="L13" i="5" a="1"/>
  <c r="L13" i="5" s="1"/>
  <c r="L207" i="5" a="1"/>
  <c r="L207" i="5" s="1"/>
  <c r="L9" i="5" a="1"/>
  <c r="L9" i="5" s="1"/>
  <c r="L203" i="5" a="1"/>
  <c r="L203" i="5" s="1"/>
  <c r="L5" i="5" a="1"/>
  <c r="L5" i="5" s="1"/>
  <c r="K393" i="5" a="1"/>
  <c r="K393" i="5" s="1"/>
  <c r="K195" i="5" a="1"/>
  <c r="K195" i="5" s="1"/>
  <c r="K389" i="5" a="1"/>
  <c r="K389" i="5" s="1"/>
  <c r="K191" i="5" a="1"/>
  <c r="K191" i="5" s="1"/>
  <c r="K385" i="5" a="1"/>
  <c r="K385" i="5" s="1"/>
  <c r="K187" i="5" a="1"/>
  <c r="K187" i="5" s="1"/>
  <c r="K381" i="5" a="1"/>
  <c r="K381" i="5" s="1"/>
  <c r="K183" i="5" a="1"/>
  <c r="K183" i="5" s="1"/>
  <c r="K377" i="5" a="1"/>
  <c r="K377" i="5" s="1"/>
  <c r="K179" i="5" a="1"/>
  <c r="K179" i="5" s="1"/>
  <c r="K373" i="5" a="1"/>
  <c r="K373" i="5" s="1"/>
  <c r="K175" i="5" a="1"/>
  <c r="K175" i="5" s="1"/>
  <c r="K369" i="5" a="1"/>
  <c r="K369" i="5" s="1"/>
  <c r="K171" i="5" a="1"/>
  <c r="K171" i="5" s="1"/>
  <c r="K365" i="5" a="1"/>
  <c r="K365" i="5" s="1"/>
  <c r="K167" i="5" a="1"/>
  <c r="K167" i="5" s="1"/>
  <c r="K361" i="5" a="1"/>
  <c r="K361" i="5" s="1"/>
  <c r="K163" i="5" a="1"/>
  <c r="K163" i="5" s="1"/>
  <c r="K357" i="5" a="1"/>
  <c r="K357" i="5" s="1"/>
  <c r="K159" i="5" a="1"/>
  <c r="K159" i="5" s="1"/>
  <c r="K353" i="5" a="1"/>
  <c r="K353" i="5" s="1"/>
  <c r="K155" i="5" a="1"/>
  <c r="K155" i="5" s="1"/>
  <c r="K349" i="5" a="1"/>
  <c r="K349" i="5" s="1"/>
  <c r="K151" i="5" a="1"/>
  <c r="K151" i="5" s="1"/>
  <c r="K345" i="5" a="1"/>
  <c r="K345" i="5" s="1"/>
  <c r="K147" i="5" a="1"/>
  <c r="K147" i="5" s="1"/>
  <c r="K341" i="5" a="1"/>
  <c r="K341" i="5" s="1"/>
  <c r="K143" i="5" a="1"/>
  <c r="K143" i="5" s="1"/>
  <c r="K337" i="5" a="1"/>
  <c r="K337" i="5" s="1"/>
  <c r="K139" i="5" a="1"/>
  <c r="K139" i="5" s="1"/>
  <c r="K333" i="5" a="1"/>
  <c r="K333" i="5" s="1"/>
  <c r="K135" i="5" a="1"/>
  <c r="K135" i="5" s="1"/>
  <c r="K329" i="5" a="1"/>
  <c r="K329" i="5" s="1"/>
  <c r="K131" i="5" a="1"/>
  <c r="K131" i="5" s="1"/>
  <c r="K325" i="5" a="1"/>
  <c r="K325" i="5" s="1"/>
  <c r="K127" i="5" a="1"/>
  <c r="K127" i="5" s="1"/>
  <c r="K321" i="5" a="1"/>
  <c r="K321" i="5" s="1"/>
  <c r="K123" i="5" a="1"/>
  <c r="K123" i="5" s="1"/>
  <c r="K317" i="5" a="1"/>
  <c r="K317" i="5" s="1"/>
  <c r="K119" i="5" a="1"/>
  <c r="K119" i="5" s="1"/>
  <c r="K313" i="5" a="1"/>
  <c r="K313" i="5" s="1"/>
  <c r="K115" i="5" a="1"/>
  <c r="K115" i="5" s="1"/>
  <c r="K309" i="5" a="1"/>
  <c r="K309" i="5" s="1"/>
  <c r="K111" i="5" a="1"/>
  <c r="K111" i="5" s="1"/>
  <c r="K305" i="5" a="1"/>
  <c r="K305" i="5" s="1"/>
  <c r="K107" i="5" a="1"/>
  <c r="K107" i="5" s="1"/>
  <c r="K301" i="5" a="1"/>
  <c r="K301" i="5" s="1"/>
  <c r="K103" i="5" a="1"/>
  <c r="K103" i="5" s="1"/>
  <c r="K297" i="5" a="1"/>
  <c r="K297" i="5" s="1"/>
  <c r="K99" i="5" a="1"/>
  <c r="K99" i="5" s="1"/>
  <c r="K293" i="5" a="1"/>
  <c r="K293" i="5" s="1"/>
  <c r="K95" i="5" a="1"/>
  <c r="K95" i="5" s="1"/>
  <c r="K289" i="5" a="1"/>
  <c r="K289" i="5" s="1"/>
  <c r="K91" i="5" a="1"/>
  <c r="K91" i="5" s="1"/>
  <c r="K285" i="5" a="1"/>
  <c r="K285" i="5" s="1"/>
  <c r="K87" i="5" a="1"/>
  <c r="K87" i="5" s="1"/>
  <c r="K281" i="5" a="1"/>
  <c r="K281" i="5" s="1"/>
  <c r="K83" i="5" a="1"/>
  <c r="K83" i="5" s="1"/>
  <c r="K277" i="5" a="1"/>
  <c r="K277" i="5" s="1"/>
  <c r="K79" i="5" a="1"/>
  <c r="K79" i="5" s="1"/>
  <c r="K273" i="5" a="1"/>
  <c r="K273" i="5" s="1"/>
  <c r="K75" i="5" a="1"/>
  <c r="K75" i="5" s="1"/>
  <c r="K269" i="5" a="1"/>
  <c r="K269" i="5" s="1"/>
  <c r="K71" i="5" a="1"/>
  <c r="K71" i="5" s="1"/>
  <c r="K265" i="5" a="1"/>
  <c r="K265" i="5" s="1"/>
  <c r="K67" i="5" a="1"/>
  <c r="K67" i="5" s="1"/>
  <c r="K261" i="5" a="1"/>
  <c r="K261" i="5" s="1"/>
  <c r="K63" i="5" a="1"/>
  <c r="K63" i="5" s="1"/>
  <c r="K257" i="5" a="1"/>
  <c r="K257" i="5" s="1"/>
  <c r="K59" i="5" a="1"/>
  <c r="K59" i="5" s="1"/>
  <c r="K253" i="5" a="1"/>
  <c r="K253" i="5" s="1"/>
  <c r="K55" i="5" a="1"/>
  <c r="K55" i="5" s="1"/>
  <c r="K249" i="5" a="1"/>
  <c r="K249" i="5" s="1"/>
  <c r="K51" i="5" a="1"/>
  <c r="K51" i="5" s="1"/>
  <c r="K245" i="5" a="1"/>
  <c r="K245" i="5" s="1"/>
  <c r="K47" i="5" a="1"/>
  <c r="K47" i="5" s="1"/>
  <c r="K241" i="5" a="1"/>
  <c r="K241" i="5" s="1"/>
  <c r="K43" i="5" a="1"/>
  <c r="K43" i="5" s="1"/>
  <c r="K237" i="5" a="1"/>
  <c r="K237" i="5" s="1"/>
  <c r="K39" i="5" a="1"/>
  <c r="K39" i="5" s="1"/>
  <c r="K230" i="5" a="1"/>
  <c r="K230" i="5" s="1"/>
  <c r="K32" i="5" a="1"/>
  <c r="K32" i="5" s="1"/>
  <c r="K229" i="5" a="1"/>
  <c r="K229" i="5" s="1"/>
  <c r="K31" i="5" a="1"/>
  <c r="K31" i="5" s="1"/>
  <c r="K225" i="5" a="1"/>
  <c r="K225" i="5" s="1"/>
  <c r="K27" i="5" a="1"/>
  <c r="K27" i="5" s="1"/>
  <c r="K221" i="5" a="1"/>
  <c r="K221" i="5" s="1"/>
  <c r="K23" i="5" a="1"/>
  <c r="K23" i="5" s="1"/>
  <c r="K217" i="5" a="1"/>
  <c r="K217" i="5" s="1"/>
  <c r="K19" i="5" a="1"/>
  <c r="K19" i="5" s="1"/>
  <c r="K213" i="5" a="1"/>
  <c r="K213" i="5" s="1"/>
  <c r="K15" i="5" a="1"/>
  <c r="K15" i="5" s="1"/>
  <c r="K209" i="5" a="1"/>
  <c r="K209" i="5" s="1"/>
  <c r="K11" i="5" a="1"/>
  <c r="K11" i="5" s="1"/>
  <c r="K205" i="5" a="1"/>
  <c r="K205" i="5" s="1"/>
  <c r="K7" i="5" a="1"/>
  <c r="K7" i="5" s="1"/>
  <c r="J395" i="5" a="1"/>
  <c r="J395" i="5" s="1"/>
  <c r="J197" i="5" a="1"/>
  <c r="J197" i="5" s="1"/>
  <c r="J391" i="5" a="1"/>
  <c r="J391" i="5" s="1"/>
  <c r="J193" i="5" a="1"/>
  <c r="J193" i="5" s="1"/>
  <c r="J387" i="5" a="1"/>
  <c r="J387" i="5" s="1"/>
  <c r="J189" i="5" a="1"/>
  <c r="J189" i="5" s="1"/>
  <c r="J383" i="5" a="1"/>
  <c r="J383" i="5" s="1"/>
  <c r="J185" i="5" a="1"/>
  <c r="J185" i="5" s="1"/>
  <c r="J379" i="5" a="1"/>
  <c r="J379" i="5" s="1"/>
  <c r="J181" i="5" a="1"/>
  <c r="J181" i="5" s="1"/>
  <c r="J375" i="5" a="1"/>
  <c r="J375" i="5" s="1"/>
  <c r="J177" i="5" a="1"/>
  <c r="J177" i="5" s="1"/>
  <c r="J371" i="5" a="1"/>
  <c r="J371" i="5" s="1"/>
  <c r="J173" i="5" a="1"/>
  <c r="J173" i="5" s="1"/>
  <c r="J367" i="5" a="1"/>
  <c r="J367" i="5" s="1"/>
  <c r="J169" i="5" a="1"/>
  <c r="J169" i="5" s="1"/>
  <c r="J363" i="5" a="1"/>
  <c r="J363" i="5" s="1"/>
  <c r="J165" i="5" a="1"/>
  <c r="J165" i="5" s="1"/>
  <c r="J359" i="5" a="1"/>
  <c r="J359" i="5" s="1"/>
  <c r="J161" i="5" a="1"/>
  <c r="J161" i="5" s="1"/>
  <c r="J355" i="5" a="1"/>
  <c r="J355" i="5" s="1"/>
  <c r="J157" i="5" a="1"/>
  <c r="J157" i="5" s="1"/>
  <c r="J351" i="5" a="1"/>
  <c r="J351" i="5" s="1"/>
  <c r="J153" i="5" a="1"/>
  <c r="J153" i="5" s="1"/>
  <c r="J347" i="5" a="1"/>
  <c r="J347" i="5" s="1"/>
  <c r="J149" i="5" a="1"/>
  <c r="J149" i="5" s="1"/>
  <c r="J343" i="5" a="1"/>
  <c r="J343" i="5" s="1"/>
  <c r="J145" i="5" a="1"/>
  <c r="J145" i="5" s="1"/>
  <c r="J339" i="5" a="1"/>
  <c r="J339" i="5" s="1"/>
  <c r="J141" i="5" a="1"/>
  <c r="J141" i="5" s="1"/>
  <c r="J335" i="5" a="1"/>
  <c r="J335" i="5" s="1"/>
  <c r="J137" i="5" a="1"/>
  <c r="J137" i="5" s="1"/>
  <c r="J331" i="5" a="1"/>
  <c r="J331" i="5" s="1"/>
  <c r="J133" i="5" a="1"/>
  <c r="J133" i="5" s="1"/>
  <c r="J327" i="5" a="1"/>
  <c r="J327" i="5" s="1"/>
  <c r="J129" i="5" a="1"/>
  <c r="J129" i="5" s="1"/>
  <c r="J323" i="5" a="1"/>
  <c r="J323" i="5" s="1"/>
  <c r="J125" i="5" a="1"/>
  <c r="J125" i="5" s="1"/>
  <c r="J319" i="5" a="1"/>
  <c r="J319" i="5" s="1"/>
  <c r="J121" i="5" a="1"/>
  <c r="J121" i="5" s="1"/>
  <c r="J315" i="5" a="1"/>
  <c r="J315" i="5" s="1"/>
  <c r="J117" i="5" a="1"/>
  <c r="J117" i="5" s="1"/>
  <c r="J311" i="5" a="1"/>
  <c r="J311" i="5" s="1"/>
  <c r="J113" i="5" a="1"/>
  <c r="J113" i="5" s="1"/>
  <c r="J307" i="5" a="1"/>
  <c r="J307" i="5" s="1"/>
  <c r="J109" i="5" a="1"/>
  <c r="J109" i="5" s="1"/>
  <c r="J303" i="5" a="1"/>
  <c r="J303" i="5" s="1"/>
  <c r="J105" i="5" a="1"/>
  <c r="J105" i="5" s="1"/>
  <c r="J299" i="5" a="1"/>
  <c r="J299" i="5" s="1"/>
  <c r="J101" i="5" a="1"/>
  <c r="J101" i="5" s="1"/>
  <c r="J295" i="5" a="1"/>
  <c r="J295" i="5" s="1"/>
  <c r="J97" i="5" a="1"/>
  <c r="J97" i="5" s="1"/>
  <c r="J291" i="5" a="1"/>
  <c r="J291" i="5" s="1"/>
  <c r="J93" i="5" a="1"/>
  <c r="J93" i="5" s="1"/>
  <c r="J287" i="5" a="1"/>
  <c r="J287" i="5" s="1"/>
  <c r="J89" i="5" a="1"/>
  <c r="J89" i="5" s="1"/>
  <c r="J283" i="5" a="1"/>
  <c r="J283" i="5" s="1"/>
  <c r="J85" i="5" a="1"/>
  <c r="J85" i="5" s="1"/>
  <c r="J279" i="5" a="1"/>
  <c r="J279" i="5" s="1"/>
  <c r="J81" i="5" a="1"/>
  <c r="J81" i="5" s="1"/>
  <c r="J275" i="5" a="1"/>
  <c r="J275" i="5" s="1"/>
  <c r="J77" i="5" a="1"/>
  <c r="J77" i="5" s="1"/>
  <c r="J271" i="5" a="1"/>
  <c r="J271" i="5" s="1"/>
  <c r="J73" i="5" a="1"/>
  <c r="J73" i="5" s="1"/>
  <c r="J267" i="5" a="1"/>
  <c r="J267" i="5" s="1"/>
  <c r="J69" i="5" a="1"/>
  <c r="J69" i="5" s="1"/>
  <c r="J263" i="5" a="1"/>
  <c r="J263" i="5" s="1"/>
  <c r="J65" i="5" a="1"/>
  <c r="J65" i="5" s="1"/>
  <c r="J259" i="5" a="1"/>
  <c r="J259" i="5" s="1"/>
  <c r="J61" i="5" a="1"/>
  <c r="J61" i="5" s="1"/>
  <c r="J255" i="5" a="1"/>
  <c r="J255" i="5" s="1"/>
  <c r="J57" i="5" a="1"/>
  <c r="J57" i="5" s="1"/>
  <c r="J251" i="5" a="1"/>
  <c r="J251" i="5" s="1"/>
  <c r="J53" i="5" a="1"/>
  <c r="J53" i="5" s="1"/>
  <c r="J247" i="5" a="1"/>
  <c r="J247" i="5" s="1"/>
  <c r="J49" i="5" a="1"/>
  <c r="J49" i="5" s="1"/>
  <c r="J243" i="5" a="1"/>
  <c r="J243" i="5" s="1"/>
  <c r="J45" i="5" a="1"/>
  <c r="J45" i="5" s="1"/>
  <c r="J239" i="5" a="1"/>
  <c r="J239" i="5" s="1"/>
  <c r="J41" i="5" a="1"/>
  <c r="J41" i="5" s="1"/>
  <c r="J235" i="5" a="1"/>
  <c r="J235" i="5" s="1"/>
  <c r="J37" i="5" a="1"/>
  <c r="J37" i="5" s="1"/>
  <c r="J232" i="5" a="1"/>
  <c r="J232" i="5" s="1"/>
  <c r="J34" i="5" a="1"/>
  <c r="J34" i="5" s="1"/>
  <c r="J227" i="5" a="1"/>
  <c r="J227" i="5" s="1"/>
  <c r="J29" i="5" a="1"/>
  <c r="J29" i="5" s="1"/>
  <c r="J223" i="5" a="1"/>
  <c r="J223" i="5" s="1"/>
  <c r="J25" i="5" a="1"/>
  <c r="J25" i="5" s="1"/>
  <c r="J219" i="5" a="1"/>
  <c r="J219" i="5" s="1"/>
  <c r="J21" i="5" a="1"/>
  <c r="J21" i="5" s="1"/>
  <c r="J215" i="5" a="1"/>
  <c r="J215" i="5" s="1"/>
  <c r="J17" i="5" a="1"/>
  <c r="J17" i="5" s="1"/>
  <c r="J211" i="5" a="1"/>
  <c r="J211" i="5" s="1"/>
  <c r="J13" i="5" a="1"/>
  <c r="J13" i="5" s="1"/>
  <c r="J207" i="5" a="1"/>
  <c r="J207" i="5" s="1"/>
  <c r="J9" i="5" a="1"/>
  <c r="J9" i="5" s="1"/>
  <c r="J203" i="5" a="1"/>
  <c r="J203" i="5" s="1"/>
  <c r="J5" i="5" a="1"/>
  <c r="J5" i="5" s="1"/>
  <c r="L394" i="5" a="1"/>
  <c r="L394" i="5" s="1"/>
  <c r="L196" i="5" a="1"/>
  <c r="L196" i="5" s="1"/>
  <c r="L390" i="5" a="1"/>
  <c r="L390" i="5" s="1"/>
  <c r="L192" i="5" a="1"/>
  <c r="L192" i="5" s="1"/>
  <c r="L386" i="5" a="1"/>
  <c r="L386" i="5" s="1"/>
  <c r="L188" i="5" a="1"/>
  <c r="L188" i="5" s="1"/>
  <c r="L382" i="5" a="1"/>
  <c r="L382" i="5" s="1"/>
  <c r="L184" i="5" a="1"/>
  <c r="L184" i="5" s="1"/>
  <c r="L378" i="5" a="1"/>
  <c r="L378" i="5" s="1"/>
  <c r="L180" i="5" a="1"/>
  <c r="L180" i="5" s="1"/>
  <c r="L374" i="5" a="1"/>
  <c r="L374" i="5" s="1"/>
  <c r="L176" i="5" a="1"/>
  <c r="L176" i="5" s="1"/>
  <c r="L370" i="5" a="1"/>
  <c r="L370" i="5" s="1"/>
  <c r="L172" i="5" a="1"/>
  <c r="L172" i="5" s="1"/>
  <c r="L366" i="5" a="1"/>
  <c r="L366" i="5" s="1"/>
  <c r="L168" i="5" a="1"/>
  <c r="L168" i="5" s="1"/>
  <c r="L362" i="5" a="1"/>
  <c r="L362" i="5" s="1"/>
  <c r="L164" i="5" a="1"/>
  <c r="L164" i="5" s="1"/>
  <c r="L358" i="5" a="1"/>
  <c r="L358" i="5" s="1"/>
  <c r="L160" i="5" a="1"/>
  <c r="L160" i="5" s="1"/>
  <c r="L354" i="5" a="1"/>
  <c r="L354" i="5" s="1"/>
  <c r="L156" i="5" a="1"/>
  <c r="L156" i="5" s="1"/>
  <c r="L350" i="5" a="1"/>
  <c r="L350" i="5" s="1"/>
  <c r="L152" i="5" a="1"/>
  <c r="L152" i="5" s="1"/>
  <c r="L346" i="5" a="1"/>
  <c r="L346" i="5" s="1"/>
  <c r="L148" i="5" a="1"/>
  <c r="L148" i="5" s="1"/>
  <c r="L342" i="5" a="1"/>
  <c r="L342" i="5" s="1"/>
  <c r="L144" i="5" a="1"/>
  <c r="L144" i="5" s="1"/>
  <c r="L338" i="5" a="1"/>
  <c r="L338" i="5" s="1"/>
  <c r="L140" i="5" a="1"/>
  <c r="L140" i="5" s="1"/>
  <c r="L334" i="5" a="1"/>
  <c r="L334" i="5" s="1"/>
  <c r="L136" i="5" a="1"/>
  <c r="L136" i="5" s="1"/>
  <c r="L330" i="5" a="1"/>
  <c r="L330" i="5" s="1"/>
  <c r="L132" i="5" a="1"/>
  <c r="L132" i="5" s="1"/>
  <c r="L326" i="5" a="1"/>
  <c r="L326" i="5" s="1"/>
  <c r="L128" i="5" a="1"/>
  <c r="L128" i="5" s="1"/>
  <c r="L322" i="5" a="1"/>
  <c r="L322" i="5" s="1"/>
  <c r="L124" i="5" a="1"/>
  <c r="L124" i="5" s="1"/>
  <c r="L318" i="5" a="1"/>
  <c r="L318" i="5" s="1"/>
  <c r="L120" i="5" a="1"/>
  <c r="L120" i="5" s="1"/>
  <c r="L314" i="5" a="1"/>
  <c r="L314" i="5" s="1"/>
  <c r="L116" i="5" a="1"/>
  <c r="L116" i="5" s="1"/>
  <c r="L310" i="5" a="1"/>
  <c r="L310" i="5" s="1"/>
  <c r="L112" i="5" a="1"/>
  <c r="L112" i="5" s="1"/>
  <c r="L306" i="5" a="1"/>
  <c r="L306" i="5" s="1"/>
  <c r="L108" i="5" a="1"/>
  <c r="L108" i="5" s="1"/>
  <c r="L302" i="5" a="1"/>
  <c r="L302" i="5" s="1"/>
  <c r="L104" i="5" a="1"/>
  <c r="L104" i="5" s="1"/>
  <c r="L298" i="5" a="1"/>
  <c r="L298" i="5" s="1"/>
  <c r="L100" i="5" a="1"/>
  <c r="L100" i="5" s="1"/>
  <c r="L294" i="5" a="1"/>
  <c r="L294" i="5" s="1"/>
  <c r="L96" i="5" a="1"/>
  <c r="L96" i="5" s="1"/>
  <c r="L290" i="5" a="1"/>
  <c r="L290" i="5" s="1"/>
  <c r="L92" i="5" a="1"/>
  <c r="L92" i="5" s="1"/>
  <c r="L286" i="5" a="1"/>
  <c r="L286" i="5" s="1"/>
  <c r="L88" i="5" a="1"/>
  <c r="L88" i="5" s="1"/>
  <c r="L282" i="5" a="1"/>
  <c r="L282" i="5" s="1"/>
  <c r="L84" i="5" a="1"/>
  <c r="L84" i="5" s="1"/>
  <c r="L278" i="5" a="1"/>
  <c r="L278" i="5" s="1"/>
  <c r="L80" i="5" a="1"/>
  <c r="L80" i="5" s="1"/>
  <c r="L274" i="5" a="1"/>
  <c r="L274" i="5" s="1"/>
  <c r="L76" i="5" a="1"/>
  <c r="L76" i="5" s="1"/>
  <c r="L270" i="5" a="1"/>
  <c r="L270" i="5" s="1"/>
  <c r="L72" i="5" a="1"/>
  <c r="L72" i="5" s="1"/>
  <c r="L266" i="5" a="1"/>
  <c r="L266" i="5" s="1"/>
  <c r="L68" i="5" a="1"/>
  <c r="L68" i="5" s="1"/>
  <c r="L262" i="5" a="1"/>
  <c r="L262" i="5" s="1"/>
  <c r="L64" i="5" a="1"/>
  <c r="L64" i="5" s="1"/>
  <c r="L258" i="5" a="1"/>
  <c r="L258" i="5" s="1"/>
  <c r="L60" i="5" a="1"/>
  <c r="L60" i="5" s="1"/>
  <c r="L254" i="5" a="1"/>
  <c r="L254" i="5" s="1"/>
  <c r="L56" i="5" a="1"/>
  <c r="L56" i="5" s="1"/>
  <c r="L250" i="5" a="1"/>
  <c r="L250" i="5" s="1"/>
  <c r="L52" i="5" a="1"/>
  <c r="L52" i="5" s="1"/>
  <c r="L246" i="5" a="1"/>
  <c r="L246" i="5" s="1"/>
  <c r="L48" i="5" a="1"/>
  <c r="L48" i="5" s="1"/>
  <c r="L242" i="5" a="1"/>
  <c r="L242" i="5" s="1"/>
  <c r="L44" i="5" a="1"/>
  <c r="L44" i="5" s="1"/>
  <c r="L238" i="5" a="1"/>
  <c r="L238" i="5" s="1"/>
  <c r="L40" i="5" a="1"/>
  <c r="L40" i="5" s="1"/>
  <c r="L234" i="5" a="1"/>
  <c r="L234" i="5" s="1"/>
  <c r="L36" i="5" a="1"/>
  <c r="L36" i="5" s="1"/>
  <c r="L231" i="5" a="1"/>
  <c r="L231" i="5" s="1"/>
  <c r="L33" i="5" a="1"/>
  <c r="L33" i="5" s="1"/>
  <c r="L226" i="5" a="1"/>
  <c r="L226" i="5" s="1"/>
  <c r="L28" i="5" a="1"/>
  <c r="L28" i="5" s="1"/>
  <c r="L222" i="5" a="1"/>
  <c r="L222" i="5" s="1"/>
  <c r="L24" i="5" a="1"/>
  <c r="L24" i="5" s="1"/>
  <c r="L218" i="5" a="1"/>
  <c r="L218" i="5" s="1"/>
  <c r="L20" i="5" a="1"/>
  <c r="L20" i="5" s="1"/>
  <c r="L214" i="5" a="1"/>
  <c r="L214" i="5" s="1"/>
  <c r="L16" i="5" a="1"/>
  <c r="L16" i="5" s="1"/>
  <c r="L210" i="5" a="1"/>
  <c r="L210" i="5" s="1"/>
  <c r="L12" i="5" a="1"/>
  <c r="L12" i="5" s="1"/>
  <c r="L206" i="5" a="1"/>
  <c r="L206" i="5" s="1"/>
  <c r="L8" i="5" a="1"/>
  <c r="L8" i="5" s="1"/>
  <c r="K392" i="5" a="1"/>
  <c r="K392" i="5" s="1"/>
  <c r="K194" i="5" a="1"/>
  <c r="K194" i="5" s="1"/>
  <c r="K388" i="5" a="1"/>
  <c r="K388" i="5" s="1"/>
  <c r="K190" i="5" a="1"/>
  <c r="K190" i="5" s="1"/>
  <c r="K384" i="5" a="1"/>
  <c r="K384" i="5" s="1"/>
  <c r="K186" i="5" a="1"/>
  <c r="K186" i="5" s="1"/>
  <c r="K380" i="5" a="1"/>
  <c r="K380" i="5" s="1"/>
  <c r="K182" i="5" a="1"/>
  <c r="K182" i="5" s="1"/>
  <c r="K376" i="5" a="1"/>
  <c r="K376" i="5" s="1"/>
  <c r="K178" i="5" a="1"/>
  <c r="K178" i="5" s="1"/>
  <c r="K372" i="5" a="1"/>
  <c r="K372" i="5" s="1"/>
  <c r="K174" i="5" a="1"/>
  <c r="K174" i="5" s="1"/>
  <c r="K368" i="5" a="1"/>
  <c r="K368" i="5" s="1"/>
  <c r="K170" i="5" a="1"/>
  <c r="K170" i="5" s="1"/>
  <c r="K364" i="5" a="1"/>
  <c r="K364" i="5" s="1"/>
  <c r="K166" i="5" a="1"/>
  <c r="K166" i="5" s="1"/>
  <c r="K360" i="5" a="1"/>
  <c r="K360" i="5" s="1"/>
  <c r="K162" i="5" a="1"/>
  <c r="K162" i="5" s="1"/>
  <c r="K356" i="5" a="1"/>
  <c r="K356" i="5" s="1"/>
  <c r="K158" i="5" a="1"/>
  <c r="K158" i="5" s="1"/>
  <c r="K352" i="5" a="1"/>
  <c r="K352" i="5" s="1"/>
  <c r="K154" i="5" a="1"/>
  <c r="K154" i="5" s="1"/>
  <c r="K348" i="5" a="1"/>
  <c r="K348" i="5" s="1"/>
  <c r="K150" i="5" a="1"/>
  <c r="K150" i="5" s="1"/>
  <c r="K344" i="5" a="1"/>
  <c r="K344" i="5" s="1"/>
  <c r="K146" i="5" a="1"/>
  <c r="K146" i="5" s="1"/>
  <c r="K340" i="5" a="1"/>
  <c r="K340" i="5" s="1"/>
  <c r="K142" i="5" a="1"/>
  <c r="K142" i="5" s="1"/>
  <c r="K336" i="5" a="1"/>
  <c r="K336" i="5" s="1"/>
  <c r="K138" i="5" a="1"/>
  <c r="K138" i="5" s="1"/>
  <c r="K332" i="5" a="1"/>
  <c r="K332" i="5" s="1"/>
  <c r="K134" i="5" a="1"/>
  <c r="K134" i="5" s="1"/>
  <c r="K328" i="5" a="1"/>
  <c r="K328" i="5" s="1"/>
  <c r="K130" i="5" a="1"/>
  <c r="K130" i="5" s="1"/>
  <c r="K324" i="5" a="1"/>
  <c r="K324" i="5" s="1"/>
  <c r="K126" i="5" a="1"/>
  <c r="K126" i="5" s="1"/>
  <c r="K320" i="5" a="1"/>
  <c r="K320" i="5" s="1"/>
  <c r="K122" i="5" a="1"/>
  <c r="K122" i="5" s="1"/>
  <c r="K316" i="5" a="1"/>
  <c r="K316" i="5" s="1"/>
  <c r="K118" i="5" a="1"/>
  <c r="K118" i="5" s="1"/>
  <c r="K312" i="5" a="1"/>
  <c r="K312" i="5" s="1"/>
  <c r="K114" i="5" a="1"/>
  <c r="K114" i="5" s="1"/>
  <c r="K308" i="5" a="1"/>
  <c r="K308" i="5" s="1"/>
  <c r="K110" i="5" a="1"/>
  <c r="K110" i="5" s="1"/>
  <c r="K304" i="5" a="1"/>
  <c r="K304" i="5" s="1"/>
  <c r="K106" i="5" a="1"/>
  <c r="K106" i="5" s="1"/>
  <c r="K300" i="5" a="1"/>
  <c r="K300" i="5" s="1"/>
  <c r="K102" i="5" a="1"/>
  <c r="K102" i="5" s="1"/>
  <c r="K296" i="5" a="1"/>
  <c r="K296" i="5" s="1"/>
  <c r="K98" i="5" a="1"/>
  <c r="K98" i="5" s="1"/>
  <c r="K292" i="5" a="1"/>
  <c r="K292" i="5" s="1"/>
  <c r="K94" i="5" a="1"/>
  <c r="K94" i="5" s="1"/>
  <c r="K288" i="5" a="1"/>
  <c r="K288" i="5" s="1"/>
  <c r="K90" i="5" a="1"/>
  <c r="K90" i="5" s="1"/>
  <c r="K284" i="5" a="1"/>
  <c r="K284" i="5" s="1"/>
  <c r="K86" i="5" a="1"/>
  <c r="K86" i="5" s="1"/>
  <c r="K280" i="5" a="1"/>
  <c r="K280" i="5" s="1"/>
  <c r="K82" i="5" a="1"/>
  <c r="K82" i="5" s="1"/>
  <c r="K276" i="5" a="1"/>
  <c r="K276" i="5" s="1"/>
  <c r="M276" i="5" s="1"/>
  <c r="K78" i="5" a="1"/>
  <c r="K78" i="5" s="1"/>
  <c r="K272" i="5" a="1"/>
  <c r="K272" i="5" s="1"/>
  <c r="K74" i="5" a="1"/>
  <c r="K74" i="5" s="1"/>
  <c r="K268" i="5" a="1"/>
  <c r="K268" i="5" s="1"/>
  <c r="K70" i="5" a="1"/>
  <c r="K70" i="5" s="1"/>
  <c r="K264" i="5" a="1"/>
  <c r="K264" i="5" s="1"/>
  <c r="M264" i="5" s="1"/>
  <c r="K66" i="5" a="1"/>
  <c r="K66" i="5" s="1"/>
  <c r="K260" i="5" a="1"/>
  <c r="K260" i="5" s="1"/>
  <c r="K62" i="5" a="1"/>
  <c r="K62" i="5" s="1"/>
  <c r="K256" i="5" a="1"/>
  <c r="K256" i="5" s="1"/>
  <c r="K58" i="5" a="1"/>
  <c r="K58" i="5" s="1"/>
  <c r="K252" i="5" a="1"/>
  <c r="K252" i="5" s="1"/>
  <c r="K54" i="5" a="1"/>
  <c r="K54" i="5" s="1"/>
  <c r="K248" i="5" a="1"/>
  <c r="K248" i="5" s="1"/>
  <c r="K50" i="5" a="1"/>
  <c r="K50" i="5" s="1"/>
  <c r="K244" i="5" a="1"/>
  <c r="K244" i="5" s="1"/>
  <c r="M244" i="5" s="1"/>
  <c r="K46" i="5" a="1"/>
  <c r="K46" i="5" s="1"/>
  <c r="K240" i="5" a="1"/>
  <c r="K240" i="5" s="1"/>
  <c r="K42" i="5" a="1"/>
  <c r="K42" i="5" s="1"/>
  <c r="K236" i="5" a="1"/>
  <c r="K236" i="5" s="1"/>
  <c r="K38" i="5" a="1"/>
  <c r="K38" i="5" s="1"/>
  <c r="K233" i="5" a="1"/>
  <c r="K233" i="5" s="1"/>
  <c r="K35" i="5" a="1"/>
  <c r="K35" i="5" s="1"/>
  <c r="K228" i="5" a="1"/>
  <c r="K228" i="5" s="1"/>
  <c r="M228" i="5" s="1"/>
  <c r="K30" i="5" a="1"/>
  <c r="K30" i="5" s="1"/>
  <c r="K224" i="5" a="1"/>
  <c r="K224" i="5" s="1"/>
  <c r="K26" i="5" a="1"/>
  <c r="K26" i="5" s="1"/>
  <c r="K220" i="5" a="1"/>
  <c r="K220" i="5" s="1"/>
  <c r="K22" i="5" a="1"/>
  <c r="K22" i="5" s="1"/>
  <c r="K216" i="5" a="1"/>
  <c r="K216" i="5" s="1"/>
  <c r="K18" i="5" a="1"/>
  <c r="K18" i="5" s="1"/>
  <c r="K212" i="5" a="1"/>
  <c r="K212" i="5" s="1"/>
  <c r="K14" i="5" a="1"/>
  <c r="K14" i="5" s="1"/>
  <c r="K208" i="5" a="1"/>
  <c r="K208" i="5" s="1"/>
  <c r="K10" i="5" a="1"/>
  <c r="K10" i="5" s="1"/>
  <c r="K204" i="5" a="1"/>
  <c r="K204" i="5" s="1"/>
  <c r="K6" i="5" a="1"/>
  <c r="K6" i="5" s="1"/>
  <c r="J394" i="5" a="1"/>
  <c r="J394" i="5" s="1"/>
  <c r="J196" i="5" a="1"/>
  <c r="J196" i="5" s="1"/>
  <c r="J390" i="5" a="1"/>
  <c r="J390" i="5" s="1"/>
  <c r="M390" i="5" s="1"/>
  <c r="J192" i="5" a="1"/>
  <c r="J192" i="5" s="1"/>
  <c r="M192" i="5" s="1"/>
  <c r="J386" i="5" a="1"/>
  <c r="J386" i="5" s="1"/>
  <c r="J188" i="5" a="1"/>
  <c r="J188" i="5" s="1"/>
  <c r="J382" i="5" a="1"/>
  <c r="J382" i="5" s="1"/>
  <c r="J184" i="5" a="1"/>
  <c r="J184" i="5" s="1"/>
  <c r="J378" i="5" a="1"/>
  <c r="J378" i="5" s="1"/>
  <c r="J180" i="5" a="1"/>
  <c r="J180" i="5" s="1"/>
  <c r="J374" i="5" a="1"/>
  <c r="J374" i="5" s="1"/>
  <c r="M374" i="5" s="1"/>
  <c r="J176" i="5" a="1"/>
  <c r="J176" i="5" s="1"/>
  <c r="M176" i="5" s="1"/>
  <c r="J370" i="5" a="1"/>
  <c r="J370" i="5" s="1"/>
  <c r="J172" i="5" a="1"/>
  <c r="J172" i="5" s="1"/>
  <c r="J366" i="5" a="1"/>
  <c r="J366" i="5" s="1"/>
  <c r="J168" i="5" a="1"/>
  <c r="J168" i="5" s="1"/>
  <c r="J362" i="5" a="1"/>
  <c r="J362" i="5" s="1"/>
  <c r="M362" i="5" s="1"/>
  <c r="J164" i="5" a="1"/>
  <c r="J164" i="5" s="1"/>
  <c r="J358" i="5" a="1"/>
  <c r="J358" i="5" s="1"/>
  <c r="J160" i="5" a="1"/>
  <c r="J160" i="5" s="1"/>
  <c r="J354" i="5" a="1"/>
  <c r="J354" i="5" s="1"/>
  <c r="J156" i="5" a="1"/>
  <c r="J156" i="5" s="1"/>
  <c r="J350" i="5" a="1"/>
  <c r="J350" i="5" s="1"/>
  <c r="J152" i="5" a="1"/>
  <c r="J152" i="5" s="1"/>
  <c r="J346" i="5" a="1"/>
  <c r="J346" i="5" s="1"/>
  <c r="J148" i="5" a="1"/>
  <c r="J148" i="5" s="1"/>
  <c r="J342" i="5" a="1"/>
  <c r="J342" i="5" s="1"/>
  <c r="M342" i="5" s="1"/>
  <c r="J144" i="5" a="1"/>
  <c r="J144" i="5" s="1"/>
  <c r="J338" i="5" a="1"/>
  <c r="J338" i="5" s="1"/>
  <c r="J140" i="5" a="1"/>
  <c r="J140" i="5" s="1"/>
  <c r="J334" i="5" a="1"/>
  <c r="J334" i="5" s="1"/>
  <c r="J136" i="5" a="1"/>
  <c r="J136" i="5" s="1"/>
  <c r="J330" i="5" a="1"/>
  <c r="J330" i="5" s="1"/>
  <c r="M330" i="5" s="1"/>
  <c r="J132" i="5" a="1"/>
  <c r="J132" i="5" s="1"/>
  <c r="M132" i="5" s="1"/>
  <c r="J326" i="5" a="1"/>
  <c r="J326" i="5" s="1"/>
  <c r="J128" i="5" a="1"/>
  <c r="J128" i="5" s="1"/>
  <c r="J322" i="5" a="1"/>
  <c r="J322" i="5" s="1"/>
  <c r="J124" i="5" a="1"/>
  <c r="J124" i="5" s="1"/>
  <c r="J318" i="5" a="1"/>
  <c r="J318" i="5" s="1"/>
  <c r="J120" i="5" a="1"/>
  <c r="J120" i="5" s="1"/>
  <c r="J314" i="5" a="1"/>
  <c r="J314" i="5" s="1"/>
  <c r="J116" i="5" a="1"/>
  <c r="J116" i="5" s="1"/>
  <c r="J310" i="5" a="1"/>
  <c r="J310" i="5" s="1"/>
  <c r="M310" i="5" s="1"/>
  <c r="J112" i="5" a="1"/>
  <c r="J112" i="5" s="1"/>
  <c r="J306" i="5" a="1"/>
  <c r="J306" i="5" s="1"/>
  <c r="J108" i="5" a="1"/>
  <c r="J108" i="5" s="1"/>
  <c r="J302" i="5" a="1"/>
  <c r="J302" i="5" s="1"/>
  <c r="J104" i="5" a="1"/>
  <c r="J104" i="5" s="1"/>
  <c r="J298" i="5" a="1"/>
  <c r="J298" i="5" s="1"/>
  <c r="J100" i="5" a="1"/>
  <c r="J100" i="5" s="1"/>
  <c r="J294" i="5" a="1"/>
  <c r="J294" i="5" s="1"/>
  <c r="M294" i="5" s="1"/>
  <c r="J96" i="5" a="1"/>
  <c r="J96" i="5" s="1"/>
  <c r="J290" i="5" a="1"/>
  <c r="J290" i="5" s="1"/>
  <c r="J92" i="5" a="1"/>
  <c r="J92" i="5" s="1"/>
  <c r="J286" i="5" a="1"/>
  <c r="J286" i="5" s="1"/>
  <c r="J88" i="5" a="1"/>
  <c r="J88" i="5" s="1"/>
  <c r="J282" i="5" a="1"/>
  <c r="J282" i="5" s="1"/>
  <c r="J84" i="5" a="1"/>
  <c r="J84" i="5" s="1"/>
  <c r="J278" i="5" a="1"/>
  <c r="J278" i="5" s="1"/>
  <c r="M278" i="5" s="1"/>
  <c r="J80" i="5" a="1"/>
  <c r="J80" i="5" s="1"/>
  <c r="J274" i="5" a="1"/>
  <c r="J274" i="5" s="1"/>
  <c r="J76" i="5" a="1"/>
  <c r="J76" i="5" s="1"/>
  <c r="J270" i="5" a="1"/>
  <c r="J270" i="5" s="1"/>
  <c r="J72" i="5" a="1"/>
  <c r="J72" i="5" s="1"/>
  <c r="J266" i="5" a="1"/>
  <c r="J266" i="5" s="1"/>
  <c r="J68" i="5" a="1"/>
  <c r="J68" i="5" s="1"/>
  <c r="J262" i="5" a="1"/>
  <c r="J262" i="5" s="1"/>
  <c r="J64" i="5" a="1"/>
  <c r="J64" i="5" s="1"/>
  <c r="J258" i="5" a="1"/>
  <c r="J258" i="5" s="1"/>
  <c r="J60" i="5" a="1"/>
  <c r="J60" i="5" s="1"/>
  <c r="J254" i="5" a="1"/>
  <c r="J254" i="5" s="1"/>
  <c r="J56" i="5" a="1"/>
  <c r="J56" i="5" s="1"/>
  <c r="J250" i="5" a="1"/>
  <c r="J250" i="5" s="1"/>
  <c r="J52" i="5" a="1"/>
  <c r="J52" i="5" s="1"/>
  <c r="J246" i="5" a="1"/>
  <c r="J246" i="5" s="1"/>
  <c r="J48" i="5" a="1"/>
  <c r="J48" i="5" s="1"/>
  <c r="J242" i="5" a="1"/>
  <c r="J242" i="5" s="1"/>
  <c r="J44" i="5" a="1"/>
  <c r="J44" i="5" s="1"/>
  <c r="J238" i="5" a="1"/>
  <c r="J238" i="5" s="1"/>
  <c r="J40" i="5" a="1"/>
  <c r="J40" i="5" s="1"/>
  <c r="J234" i="5" a="1"/>
  <c r="J234" i="5" s="1"/>
  <c r="M234" i="5" s="1"/>
  <c r="J36" i="5" a="1"/>
  <c r="J36" i="5" s="1"/>
  <c r="J231" i="5" a="1"/>
  <c r="J231" i="5" s="1"/>
  <c r="M231" i="5" s="1"/>
  <c r="J33" i="5" a="1"/>
  <c r="J33" i="5" s="1"/>
  <c r="J226" i="5" a="1"/>
  <c r="J226" i="5" s="1"/>
  <c r="J28" i="5" a="1"/>
  <c r="J28" i="5" s="1"/>
  <c r="J222" i="5" a="1"/>
  <c r="J222" i="5" s="1"/>
  <c r="J24" i="5" a="1"/>
  <c r="J24" i="5" s="1"/>
  <c r="J218" i="5" a="1"/>
  <c r="J218" i="5" s="1"/>
  <c r="M218" i="5" s="1"/>
  <c r="J20" i="5" a="1"/>
  <c r="J20" i="5" s="1"/>
  <c r="J214" i="5" a="1"/>
  <c r="J214" i="5" s="1"/>
  <c r="M214" i="5" s="1"/>
  <c r="J16" i="5" a="1"/>
  <c r="J16" i="5" s="1"/>
  <c r="J210" i="5" a="1"/>
  <c r="J210" i="5" s="1"/>
  <c r="J12" i="5" a="1"/>
  <c r="J12" i="5" s="1"/>
  <c r="J206" i="5" a="1"/>
  <c r="J206" i="5" s="1"/>
  <c r="J8" i="5" a="1"/>
  <c r="J8" i="5" s="1"/>
  <c r="L389" i="5" a="1"/>
  <c r="L389" i="5" s="1"/>
  <c r="L191" i="5" a="1"/>
  <c r="L191" i="5" s="1"/>
  <c r="L385" i="5" a="1"/>
  <c r="L385" i="5" s="1"/>
  <c r="L187" i="5" a="1"/>
  <c r="L187" i="5" s="1"/>
  <c r="L377" i="5" a="1"/>
  <c r="L377" i="5" s="1"/>
  <c r="L179" i="5" a="1"/>
  <c r="L179" i="5" s="1"/>
  <c r="L365" i="5" a="1"/>
  <c r="L365" i="5" s="1"/>
  <c r="L167" i="5" a="1"/>
  <c r="L167" i="5" s="1"/>
  <c r="L357" i="5" a="1"/>
  <c r="L357" i="5" s="1"/>
  <c r="L159" i="5" a="1"/>
  <c r="L159" i="5" s="1"/>
  <c r="L349" i="5" a="1"/>
  <c r="L349" i="5" s="1"/>
  <c r="L151" i="5" a="1"/>
  <c r="L151" i="5" s="1"/>
  <c r="L341" i="5" a="1"/>
  <c r="L341" i="5" s="1"/>
  <c r="L143" i="5" a="1"/>
  <c r="L143" i="5" s="1"/>
  <c r="L337" i="5" a="1"/>
  <c r="L337" i="5" s="1"/>
  <c r="L139" i="5" a="1"/>
  <c r="L139" i="5" s="1"/>
  <c r="L329" i="5" a="1"/>
  <c r="L329" i="5" s="1"/>
  <c r="L131" i="5" a="1"/>
  <c r="L131" i="5" s="1"/>
  <c r="L321" i="5" a="1"/>
  <c r="L321" i="5" s="1"/>
  <c r="L123" i="5" a="1"/>
  <c r="L123" i="5" s="1"/>
  <c r="L313" i="5" a="1"/>
  <c r="L313" i="5" s="1"/>
  <c r="L115" i="5" a="1"/>
  <c r="L115" i="5" s="1"/>
  <c r="L305" i="5" a="1"/>
  <c r="L305" i="5" s="1"/>
  <c r="L107" i="5" a="1"/>
  <c r="L107" i="5" s="1"/>
  <c r="L297" i="5" a="1"/>
  <c r="L297" i="5" s="1"/>
  <c r="L99" i="5" a="1"/>
  <c r="L99" i="5" s="1"/>
  <c r="L289" i="5" a="1"/>
  <c r="L289" i="5" s="1"/>
  <c r="L91" i="5" a="1"/>
  <c r="L91" i="5" s="1"/>
  <c r="L281" i="5" a="1"/>
  <c r="L281" i="5" s="1"/>
  <c r="L83" i="5" a="1"/>
  <c r="L83" i="5" s="1"/>
  <c r="L273" i="5" a="1"/>
  <c r="L273" i="5" s="1"/>
  <c r="L75" i="5" a="1"/>
  <c r="L75" i="5" s="1"/>
  <c r="L265" i="5" a="1"/>
  <c r="L265" i="5" s="1"/>
  <c r="L67" i="5" a="1"/>
  <c r="L67" i="5" s="1"/>
  <c r="L257" i="5" a="1"/>
  <c r="L257" i="5" s="1"/>
  <c r="L59" i="5" a="1"/>
  <c r="L59" i="5" s="1"/>
  <c r="L245" i="5" a="1"/>
  <c r="L245" i="5" s="1"/>
  <c r="L47" i="5" a="1"/>
  <c r="L47" i="5" s="1"/>
  <c r="L237" i="5" a="1"/>
  <c r="L237" i="5" s="1"/>
  <c r="L39" i="5" a="1"/>
  <c r="L39" i="5" s="1"/>
  <c r="L229" i="5" a="1"/>
  <c r="L229" i="5" s="1"/>
  <c r="L31" i="5" a="1"/>
  <c r="L31" i="5" s="1"/>
  <c r="L221" i="5" a="1"/>
  <c r="L221" i="5" s="1"/>
  <c r="L23" i="5" a="1"/>
  <c r="L23" i="5" s="1"/>
  <c r="L217" i="5" a="1"/>
  <c r="L217" i="5" s="1"/>
  <c r="L19" i="5" a="1"/>
  <c r="L19" i="5" s="1"/>
  <c r="L209" i="5" a="1"/>
  <c r="L209" i="5" s="1"/>
  <c r="L11" i="5" a="1"/>
  <c r="L11" i="5" s="1"/>
  <c r="K395" i="5" a="1"/>
  <c r="K395" i="5" s="1"/>
  <c r="K197" i="5" a="1"/>
  <c r="K197" i="5" s="1"/>
  <c r="K387" i="5" a="1"/>
  <c r="K387" i="5" s="1"/>
  <c r="K189" i="5" a="1"/>
  <c r="K189" i="5" s="1"/>
  <c r="K379" i="5" a="1"/>
  <c r="K379" i="5" s="1"/>
  <c r="K181" i="5" a="1"/>
  <c r="K181" i="5" s="1"/>
  <c r="K371" i="5" a="1"/>
  <c r="K371" i="5" s="1"/>
  <c r="K173" i="5" a="1"/>
  <c r="K173" i="5" s="1"/>
  <c r="K363" i="5" a="1"/>
  <c r="K363" i="5" s="1"/>
  <c r="K165" i="5" a="1"/>
  <c r="K165" i="5" s="1"/>
  <c r="K359" i="5" a="1"/>
  <c r="K359" i="5" s="1"/>
  <c r="K161" i="5" a="1"/>
  <c r="K161" i="5" s="1"/>
  <c r="K351" i="5" a="1"/>
  <c r="K351" i="5" s="1"/>
  <c r="K153" i="5" a="1"/>
  <c r="K153" i="5" s="1"/>
  <c r="K343" i="5" a="1"/>
  <c r="K343" i="5" s="1"/>
  <c r="K145" i="5" a="1"/>
  <c r="K145" i="5" s="1"/>
  <c r="K335" i="5" a="1"/>
  <c r="K335" i="5" s="1"/>
  <c r="K137" i="5" a="1"/>
  <c r="K137" i="5" s="1"/>
  <c r="K323" i="5" a="1"/>
  <c r="K323" i="5" s="1"/>
  <c r="K125" i="5" a="1"/>
  <c r="K125" i="5" s="1"/>
  <c r="K315" i="5" a="1"/>
  <c r="K315" i="5" s="1"/>
  <c r="K117" i="5" a="1"/>
  <c r="K117" i="5" s="1"/>
  <c r="K307" i="5" a="1"/>
  <c r="K307" i="5" s="1"/>
  <c r="K109" i="5" a="1"/>
  <c r="K109" i="5" s="1"/>
  <c r="K299" i="5" a="1"/>
  <c r="K299" i="5" s="1"/>
  <c r="K101" i="5" a="1"/>
  <c r="K101" i="5" s="1"/>
  <c r="K291" i="5" a="1"/>
  <c r="K291" i="5" s="1"/>
  <c r="K93" i="5" a="1"/>
  <c r="K93" i="5" s="1"/>
  <c r="K283" i="5" a="1"/>
  <c r="K283" i="5" s="1"/>
  <c r="K85" i="5" a="1"/>
  <c r="K85" i="5" s="1"/>
  <c r="K275" i="5" a="1"/>
  <c r="K275" i="5" s="1"/>
  <c r="K77" i="5" a="1"/>
  <c r="K77" i="5" s="1"/>
  <c r="K271" i="5" a="1"/>
  <c r="K271" i="5" s="1"/>
  <c r="K73" i="5" a="1"/>
  <c r="K73" i="5" s="1"/>
  <c r="K267" i="5" a="1"/>
  <c r="K267" i="5" s="1"/>
  <c r="K69" i="5" a="1"/>
  <c r="K69" i="5" s="1"/>
  <c r="K259" i="5" a="1"/>
  <c r="K259" i="5" s="1"/>
  <c r="K61" i="5" a="1"/>
  <c r="K61" i="5" s="1"/>
  <c r="K255" i="5" a="1"/>
  <c r="K255" i="5" s="1"/>
  <c r="K57" i="5" a="1"/>
  <c r="K57" i="5" s="1"/>
  <c r="K251" i="5" a="1"/>
  <c r="K251" i="5" s="1"/>
  <c r="K53" i="5" a="1"/>
  <c r="K53" i="5" s="1"/>
  <c r="K247" i="5" a="1"/>
  <c r="K247" i="5" s="1"/>
  <c r="K49" i="5" a="1"/>
  <c r="K49" i="5" s="1"/>
  <c r="K243" i="5" a="1"/>
  <c r="K243" i="5" s="1"/>
  <c r="K45" i="5" a="1"/>
  <c r="K45" i="5" s="1"/>
  <c r="K239" i="5" a="1"/>
  <c r="K239" i="5" s="1"/>
  <c r="K41" i="5" a="1"/>
  <c r="K41" i="5" s="1"/>
  <c r="K235" i="5" a="1"/>
  <c r="K235" i="5" s="1"/>
  <c r="K37" i="5" a="1"/>
  <c r="K37" i="5" s="1"/>
  <c r="K232" i="5" a="1"/>
  <c r="K232" i="5" s="1"/>
  <c r="K34" i="5" a="1"/>
  <c r="K34" i="5" s="1"/>
  <c r="K227" i="5" a="1"/>
  <c r="K227" i="5" s="1"/>
  <c r="K29" i="5" a="1"/>
  <c r="K29" i="5" s="1"/>
  <c r="K223" i="5" a="1"/>
  <c r="K223" i="5" s="1"/>
  <c r="K25" i="5" a="1"/>
  <c r="K25" i="5" s="1"/>
  <c r="K219" i="5" a="1"/>
  <c r="K219" i="5" s="1"/>
  <c r="K21" i="5" a="1"/>
  <c r="K21" i="5" s="1"/>
  <c r="K215" i="5" a="1"/>
  <c r="K215" i="5" s="1"/>
  <c r="K17" i="5" a="1"/>
  <c r="K17" i="5" s="1"/>
  <c r="K211" i="5" a="1"/>
  <c r="K211" i="5" s="1"/>
  <c r="K13" i="5" a="1"/>
  <c r="K13" i="5" s="1"/>
  <c r="K207" i="5" a="1"/>
  <c r="K207" i="5" s="1"/>
  <c r="K9" i="5" a="1"/>
  <c r="K9" i="5" s="1"/>
  <c r="K203" i="5" a="1"/>
  <c r="K203" i="5" s="1"/>
  <c r="K5" i="5" a="1"/>
  <c r="K5" i="5" s="1"/>
  <c r="J393" i="5" a="1"/>
  <c r="J393" i="5" s="1"/>
  <c r="J195" i="5" a="1"/>
  <c r="J195" i="5" s="1"/>
  <c r="J389" i="5" a="1"/>
  <c r="J389" i="5" s="1"/>
  <c r="J191" i="5" a="1"/>
  <c r="J191" i="5" s="1"/>
  <c r="J385" i="5" a="1"/>
  <c r="J385" i="5" s="1"/>
  <c r="J187" i="5" a="1"/>
  <c r="J187" i="5" s="1"/>
  <c r="J381" i="5" a="1"/>
  <c r="J381" i="5" s="1"/>
  <c r="J183" i="5" a="1"/>
  <c r="J183" i="5" s="1"/>
  <c r="J377" i="5" a="1"/>
  <c r="J377" i="5" s="1"/>
  <c r="J179" i="5" a="1"/>
  <c r="J179" i="5" s="1"/>
  <c r="J373" i="5" a="1"/>
  <c r="J373" i="5" s="1"/>
  <c r="J175" i="5" a="1"/>
  <c r="J175" i="5" s="1"/>
  <c r="J369" i="5" a="1"/>
  <c r="J369" i="5" s="1"/>
  <c r="J171" i="5" a="1"/>
  <c r="J171" i="5" s="1"/>
  <c r="J365" i="5" a="1"/>
  <c r="J365" i="5" s="1"/>
  <c r="J167" i="5" a="1"/>
  <c r="J167" i="5" s="1"/>
  <c r="J361" i="5" a="1"/>
  <c r="J361" i="5" s="1"/>
  <c r="J163" i="5" a="1"/>
  <c r="J163" i="5" s="1"/>
  <c r="J357" i="5" a="1"/>
  <c r="J357" i="5" s="1"/>
  <c r="J159" i="5" a="1"/>
  <c r="J159" i="5" s="1"/>
  <c r="J353" i="5" a="1"/>
  <c r="J353" i="5" s="1"/>
  <c r="J155" i="5" a="1"/>
  <c r="J155" i="5" s="1"/>
  <c r="J349" i="5" a="1"/>
  <c r="J349" i="5" s="1"/>
  <c r="J151" i="5" a="1"/>
  <c r="J151" i="5" s="1"/>
  <c r="J345" i="5" a="1"/>
  <c r="J345" i="5" s="1"/>
  <c r="J147" i="5" a="1"/>
  <c r="J147" i="5" s="1"/>
  <c r="M147" i="5" s="1"/>
  <c r="J341" i="5" a="1"/>
  <c r="J341" i="5" s="1"/>
  <c r="J143" i="5" a="1"/>
  <c r="J143" i="5" s="1"/>
  <c r="J337" i="5" a="1"/>
  <c r="J337" i="5" s="1"/>
  <c r="J139" i="5" a="1"/>
  <c r="J139" i="5" s="1"/>
  <c r="J333" i="5" a="1"/>
  <c r="J333" i="5" s="1"/>
  <c r="J135" i="5" a="1"/>
  <c r="J135" i="5" s="1"/>
  <c r="J329" i="5" a="1"/>
  <c r="J329" i="5" s="1"/>
  <c r="J131" i="5" a="1"/>
  <c r="J131" i="5" s="1"/>
  <c r="J325" i="5" a="1"/>
  <c r="J325" i="5" s="1"/>
  <c r="J127" i="5" a="1"/>
  <c r="J127" i="5" s="1"/>
  <c r="J321" i="5" a="1"/>
  <c r="J321" i="5" s="1"/>
  <c r="J123" i="5" a="1"/>
  <c r="J123" i="5" s="1"/>
  <c r="J317" i="5" a="1"/>
  <c r="J317" i="5" s="1"/>
  <c r="J119" i="5" a="1"/>
  <c r="J119" i="5" s="1"/>
  <c r="J313" i="5" a="1"/>
  <c r="J313" i="5" s="1"/>
  <c r="J115" i="5" a="1"/>
  <c r="J115" i="5" s="1"/>
  <c r="J309" i="5" a="1"/>
  <c r="J309" i="5" s="1"/>
  <c r="J111" i="5" a="1"/>
  <c r="J111" i="5" s="1"/>
  <c r="J305" i="5" a="1"/>
  <c r="J305" i="5" s="1"/>
  <c r="J107" i="5" a="1"/>
  <c r="J107" i="5" s="1"/>
  <c r="J301" i="5" a="1"/>
  <c r="J301" i="5" s="1"/>
  <c r="J103" i="5" a="1"/>
  <c r="J103" i="5" s="1"/>
  <c r="M103" i="5" s="1"/>
  <c r="J297" i="5" a="1"/>
  <c r="J297" i="5" s="1"/>
  <c r="J99" i="5" a="1"/>
  <c r="J99" i="5" s="1"/>
  <c r="J293" i="5" a="1"/>
  <c r="J293" i="5" s="1"/>
  <c r="J95" i="5" a="1"/>
  <c r="J95" i="5" s="1"/>
  <c r="J289" i="5" a="1"/>
  <c r="J289" i="5" s="1"/>
  <c r="J91" i="5" a="1"/>
  <c r="J91" i="5" s="1"/>
  <c r="J285" i="5" a="1"/>
  <c r="J285" i="5" s="1"/>
  <c r="J87" i="5" a="1"/>
  <c r="J87" i="5" s="1"/>
  <c r="J281" i="5" a="1"/>
  <c r="J281" i="5" s="1"/>
  <c r="J83" i="5" a="1"/>
  <c r="J83" i="5" s="1"/>
  <c r="J277" i="5" a="1"/>
  <c r="J277" i="5" s="1"/>
  <c r="J79" i="5" a="1"/>
  <c r="J79" i="5" s="1"/>
  <c r="J273" i="5" a="1"/>
  <c r="J273" i="5" s="1"/>
  <c r="J75" i="5" a="1"/>
  <c r="J75" i="5" s="1"/>
  <c r="M75" i="5" s="1"/>
  <c r="J269" i="5" a="1"/>
  <c r="J269" i="5" s="1"/>
  <c r="J71" i="5" a="1"/>
  <c r="J71" i="5" s="1"/>
  <c r="M71" i="5" s="1"/>
  <c r="J265" i="5" a="1"/>
  <c r="J265" i="5" s="1"/>
  <c r="J67" i="5" a="1"/>
  <c r="J67" i="5" s="1"/>
  <c r="J261" i="5" a="1"/>
  <c r="J261" i="5" s="1"/>
  <c r="J63" i="5" a="1"/>
  <c r="J63" i="5" s="1"/>
  <c r="J257" i="5" a="1"/>
  <c r="J257" i="5" s="1"/>
  <c r="J59" i="5" a="1"/>
  <c r="J59" i="5" s="1"/>
  <c r="J253" i="5" a="1"/>
  <c r="J253" i="5" s="1"/>
  <c r="J55" i="5" a="1"/>
  <c r="J55" i="5" s="1"/>
  <c r="J249" i="5" a="1"/>
  <c r="J249" i="5" s="1"/>
  <c r="J51" i="5" a="1"/>
  <c r="J51" i="5" s="1"/>
  <c r="J245" i="5" a="1"/>
  <c r="J245" i="5" s="1"/>
  <c r="J47" i="5" a="1"/>
  <c r="J47" i="5" s="1"/>
  <c r="J241" i="5" a="1"/>
  <c r="J241" i="5" s="1"/>
  <c r="J43" i="5" a="1"/>
  <c r="J43" i="5" s="1"/>
  <c r="J237" i="5" a="1"/>
  <c r="J237" i="5" s="1"/>
  <c r="J39" i="5" a="1"/>
  <c r="J39" i="5" s="1"/>
  <c r="J230" i="5" a="1"/>
  <c r="J230" i="5" s="1"/>
  <c r="J32" i="5" a="1"/>
  <c r="J32" i="5" s="1"/>
  <c r="J229" i="5" a="1"/>
  <c r="J229" i="5" s="1"/>
  <c r="J31" i="5" a="1"/>
  <c r="J31" i="5" s="1"/>
  <c r="J225" i="5" a="1"/>
  <c r="J225" i="5" s="1"/>
  <c r="J27" i="5" a="1"/>
  <c r="J27" i="5" s="1"/>
  <c r="J221" i="5" a="1"/>
  <c r="J221" i="5" s="1"/>
  <c r="J23" i="5" a="1"/>
  <c r="J23" i="5" s="1"/>
  <c r="J217" i="5" a="1"/>
  <c r="J217" i="5" s="1"/>
  <c r="J19" i="5" a="1"/>
  <c r="J19" i="5" s="1"/>
  <c r="J213" i="5" a="1"/>
  <c r="J213" i="5" s="1"/>
  <c r="J15" i="5" a="1"/>
  <c r="J15" i="5" s="1"/>
  <c r="J209" i="5" a="1"/>
  <c r="J209" i="5" s="1"/>
  <c r="J11" i="5" a="1"/>
  <c r="J11" i="5" s="1"/>
  <c r="J205" i="5" a="1"/>
  <c r="J205" i="5" s="1"/>
  <c r="J7" i="5" a="1"/>
  <c r="J7" i="5" s="1"/>
  <c r="M1943" i="1"/>
  <c r="M1500" i="1"/>
  <c r="M1436" i="1"/>
  <c r="M1398" i="1"/>
  <c r="M968" i="1"/>
  <c r="G193" i="5" s="1" a="1"/>
  <c r="G193" i="5" s="1"/>
  <c r="M960" i="1"/>
  <c r="M956" i="1"/>
  <c r="G181" i="5" s="1" a="1"/>
  <c r="G181" i="5" s="1"/>
  <c r="M940" i="1"/>
  <c r="M936" i="1"/>
  <c r="G161" i="5" s="1" a="1"/>
  <c r="G161" i="5" s="1"/>
  <c r="M928" i="1"/>
  <c r="G153" i="5" s="1" a="1"/>
  <c r="G153" i="5" s="1"/>
  <c r="M924" i="1"/>
  <c r="G149" i="5" s="1" a="1"/>
  <c r="G149" i="5" s="1"/>
  <c r="M368" i="1"/>
  <c r="M916" i="1"/>
  <c r="G141" i="5" s="1" a="1"/>
  <c r="G141" i="5" s="1"/>
  <c r="M912" i="1"/>
  <c r="M904" i="1"/>
  <c r="M900" i="1"/>
  <c r="G125" i="5" s="1" a="1"/>
  <c r="G125" i="5" s="1"/>
  <c r="M888" i="1"/>
  <c r="M884" i="1"/>
  <c r="M876" i="1"/>
  <c r="G101" i="5" s="1" a="1"/>
  <c r="G101" i="5" s="1"/>
  <c r="M872" i="1"/>
  <c r="G97" i="5" s="1" a="1"/>
  <c r="G97" i="5" s="1"/>
  <c r="M868" i="1"/>
  <c r="G93" i="5" s="1" a="1"/>
  <c r="G93" i="5" s="1"/>
  <c r="M864" i="1"/>
  <c r="M860" i="1"/>
  <c r="M856" i="1"/>
  <c r="M832" i="1"/>
  <c r="M828" i="1"/>
  <c r="G53" i="5" s="1" a="1"/>
  <c r="G53" i="5" s="1"/>
  <c r="M824" i="1"/>
  <c r="G49" i="5" s="1" a="1"/>
  <c r="G49" i="5" s="1"/>
  <c r="M820" i="1"/>
  <c r="M816" i="1"/>
  <c r="M804" i="1"/>
  <c r="M800" i="1"/>
  <c r="M796" i="1"/>
  <c r="M788" i="1"/>
  <c r="G13" i="5" s="1" a="1"/>
  <c r="G13" i="5" s="1"/>
  <c r="M784" i="1"/>
  <c r="G9" i="5" s="1" a="1"/>
  <c r="G9" i="5" s="1"/>
  <c r="M780" i="1"/>
  <c r="G5" i="5" s="1" a="1"/>
  <c r="G5" i="5" s="1"/>
  <c r="M23" i="1"/>
  <c r="M568" i="1"/>
  <c r="E181" i="5" s="1" a="1"/>
  <c r="E181" i="5" s="1"/>
  <c r="M412" i="1"/>
  <c r="M408" i="1"/>
  <c r="M1167" i="1"/>
  <c r="M13" i="1"/>
  <c r="F14" i="5" s="1" a="1"/>
  <c r="F14" i="5" s="1"/>
  <c r="M543" i="1"/>
  <c r="E156" i="5" s="1" a="1"/>
  <c r="E156" i="5" s="1"/>
  <c r="M487" i="1"/>
  <c r="E100" i="5" s="1" a="1"/>
  <c r="E100" i="5" s="1"/>
  <c r="M403" i="1"/>
  <c r="M391" i="1"/>
  <c r="M3689" i="1"/>
  <c r="M2137" i="1"/>
  <c r="F10" i="23" s="1" a="1"/>
  <c r="F10" i="23" s="1"/>
  <c r="M1546" i="1"/>
  <c r="H156" i="5" s="1" a="1"/>
  <c r="H156" i="5" s="1"/>
  <c r="M4077" i="1"/>
  <c r="M779" i="1"/>
  <c r="M539" i="1"/>
  <c r="M1390" i="1"/>
  <c r="M1383" i="1"/>
  <c r="M1364" i="1"/>
  <c r="M1389" i="1"/>
  <c r="M11" i="1"/>
  <c r="F12" i="5" s="1" a="1"/>
  <c r="F12" i="5" s="1"/>
  <c r="M7" i="1"/>
  <c r="F8" i="5" s="1" a="1"/>
  <c r="F8" i="5" s="1"/>
  <c r="M582" i="1"/>
  <c r="M578" i="1"/>
  <c r="E191" i="5" s="1" a="1"/>
  <c r="E191" i="5" s="1"/>
  <c r="M570" i="1"/>
  <c r="E183" i="5" s="1" a="1"/>
  <c r="E183" i="5" s="1"/>
  <c r="M183" i="5" s="1"/>
  <c r="M566" i="1"/>
  <c r="E179" i="5" s="1" a="1"/>
  <c r="E179" i="5" s="1"/>
  <c r="M530" i="1"/>
  <c r="M502" i="1"/>
  <c r="E115" i="5" s="1" a="1"/>
  <c r="E115" i="5" s="1"/>
  <c r="M498" i="1"/>
  <c r="M474" i="1"/>
  <c r="M446" i="1"/>
  <c r="E59" i="5" s="1" a="1"/>
  <c r="E59" i="5" s="1"/>
  <c r="M426" i="1"/>
  <c r="M422" i="1"/>
  <c r="J4" i="5" a="1"/>
  <c r="J4" i="5" s="1"/>
  <c r="H4" i="5" a="1"/>
  <c r="H4" i="5" s="1"/>
  <c r="K2717" i="1" a="1"/>
  <c r="K2717" i="1" s="1"/>
  <c r="M2717" i="1" s="1"/>
  <c r="K2709" i="1" a="1"/>
  <c r="K2709" i="1" s="1"/>
  <c r="M2709" i="1" s="1"/>
  <c r="K2701" i="1" a="1"/>
  <c r="K2701" i="1" s="1"/>
  <c r="M2701" i="1" s="1"/>
  <c r="K2693" i="1" a="1"/>
  <c r="K2693" i="1" s="1"/>
  <c r="K2685" i="1" a="1"/>
  <c r="K2685" i="1" s="1"/>
  <c r="K2677" i="1" a="1"/>
  <c r="K2677" i="1" s="1"/>
  <c r="M2677" i="1" s="1"/>
  <c r="C354" i="5" s="1" a="1"/>
  <c r="C354" i="5" s="1"/>
  <c r="K2669" i="1" a="1"/>
  <c r="K2669" i="1" s="1"/>
  <c r="K2661" i="1" a="1"/>
  <c r="K2661" i="1" s="1"/>
  <c r="M2661" i="1" s="1"/>
  <c r="K2653" i="1" a="1"/>
  <c r="K2653" i="1" s="1"/>
  <c r="K2645" i="1" a="1"/>
  <c r="K2645" i="1" s="1"/>
  <c r="K2637" i="1" a="1"/>
  <c r="K2637" i="1" s="1"/>
  <c r="M2637" i="1" s="1"/>
  <c r="K2629" i="1" a="1"/>
  <c r="K2629" i="1" s="1"/>
  <c r="K2621" i="1" a="1"/>
  <c r="K2621" i="1" s="1"/>
  <c r="M2621" i="1" s="1"/>
  <c r="C298" i="5" s="1" a="1"/>
  <c r="C298" i="5" s="1"/>
  <c r="K2613" i="1" a="1"/>
  <c r="K2613" i="1" s="1"/>
  <c r="M2613" i="1" s="1"/>
  <c r="C290" i="5" s="1" a="1"/>
  <c r="C290" i="5" s="1"/>
  <c r="K2605" i="1" a="1"/>
  <c r="K2605" i="1" s="1"/>
  <c r="M2605" i="1" s="1"/>
  <c r="C282" i="5" s="1" a="1"/>
  <c r="C282" i="5" s="1"/>
  <c r="K2593" i="1" a="1"/>
  <c r="K2593" i="1" s="1"/>
  <c r="K2585" i="1" a="1"/>
  <c r="K2585" i="1" s="1"/>
  <c r="M2585" i="1" s="1"/>
  <c r="C262" i="5" s="1" a="1"/>
  <c r="C262" i="5" s="1"/>
  <c r="K2577" i="1" a="1"/>
  <c r="K2577" i="1" s="1"/>
  <c r="K2569" i="1" a="1"/>
  <c r="K2569" i="1" s="1"/>
  <c r="M2569" i="1" s="1"/>
  <c r="C246" i="5" s="1" a="1"/>
  <c r="C246" i="5" s="1"/>
  <c r="K2561" i="1" a="1"/>
  <c r="K2561" i="1" s="1"/>
  <c r="K2554" i="1" a="1"/>
  <c r="K2554" i="1" s="1"/>
  <c r="K2541" i="1" a="1"/>
  <c r="K2541" i="1" s="1"/>
  <c r="K2533" i="1" a="1"/>
  <c r="K2533" i="1" s="1"/>
  <c r="K2525" i="1" a="1"/>
  <c r="K2525" i="1" s="1"/>
  <c r="K2323" i="1" a="1"/>
  <c r="K2323" i="1" s="1"/>
  <c r="K2315" i="1" a="1"/>
  <c r="K2315" i="1" s="1"/>
  <c r="M2315" i="1" s="1"/>
  <c r="C182" i="5" s="1" a="1"/>
  <c r="C182" i="5" s="1"/>
  <c r="K2307" i="1" a="1"/>
  <c r="K2307" i="1" s="1"/>
  <c r="K2299" i="1" a="1"/>
  <c r="K2299" i="1" s="1"/>
  <c r="K2287" i="1" a="1"/>
  <c r="K2287" i="1" s="1"/>
  <c r="K2279" i="1" a="1"/>
  <c r="K2279" i="1" s="1"/>
  <c r="M2279" i="1" s="1"/>
  <c r="F34" i="23" s="1" a="1"/>
  <c r="F34" i="23" s="1"/>
  <c r="K2271" i="1" a="1"/>
  <c r="K2271" i="1" s="1"/>
  <c r="K2263" i="1" a="1"/>
  <c r="K2263" i="1" s="1"/>
  <c r="K2255" i="1" a="1"/>
  <c r="K2255" i="1" s="1"/>
  <c r="K2247" i="1" a="1"/>
  <c r="K2247" i="1" s="1"/>
  <c r="K2239" i="1" a="1"/>
  <c r="K2239" i="1" s="1"/>
  <c r="K2231" i="1" a="1"/>
  <c r="K2231" i="1" s="1"/>
  <c r="K2223" i="1" a="1"/>
  <c r="K2223" i="1" s="1"/>
  <c r="M2223" i="1" s="1"/>
  <c r="F124" i="23" s="1" a="1"/>
  <c r="F124" i="23" s="1"/>
  <c r="K2215" i="1" a="1"/>
  <c r="K2215" i="1" s="1"/>
  <c r="K2207" i="1" a="1"/>
  <c r="K2207" i="1" s="1"/>
  <c r="M2207" i="1" s="1"/>
  <c r="C74" i="5" s="1" a="1"/>
  <c r="C74" i="5" s="1"/>
  <c r="K2195" i="1" a="1"/>
  <c r="K2195" i="1" s="1"/>
  <c r="M2195" i="1" s="1"/>
  <c r="C62" i="5" s="1" a="1"/>
  <c r="C62" i="5" s="1"/>
  <c r="M62" i="5" s="1"/>
  <c r="K2187" i="1" a="1"/>
  <c r="K2187" i="1" s="1"/>
  <c r="K2179" i="1" a="1"/>
  <c r="K2179" i="1" s="1"/>
  <c r="K2171" i="1" a="1"/>
  <c r="K2171" i="1" s="1"/>
  <c r="K2163" i="1" a="1"/>
  <c r="K2163" i="1" s="1"/>
  <c r="K2151" i="1" a="1"/>
  <c r="K2151" i="1" s="1"/>
  <c r="K2143" i="1" a="1"/>
  <c r="K2143" i="1" s="1"/>
  <c r="M2143" i="1" s="1"/>
  <c r="F92" i="23" s="1" a="1"/>
  <c r="F92" i="23" s="1"/>
  <c r="K2139" i="1" a="1"/>
  <c r="K2139" i="1" s="1"/>
  <c r="M2139" i="1" s="1"/>
  <c r="F84" i="23" s="1" a="1"/>
  <c r="F84" i="23" s="1"/>
  <c r="K3489" i="1" a="1"/>
  <c r="K3489" i="1" s="1"/>
  <c r="K3477" i="1" a="1"/>
  <c r="K3477" i="1" s="1"/>
  <c r="M3477" i="1" s="1"/>
  <c r="K3469" i="1" a="1"/>
  <c r="K3469" i="1" s="1"/>
  <c r="K3461" i="1" a="1"/>
  <c r="K3461" i="1" s="1"/>
  <c r="K3453" i="1" a="1"/>
  <c r="K3453" i="1" s="1"/>
  <c r="K3445" i="1" a="1"/>
  <c r="K3445" i="1" s="1"/>
  <c r="M3445" i="1" s="1"/>
  <c r="K3437" i="1" a="1"/>
  <c r="K3437" i="1" s="1"/>
  <c r="K3429" i="1" a="1"/>
  <c r="K3429" i="1" s="1"/>
  <c r="K3421" i="1" a="1"/>
  <c r="K3421" i="1" s="1"/>
  <c r="K3369" i="1" a="1"/>
  <c r="K3369" i="1" s="1"/>
  <c r="K3361" i="1" a="1"/>
  <c r="K3361" i="1" s="1"/>
  <c r="K3353" i="1" a="1"/>
  <c r="K3353" i="1" s="1"/>
  <c r="K3345" i="1" a="1"/>
  <c r="K3345" i="1" s="1"/>
  <c r="M3345" i="1" s="1"/>
  <c r="B246" i="5" s="1" a="1"/>
  <c r="B246" i="5" s="1"/>
  <c r="K3337" i="1" a="1"/>
  <c r="K3337" i="1" s="1"/>
  <c r="K3330" i="1" a="1"/>
  <c r="K3330" i="1" s="1"/>
  <c r="K3321" i="1" a="1"/>
  <c r="K3321" i="1" s="1"/>
  <c r="K3309" i="1" a="1"/>
  <c r="K3309" i="1" s="1"/>
  <c r="K3301" i="1" a="1"/>
  <c r="K3301" i="1" s="1"/>
  <c r="M3301" i="1" s="1"/>
  <c r="K3099" i="1" a="1"/>
  <c r="K3099" i="1" s="1"/>
  <c r="K3091" i="1" a="1"/>
  <c r="K3091" i="1" s="1"/>
  <c r="M3091" i="1" s="1"/>
  <c r="B182" i="5" s="1" a="1"/>
  <c r="B182" i="5" s="1"/>
  <c r="K3083" i="1" a="1"/>
  <c r="K3083" i="1" s="1"/>
  <c r="K3075" i="1" a="1"/>
  <c r="K3075" i="1" s="1"/>
  <c r="K3067" i="1" a="1"/>
  <c r="K3067" i="1" s="1"/>
  <c r="M3067" i="1" s="1"/>
  <c r="B158" i="5" s="1" a="1"/>
  <c r="B158" i="5" s="1"/>
  <c r="K3059" i="1" a="1"/>
  <c r="K3059" i="1" s="1"/>
  <c r="K3051" i="1" a="1"/>
  <c r="K3051" i="1" s="1"/>
  <c r="K3043" i="1" a="1"/>
  <c r="K3043" i="1" s="1"/>
  <c r="K3035" i="1" a="1"/>
  <c r="K3035" i="1" s="1"/>
  <c r="K3027" i="1" a="1"/>
  <c r="K3027" i="1" s="1"/>
  <c r="K3019" i="1" a="1"/>
  <c r="K3019" i="1" s="1"/>
  <c r="K3011" i="1" a="1"/>
  <c r="K3011" i="1" s="1"/>
  <c r="K2999" i="1" a="1"/>
  <c r="K2999" i="1" s="1"/>
  <c r="K2991" i="1" a="1"/>
  <c r="K2991" i="1" s="1"/>
  <c r="M2991" i="1" s="1"/>
  <c r="B82" i="5" s="1" a="1"/>
  <c r="B82" i="5" s="1"/>
  <c r="K2983" i="1" a="1"/>
  <c r="K2983" i="1" s="1"/>
  <c r="K2975" i="1" a="1"/>
  <c r="K2975" i="1" s="1"/>
  <c r="K2967" i="1" a="1"/>
  <c r="K2967" i="1" s="1"/>
  <c r="K2959" i="1" a="1"/>
  <c r="K2959" i="1" s="1"/>
  <c r="M2959" i="1" s="1"/>
  <c r="D42" i="23" s="1" a="1"/>
  <c r="D42" i="23" s="1"/>
  <c r="K2947" i="1" a="1"/>
  <c r="K2947" i="1" s="1"/>
  <c r="K2939" i="1" a="1"/>
  <c r="K2939" i="1" s="1"/>
  <c r="K2927" i="1" a="1"/>
  <c r="K2927" i="1" s="1"/>
  <c r="K2716" i="1" a="1"/>
  <c r="K2716" i="1" s="1"/>
  <c r="K4054" i="1" a="1"/>
  <c r="K4054" i="1" s="1"/>
  <c r="K2700" i="1" a="1"/>
  <c r="K2700" i="1" s="1"/>
  <c r="M2700" i="1" s="1"/>
  <c r="C377" i="5" s="1" a="1"/>
  <c r="C377" i="5" s="1"/>
  <c r="K2692" i="1" a="1"/>
  <c r="K2692" i="1" s="1"/>
  <c r="K2684" i="1" a="1"/>
  <c r="K2684" i="1" s="1"/>
  <c r="M2684" i="1" s="1"/>
  <c r="K2676" i="1" a="1"/>
  <c r="K2676" i="1" s="1"/>
  <c r="K2668" i="1" a="1"/>
  <c r="K2668" i="1" s="1"/>
  <c r="K2660" i="1" a="1"/>
  <c r="K2660" i="1" s="1"/>
  <c r="K2652" i="1" a="1"/>
  <c r="K2652" i="1" s="1"/>
  <c r="K2644" i="1" a="1"/>
  <c r="K2644" i="1" s="1"/>
  <c r="K2632" i="1" a="1"/>
  <c r="K2632" i="1" s="1"/>
  <c r="K2624" i="1" a="1"/>
  <c r="K2624" i="1" s="1"/>
  <c r="K2616" i="1" a="1"/>
  <c r="K2616" i="1" s="1"/>
  <c r="K2608" i="1" a="1"/>
  <c r="K2608" i="1" s="1"/>
  <c r="K2600" i="1" a="1"/>
  <c r="K2600" i="1" s="1"/>
  <c r="K2592" i="1" a="1"/>
  <c r="K2592" i="1" s="1"/>
  <c r="K2584" i="1" a="1"/>
  <c r="K2584" i="1" s="1"/>
  <c r="K2576" i="1" a="1"/>
  <c r="K2576" i="1" s="1"/>
  <c r="K2568" i="1" a="1"/>
  <c r="K2568" i="1" s="1"/>
  <c r="K2560" i="1" a="1"/>
  <c r="K2560" i="1" s="1"/>
  <c r="M2560" i="1" s="1"/>
  <c r="K2552" i="1" a="1"/>
  <c r="K2552" i="1" s="1"/>
  <c r="K2544" i="1" a="1"/>
  <c r="K2544" i="1" s="1"/>
  <c r="K2536" i="1" a="1"/>
  <c r="K2536" i="1" s="1"/>
  <c r="K2528" i="1" a="1"/>
  <c r="K2528" i="1" s="1"/>
  <c r="M2528" i="1" s="1"/>
  <c r="C205" i="5" s="1" a="1"/>
  <c r="C205" i="5" s="1"/>
  <c r="K2326" i="1" a="1"/>
  <c r="K2326" i="1" s="1"/>
  <c r="K2318" i="1" a="1"/>
  <c r="K2318" i="1" s="1"/>
  <c r="K2310" i="1" a="1"/>
  <c r="K2310" i="1" s="1"/>
  <c r="M2310" i="1" s="1"/>
  <c r="F30" i="23" s="1" a="1"/>
  <c r="F30" i="23" s="1"/>
  <c r="K2302" i="1" a="1"/>
  <c r="K2302" i="1" s="1"/>
  <c r="K2294" i="1" a="1"/>
  <c r="K2294" i="1" s="1"/>
  <c r="M2294" i="1" s="1"/>
  <c r="C161" i="5" s="1" a="1"/>
  <c r="C161" i="5" s="1"/>
  <c r="K2286" i="1" a="1"/>
  <c r="K2286" i="1" s="1"/>
  <c r="K768" i="1" a="1"/>
  <c r="K768" i="1" s="1"/>
  <c r="M768" i="1" s="1"/>
  <c r="F107" i="23" s="1" a="1"/>
  <c r="F107" i="23" s="1"/>
  <c r="K2270" i="1" a="1"/>
  <c r="K2270" i="1" s="1"/>
  <c r="K2262" i="1" a="1"/>
  <c r="K2262" i="1" s="1"/>
  <c r="K2254" i="1" a="1"/>
  <c r="K2254" i="1" s="1"/>
  <c r="M2254" i="1" s="1"/>
  <c r="F60" i="23" s="1" a="1"/>
  <c r="F60" i="23" s="1"/>
  <c r="K2246" i="1" a="1"/>
  <c r="K2246" i="1" s="1"/>
  <c r="K2238" i="1" a="1"/>
  <c r="K2238" i="1" s="1"/>
  <c r="K2230" i="1" a="1"/>
  <c r="K2230" i="1" s="1"/>
  <c r="K2222" i="1" a="1"/>
  <c r="K2222" i="1" s="1"/>
  <c r="K2214" i="1" a="1"/>
  <c r="K2214" i="1" s="1"/>
  <c r="K2206" i="1" a="1"/>
  <c r="K2206" i="1" s="1"/>
  <c r="K2198" i="1" a="1"/>
  <c r="K2198" i="1" s="1"/>
  <c r="M2198" i="1" s="1"/>
  <c r="F48" i="23" s="1" a="1"/>
  <c r="F48" i="23" s="1"/>
  <c r="K2190" i="1" a="1"/>
  <c r="K2190" i="1" s="1"/>
  <c r="K2182" i="1" a="1"/>
  <c r="K2182" i="1" s="1"/>
  <c r="K2174" i="1" a="1"/>
  <c r="K2174" i="1" s="1"/>
  <c r="K2167" i="1" a="1"/>
  <c r="K2167" i="1" s="1"/>
  <c r="K2158" i="1" a="1"/>
  <c r="K2158" i="1" s="1"/>
  <c r="M2158" i="1" s="1"/>
  <c r="F100" i="23" s="1" a="1"/>
  <c r="F100" i="23" s="1"/>
  <c r="K2150" i="1" a="1"/>
  <c r="K2150" i="1" s="1"/>
  <c r="K2142" i="1" a="1"/>
  <c r="K2142" i="1" s="1"/>
  <c r="K2138" i="1" a="1"/>
  <c r="K2138" i="1" s="1"/>
  <c r="K3488" i="1" a="1"/>
  <c r="K3488" i="1" s="1"/>
  <c r="K3480" i="1" a="1"/>
  <c r="K3480" i="1" s="1"/>
  <c r="K2708" i="1" a="1"/>
  <c r="K2708" i="1" s="1"/>
  <c r="K3464" i="1" a="1"/>
  <c r="K3464" i="1" s="1"/>
  <c r="K3456" i="1" a="1"/>
  <c r="K3456" i="1" s="1"/>
  <c r="M3456" i="1" s="1"/>
  <c r="B357" i="5" s="1" a="1"/>
  <c r="B357" i="5" s="1"/>
  <c r="K3448" i="1" a="1"/>
  <c r="K3448" i="1" s="1"/>
  <c r="K3440" i="1" a="1"/>
  <c r="K3440" i="1" s="1"/>
  <c r="K3432" i="1" a="1"/>
  <c r="K3432" i="1" s="1"/>
  <c r="K3424" i="1" a="1"/>
  <c r="K3424" i="1" s="1"/>
  <c r="K3416" i="1" a="1"/>
  <c r="K3416" i="1" s="1"/>
  <c r="K3408" i="1" a="1"/>
  <c r="K3408" i="1" s="1"/>
  <c r="K3400" i="1" a="1"/>
  <c r="K3400" i="1" s="1"/>
  <c r="K3392" i="1" a="1"/>
  <c r="K3392" i="1" s="1"/>
  <c r="K3384" i="1" a="1"/>
  <c r="K3384" i="1" s="1"/>
  <c r="M3384" i="1" s="1"/>
  <c r="K3376" i="1" a="1"/>
  <c r="K3376" i="1" s="1"/>
  <c r="K3368" i="1" a="1"/>
  <c r="K3368" i="1" s="1"/>
  <c r="K3360" i="1" a="1"/>
  <c r="K3360" i="1" s="1"/>
  <c r="K3352" i="1" a="1"/>
  <c r="K3352" i="1" s="1"/>
  <c r="K3344" i="1" a="1"/>
  <c r="K3344" i="1" s="1"/>
  <c r="K3336" i="1" a="1"/>
  <c r="K3336" i="1" s="1"/>
  <c r="M3336" i="1" s="1"/>
  <c r="K3328" i="1" a="1"/>
  <c r="K3328" i="1" s="1"/>
  <c r="K3320" i="1" a="1"/>
  <c r="K3320" i="1" s="1"/>
  <c r="K3312" i="1" a="1"/>
  <c r="K3312" i="1" s="1"/>
  <c r="M3312" i="1" s="1"/>
  <c r="B213" i="5" s="1" a="1"/>
  <c r="B213" i="5" s="1"/>
  <c r="K3304" i="1" a="1"/>
  <c r="K3304" i="1" s="1"/>
  <c r="M3304" i="1" s="1"/>
  <c r="B205" i="5" s="1" a="1"/>
  <c r="B205" i="5" s="1"/>
  <c r="K3102" i="1" a="1"/>
  <c r="K3102" i="1" s="1"/>
  <c r="K3094" i="1" a="1"/>
  <c r="K3094" i="1" s="1"/>
  <c r="K3086" i="1" a="1"/>
  <c r="K3086" i="1" s="1"/>
  <c r="K3078" i="1" a="1"/>
  <c r="K3078" i="1" s="1"/>
  <c r="K3070" i="1" a="1"/>
  <c r="K3070" i="1" s="1"/>
  <c r="K3062" i="1" a="1"/>
  <c r="K3062" i="1" s="1"/>
  <c r="K1114" i="1" a="1"/>
  <c r="K1114" i="1" s="1"/>
  <c r="K3046" i="1" a="1"/>
  <c r="K3046" i="1" s="1"/>
  <c r="K3038" i="1" a="1"/>
  <c r="K3038" i="1" s="1"/>
  <c r="K3030" i="1" a="1"/>
  <c r="K3030" i="1" s="1"/>
  <c r="K3022" i="1" a="1"/>
  <c r="K3022" i="1" s="1"/>
  <c r="K3014" i="1" a="1"/>
  <c r="K3014" i="1" s="1"/>
  <c r="M3014" i="1" s="1"/>
  <c r="D32" i="23" s="1" a="1"/>
  <c r="D32" i="23" s="1"/>
  <c r="K3006" i="1" a="1"/>
  <c r="K3006" i="1" s="1"/>
  <c r="K2998" i="1" a="1"/>
  <c r="K2998" i="1" s="1"/>
  <c r="K2990" i="1" a="1"/>
  <c r="K2990" i="1" s="1"/>
  <c r="K2982" i="1" a="1"/>
  <c r="K2982" i="1" s="1"/>
  <c r="K2974" i="1" a="1"/>
  <c r="K2974" i="1" s="1"/>
  <c r="M2974" i="1" s="1"/>
  <c r="D48" i="23" s="1" a="1"/>
  <c r="D48" i="23" s="1"/>
  <c r="K2970" i="1" a="1"/>
  <c r="K2970" i="1" s="1"/>
  <c r="K2962" i="1" a="1"/>
  <c r="K2962" i="1" s="1"/>
  <c r="M2962" i="1" s="1"/>
  <c r="B53" i="5" s="1" a="1"/>
  <c r="B53" i="5" s="1"/>
  <c r="K2950" i="1" a="1"/>
  <c r="K2950" i="1" s="1"/>
  <c r="K2943" i="1" a="1"/>
  <c r="K2943" i="1" s="1"/>
  <c r="K2934" i="1" a="1"/>
  <c r="K2934" i="1" s="1"/>
  <c r="M2934" i="1" s="1"/>
  <c r="D100" i="23" s="1" a="1"/>
  <c r="D100" i="23" s="1"/>
  <c r="K2926" i="1" a="1"/>
  <c r="K2926" i="1" s="1"/>
  <c r="K2922" i="1" a="1"/>
  <c r="K2922" i="1" s="1"/>
  <c r="M2922" i="1" s="1"/>
  <c r="B13" i="5" s="1" a="1"/>
  <c r="B13" i="5" s="1"/>
  <c r="K2914" i="1" a="1"/>
  <c r="K2914" i="1" s="1"/>
  <c r="K2713" i="1" a="1"/>
  <c r="K2713" i="1" s="1"/>
  <c r="K2705" i="1" a="1"/>
  <c r="K2705" i="1" s="1"/>
  <c r="M2705" i="1" s="1"/>
  <c r="K2697" i="1" a="1"/>
  <c r="K2697" i="1" s="1"/>
  <c r="K2689" i="1" a="1"/>
  <c r="K2689" i="1" s="1"/>
  <c r="K2681" i="1" a="1"/>
  <c r="K2681" i="1" s="1"/>
  <c r="K2673" i="1" a="1"/>
  <c r="K2673" i="1" s="1"/>
  <c r="K2665" i="1" a="1"/>
  <c r="K2665" i="1" s="1"/>
  <c r="K2657" i="1" a="1"/>
  <c r="K2657" i="1" s="1"/>
  <c r="K2649" i="1" a="1"/>
  <c r="K2649" i="1" s="1"/>
  <c r="M2649" i="1" s="1"/>
  <c r="K2641" i="1" a="1"/>
  <c r="K2641" i="1" s="1"/>
  <c r="K2633" i="1" a="1"/>
  <c r="K2633" i="1" s="1"/>
  <c r="K2625" i="1" a="1"/>
  <c r="K2625" i="1" s="1"/>
  <c r="M2625" i="1" s="1"/>
  <c r="C302" i="5" s="1" a="1"/>
  <c r="C302" i="5" s="1"/>
  <c r="K2617" i="1" a="1"/>
  <c r="K2617" i="1" s="1"/>
  <c r="K2609" i="1" a="1"/>
  <c r="K2609" i="1" s="1"/>
  <c r="M2609" i="1" s="1"/>
  <c r="C286" i="5" s="1" a="1"/>
  <c r="C286" i="5" s="1"/>
  <c r="K2601" i="1" a="1"/>
  <c r="K2601" i="1" s="1"/>
  <c r="K2597" i="1" a="1"/>
  <c r="K2597" i="1" s="1"/>
  <c r="M2597" i="1" s="1"/>
  <c r="K2589" i="1" a="1"/>
  <c r="K2589" i="1" s="1"/>
  <c r="M2589" i="1" s="1"/>
  <c r="C266" i="5" s="1" a="1"/>
  <c r="C266" i="5" s="1"/>
  <c r="K2581" i="1" a="1"/>
  <c r="K2581" i="1" s="1"/>
  <c r="K2573" i="1" a="1"/>
  <c r="K2573" i="1" s="1"/>
  <c r="M2573" i="1" s="1"/>
  <c r="C250" i="5" s="1" a="1"/>
  <c r="C250" i="5" s="1"/>
  <c r="K2565" i="1" a="1"/>
  <c r="K2565" i="1" s="1"/>
  <c r="M2565" i="1" s="1"/>
  <c r="K2557" i="1" a="1"/>
  <c r="K2557" i="1" s="1"/>
  <c r="K2549" i="1" a="1"/>
  <c r="K2549" i="1" s="1"/>
  <c r="K2545" i="1" a="1"/>
  <c r="K2545" i="1" s="1"/>
  <c r="K2537" i="1" a="1"/>
  <c r="K2537" i="1" s="1"/>
  <c r="K2529" i="1" a="1"/>
  <c r="K2529" i="1" s="1"/>
  <c r="K2327" i="1" a="1"/>
  <c r="K2327" i="1" s="1"/>
  <c r="M2327" i="1" s="1"/>
  <c r="F80" i="23" s="1" a="1"/>
  <c r="F80" i="23" s="1"/>
  <c r="K2319" i="1" a="1"/>
  <c r="K2319" i="1" s="1"/>
  <c r="M2319" i="1" s="1"/>
  <c r="C186" i="5" s="1" a="1"/>
  <c r="C186" i="5" s="1"/>
  <c r="K2311" i="1" a="1"/>
  <c r="K2311" i="1" s="1"/>
  <c r="K2303" i="1" a="1"/>
  <c r="K2303" i="1" s="1"/>
  <c r="K2295" i="1" a="1"/>
  <c r="K2295" i="1" s="1"/>
  <c r="M2295" i="1" s="1"/>
  <c r="C162" i="5" s="1" a="1"/>
  <c r="C162" i="5" s="1"/>
  <c r="K2291" i="1" a="1"/>
  <c r="K2291" i="1" s="1"/>
  <c r="M2291" i="1" s="1"/>
  <c r="C158" i="5" s="1" a="1"/>
  <c r="C158" i="5" s="1"/>
  <c r="K2283" i="1" a="1"/>
  <c r="K2283" i="1" s="1"/>
  <c r="K2275" i="1" a="1"/>
  <c r="K2275" i="1" s="1"/>
  <c r="K2267" i="1" a="1"/>
  <c r="K2267" i="1" s="1"/>
  <c r="K2259" i="1" a="1"/>
  <c r="K2259" i="1" s="1"/>
  <c r="K2251" i="1" a="1"/>
  <c r="K2251" i="1" s="1"/>
  <c r="K2243" i="1" a="1"/>
  <c r="K2243" i="1" s="1"/>
  <c r="K2235" i="1" a="1"/>
  <c r="K2235" i="1" s="1"/>
  <c r="K2227" i="1" a="1"/>
  <c r="K2227" i="1" s="1"/>
  <c r="K2219" i="1" a="1"/>
  <c r="K2219" i="1" s="1"/>
  <c r="M2219" i="1" s="1"/>
  <c r="F90" i="23" s="1" a="1"/>
  <c r="F90" i="23" s="1"/>
  <c r="K2211" i="1" a="1"/>
  <c r="K2211" i="1" s="1"/>
  <c r="K2203" i="1" a="1"/>
  <c r="K2203" i="1" s="1"/>
  <c r="K2199" i="1" a="1"/>
  <c r="K2199" i="1" s="1"/>
  <c r="K2191" i="1" a="1"/>
  <c r="K2191" i="1" s="1"/>
  <c r="M2191" i="1" s="1"/>
  <c r="C58" i="5" s="1" a="1"/>
  <c r="C58" i="5" s="1"/>
  <c r="K2183" i="1" a="1"/>
  <c r="K2183" i="1" s="1"/>
  <c r="M2183" i="1" s="1"/>
  <c r="F42" i="23" s="1" a="1"/>
  <c r="F42" i="23" s="1"/>
  <c r="K2175" i="1" a="1"/>
  <c r="K2175" i="1" s="1"/>
  <c r="M2175" i="1" s="1"/>
  <c r="F49" i="23" s="1" a="1"/>
  <c r="F49" i="23" s="1"/>
  <c r="K2168" i="1" a="1"/>
  <c r="K2168" i="1" s="1"/>
  <c r="M2168" i="1" s="1"/>
  <c r="C35" i="5" s="1" a="1"/>
  <c r="C35" i="5" s="1"/>
  <c r="K2159" i="1" a="1"/>
  <c r="K2159" i="1" s="1"/>
  <c r="M2159" i="1" s="1"/>
  <c r="C26" i="5" s="1" a="1"/>
  <c r="C26" i="5" s="1"/>
  <c r="K2155" i="1" a="1"/>
  <c r="K2155" i="1" s="1"/>
  <c r="K2147" i="1" a="1"/>
  <c r="K2147" i="1" s="1"/>
  <c r="K3493" i="1" a="1"/>
  <c r="K3493" i="1" s="1"/>
  <c r="K3485" i="1" a="1"/>
  <c r="K3485" i="1" s="1"/>
  <c r="K3481" i="1" a="1"/>
  <c r="K3481" i="1" s="1"/>
  <c r="K3473" i="1" a="1"/>
  <c r="K3473" i="1" s="1"/>
  <c r="K3465" i="1" a="1"/>
  <c r="K3465" i="1" s="1"/>
  <c r="K3457" i="1" a="1"/>
  <c r="K3457" i="1" s="1"/>
  <c r="K3449" i="1" a="1"/>
  <c r="K3449" i="1" s="1"/>
  <c r="K3441" i="1" a="1"/>
  <c r="K3441" i="1" s="1"/>
  <c r="K3433" i="1" a="1"/>
  <c r="K3433" i="1" s="1"/>
  <c r="K3425" i="1" a="1"/>
  <c r="K3425" i="1" s="1"/>
  <c r="K3417" i="1" a="1"/>
  <c r="K3417" i="1" s="1"/>
  <c r="K3413" i="1" a="1"/>
  <c r="K3413" i="1" s="1"/>
  <c r="K3409" i="1" a="1"/>
  <c r="K3409" i="1" s="1"/>
  <c r="K3405" i="1" a="1"/>
  <c r="K3405" i="1" s="1"/>
  <c r="K3401" i="1" a="1"/>
  <c r="K3401" i="1" s="1"/>
  <c r="M3401" i="1" s="1"/>
  <c r="B302" i="5" s="1" a="1"/>
  <c r="B302" i="5" s="1"/>
  <c r="K3397" i="1" a="1"/>
  <c r="K3397" i="1" s="1"/>
  <c r="M3397" i="1" s="1"/>
  <c r="B298" i="5" s="1" a="1"/>
  <c r="B298" i="5" s="1"/>
  <c r="K3393" i="1" a="1"/>
  <c r="K3393" i="1" s="1"/>
  <c r="K3389" i="1" a="1"/>
  <c r="K3389" i="1" s="1"/>
  <c r="M3389" i="1" s="1"/>
  <c r="B290" i="5" s="1" a="1"/>
  <c r="B290" i="5" s="1"/>
  <c r="K3385" i="1" a="1"/>
  <c r="K3385" i="1" s="1"/>
  <c r="K3381" i="1" a="1"/>
  <c r="K3381" i="1" s="1"/>
  <c r="K3377" i="1" a="1"/>
  <c r="K3377" i="1" s="1"/>
  <c r="K3373" i="1" a="1"/>
  <c r="K3373" i="1" s="1"/>
  <c r="M3373" i="1" s="1"/>
  <c r="K3365" i="1" a="1"/>
  <c r="K3365" i="1" s="1"/>
  <c r="M3365" i="1" s="1"/>
  <c r="B266" i="5" s="1" a="1"/>
  <c r="B266" i="5" s="1"/>
  <c r="K3357" i="1" a="1"/>
  <c r="K3357" i="1" s="1"/>
  <c r="K3349" i="1" a="1"/>
  <c r="K3349" i="1" s="1"/>
  <c r="K3341" i="1" a="1"/>
  <c r="K3341" i="1" s="1"/>
  <c r="K3333" i="1" a="1"/>
  <c r="K3333" i="1" s="1"/>
  <c r="K3325" i="1" a="1"/>
  <c r="K3325" i="1" s="1"/>
  <c r="M3325" i="1" s="1"/>
  <c r="B226" i="5" s="1" a="1"/>
  <c r="B226" i="5" s="1"/>
  <c r="K3317" i="1" a="1"/>
  <c r="K3317" i="1" s="1"/>
  <c r="K3313" i="1" a="1"/>
  <c r="K3313" i="1" s="1"/>
  <c r="K3305" i="1" a="1"/>
  <c r="K3305" i="1" s="1"/>
  <c r="K3103" i="1" a="1"/>
  <c r="K3103" i="1" s="1"/>
  <c r="M3103" i="1" s="1"/>
  <c r="D80" i="23" s="1" a="1"/>
  <c r="D80" i="23" s="1"/>
  <c r="K3095" i="1" a="1"/>
  <c r="K3095" i="1" s="1"/>
  <c r="K3087" i="1" a="1"/>
  <c r="K3087" i="1" s="1"/>
  <c r="K3079" i="1" a="1"/>
  <c r="K3079" i="1" s="1"/>
  <c r="K3071" i="1" a="1"/>
  <c r="K3071" i="1" s="1"/>
  <c r="M3071" i="1" s="1"/>
  <c r="B162" i="5" s="1" a="1"/>
  <c r="B162" i="5" s="1"/>
  <c r="K3063" i="1" a="1"/>
  <c r="K3063" i="1" s="1"/>
  <c r="K3055" i="1" a="1"/>
  <c r="K3055" i="1" s="1"/>
  <c r="K3047" i="1" a="1"/>
  <c r="K3047" i="1" s="1"/>
  <c r="K3039" i="1" a="1"/>
  <c r="K3039" i="1" s="1"/>
  <c r="K3031" i="1" a="1"/>
  <c r="K3031" i="1" s="1"/>
  <c r="K3023" i="1" a="1"/>
  <c r="K3023" i="1" s="1"/>
  <c r="K3015" i="1" a="1"/>
  <c r="K3015" i="1" s="1"/>
  <c r="K3007" i="1" a="1"/>
  <c r="K3007" i="1" s="1"/>
  <c r="K3003" i="1" a="1"/>
  <c r="K3003" i="1" s="1"/>
  <c r="K2995" i="1" a="1"/>
  <c r="K2995" i="1" s="1"/>
  <c r="K2987" i="1" a="1"/>
  <c r="K2987" i="1" s="1"/>
  <c r="K2979" i="1" a="1"/>
  <c r="K2979" i="1" s="1"/>
  <c r="K2971" i="1" a="1"/>
  <c r="K2971" i="1" s="1"/>
  <c r="K2963" i="1" a="1"/>
  <c r="K2963" i="1" s="1"/>
  <c r="K2955" i="1" a="1"/>
  <c r="K2955" i="1" s="1"/>
  <c r="K2951" i="1" a="1"/>
  <c r="K2951" i="1" s="1"/>
  <c r="K2944" i="1" a="1"/>
  <c r="K2944" i="1" s="1"/>
  <c r="M2944" i="1" s="1"/>
  <c r="B35" i="5" s="1" a="1"/>
  <c r="B35" i="5" s="1"/>
  <c r="K2935" i="1" a="1"/>
  <c r="K2935" i="1" s="1"/>
  <c r="K2931" i="1" a="1"/>
  <c r="K2931" i="1" s="1"/>
  <c r="K2923" i="1" a="1"/>
  <c r="K2923" i="1" s="1"/>
  <c r="K2919" i="1" a="1"/>
  <c r="K2919" i="1" s="1"/>
  <c r="K2915" i="1" a="1"/>
  <c r="K2915" i="1" s="1"/>
  <c r="M2915" i="1" s="1"/>
  <c r="D84" i="23" s="1" a="1"/>
  <c r="D84" i="23" s="1"/>
  <c r="K2712" i="1" a="1"/>
  <c r="K2712" i="1" s="1"/>
  <c r="K2704" i="1" a="1"/>
  <c r="K2704" i="1" s="1"/>
  <c r="K2502" i="1" a="1"/>
  <c r="K2502" i="1" s="1"/>
  <c r="M2502" i="1" s="1"/>
  <c r="K2688" i="1" a="1"/>
  <c r="K2688" i="1" s="1"/>
  <c r="K2680" i="1" a="1"/>
  <c r="K2680" i="1" s="1"/>
  <c r="M2680" i="1" s="1"/>
  <c r="C357" i="5" s="1" a="1"/>
  <c r="C357" i="5" s="1"/>
  <c r="K2672" i="1" a="1"/>
  <c r="K2672" i="1" s="1"/>
  <c r="M2672" i="1" s="1"/>
  <c r="C349" i="5" s="1" a="1"/>
  <c r="C349" i="5" s="1"/>
  <c r="K2664" i="1" a="1"/>
  <c r="K2664" i="1" s="1"/>
  <c r="K2656" i="1" a="1"/>
  <c r="K2656" i="1" s="1"/>
  <c r="M2656" i="1" s="1"/>
  <c r="C333" i="5" s="1" a="1"/>
  <c r="C333" i="5" s="1"/>
  <c r="K2648" i="1" a="1"/>
  <c r="K2648" i="1" s="1"/>
  <c r="K2640" i="1" a="1"/>
  <c r="K2640" i="1" s="1"/>
  <c r="K2636" i="1" a="1"/>
  <c r="K2636" i="1" s="1"/>
  <c r="M2636" i="1" s="1"/>
  <c r="C313" i="5" s="1" a="1"/>
  <c r="C313" i="5" s="1"/>
  <c r="K2628" i="1" a="1"/>
  <c r="K2628" i="1" s="1"/>
  <c r="M2628" i="1" s="1"/>
  <c r="C305" i="5" s="1" a="1"/>
  <c r="C305" i="5" s="1"/>
  <c r="K2620" i="1" a="1"/>
  <c r="K2620" i="1" s="1"/>
  <c r="M2620" i="1" s="1"/>
  <c r="K2612" i="1" a="1"/>
  <c r="K2612" i="1" s="1"/>
  <c r="M2612" i="1" s="1"/>
  <c r="K2604" i="1" a="1"/>
  <c r="K2604" i="1" s="1"/>
  <c r="M2604" i="1" s="1"/>
  <c r="K2596" i="1" a="1"/>
  <c r="K2596" i="1" s="1"/>
  <c r="K2588" i="1" a="1"/>
  <c r="K2588" i="1" s="1"/>
  <c r="M2588" i="1" s="1"/>
  <c r="K2580" i="1" a="1"/>
  <c r="K2580" i="1" s="1"/>
  <c r="K2572" i="1" a="1"/>
  <c r="K2572" i="1" s="1"/>
  <c r="K2564" i="1" a="1"/>
  <c r="K2564" i="1" s="1"/>
  <c r="K2553" i="1" a="1"/>
  <c r="K2553" i="1" s="1"/>
  <c r="K2548" i="1" a="1"/>
  <c r="K2548" i="1" s="1"/>
  <c r="K2540" i="1" a="1"/>
  <c r="K2540" i="1" s="1"/>
  <c r="K2532" i="1" a="1"/>
  <c r="K2532" i="1" s="1"/>
  <c r="M2532" i="1" s="1"/>
  <c r="K2330" i="1" a="1"/>
  <c r="K2330" i="1" s="1"/>
  <c r="K2322" i="1" a="1"/>
  <c r="K2322" i="1" s="1"/>
  <c r="K2314" i="1" a="1"/>
  <c r="K2314" i="1" s="1"/>
  <c r="K2306" i="1" a="1"/>
  <c r="K2306" i="1" s="1"/>
  <c r="K2298" i="1" a="1"/>
  <c r="K2298" i="1" s="1"/>
  <c r="M2298" i="1" s="1"/>
  <c r="F79" i="23" s="1" a="1"/>
  <c r="F79" i="23" s="1"/>
  <c r="K2290" i="1" a="1"/>
  <c r="K2290" i="1" s="1"/>
  <c r="M2290" i="1" s="1"/>
  <c r="F31" i="23" s="1" a="1"/>
  <c r="F31" i="23" s="1"/>
  <c r="K2282" i="1" a="1"/>
  <c r="K2282" i="1" s="1"/>
  <c r="K2274" i="1" a="1"/>
  <c r="K2274" i="1" s="1"/>
  <c r="K2266" i="1" a="1"/>
  <c r="K2266" i="1" s="1"/>
  <c r="K2258" i="1" a="1"/>
  <c r="K2258" i="1" s="1"/>
  <c r="K2250" i="1" a="1"/>
  <c r="K2250" i="1" s="1"/>
  <c r="M2250" i="1" s="1"/>
  <c r="F117" i="23" s="1" a="1"/>
  <c r="F117" i="23" s="1"/>
  <c r="K2242" i="1" a="1"/>
  <c r="K2242" i="1" s="1"/>
  <c r="K2234" i="1" a="1"/>
  <c r="K2234" i="1" s="1"/>
  <c r="K2226" i="1" a="1"/>
  <c r="K2226" i="1" s="1"/>
  <c r="K2218" i="1" a="1"/>
  <c r="K2218" i="1" s="1"/>
  <c r="M2218" i="1" s="1"/>
  <c r="F125" i="23" s="1" a="1"/>
  <c r="F125" i="23" s="1"/>
  <c r="K2210" i="1" a="1"/>
  <c r="K2210" i="1" s="1"/>
  <c r="K2202" i="1" a="1"/>
  <c r="K2202" i="1" s="1"/>
  <c r="K2194" i="1" a="1"/>
  <c r="K2194" i="1" s="1"/>
  <c r="K2186" i="1" a="1"/>
  <c r="K2186" i="1" s="1"/>
  <c r="K2178" i="1" a="1"/>
  <c r="K2178" i="1" s="1"/>
  <c r="K2170" i="1" a="1"/>
  <c r="K2170" i="1" s="1"/>
  <c r="M2170" i="1" s="1"/>
  <c r="F11" i="23" s="1" a="1"/>
  <c r="F11" i="23" s="1"/>
  <c r="K2162" i="1" a="1"/>
  <c r="K2162" i="1" s="1"/>
  <c r="K2154" i="1" a="1"/>
  <c r="K2154" i="1" s="1"/>
  <c r="K2146" i="1" a="1"/>
  <c r="K2146" i="1" s="1"/>
  <c r="M2146" i="1" s="1"/>
  <c r="C13" i="5" s="1" a="1"/>
  <c r="C13" i="5" s="1"/>
  <c r="K3492" i="1" a="1"/>
  <c r="K3492" i="1" s="1"/>
  <c r="K4260" i="1" a="1"/>
  <c r="K4260" i="1" s="1"/>
  <c r="K3476" i="1" a="1"/>
  <c r="K3476" i="1" s="1"/>
  <c r="K3468" i="1" a="1"/>
  <c r="K3468" i="1" s="1"/>
  <c r="K3460" i="1" a="1"/>
  <c r="K3460" i="1" s="1"/>
  <c r="M3460" i="1" s="1"/>
  <c r="K3452" i="1" a="1"/>
  <c r="K3452" i="1" s="1"/>
  <c r="K3444" i="1" a="1"/>
  <c r="K3444" i="1" s="1"/>
  <c r="K3436" i="1" a="1"/>
  <c r="K3436" i="1" s="1"/>
  <c r="K3428" i="1" a="1"/>
  <c r="K3428" i="1" s="1"/>
  <c r="K3420" i="1" a="1"/>
  <c r="K3420" i="1" s="1"/>
  <c r="K3412" i="1" a="1"/>
  <c r="K3412" i="1" s="1"/>
  <c r="M3412" i="1" s="1"/>
  <c r="B313" i="5" s="1" a="1"/>
  <c r="B313" i="5" s="1"/>
  <c r="K3404" i="1" a="1"/>
  <c r="K3404" i="1" s="1"/>
  <c r="K3396" i="1" a="1"/>
  <c r="K3396" i="1" s="1"/>
  <c r="K3388" i="1" a="1"/>
  <c r="K3388" i="1" s="1"/>
  <c r="K3380" i="1" a="1"/>
  <c r="K3380" i="1" s="1"/>
  <c r="M3380" i="1" s="1"/>
  <c r="K3372" i="1" a="1"/>
  <c r="K3372" i="1" s="1"/>
  <c r="K3364" i="1" a="1"/>
  <c r="K3364" i="1" s="1"/>
  <c r="M3364" i="1" s="1"/>
  <c r="K3356" i="1" a="1"/>
  <c r="K3356" i="1" s="1"/>
  <c r="K3348" i="1" a="1"/>
  <c r="K3348" i="1" s="1"/>
  <c r="K3340" i="1" a="1"/>
  <c r="K3340" i="1" s="1"/>
  <c r="K3329" i="1" a="1"/>
  <c r="K3329" i="1" s="1"/>
  <c r="K3324" i="1" a="1"/>
  <c r="K3324" i="1" s="1"/>
  <c r="K3316" i="1" a="1"/>
  <c r="K3316" i="1" s="1"/>
  <c r="K3308" i="1" a="1"/>
  <c r="K3308" i="1" s="1"/>
  <c r="K3106" i="1" a="1"/>
  <c r="K3106" i="1" s="1"/>
  <c r="K3098" i="1" a="1"/>
  <c r="K3098" i="1" s="1"/>
  <c r="K3090" i="1" a="1"/>
  <c r="K3090" i="1" s="1"/>
  <c r="K3082" i="1" a="1"/>
  <c r="K3082" i="1" s="1"/>
  <c r="K3074" i="1" a="1"/>
  <c r="K3074" i="1" s="1"/>
  <c r="K3066" i="1" a="1"/>
  <c r="K3066" i="1" s="1"/>
  <c r="K3058" i="1" a="1"/>
  <c r="K3058" i="1" s="1"/>
  <c r="K3050" i="1" a="1"/>
  <c r="K3050" i="1" s="1"/>
  <c r="K3042" i="1" a="1"/>
  <c r="K3042" i="1" s="1"/>
  <c r="K3034" i="1" a="1"/>
  <c r="K3034" i="1" s="1"/>
  <c r="K3026" i="1" a="1"/>
  <c r="K3026" i="1" s="1"/>
  <c r="K3018" i="1" a="1"/>
  <c r="K3018" i="1" s="1"/>
  <c r="K3010" i="1" a="1"/>
  <c r="K3010" i="1" s="1"/>
  <c r="K3002" i="1" a="1"/>
  <c r="K3002" i="1" s="1"/>
  <c r="K2994" i="1" a="1"/>
  <c r="K2994" i="1" s="1"/>
  <c r="K2986" i="1" a="1"/>
  <c r="K2986" i="1" s="1"/>
  <c r="K2978" i="1" a="1"/>
  <c r="K2978" i="1" s="1"/>
  <c r="K2966" i="1" a="1"/>
  <c r="K2966" i="1" s="1"/>
  <c r="K2958" i="1" a="1"/>
  <c r="K2958" i="1" s="1"/>
  <c r="K2954" i="1" a="1"/>
  <c r="K2954" i="1" s="1"/>
  <c r="K2946" i="1" a="1"/>
  <c r="K2946" i="1" s="1"/>
  <c r="K2938" i="1" a="1"/>
  <c r="K2938" i="1" s="1"/>
  <c r="K2930" i="1" a="1"/>
  <c r="K2930" i="1" s="1"/>
  <c r="K2918" i="1" a="1"/>
  <c r="K2918" i="1" s="1"/>
  <c r="K2715" i="1" a="1"/>
  <c r="K2715" i="1" s="1"/>
  <c r="M2715" i="1" s="1"/>
  <c r="K2711" i="1" a="1"/>
  <c r="K2711" i="1" s="1"/>
  <c r="K2707" i="1" a="1"/>
  <c r="K2707" i="1" s="1"/>
  <c r="M2707" i="1" s="1"/>
  <c r="C384" i="5" s="1" a="1"/>
  <c r="C384" i="5" s="1"/>
  <c r="K2703" i="1" a="1"/>
  <c r="K2703" i="1" s="1"/>
  <c r="M2703" i="1" s="1"/>
  <c r="C380" i="5" s="1" a="1"/>
  <c r="C380" i="5" s="1"/>
  <c r="K2699" i="1" a="1"/>
  <c r="K2699" i="1" s="1"/>
  <c r="K2695" i="1" a="1"/>
  <c r="K2695" i="1" s="1"/>
  <c r="K2691" i="1" a="1"/>
  <c r="K2691" i="1" s="1"/>
  <c r="K2687" i="1" a="1"/>
  <c r="K2687" i="1" s="1"/>
  <c r="K2683" i="1" a="1"/>
  <c r="K2683" i="1" s="1"/>
  <c r="M2683" i="1" s="1"/>
  <c r="C360" i="5" s="1" a="1"/>
  <c r="C360" i="5" s="1"/>
  <c r="K2679" i="1" a="1"/>
  <c r="K2679" i="1" s="1"/>
  <c r="M2679" i="1" s="1"/>
  <c r="C356" i="5" s="1" a="1"/>
  <c r="C356" i="5" s="1"/>
  <c r="K2675" i="1" a="1"/>
  <c r="K2675" i="1" s="1"/>
  <c r="K2671" i="1" a="1"/>
  <c r="K2671" i="1" s="1"/>
  <c r="K2667" i="1" a="1"/>
  <c r="K2667" i="1" s="1"/>
  <c r="M2667" i="1" s="1"/>
  <c r="K2663" i="1" a="1"/>
  <c r="K2663" i="1" s="1"/>
  <c r="K2659" i="1" a="1"/>
  <c r="K2659" i="1" s="1"/>
  <c r="K2655" i="1" a="1"/>
  <c r="K2655" i="1" s="1"/>
  <c r="K2651" i="1" a="1"/>
  <c r="K2651" i="1" s="1"/>
  <c r="K2647" i="1" a="1"/>
  <c r="K2647" i="1" s="1"/>
  <c r="K2643" i="1" a="1"/>
  <c r="K2643" i="1" s="1"/>
  <c r="K2639" i="1" a="1"/>
  <c r="K2639" i="1" s="1"/>
  <c r="K2635" i="1" a="1"/>
  <c r="K2635" i="1" s="1"/>
  <c r="K2631" i="1" a="1"/>
  <c r="K2631" i="1" s="1"/>
  <c r="K2627" i="1" a="1"/>
  <c r="K2627" i="1" s="1"/>
  <c r="K2623" i="1" a="1"/>
  <c r="K2623" i="1" s="1"/>
  <c r="K2619" i="1" a="1"/>
  <c r="K2619" i="1" s="1"/>
  <c r="K2615" i="1" a="1"/>
  <c r="K2615" i="1" s="1"/>
  <c r="K2611" i="1" a="1"/>
  <c r="K2611" i="1" s="1"/>
  <c r="M2611" i="1" s="1"/>
  <c r="K2607" i="1" a="1"/>
  <c r="K2607" i="1" s="1"/>
  <c r="M2607" i="1" s="1"/>
  <c r="K2603" i="1" a="1"/>
  <c r="K2603" i="1" s="1"/>
  <c r="K2599" i="1" a="1"/>
  <c r="K2599" i="1" s="1"/>
  <c r="K2595" i="1" a="1"/>
  <c r="K2595" i="1" s="1"/>
  <c r="M2595" i="1" s="1"/>
  <c r="C272" i="5" s="1" a="1"/>
  <c r="C272" i="5" s="1"/>
  <c r="K2591" i="1" a="1"/>
  <c r="K2591" i="1" s="1"/>
  <c r="K2587" i="1" a="1"/>
  <c r="K2587" i="1" s="1"/>
  <c r="K2583" i="1" a="1"/>
  <c r="K2583" i="1" s="1"/>
  <c r="M2583" i="1" s="1"/>
  <c r="C260" i="5" s="1" a="1"/>
  <c r="C260" i="5" s="1"/>
  <c r="K2579" i="1" a="1"/>
  <c r="K2579" i="1" s="1"/>
  <c r="M2579" i="1" s="1"/>
  <c r="C256" i="5" s="1" a="1"/>
  <c r="C256" i="5" s="1"/>
  <c r="K2575" i="1" a="1"/>
  <c r="K2575" i="1" s="1"/>
  <c r="K2571" i="1" a="1"/>
  <c r="K2571" i="1" s="1"/>
  <c r="M2571" i="1" s="1"/>
  <c r="K2567" i="1" a="1"/>
  <c r="K2567" i="1" s="1"/>
  <c r="K2563" i="1" a="1"/>
  <c r="K2563" i="1" s="1"/>
  <c r="M2563" i="1" s="1"/>
  <c r="K2559" i="1" a="1"/>
  <c r="K2559" i="1" s="1"/>
  <c r="K2556" i="1" a="1"/>
  <c r="K2556" i="1" s="1"/>
  <c r="M2556" i="1" s="1"/>
  <c r="C233" i="5" s="1" a="1"/>
  <c r="C233" i="5" s="1"/>
  <c r="K2551" i="1" a="1"/>
  <c r="K2551" i="1" s="1"/>
  <c r="K2547" i="1" a="1"/>
  <c r="K2547" i="1" s="1"/>
  <c r="M2547" i="1" s="1"/>
  <c r="C224" i="5" s="1" a="1"/>
  <c r="C224" i="5" s="1"/>
  <c r="K2543" i="1" a="1"/>
  <c r="K2543" i="1" s="1"/>
  <c r="K2539" i="1" a="1"/>
  <c r="K2539" i="1" s="1"/>
  <c r="K2535" i="1" a="1"/>
  <c r="K2535" i="1" s="1"/>
  <c r="K2531" i="1" a="1"/>
  <c r="K2531" i="1" s="1"/>
  <c r="M2531" i="1" s="1"/>
  <c r="K2527" i="1" a="1"/>
  <c r="K2527" i="1" s="1"/>
  <c r="M2527" i="1" s="1"/>
  <c r="K2329" i="1" a="1"/>
  <c r="K2329" i="1" s="1"/>
  <c r="M2329" i="1" s="1"/>
  <c r="F44" i="23" s="1" a="1"/>
  <c r="F44" i="23" s="1"/>
  <c r="K2325" i="1" a="1"/>
  <c r="K2325" i="1" s="1"/>
  <c r="K2321" i="1" a="1"/>
  <c r="K2321" i="1" s="1"/>
  <c r="M2321" i="1" s="1"/>
  <c r="F27" i="23" s="1" a="1"/>
  <c r="F27" i="23" s="1"/>
  <c r="K2317" i="1" a="1"/>
  <c r="K2317" i="1" s="1"/>
  <c r="M2317" i="1" s="1"/>
  <c r="F28" i="23" s="1" a="1"/>
  <c r="F28" i="23" s="1"/>
  <c r="K2313" i="1" a="1"/>
  <c r="K2313" i="1" s="1"/>
  <c r="M2313" i="1" s="1"/>
  <c r="F67" i="23" s="1" a="1"/>
  <c r="F67" i="23" s="1"/>
  <c r="K2309" i="1" a="1"/>
  <c r="K2309" i="1" s="1"/>
  <c r="K2305" i="1" a="1"/>
  <c r="K2305" i="1" s="1"/>
  <c r="K2301" i="1" a="1"/>
  <c r="K2301" i="1" s="1"/>
  <c r="K2297" i="1" a="1"/>
  <c r="K2297" i="1" s="1"/>
  <c r="K2293" i="1" a="1"/>
  <c r="K2293" i="1" s="1"/>
  <c r="K2289" i="1" a="1"/>
  <c r="K2289" i="1" s="1"/>
  <c r="M2289" i="1" s="1"/>
  <c r="C156" i="5" s="1" a="1"/>
  <c r="C156" i="5" s="1"/>
  <c r="K2285" i="1" a="1"/>
  <c r="K2285" i="1" s="1"/>
  <c r="K2281" i="1" a="1"/>
  <c r="K2281" i="1" s="1"/>
  <c r="K2277" i="1" a="1"/>
  <c r="K2277" i="1" s="1"/>
  <c r="K2273" i="1" a="1"/>
  <c r="K2273" i="1" s="1"/>
  <c r="M2273" i="1" s="1"/>
  <c r="F75" i="23" s="1" a="1"/>
  <c r="F75" i="23" s="1"/>
  <c r="K2269" i="1" a="1"/>
  <c r="K2269" i="1" s="1"/>
  <c r="K2265" i="1" a="1"/>
  <c r="K2265" i="1" s="1"/>
  <c r="K2261" i="1" a="1"/>
  <c r="K2261" i="1" s="1"/>
  <c r="M2261" i="1" s="1"/>
  <c r="F33" i="23" s="1" a="1"/>
  <c r="F33" i="23" s="1"/>
  <c r="K2257" i="1" a="1"/>
  <c r="K2257" i="1" s="1"/>
  <c r="K2253" i="1" a="1"/>
  <c r="K2253" i="1" s="1"/>
  <c r="K2249" i="1" a="1"/>
  <c r="K2249" i="1" s="1"/>
  <c r="M2249" i="1" s="1"/>
  <c r="F82" i="23" s="1" a="1"/>
  <c r="F82" i="23" s="1"/>
  <c r="K2245" i="1" a="1"/>
  <c r="K2245" i="1" s="1"/>
  <c r="K2241" i="1" a="1"/>
  <c r="K2241" i="1" s="1"/>
  <c r="K2237" i="1" a="1"/>
  <c r="K2237" i="1" s="1"/>
  <c r="M2237" i="1" s="1"/>
  <c r="C104" i="5" s="1" a="1"/>
  <c r="C104" i="5" s="1"/>
  <c r="K2233" i="1" a="1"/>
  <c r="K2233" i="1" s="1"/>
  <c r="M2233" i="1" s="1"/>
  <c r="C100" i="5" s="1" a="1"/>
  <c r="C100" i="5" s="1"/>
  <c r="K2229" i="1" a="1"/>
  <c r="K2229" i="1" s="1"/>
  <c r="K2225" i="1" a="1"/>
  <c r="K2225" i="1" s="1"/>
  <c r="M2225" i="1" s="1"/>
  <c r="C92" i="5" s="1" a="1"/>
  <c r="C92" i="5" s="1"/>
  <c r="K2221" i="1" a="1"/>
  <c r="K2221" i="1" s="1"/>
  <c r="M2221" i="1" s="1"/>
  <c r="C88" i="5" s="1" a="1"/>
  <c r="C88" i="5" s="1"/>
  <c r="K2217" i="1" a="1"/>
  <c r="K2217" i="1" s="1"/>
  <c r="M2217" i="1" s="1"/>
  <c r="C84" i="5" s="1" a="1"/>
  <c r="C84" i="5" s="1"/>
  <c r="K2213" i="1" a="1"/>
  <c r="K2213" i="1" s="1"/>
  <c r="K2209" i="1" a="1"/>
  <c r="K2209" i="1" s="1"/>
  <c r="M2209" i="1" s="1"/>
  <c r="F36" i="23" s="1" a="1"/>
  <c r="F36" i="23" s="1"/>
  <c r="K2205" i="1" a="1"/>
  <c r="K2205" i="1" s="1"/>
  <c r="K2201" i="1" a="1"/>
  <c r="K2201" i="1" s="1"/>
  <c r="M2201" i="1" s="1"/>
  <c r="C68" i="5" s="1" a="1"/>
  <c r="C68" i="5" s="1"/>
  <c r="K2197" i="1" a="1"/>
  <c r="K2197" i="1" s="1"/>
  <c r="M2197" i="1" s="1"/>
  <c r="C64" i="5" s="1" a="1"/>
  <c r="C64" i="5" s="1"/>
  <c r="K2193" i="1" a="1"/>
  <c r="K2193" i="1" s="1"/>
  <c r="K2189" i="1" a="1"/>
  <c r="K2189" i="1" s="1"/>
  <c r="K2185" i="1" a="1"/>
  <c r="K2185" i="1" s="1"/>
  <c r="M2185" i="1" s="1"/>
  <c r="C52" i="5" s="1" a="1"/>
  <c r="C52" i="5" s="1"/>
  <c r="K2181" i="1" a="1"/>
  <c r="K2181" i="1" s="1"/>
  <c r="M2181" i="1" s="1"/>
  <c r="C48" i="5" s="1" a="1"/>
  <c r="C48" i="5" s="1"/>
  <c r="K2177" i="1" a="1"/>
  <c r="K2177" i="1" s="1"/>
  <c r="M2177" i="1" s="1"/>
  <c r="F17" i="23" s="1" a="1"/>
  <c r="F17" i="23" s="1"/>
  <c r="K2173" i="1" a="1"/>
  <c r="K2173" i="1" s="1"/>
  <c r="K2169" i="1" a="1"/>
  <c r="K2169" i="1" s="1"/>
  <c r="K2166" i="1" a="1"/>
  <c r="K2166" i="1" s="1"/>
  <c r="K2161" i="1" a="1"/>
  <c r="K2161" i="1" s="1"/>
  <c r="K2157" i="1" a="1"/>
  <c r="K2157" i="1" s="1"/>
  <c r="K2153" i="1" a="1"/>
  <c r="K2153" i="1" s="1"/>
  <c r="K2149" i="1" a="1"/>
  <c r="K2149" i="1" s="1"/>
  <c r="K2145" i="1" a="1"/>
  <c r="K2145" i="1" s="1"/>
  <c r="K2141" i="1" a="1"/>
  <c r="K2141" i="1" s="1"/>
  <c r="K2137" i="1" a="1"/>
  <c r="K2137" i="1" s="1"/>
  <c r="K3491" i="1" a="1"/>
  <c r="K3491" i="1" s="1"/>
  <c r="M3491" i="1" s="1"/>
  <c r="K3487" i="1" a="1"/>
  <c r="K3487" i="1" s="1"/>
  <c r="K3483" i="1" a="1"/>
  <c r="K3483" i="1" s="1"/>
  <c r="K3479" i="1" a="1"/>
  <c r="K3479" i="1" s="1"/>
  <c r="M3479" i="1" s="1"/>
  <c r="B380" i="5" s="1" a="1"/>
  <c r="B380" i="5" s="1"/>
  <c r="K3475" i="1" a="1"/>
  <c r="K3475" i="1" s="1"/>
  <c r="K3471" i="1" a="1"/>
  <c r="K3471" i="1" s="1"/>
  <c r="K3467" i="1" a="1"/>
  <c r="K3467" i="1" s="1"/>
  <c r="K3463" i="1" a="1"/>
  <c r="K3463" i="1" s="1"/>
  <c r="K3459" i="1" a="1"/>
  <c r="K3459" i="1" s="1"/>
  <c r="M3459" i="1" s="1"/>
  <c r="B360" i="5" s="1" a="1"/>
  <c r="B360" i="5" s="1"/>
  <c r="K3455" i="1" a="1"/>
  <c r="K3455" i="1" s="1"/>
  <c r="M3455" i="1" s="1"/>
  <c r="B356" i="5" s="1" a="1"/>
  <c r="B356" i="5" s="1"/>
  <c r="K3451" i="1" a="1"/>
  <c r="K3451" i="1" s="1"/>
  <c r="K3447" i="1" a="1"/>
  <c r="K3447" i="1" s="1"/>
  <c r="K3443" i="1" a="1"/>
  <c r="K3443" i="1" s="1"/>
  <c r="K3439" i="1" a="1"/>
  <c r="K3439" i="1" s="1"/>
  <c r="K3435" i="1" a="1"/>
  <c r="K3435" i="1" s="1"/>
  <c r="K3431" i="1" a="1"/>
  <c r="K3431" i="1" s="1"/>
  <c r="K3427" i="1" a="1"/>
  <c r="K3427" i="1" s="1"/>
  <c r="K3423" i="1" a="1"/>
  <c r="K3423" i="1" s="1"/>
  <c r="K3419" i="1" a="1"/>
  <c r="K3419" i="1" s="1"/>
  <c r="K3415" i="1" a="1"/>
  <c r="K3415" i="1" s="1"/>
  <c r="K3411" i="1" a="1"/>
  <c r="K3411" i="1" s="1"/>
  <c r="K3407" i="1" a="1"/>
  <c r="K3407" i="1" s="1"/>
  <c r="K3403" i="1" a="1"/>
  <c r="K3403" i="1" s="1"/>
  <c r="K3399" i="1" a="1"/>
  <c r="K3399" i="1" s="1"/>
  <c r="K3395" i="1" a="1"/>
  <c r="K3395" i="1" s="1"/>
  <c r="K3391" i="1" a="1"/>
  <c r="K3391" i="1" s="1"/>
  <c r="K3387" i="1" a="1"/>
  <c r="K3387" i="1" s="1"/>
  <c r="K3383" i="1" a="1"/>
  <c r="K3383" i="1" s="1"/>
  <c r="K3379" i="1" a="1"/>
  <c r="K3379" i="1" s="1"/>
  <c r="M3379" i="1" s="1"/>
  <c r="B280" i="5" s="1" a="1"/>
  <c r="B280" i="5" s="1"/>
  <c r="K3375" i="1" a="1"/>
  <c r="K3375" i="1" s="1"/>
  <c r="K3371" i="1" a="1"/>
  <c r="K3371" i="1" s="1"/>
  <c r="K3367" i="1" a="1"/>
  <c r="K3367" i="1" s="1"/>
  <c r="K3363" i="1" a="1"/>
  <c r="K3363" i="1" s="1"/>
  <c r="K3359" i="1" a="1"/>
  <c r="K3359" i="1" s="1"/>
  <c r="K3355" i="1" a="1"/>
  <c r="K3355" i="1" s="1"/>
  <c r="K3351" i="1" a="1"/>
  <c r="K3351" i="1" s="1"/>
  <c r="K3347" i="1" a="1"/>
  <c r="K3347" i="1" s="1"/>
  <c r="M3347" i="1" s="1"/>
  <c r="K3343" i="1" a="1"/>
  <c r="K3343" i="1" s="1"/>
  <c r="K3339" i="1" a="1"/>
  <c r="K3339" i="1" s="1"/>
  <c r="K3335" i="1" a="1"/>
  <c r="K3335" i="1" s="1"/>
  <c r="K3332" i="1" a="1"/>
  <c r="K3332" i="1" s="1"/>
  <c r="M3332" i="1" s="1"/>
  <c r="B233" i="5" s="1" a="1"/>
  <c r="B233" i="5" s="1"/>
  <c r="K3327" i="1" a="1"/>
  <c r="K3327" i="1" s="1"/>
  <c r="K3323" i="1" a="1"/>
  <c r="K3323" i="1" s="1"/>
  <c r="K3319" i="1" a="1"/>
  <c r="K3319" i="1" s="1"/>
  <c r="K3315" i="1" a="1"/>
  <c r="K3315" i="1" s="1"/>
  <c r="K3311" i="1" a="1"/>
  <c r="K3311" i="1" s="1"/>
  <c r="K3307" i="1" a="1"/>
  <c r="K3307" i="1" s="1"/>
  <c r="K3303" i="1" a="1"/>
  <c r="K3303" i="1" s="1"/>
  <c r="M3303" i="1" s="1"/>
  <c r="K3105" i="1" a="1"/>
  <c r="K3105" i="1" s="1"/>
  <c r="K3101" i="1" a="1"/>
  <c r="K3101" i="1" s="1"/>
  <c r="K3097" i="1" a="1"/>
  <c r="K3097" i="1" s="1"/>
  <c r="K3093" i="1" a="1"/>
  <c r="K3093" i="1" s="1"/>
  <c r="K3089" i="1" a="1"/>
  <c r="K3089" i="1" s="1"/>
  <c r="M3089" i="1" s="1"/>
  <c r="D67" i="23" s="1" a="1"/>
  <c r="D67" i="23" s="1"/>
  <c r="K3085" i="1" a="1"/>
  <c r="K3085" i="1" s="1"/>
  <c r="K3081" i="1" a="1"/>
  <c r="K3081" i="1" s="1"/>
  <c r="K3077" i="1" a="1"/>
  <c r="K3077" i="1" s="1"/>
  <c r="K3073" i="1" a="1"/>
  <c r="K3073" i="1" s="1"/>
  <c r="K3069" i="1" a="1"/>
  <c r="K3069" i="1" s="1"/>
  <c r="K3065" i="1" a="1"/>
  <c r="K3065" i="1" s="1"/>
  <c r="K3061" i="1" a="1"/>
  <c r="K3061" i="1" s="1"/>
  <c r="K3057" i="1" a="1"/>
  <c r="K3057" i="1" s="1"/>
  <c r="M3057" i="1" s="1"/>
  <c r="D88" i="23" s="1" a="1"/>
  <c r="D88" i="23" s="1"/>
  <c r="K3053" i="1" a="1"/>
  <c r="K3053" i="1" s="1"/>
  <c r="K3049" i="1" a="1"/>
  <c r="K3049" i="1" s="1"/>
  <c r="K3045" i="1" a="1"/>
  <c r="K3045" i="1" s="1"/>
  <c r="K3041" i="1" a="1"/>
  <c r="K3041" i="1" s="1"/>
  <c r="K3037" i="1" a="1"/>
  <c r="K3037" i="1" s="1"/>
  <c r="K3033" i="1" a="1"/>
  <c r="K3033" i="1" s="1"/>
  <c r="K3029" i="1" a="1"/>
  <c r="K3029" i="1" s="1"/>
  <c r="K3025" i="1" a="1"/>
  <c r="K3025" i="1" s="1"/>
  <c r="K3021" i="1" a="1"/>
  <c r="K3021" i="1" s="1"/>
  <c r="K3017" i="1" a="1"/>
  <c r="K3017" i="1" s="1"/>
  <c r="K3013" i="1" a="1"/>
  <c r="K3013" i="1" s="1"/>
  <c r="M3013" i="1" s="1"/>
  <c r="B104" i="5" s="1" a="1"/>
  <c r="B104" i="5" s="1"/>
  <c r="K3009" i="1" a="1"/>
  <c r="K3009" i="1" s="1"/>
  <c r="M3009" i="1" s="1"/>
  <c r="B100" i="5" s="1" a="1"/>
  <c r="B100" i="5" s="1"/>
  <c r="K3005" i="1" a="1"/>
  <c r="K3005" i="1" s="1"/>
  <c r="K3001" i="1" a="1"/>
  <c r="K3001" i="1" s="1"/>
  <c r="M3001" i="1" s="1"/>
  <c r="B92" i="5" s="1" a="1"/>
  <c r="B92" i="5" s="1"/>
  <c r="K2997" i="1" a="1"/>
  <c r="K2997" i="1" s="1"/>
  <c r="K2993" i="1" a="1"/>
  <c r="K2993" i="1" s="1"/>
  <c r="K2989" i="1" a="1"/>
  <c r="K2989" i="1" s="1"/>
  <c r="K2985" i="1" a="1"/>
  <c r="K2985" i="1" s="1"/>
  <c r="M2985" i="1" s="1"/>
  <c r="D36" i="23" s="1" a="1"/>
  <c r="D36" i="23" s="1"/>
  <c r="K2981" i="1" a="1"/>
  <c r="K2981" i="1" s="1"/>
  <c r="K2977" i="1" a="1"/>
  <c r="K2977" i="1" s="1"/>
  <c r="M2977" i="1" s="1"/>
  <c r="B68" i="5" s="1" a="1"/>
  <c r="B68" i="5" s="1"/>
  <c r="K2973" i="1" a="1"/>
  <c r="K2973" i="1" s="1"/>
  <c r="K2969" i="1" a="1"/>
  <c r="K2969" i="1" s="1"/>
  <c r="K2965" i="1" a="1"/>
  <c r="K2965" i="1" s="1"/>
  <c r="K2961" i="1" a="1"/>
  <c r="K2961" i="1" s="1"/>
  <c r="K2957" i="1" a="1"/>
  <c r="K2957" i="1" s="1"/>
  <c r="M2957" i="1" s="1"/>
  <c r="B48" i="5" s="1" a="1"/>
  <c r="B48" i="5" s="1"/>
  <c r="K2953" i="1" a="1"/>
  <c r="K2953" i="1" s="1"/>
  <c r="K2949" i="1" a="1"/>
  <c r="K2949" i="1" s="1"/>
  <c r="K2945" i="1" a="1"/>
  <c r="K2945" i="1" s="1"/>
  <c r="K2942" i="1" a="1"/>
  <c r="K2942" i="1" s="1"/>
  <c r="K2937" i="1" a="1"/>
  <c r="K2937" i="1" s="1"/>
  <c r="M2937" i="1" s="1"/>
  <c r="B28" i="5" s="1" a="1"/>
  <c r="B28" i="5" s="1"/>
  <c r="K2933" i="1" a="1"/>
  <c r="K2933" i="1" s="1"/>
  <c r="K2929" i="1" a="1"/>
  <c r="K2929" i="1" s="1"/>
  <c r="K2925" i="1" a="1"/>
  <c r="K2925" i="1" s="1"/>
  <c r="K2921" i="1" a="1"/>
  <c r="K2921" i="1" s="1"/>
  <c r="K2917" i="1" a="1"/>
  <c r="K2917" i="1" s="1"/>
  <c r="K2913" i="1" a="1"/>
  <c r="K2913" i="1" s="1"/>
  <c r="M2913" i="1" s="1"/>
  <c r="D10" i="23" s="1" a="1"/>
  <c r="D10" i="23" s="1"/>
  <c r="K2718" i="1" a="1"/>
  <c r="K2718" i="1" s="1"/>
  <c r="K2714" i="1" a="1"/>
  <c r="K2714" i="1" s="1"/>
  <c r="K2710" i="1" a="1"/>
  <c r="K2710" i="1" s="1"/>
  <c r="K2706" i="1" a="1"/>
  <c r="K2706" i="1" s="1"/>
  <c r="K2702" i="1" a="1"/>
  <c r="K2702" i="1" s="1"/>
  <c r="K2698" i="1" a="1"/>
  <c r="K2698" i="1" s="1"/>
  <c r="M2698" i="1" s="1"/>
  <c r="K2694" i="1" a="1"/>
  <c r="K2694" i="1" s="1"/>
  <c r="K2690" i="1" a="1"/>
  <c r="K2690" i="1" s="1"/>
  <c r="K2686" i="1" a="1"/>
  <c r="K2686" i="1" s="1"/>
  <c r="M2686" i="1" s="1"/>
  <c r="K2682" i="1" a="1"/>
  <c r="K2682" i="1" s="1"/>
  <c r="M2682" i="1" s="1"/>
  <c r="C359" i="5" s="1" a="1"/>
  <c r="C359" i="5" s="1"/>
  <c r="K2678" i="1" a="1"/>
  <c r="K2678" i="1" s="1"/>
  <c r="M2678" i="1" s="1"/>
  <c r="K2674" i="1" a="1"/>
  <c r="K2674" i="1" s="1"/>
  <c r="K2670" i="1" a="1"/>
  <c r="K2670" i="1" s="1"/>
  <c r="K950" i="1" a="1"/>
  <c r="K950" i="1" s="1"/>
  <c r="M950" i="1" s="1"/>
  <c r="K2662" i="1" a="1"/>
  <c r="K2662" i="1" s="1"/>
  <c r="K2658" i="1" a="1"/>
  <c r="K2658" i="1" s="1"/>
  <c r="K2654" i="1" a="1"/>
  <c r="K2654" i="1" s="1"/>
  <c r="K2650" i="1" a="1"/>
  <c r="K2650" i="1" s="1"/>
  <c r="K2646" i="1" a="1"/>
  <c r="K2646" i="1" s="1"/>
  <c r="K2642" i="1" a="1"/>
  <c r="K2642" i="1" s="1"/>
  <c r="M2642" i="1" s="1"/>
  <c r="K2638" i="1" a="1"/>
  <c r="K2638" i="1" s="1"/>
  <c r="M2638" i="1" s="1"/>
  <c r="K2634" i="1" a="1"/>
  <c r="K2634" i="1" s="1"/>
  <c r="K2630" i="1" a="1"/>
  <c r="K2630" i="1" s="1"/>
  <c r="K2626" i="1" a="1"/>
  <c r="K2626" i="1" s="1"/>
  <c r="K2622" i="1" a="1"/>
  <c r="K2622" i="1" s="1"/>
  <c r="K2618" i="1" a="1"/>
  <c r="K2618" i="1" s="1"/>
  <c r="K2614" i="1" a="1"/>
  <c r="K2614" i="1" s="1"/>
  <c r="K2610" i="1" a="1"/>
  <c r="K2610" i="1" s="1"/>
  <c r="K2606" i="1" a="1"/>
  <c r="K2606" i="1" s="1"/>
  <c r="M2606" i="1" s="1"/>
  <c r="K2602" i="1" a="1"/>
  <c r="K2602" i="1" s="1"/>
  <c r="K2598" i="1" a="1"/>
  <c r="K2598" i="1" s="1"/>
  <c r="K2594" i="1" a="1"/>
  <c r="K2594" i="1" s="1"/>
  <c r="K2590" i="1" a="1"/>
  <c r="K2590" i="1" s="1"/>
  <c r="K2586" i="1" a="1"/>
  <c r="K2586" i="1" s="1"/>
  <c r="M2586" i="1" s="1"/>
  <c r="K2582" i="1" a="1"/>
  <c r="K2582" i="1" s="1"/>
  <c r="K2578" i="1" a="1"/>
  <c r="K2578" i="1" s="1"/>
  <c r="K2574" i="1" a="1"/>
  <c r="K2574" i="1" s="1"/>
  <c r="K2570" i="1" a="1"/>
  <c r="K2570" i="1" s="1"/>
  <c r="K2566" i="1" a="1"/>
  <c r="K2566" i="1" s="1"/>
  <c r="K2562" i="1" a="1"/>
  <c r="K2562" i="1" s="1"/>
  <c r="K2558" i="1" a="1"/>
  <c r="K2558" i="1" s="1"/>
  <c r="M2558" i="1" s="1"/>
  <c r="K2555" i="1" a="1"/>
  <c r="K2555" i="1" s="1"/>
  <c r="K2550" i="1" a="1"/>
  <c r="K2550" i="1" s="1"/>
  <c r="K2546" i="1" a="1"/>
  <c r="K2546" i="1" s="1"/>
  <c r="M2546" i="1" s="1"/>
  <c r="K2542" i="1" a="1"/>
  <c r="K2542" i="1" s="1"/>
  <c r="K2538" i="1" a="1"/>
  <c r="K2538" i="1" s="1"/>
  <c r="K2534" i="1" a="1"/>
  <c r="K2534" i="1" s="1"/>
  <c r="M2534" i="1" s="1"/>
  <c r="C211" i="5" s="1" a="1"/>
  <c r="C211" i="5" s="1"/>
  <c r="K2530" i="1" a="1"/>
  <c r="K2530" i="1" s="1"/>
  <c r="K2526" i="1" a="1"/>
  <c r="K2526" i="1" s="1"/>
  <c r="K2328" i="1" a="1"/>
  <c r="K2328" i="1" s="1"/>
  <c r="K2324" i="1" a="1"/>
  <c r="K2324" i="1" s="1"/>
  <c r="K3872" i="1" a="1"/>
  <c r="K3872" i="1" s="1"/>
  <c r="K2316" i="1" a="1"/>
  <c r="K2316" i="1" s="1"/>
  <c r="K2312" i="1" a="1"/>
  <c r="K2312" i="1" s="1"/>
  <c r="M2312" i="1" s="1"/>
  <c r="C179" i="5" s="1" a="1"/>
  <c r="C179" i="5" s="1"/>
  <c r="K2320" i="1" a="1"/>
  <c r="K2320" i="1" s="1"/>
  <c r="M2320" i="1" s="1"/>
  <c r="F99" i="23" s="1" a="1"/>
  <c r="F99" i="23" s="1"/>
  <c r="K2304" i="1" a="1"/>
  <c r="K2304" i="1" s="1"/>
  <c r="K2300" i="1" a="1"/>
  <c r="K2300" i="1" s="1"/>
  <c r="K2296" i="1" a="1"/>
  <c r="K2296" i="1" s="1"/>
  <c r="M2296" i="1" s="1"/>
  <c r="F78" i="23" s="1" a="1"/>
  <c r="F78" i="23" s="1"/>
  <c r="K2292" i="1" a="1"/>
  <c r="K2292" i="1" s="1"/>
  <c r="M2292" i="1" s="1"/>
  <c r="C159" i="5" s="1" a="1"/>
  <c r="C159" i="5" s="1"/>
  <c r="K2288" i="1" a="1"/>
  <c r="K2288" i="1" s="1"/>
  <c r="K2284" i="1" a="1"/>
  <c r="K2284" i="1" s="1"/>
  <c r="M2284" i="1" s="1"/>
  <c r="C151" i="5" s="1" a="1"/>
  <c r="C151" i="5" s="1"/>
  <c r="K2280" i="1" a="1"/>
  <c r="K2280" i="1" s="1"/>
  <c r="K2276" i="1" a="1"/>
  <c r="K2276" i="1" s="1"/>
  <c r="K2272" i="1" a="1"/>
  <c r="K2272" i="1" s="1"/>
  <c r="K2268" i="1" a="1"/>
  <c r="K2268" i="1" s="1"/>
  <c r="M2268" i="1" s="1"/>
  <c r="C135" i="5" s="1" a="1"/>
  <c r="C135" i="5" s="1"/>
  <c r="K2264" i="1" a="1"/>
  <c r="K2264" i="1" s="1"/>
  <c r="K2260" i="1" a="1"/>
  <c r="K2260" i="1" s="1"/>
  <c r="K2256" i="1" a="1"/>
  <c r="K2256" i="1" s="1"/>
  <c r="K2252" i="1" a="1"/>
  <c r="K2252" i="1" s="1"/>
  <c r="K2248" i="1" a="1"/>
  <c r="K2248" i="1" s="1"/>
  <c r="M2248" i="1" s="1"/>
  <c r="C115" i="5" s="1" a="1"/>
  <c r="C115" i="5" s="1"/>
  <c r="K2244" i="1" a="1"/>
  <c r="K2244" i="1" s="1"/>
  <c r="K2240" i="1" a="1"/>
  <c r="K2240" i="1" s="1"/>
  <c r="M2240" i="1" s="1"/>
  <c r="C107" i="5" s="1" a="1"/>
  <c r="C107" i="5" s="1"/>
  <c r="K2236" i="1" a="1"/>
  <c r="K2236" i="1" s="1"/>
  <c r="K2232" i="1" a="1"/>
  <c r="K2232" i="1" s="1"/>
  <c r="M2232" i="1" s="1"/>
  <c r="F15" i="23" s="1" a="1"/>
  <c r="F15" i="23" s="1"/>
  <c r="K2228" i="1" a="1"/>
  <c r="K2228" i="1" s="1"/>
  <c r="K2224" i="1" a="1"/>
  <c r="K2224" i="1" s="1"/>
  <c r="M2224" i="1" s="1"/>
  <c r="F55" i="23" s="1" a="1"/>
  <c r="F55" i="23" s="1"/>
  <c r="K2220" i="1" a="1"/>
  <c r="K2220" i="1" s="1"/>
  <c r="K2216" i="1" a="1"/>
  <c r="K2216" i="1" s="1"/>
  <c r="M2216" i="1" s="1"/>
  <c r="F29" i="23" s="1" a="1"/>
  <c r="F29" i="23" s="1"/>
  <c r="K2212" i="1" a="1"/>
  <c r="K2212" i="1" s="1"/>
  <c r="K2208" i="1" a="1"/>
  <c r="K2208" i="1" s="1"/>
  <c r="K2204" i="1" a="1"/>
  <c r="K2204" i="1" s="1"/>
  <c r="K2200" i="1" a="1"/>
  <c r="K2200" i="1" s="1"/>
  <c r="M2200" i="1" s="1"/>
  <c r="F109" i="23" s="1" a="1"/>
  <c r="F109" i="23" s="1"/>
  <c r="K2196" i="1" a="1"/>
  <c r="K2196" i="1" s="1"/>
  <c r="K2192" i="1" a="1"/>
  <c r="K2192" i="1" s="1"/>
  <c r="K2188" i="1" a="1"/>
  <c r="K2188" i="1" s="1"/>
  <c r="K2184" i="1" a="1"/>
  <c r="K2184" i="1" s="1"/>
  <c r="K2180" i="1" a="1"/>
  <c r="K2180" i="1" s="1"/>
  <c r="K2176" i="1" a="1"/>
  <c r="K2176" i="1" s="1"/>
  <c r="K2172" i="1" a="1"/>
  <c r="K2172" i="1" s="1"/>
  <c r="M2172" i="1" s="1"/>
  <c r="F64" i="23" s="1" a="1"/>
  <c r="F64" i="23" s="1"/>
  <c r="K2165" i="1" a="1"/>
  <c r="K2165" i="1" s="1"/>
  <c r="K2164" i="1" a="1"/>
  <c r="K2164" i="1" s="1"/>
  <c r="K2160" i="1" a="1"/>
  <c r="K2160" i="1" s="1"/>
  <c r="K2156" i="1" a="1"/>
  <c r="K2156" i="1" s="1"/>
  <c r="K2152" i="1" a="1"/>
  <c r="K2152" i="1" s="1"/>
  <c r="K2148" i="1" a="1"/>
  <c r="K2148" i="1" s="1"/>
  <c r="K2144" i="1" a="1"/>
  <c r="K2144" i="1" s="1"/>
  <c r="M2144" i="1" s="1"/>
  <c r="F98" i="23" s="1" a="1"/>
  <c r="F98" i="23" s="1"/>
  <c r="K2140" i="1" a="1"/>
  <c r="K2140" i="1" s="1"/>
  <c r="M2140" i="1" s="1"/>
  <c r="C7" i="5" s="1" a="1"/>
  <c r="C7" i="5" s="1"/>
  <c r="K3494" i="1" a="1"/>
  <c r="K3494" i="1" s="1"/>
  <c r="K3490" i="1" a="1"/>
  <c r="K3490" i="1" s="1"/>
  <c r="K3486" i="1" a="1"/>
  <c r="K3486" i="1" s="1"/>
  <c r="K3482" i="1" a="1"/>
  <c r="K3482" i="1" s="1"/>
  <c r="K3478" i="1" a="1"/>
  <c r="K3478" i="1" s="1"/>
  <c r="K3474" i="1" a="1"/>
  <c r="K3474" i="1" s="1"/>
  <c r="K3470" i="1" a="1"/>
  <c r="K3470" i="1" s="1"/>
  <c r="K3466" i="1" a="1"/>
  <c r="K3466" i="1" s="1"/>
  <c r="K3462" i="1" a="1"/>
  <c r="K3462" i="1" s="1"/>
  <c r="K3458" i="1" a="1"/>
  <c r="K3458" i="1" s="1"/>
  <c r="K3454" i="1" a="1"/>
  <c r="K3454" i="1" s="1"/>
  <c r="K3450" i="1" a="1"/>
  <c r="K3450" i="1" s="1"/>
  <c r="K3446" i="1" a="1"/>
  <c r="K3446" i="1" s="1"/>
  <c r="K1156" i="1" a="1"/>
  <c r="K1156" i="1" s="1"/>
  <c r="K3438" i="1" a="1"/>
  <c r="K3438" i="1" s="1"/>
  <c r="K3434" i="1" a="1"/>
  <c r="K3434" i="1" s="1"/>
  <c r="K3430" i="1" a="1"/>
  <c r="K3430" i="1" s="1"/>
  <c r="K3426" i="1" a="1"/>
  <c r="K3426" i="1" s="1"/>
  <c r="K3422" i="1" a="1"/>
  <c r="K3422" i="1" s="1"/>
  <c r="K3418" i="1" a="1"/>
  <c r="K3418" i="1" s="1"/>
  <c r="K3414" i="1" a="1"/>
  <c r="K3414" i="1" s="1"/>
  <c r="K3410" i="1" a="1"/>
  <c r="K3410" i="1" s="1"/>
  <c r="K3406" i="1" a="1"/>
  <c r="K3406" i="1" s="1"/>
  <c r="K3402" i="1" a="1"/>
  <c r="K3402" i="1" s="1"/>
  <c r="M3402" i="1" s="1"/>
  <c r="K3398" i="1" a="1"/>
  <c r="K3398" i="1" s="1"/>
  <c r="K3394" i="1" a="1"/>
  <c r="K3394" i="1" s="1"/>
  <c r="K3390" i="1" a="1"/>
  <c r="K3390" i="1" s="1"/>
  <c r="K3386" i="1" a="1"/>
  <c r="K3386" i="1" s="1"/>
  <c r="K3382" i="1" a="1"/>
  <c r="K3382" i="1" s="1"/>
  <c r="K3378" i="1" a="1"/>
  <c r="K3378" i="1" s="1"/>
  <c r="K3374" i="1" a="1"/>
  <c r="K3374" i="1" s="1"/>
  <c r="K3370" i="1" a="1"/>
  <c r="K3370" i="1" s="1"/>
  <c r="K3366" i="1" a="1"/>
  <c r="K3366" i="1" s="1"/>
  <c r="K3362" i="1" a="1"/>
  <c r="K3362" i="1" s="1"/>
  <c r="M3362" i="1" s="1"/>
  <c r="K3358" i="1" a="1"/>
  <c r="K3358" i="1" s="1"/>
  <c r="K3354" i="1" a="1"/>
  <c r="K3354" i="1" s="1"/>
  <c r="K3350" i="1" a="1"/>
  <c r="K3350" i="1" s="1"/>
  <c r="M3350" i="1" s="1"/>
  <c r="B251" i="5" s="1" a="1"/>
  <c r="B251" i="5" s="1"/>
  <c r="K3346" i="1" a="1"/>
  <c r="K3346" i="1" s="1"/>
  <c r="K3342" i="1" a="1"/>
  <c r="K3342" i="1" s="1"/>
  <c r="K3338" i="1" a="1"/>
  <c r="K3338" i="1" s="1"/>
  <c r="K3334" i="1" a="1"/>
  <c r="K3334" i="1" s="1"/>
  <c r="K3331" i="1" a="1"/>
  <c r="K3331" i="1" s="1"/>
  <c r="K3326" i="1" a="1"/>
  <c r="K3326" i="1" s="1"/>
  <c r="K3322" i="1" a="1"/>
  <c r="K3322" i="1" s="1"/>
  <c r="M3322" i="1" s="1"/>
  <c r="K3318" i="1" a="1"/>
  <c r="K3318" i="1" s="1"/>
  <c r="K3314" i="1" a="1"/>
  <c r="K3314" i="1" s="1"/>
  <c r="K3310" i="1" a="1"/>
  <c r="K3310" i="1" s="1"/>
  <c r="M3310" i="1" s="1"/>
  <c r="B211" i="5" s="1" a="1"/>
  <c r="B211" i="5" s="1"/>
  <c r="K3306" i="1" a="1"/>
  <c r="K3306" i="1" s="1"/>
  <c r="K3302" i="1" a="1"/>
  <c r="K3302" i="1" s="1"/>
  <c r="K3104" i="1" a="1"/>
  <c r="K3104" i="1" s="1"/>
  <c r="K3100" i="1" a="1"/>
  <c r="K3100" i="1" s="1"/>
  <c r="K4218" i="1" a="1"/>
  <c r="K4218" i="1" s="1"/>
  <c r="K3092" i="1" a="1"/>
  <c r="K3092" i="1" s="1"/>
  <c r="K3088" i="1" a="1"/>
  <c r="K3088" i="1" s="1"/>
  <c r="K2666" i="1" a="1"/>
  <c r="K2666" i="1" s="1"/>
  <c r="K3080" i="1" a="1"/>
  <c r="K3080" i="1" s="1"/>
  <c r="K3076" i="1" a="1"/>
  <c r="K3076" i="1" s="1"/>
  <c r="K3072" i="1" a="1"/>
  <c r="K3072" i="1" s="1"/>
  <c r="M3072" i="1" s="1"/>
  <c r="D78" i="23" s="1" a="1"/>
  <c r="D78" i="23" s="1"/>
  <c r="K3068" i="1" a="1"/>
  <c r="K3068" i="1" s="1"/>
  <c r="M3068" i="1" s="1"/>
  <c r="B159" i="5" s="1" a="1"/>
  <c r="B159" i="5" s="1"/>
  <c r="K3064" i="1" a="1"/>
  <c r="K3064" i="1" s="1"/>
  <c r="K3060" i="1" a="1"/>
  <c r="K3060" i="1" s="1"/>
  <c r="K3056" i="1" a="1"/>
  <c r="K3056" i="1" s="1"/>
  <c r="K3052" i="1" a="1"/>
  <c r="K3052" i="1" s="1"/>
  <c r="K3048" i="1" a="1"/>
  <c r="K3048" i="1" s="1"/>
  <c r="K3044" i="1" a="1"/>
  <c r="K3044" i="1" s="1"/>
  <c r="K3040" i="1" a="1"/>
  <c r="K3040" i="1" s="1"/>
  <c r="K3036" i="1" a="1"/>
  <c r="K3036" i="1" s="1"/>
  <c r="K3032" i="1" a="1"/>
  <c r="K3032" i="1" s="1"/>
  <c r="K3028" i="1" a="1"/>
  <c r="K3028" i="1" s="1"/>
  <c r="K3024" i="1" a="1"/>
  <c r="K3024" i="1" s="1"/>
  <c r="M3024" i="1" s="1"/>
  <c r="B115" i="5" s="1" a="1"/>
  <c r="B115" i="5" s="1"/>
  <c r="K3020" i="1" a="1"/>
  <c r="K3020" i="1" s="1"/>
  <c r="K3016" i="1" a="1"/>
  <c r="K3016" i="1" s="1"/>
  <c r="K3012" i="1" a="1"/>
  <c r="K3012" i="1" s="1"/>
  <c r="K3008" i="1" a="1"/>
  <c r="K3008" i="1" s="1"/>
  <c r="K3004" i="1" a="1"/>
  <c r="K3004" i="1" s="1"/>
  <c r="K3000" i="1" a="1"/>
  <c r="K3000" i="1" s="1"/>
  <c r="K2996" i="1" a="1"/>
  <c r="K2996" i="1" s="1"/>
  <c r="M2996" i="1" s="1"/>
  <c r="D97" i="23" s="1" a="1"/>
  <c r="D97" i="23" s="1"/>
  <c r="K2992" i="1" a="1"/>
  <c r="K2992" i="1" s="1"/>
  <c r="M2992" i="1" s="1"/>
  <c r="D29" i="23" s="1" a="1"/>
  <c r="D29" i="23" s="1"/>
  <c r="K2988" i="1" a="1"/>
  <c r="K2988" i="1" s="1"/>
  <c r="K2984" i="1" a="1"/>
  <c r="K2984" i="1" s="1"/>
  <c r="K2980" i="1" a="1"/>
  <c r="K2980" i="1" s="1"/>
  <c r="K2976" i="1" a="1"/>
  <c r="K2976" i="1" s="1"/>
  <c r="M2976" i="1" s="1"/>
  <c r="D109" i="23" s="1" a="1"/>
  <c r="D109" i="23" s="1"/>
  <c r="K2972" i="1" a="1"/>
  <c r="K2972" i="1" s="1"/>
  <c r="K2968" i="1" a="1"/>
  <c r="K2968" i="1" s="1"/>
  <c r="K2964" i="1" a="1"/>
  <c r="K2964" i="1" s="1"/>
  <c r="K2960" i="1" a="1"/>
  <c r="K2960" i="1" s="1"/>
  <c r="K2956" i="1" a="1"/>
  <c r="K2956" i="1" s="1"/>
  <c r="K2952" i="1" a="1"/>
  <c r="K2952" i="1" s="1"/>
  <c r="K2948" i="1" a="1"/>
  <c r="K2948" i="1" s="1"/>
  <c r="M2948" i="1" s="1"/>
  <c r="D64" i="23" s="1" a="1"/>
  <c r="D64" i="23" s="1"/>
  <c r="K2941" i="1" a="1"/>
  <c r="K2941" i="1" s="1"/>
  <c r="K2940" i="1" a="1"/>
  <c r="K2940" i="1" s="1"/>
  <c r="K2936" i="1" a="1"/>
  <c r="K2936" i="1" s="1"/>
  <c r="K2932" i="1" a="1"/>
  <c r="K2932" i="1" s="1"/>
  <c r="K2928" i="1" a="1"/>
  <c r="K2928" i="1" s="1"/>
  <c r="K2924" i="1" a="1"/>
  <c r="K2924" i="1" s="1"/>
  <c r="M2924" i="1" s="1"/>
  <c r="B15" i="5" s="1" a="1"/>
  <c r="B15" i="5" s="1"/>
  <c r="K2920" i="1" a="1"/>
  <c r="K2920" i="1" s="1"/>
  <c r="K2916" i="1" a="1"/>
  <c r="K2916" i="1" s="1"/>
  <c r="M2916" i="1" s="1"/>
  <c r="B7" i="5" s="1" a="1"/>
  <c r="B7" i="5" s="1"/>
  <c r="M206" i="5" l="1"/>
  <c r="M222" i="5"/>
  <c r="M238" i="5"/>
  <c r="M254" i="5"/>
  <c r="M270" i="5"/>
  <c r="M318" i="5"/>
  <c r="M334" i="5"/>
  <c r="M350" i="5"/>
  <c r="M358" i="5"/>
  <c r="M366" i="5"/>
  <c r="M348" i="5"/>
  <c r="M107" i="5"/>
  <c r="M162" i="5"/>
  <c r="M97" i="5"/>
  <c r="M125" i="5"/>
  <c r="M63" i="5"/>
  <c r="M79" i="5"/>
  <c r="M172" i="5"/>
  <c r="M159" i="5"/>
  <c r="M68" i="5"/>
  <c r="M100" i="5"/>
  <c r="M64" i="5"/>
  <c r="M59" i="5"/>
  <c r="M12" i="5"/>
  <c r="M15" i="5"/>
  <c r="M158" i="5"/>
  <c r="M7" i="5"/>
  <c r="M179" i="5"/>
  <c r="M28" i="5"/>
  <c r="M92" i="5"/>
  <c r="M88" i="5"/>
  <c r="M26" i="5"/>
  <c r="M58" i="5"/>
  <c r="M9" i="5"/>
  <c r="M120" i="5"/>
  <c r="P21" i="23" a="1"/>
  <c r="P21" i="23" s="1"/>
  <c r="V10" i="23" a="1"/>
  <c r="V10" i="23" s="1"/>
  <c r="W5" i="23" s="1"/>
  <c r="P24" i="23" a="1"/>
  <c r="P24" i="23" s="1"/>
  <c r="Y5" i="23"/>
  <c r="P32" i="23" a="1"/>
  <c r="P32" i="23" s="1"/>
  <c r="P15" i="23" a="1"/>
  <c r="P15" i="23" s="1"/>
  <c r="P68" i="23" a="1"/>
  <c r="P68" i="23" s="1"/>
  <c r="P9" i="23" a="1"/>
  <c r="P9" i="23" s="1"/>
  <c r="M153" i="5"/>
  <c r="P126" i="23" a="1"/>
  <c r="P126" i="23" s="1"/>
  <c r="U3" i="23"/>
  <c r="U2" i="23" s="1"/>
  <c r="M5" i="23"/>
  <c r="M3" i="23"/>
  <c r="O5" i="23"/>
  <c r="O3" i="23"/>
  <c r="O2" i="23" s="1"/>
  <c r="K3" i="23"/>
  <c r="K2" i="23" s="1"/>
  <c r="K5" i="23"/>
  <c r="S5" i="23"/>
  <c r="M17" i="5"/>
  <c r="M166" i="5"/>
  <c r="M110" i="5"/>
  <c r="M142" i="5"/>
  <c r="M122" i="5"/>
  <c r="M126" i="5"/>
  <c r="M178" i="5"/>
  <c r="M52" i="5"/>
  <c r="M84" i="5"/>
  <c r="M191" i="5"/>
  <c r="M5" i="5"/>
  <c r="M49" i="5"/>
  <c r="M101" i="5"/>
  <c r="M149" i="5"/>
  <c r="M114" i="5"/>
  <c r="M130" i="5"/>
  <c r="M118" i="5"/>
  <c r="M150" i="5"/>
  <c r="M135" i="5"/>
  <c r="M151" i="5"/>
  <c r="M156" i="5"/>
  <c r="M186" i="5"/>
  <c r="M161" i="5"/>
  <c r="M74" i="5"/>
  <c r="M8" i="5"/>
  <c r="M14" i="5"/>
  <c r="M181" i="5"/>
  <c r="M93" i="5"/>
  <c r="M141" i="5"/>
  <c r="M193" i="5"/>
  <c r="M19" i="5"/>
  <c r="M23" i="5"/>
  <c r="M30" i="5"/>
  <c r="M40" i="5"/>
  <c r="M51" i="5"/>
  <c r="M69" i="5"/>
  <c r="M77" i="5"/>
  <c r="M98" i="5"/>
  <c r="M108" i="5"/>
  <c r="M134" i="5"/>
  <c r="M139" i="5"/>
  <c r="M155" i="5"/>
  <c r="M170" i="5"/>
  <c r="M187" i="5"/>
  <c r="M48" i="5"/>
  <c r="M35" i="5"/>
  <c r="M13" i="5"/>
  <c r="M82" i="5"/>
  <c r="M182" i="5"/>
  <c r="M20" i="5"/>
  <c r="M31" i="5"/>
  <c r="M36" i="5"/>
  <c r="M54" i="5"/>
  <c r="M60" i="5"/>
  <c r="M70" i="5"/>
  <c r="M78" i="5"/>
  <c r="M94" i="5"/>
  <c r="M123" i="5"/>
  <c r="M136" i="5"/>
  <c r="M171" i="5"/>
  <c r="M27" i="5"/>
  <c r="M33" i="5"/>
  <c r="M46" i="5"/>
  <c r="M55" i="5"/>
  <c r="M61" i="5"/>
  <c r="M72" i="5"/>
  <c r="M80" i="5"/>
  <c r="M95" i="5"/>
  <c r="M102" i="5"/>
  <c r="M124" i="5"/>
  <c r="M131" i="5"/>
  <c r="M160" i="5"/>
  <c r="M168" i="5"/>
  <c r="M189" i="5"/>
  <c r="M197" i="5"/>
  <c r="M53" i="5"/>
  <c r="M115" i="5"/>
  <c r="M104" i="5"/>
  <c r="M18" i="5"/>
  <c r="M22" i="5"/>
  <c r="M34" i="5"/>
  <c r="M38" i="5"/>
  <c r="M43" i="5"/>
  <c r="M47" i="5"/>
  <c r="M56" i="5"/>
  <c r="M66" i="5"/>
  <c r="M73" i="5"/>
  <c r="M96" i="5"/>
  <c r="M106" i="5"/>
  <c r="M112" i="5"/>
  <c r="M119" i="5"/>
  <c r="M138" i="5"/>
  <c r="M144" i="5"/>
  <c r="M154" i="5"/>
  <c r="M164" i="5"/>
  <c r="M169" i="5"/>
  <c r="M174" i="5"/>
  <c r="M190" i="5"/>
  <c r="M387" i="5"/>
  <c r="M352" i="5"/>
  <c r="M279" i="5"/>
  <c r="M299" i="5"/>
  <c r="M379" i="5"/>
  <c r="M395" i="5"/>
  <c r="M225" i="5"/>
  <c r="M230" i="5"/>
  <c r="M241" i="5"/>
  <c r="M249" i="5"/>
  <c r="M257" i="5"/>
  <c r="M273" i="5"/>
  <c r="M321" i="5"/>
  <c r="M337" i="5"/>
  <c r="M345" i="5"/>
  <c r="M353" i="5"/>
  <c r="M369" i="5"/>
  <c r="M385" i="5"/>
  <c r="M393" i="5"/>
  <c r="M267" i="5"/>
  <c r="M307" i="5"/>
  <c r="M323" i="5"/>
  <c r="M210" i="5"/>
  <c r="M258" i="5"/>
  <c r="M306" i="5"/>
  <c r="M322" i="5"/>
  <c r="M370" i="5"/>
  <c r="M304" i="5"/>
  <c r="M312" i="5"/>
  <c r="M328" i="5"/>
  <c r="M287" i="5"/>
  <c r="M295" i="5"/>
  <c r="M311" i="5"/>
  <c r="M327" i="5"/>
  <c r="M383" i="5"/>
  <c r="M391" i="5"/>
  <c r="M239" i="5"/>
  <c r="M339" i="5"/>
  <c r="M368" i="5"/>
  <c r="M207" i="5"/>
  <c r="M320" i="5"/>
  <c r="M376" i="5"/>
  <c r="M255" i="5"/>
  <c r="M296" i="5"/>
  <c r="M221" i="5"/>
  <c r="M229" i="5"/>
  <c r="M245" i="5"/>
  <c r="M253" i="5"/>
  <c r="M261" i="5"/>
  <c r="M269" i="5"/>
  <c r="M277" i="5"/>
  <c r="M293" i="5"/>
  <c r="M301" i="5"/>
  <c r="M309" i="5"/>
  <c r="M317" i="5"/>
  <c r="M325" i="5"/>
  <c r="M341" i="5"/>
  <c r="M365" i="5"/>
  <c r="M381" i="5"/>
  <c r="M389" i="5"/>
  <c r="M219" i="5"/>
  <c r="M227" i="5"/>
  <c r="M243" i="5"/>
  <c r="M271" i="5"/>
  <c r="M351" i="5"/>
  <c r="M291" i="5"/>
  <c r="M347" i="5"/>
  <c r="M216" i="5"/>
  <c r="M336" i="5"/>
  <c r="M367" i="5"/>
  <c r="M251" i="5"/>
  <c r="M359" i="5"/>
  <c r="M305" i="5"/>
  <c r="M280" i="5"/>
  <c r="M260" i="5"/>
  <c r="M349" i="5"/>
  <c r="M226" i="5"/>
  <c r="M298" i="5"/>
  <c r="M286" i="5"/>
  <c r="M213" i="5"/>
  <c r="M354" i="5"/>
  <c r="M211" i="5"/>
  <c r="M233" i="5"/>
  <c r="M360" i="5"/>
  <c r="M333" i="5"/>
  <c r="M217" i="5"/>
  <c r="M329" i="5"/>
  <c r="M215" i="5"/>
  <c r="M232" i="5"/>
  <c r="M247" i="5"/>
  <c r="M335" i="5"/>
  <c r="M220" i="5"/>
  <c r="M236" i="5"/>
  <c r="M252" i="5"/>
  <c r="M268" i="5"/>
  <c r="M300" i="5"/>
  <c r="M364" i="5"/>
  <c r="M292" i="5"/>
  <c r="M308" i="5"/>
  <c r="M324" i="5"/>
  <c r="M340" i="5"/>
  <c r="M388" i="5"/>
  <c r="M246" i="5"/>
  <c r="M203" i="5"/>
  <c r="M259" i="5"/>
  <c r="M275" i="5"/>
  <c r="M371" i="5"/>
  <c r="M212" i="5"/>
  <c r="M372" i="5"/>
  <c r="M316" i="5"/>
  <c r="M332" i="5"/>
  <c r="B223" i="5" a="1"/>
  <c r="B223" i="5" s="1"/>
  <c r="B263" i="5" a="1"/>
  <c r="B263" i="5" s="1"/>
  <c r="B303" i="5" a="1"/>
  <c r="B303" i="5" s="1"/>
  <c r="M303" i="5" s="1"/>
  <c r="C223" i="5" a="1"/>
  <c r="C223" i="5" s="1"/>
  <c r="C235" i="5" a="1"/>
  <c r="C235" i="5" s="1"/>
  <c r="M235" i="5" s="1"/>
  <c r="C263" i="5" a="1"/>
  <c r="C263" i="5" s="1"/>
  <c r="C283" i="5" a="1"/>
  <c r="C283" i="5" s="1"/>
  <c r="M283" i="5" s="1"/>
  <c r="C315" i="5" a="1"/>
  <c r="C315" i="5" s="1"/>
  <c r="M315" i="5" s="1"/>
  <c r="C319" i="5" a="1"/>
  <c r="C319" i="5" s="1"/>
  <c r="M319" i="5" s="1"/>
  <c r="C343" i="5" a="1"/>
  <c r="C343" i="5" s="1"/>
  <c r="M343" i="5" s="1"/>
  <c r="C355" i="5" a="1"/>
  <c r="C355" i="5" s="1"/>
  <c r="M355" i="5" s="1"/>
  <c r="C363" i="5" a="1"/>
  <c r="C363" i="5" s="1"/>
  <c r="M363" i="5" s="1"/>
  <c r="C375" i="5" a="1"/>
  <c r="C375" i="5" s="1"/>
  <c r="M375" i="5" s="1"/>
  <c r="B204" i="5" a="1"/>
  <c r="B204" i="5" s="1"/>
  <c r="B248" i="5" a="1"/>
  <c r="B248" i="5" s="1"/>
  <c r="B392" i="5" a="1"/>
  <c r="B392" i="5" s="1"/>
  <c r="C204" i="5" a="1"/>
  <c r="C204" i="5" s="1"/>
  <c r="C208" i="5" a="1"/>
  <c r="C208" i="5" s="1"/>
  <c r="M208" i="5" s="1"/>
  <c r="C240" i="5" a="1"/>
  <c r="C240" i="5" s="1"/>
  <c r="M240" i="5" s="1"/>
  <c r="C248" i="5" a="1"/>
  <c r="C248" i="5" s="1"/>
  <c r="C284" i="5" a="1"/>
  <c r="C284" i="5" s="1"/>
  <c r="M284" i="5" s="1"/>
  <c r="C288" i="5" a="1"/>
  <c r="C288" i="5" s="1"/>
  <c r="M288" i="5" s="1"/>
  <c r="C344" i="5" a="1"/>
  <c r="C344" i="5" s="1"/>
  <c r="M344" i="5" s="1"/>
  <c r="C392" i="5" a="1"/>
  <c r="C392" i="5" s="1"/>
  <c r="B265" i="5" a="1"/>
  <c r="B265" i="5" s="1"/>
  <c r="B281" i="5" a="1"/>
  <c r="B281" i="5" s="1"/>
  <c r="B361" i="5" a="1"/>
  <c r="B361" i="5" s="1"/>
  <c r="C209" i="5" a="1"/>
  <c r="C209" i="5" s="1"/>
  <c r="M209" i="5" s="1"/>
  <c r="C265" i="5" a="1"/>
  <c r="C265" i="5" s="1"/>
  <c r="C281" i="5" a="1"/>
  <c r="C281" i="5" s="1"/>
  <c r="C289" i="5" a="1"/>
  <c r="C289" i="5" s="1"/>
  <c r="M289" i="5" s="1"/>
  <c r="C297" i="5" a="1"/>
  <c r="C297" i="5" s="1"/>
  <c r="M297" i="5" s="1"/>
  <c r="C373" i="5" a="1"/>
  <c r="C373" i="5" s="1"/>
  <c r="M373" i="5" s="1"/>
  <c r="B274" i="5" a="1"/>
  <c r="B274" i="5" s="1"/>
  <c r="C242" i="5" a="1"/>
  <c r="C242" i="5" s="1"/>
  <c r="M242" i="5" s="1"/>
  <c r="C274" i="5" a="1"/>
  <c r="C274" i="5" s="1"/>
  <c r="C326" i="5" a="1"/>
  <c r="C326" i="5" s="1"/>
  <c r="M326" i="5" s="1"/>
  <c r="C382" i="5" a="1"/>
  <c r="C382" i="5" s="1"/>
  <c r="M382" i="5" s="1"/>
  <c r="B237" i="5" a="1"/>
  <c r="B237" i="5" s="1"/>
  <c r="B285" i="5" a="1"/>
  <c r="B285" i="5" s="1"/>
  <c r="M285" i="5" s="1"/>
  <c r="C237" i="5" a="1"/>
  <c r="C237" i="5" s="1"/>
  <c r="C361" i="5" a="1"/>
  <c r="C361" i="5" s="1"/>
  <c r="B202" i="5" a="1"/>
  <c r="B202" i="5" s="1"/>
  <c r="B346" i="5" a="1"/>
  <c r="B346" i="5" s="1"/>
  <c r="M346" i="5" s="1"/>
  <c r="B378" i="5" a="1"/>
  <c r="B378" i="5" s="1"/>
  <c r="C314" i="5" a="1"/>
  <c r="C314" i="5" s="1"/>
  <c r="M314" i="5" s="1"/>
  <c r="C338" i="5" a="1"/>
  <c r="C338" i="5" s="1"/>
  <c r="M338" i="5" s="1"/>
  <c r="C378" i="5" a="1"/>
  <c r="C378" i="5" s="1"/>
  <c r="C386" i="5" a="1"/>
  <c r="C386" i="5" s="1"/>
  <c r="M386" i="5" s="1"/>
  <c r="C394" i="5" a="1"/>
  <c r="C394" i="5" s="1"/>
  <c r="M394" i="5" s="1"/>
  <c r="Y5" i="12"/>
  <c r="V18" i="12" a="1"/>
  <c r="V18" i="12" s="1"/>
  <c r="W3" i="12" s="1"/>
  <c r="W2" i="12" s="1"/>
  <c r="I3" i="12"/>
  <c r="I2" i="12" s="1"/>
  <c r="I5" i="12"/>
  <c r="K3" i="12"/>
  <c r="K2" i="12" s="1"/>
  <c r="K5" i="12"/>
  <c r="M5" i="12"/>
  <c r="M3" i="12"/>
  <c r="M2" i="12" s="1"/>
  <c r="O5" i="12"/>
  <c r="O3" i="12"/>
  <c r="O2" i="12" s="1"/>
  <c r="S5" i="12"/>
  <c r="S3" i="12"/>
  <c r="Q3" i="12"/>
  <c r="Q2" i="12" s="1"/>
  <c r="Q5" i="12"/>
  <c r="U3" i="12"/>
  <c r="U2" i="12" s="1"/>
  <c r="U5" i="12"/>
  <c r="M290" i="5"/>
  <c r="M356" i="5"/>
  <c r="M224" i="5"/>
  <c r="M256" i="5"/>
  <c r="M272" i="5"/>
  <c r="M384" i="5"/>
  <c r="M313" i="5"/>
  <c r="M250" i="5"/>
  <c r="M205" i="5"/>
  <c r="M282" i="5"/>
  <c r="M266" i="5"/>
  <c r="M377" i="5"/>
  <c r="M262" i="5"/>
  <c r="M380" i="5"/>
  <c r="M302" i="5"/>
  <c r="B39" i="5" a="1"/>
  <c r="B39" i="5" s="1"/>
  <c r="B67" i="5" a="1"/>
  <c r="B67" i="5" s="1"/>
  <c r="B83" i="5" a="1"/>
  <c r="B83" i="5" s="1"/>
  <c r="B87" i="5" a="1"/>
  <c r="B87" i="5" s="1"/>
  <c r="B163" i="5" a="1"/>
  <c r="B163" i="5" s="1"/>
  <c r="C11" i="5" a="1"/>
  <c r="C11" i="5" s="1"/>
  <c r="M11" i="5" s="1"/>
  <c r="C39" i="5" a="1"/>
  <c r="C39" i="5" s="1"/>
  <c r="C67" i="5" a="1"/>
  <c r="C67" i="5" s="1"/>
  <c r="C83" i="5" a="1"/>
  <c r="C83" i="5" s="1"/>
  <c r="C91" i="5" a="1"/>
  <c r="C91" i="5" s="1"/>
  <c r="M91" i="5" s="1"/>
  <c r="C99" i="5" a="1"/>
  <c r="C99" i="5" s="1"/>
  <c r="C163" i="5" a="1"/>
  <c r="C163" i="5" s="1"/>
  <c r="C175" i="5" a="1"/>
  <c r="C175" i="5" s="1"/>
  <c r="M175" i="5" s="1"/>
  <c r="B76" i="5" a="1"/>
  <c r="B76" i="5" s="1"/>
  <c r="B148" i="5" a="1"/>
  <c r="B148" i="5" s="1"/>
  <c r="M148" i="5" s="1"/>
  <c r="B180" i="5" a="1"/>
  <c r="B180" i="5" s="1"/>
  <c r="C44" i="5" a="1"/>
  <c r="C44" i="5" s="1"/>
  <c r="M44" i="5" s="1"/>
  <c r="C76" i="5" a="1"/>
  <c r="C76" i="5" s="1"/>
  <c r="C116" i="5" a="1"/>
  <c r="C116" i="5" s="1"/>
  <c r="M116" i="5" s="1"/>
  <c r="C128" i="5" a="1"/>
  <c r="C128" i="5" s="1"/>
  <c r="M128" i="5" s="1"/>
  <c r="C140" i="5" a="1"/>
  <c r="C140" i="5" s="1"/>
  <c r="M140" i="5" s="1"/>
  <c r="C180" i="5" a="1"/>
  <c r="C180" i="5" s="1"/>
  <c r="C184" i="5" a="1"/>
  <c r="C184" i="5" s="1"/>
  <c r="M184" i="5" s="1"/>
  <c r="C188" i="5" a="1"/>
  <c r="C188" i="5" s="1"/>
  <c r="M188" i="5" s="1"/>
  <c r="C196" i="5" a="1"/>
  <c r="C196" i="5" s="1"/>
  <c r="M196" i="5" s="1"/>
  <c r="C37" i="5" a="1"/>
  <c r="C37" i="5" s="1"/>
  <c r="M37" i="5" s="1"/>
  <c r="C85" i="5" a="1"/>
  <c r="C85" i="5" s="1"/>
  <c r="C117" i="5" a="1"/>
  <c r="C117" i="5" s="1"/>
  <c r="M117" i="5" s="1"/>
  <c r="C157" i="5" a="1"/>
  <c r="C157" i="5" s="1"/>
  <c r="M157" i="5" s="1"/>
  <c r="C165" i="5" a="1"/>
  <c r="C165" i="5" s="1"/>
  <c r="B6" i="5" a="1"/>
  <c r="B6" i="5" s="1"/>
  <c r="B194" i="5" a="1"/>
  <c r="B194" i="5" s="1"/>
  <c r="C42" i="5" a="1"/>
  <c r="C42" i="5" s="1"/>
  <c r="M42" i="5" s="1"/>
  <c r="C50" i="5" a="1"/>
  <c r="C50" i="5" s="1"/>
  <c r="C86" i="5" a="1"/>
  <c r="C86" i="5" s="1"/>
  <c r="M86" i="5" s="1"/>
  <c r="C194" i="5" a="1"/>
  <c r="C194" i="5" s="1"/>
  <c r="B25" i="5" a="1"/>
  <c r="B25" i="5" s="1"/>
  <c r="B65" i="5" a="1"/>
  <c r="B65" i="5" s="1"/>
  <c r="B105" i="5" a="1"/>
  <c r="B105" i="5" s="1"/>
  <c r="C25" i="5" a="1"/>
  <c r="C25" i="5" s="1"/>
  <c r="C65" i="5" a="1"/>
  <c r="C65" i="5" s="1"/>
  <c r="C121" i="5" a="1"/>
  <c r="C121" i="5" s="1"/>
  <c r="M121" i="5" s="1"/>
  <c r="C145" i="5" a="1"/>
  <c r="C145" i="5" s="1"/>
  <c r="C177" i="5" a="1"/>
  <c r="C177" i="5" s="1"/>
  <c r="M177" i="5" s="1"/>
  <c r="B50" i="5" a="1"/>
  <c r="B50" i="5" s="1"/>
  <c r="C6" i="5" a="1"/>
  <c r="C6" i="5" s="1"/>
  <c r="C10" i="5" a="1"/>
  <c r="C10" i="5" s="1"/>
  <c r="M10" i="5" s="1"/>
  <c r="C90" i="5" a="1"/>
  <c r="C90" i="5" s="1"/>
  <c r="M90" i="5" s="1"/>
  <c r="C146" i="5" a="1"/>
  <c r="C146" i="5" s="1"/>
  <c r="M146" i="5" s="1"/>
  <c r="E32" i="5" a="1"/>
  <c r="E32" i="5" s="1"/>
  <c r="M32" i="5" s="1"/>
  <c r="E39" i="5" a="1"/>
  <c r="E39" i="5" s="1"/>
  <c r="E87" i="5" a="1"/>
  <c r="E87" i="5" s="1"/>
  <c r="E111" i="5" a="1"/>
  <c r="E111" i="5" s="1"/>
  <c r="M111" i="5" s="1"/>
  <c r="E143" i="5" a="1"/>
  <c r="E143" i="5" s="1"/>
  <c r="M143" i="5" s="1"/>
  <c r="E195" i="5" a="1"/>
  <c r="E195" i="5" s="1"/>
  <c r="H99" i="5" a="1"/>
  <c r="H99" i="5" s="1"/>
  <c r="H127" i="5" a="1"/>
  <c r="H127" i="5" s="1"/>
  <c r="M127" i="5" s="1"/>
  <c r="H167" i="5" a="1"/>
  <c r="H167" i="5" s="1"/>
  <c r="M167" i="5" s="1"/>
  <c r="H195" i="5" a="1"/>
  <c r="H195" i="5" s="1"/>
  <c r="E152" i="5" a="1"/>
  <c r="E152" i="5" s="1"/>
  <c r="M152" i="5" s="1"/>
  <c r="G4" i="5" a="1"/>
  <c r="G4" i="5" s="1"/>
  <c r="I4" i="5" a="1"/>
  <c r="I4" i="5" s="1"/>
  <c r="C4" i="5" a="1"/>
  <c r="C4" i="5" s="1"/>
  <c r="D4" i="5" a="1"/>
  <c r="D4" i="5" s="1"/>
  <c r="E4" i="5" a="1"/>
  <c r="E4" i="5" s="1"/>
  <c r="E16" i="5" a="1"/>
  <c r="E16" i="5" s="1"/>
  <c r="M16" i="5" s="1"/>
  <c r="L202" i="5" a="1"/>
  <c r="L202" i="5" s="1"/>
  <c r="E21" i="5" a="1"/>
  <c r="E21" i="5" s="1"/>
  <c r="E25" i="5" a="1"/>
  <c r="E25" i="5" s="1"/>
  <c r="F24" i="5" a="1"/>
  <c r="F24" i="5" s="1"/>
  <c r="M24" i="5" s="1"/>
  <c r="G21" i="5" a="1"/>
  <c r="G21" i="5" s="1"/>
  <c r="G25" i="5" a="1"/>
  <c r="G25" i="5" s="1"/>
  <c r="G29" i="5" a="1"/>
  <c r="G29" i="5" s="1"/>
  <c r="M29" i="5" s="1"/>
  <c r="G41" i="5" a="1"/>
  <c r="G41" i="5" s="1"/>
  <c r="M41" i="5" s="1"/>
  <c r="G45" i="5" a="1"/>
  <c r="G45" i="5" s="1"/>
  <c r="M45" i="5" s="1"/>
  <c r="G57" i="5" a="1"/>
  <c r="G57" i="5" s="1"/>
  <c r="M57" i="5" s="1"/>
  <c r="G81" i="5" a="1"/>
  <c r="G81" i="5" s="1"/>
  <c r="M81" i="5" s="1"/>
  <c r="G85" i="5" a="1"/>
  <c r="G85" i="5" s="1"/>
  <c r="G89" i="5" a="1"/>
  <c r="G89" i="5" s="1"/>
  <c r="M89" i="5" s="1"/>
  <c r="G109" i="5" a="1"/>
  <c r="G109" i="5" s="1"/>
  <c r="M109" i="5" s="1"/>
  <c r="G113" i="5" a="1"/>
  <c r="G113" i="5" s="1"/>
  <c r="M113" i="5" s="1"/>
  <c r="G129" i="5" a="1"/>
  <c r="G129" i="5" s="1"/>
  <c r="M129" i="5" s="1"/>
  <c r="G137" i="5" a="1"/>
  <c r="G137" i="5" s="1"/>
  <c r="M137" i="5" s="1"/>
  <c r="G145" i="5" a="1"/>
  <c r="G145" i="5" s="1"/>
  <c r="G165" i="5" a="1"/>
  <c r="G165" i="5" s="1"/>
  <c r="G185" i="5" a="1"/>
  <c r="G185" i="5" s="1"/>
  <c r="H105" i="5" a="1"/>
  <c r="H105" i="5" s="1"/>
  <c r="H173" i="5" a="1"/>
  <c r="H173" i="5" s="1"/>
  <c r="M173" i="5" s="1"/>
  <c r="H185" i="5" a="1"/>
  <c r="H185" i="5" s="1"/>
  <c r="K202" i="5" a="1"/>
  <c r="K202" i="5" s="1"/>
  <c r="M357" i="5"/>
  <c r="L4" i="5" a="1"/>
  <c r="L4" i="5" s="1"/>
  <c r="K4" i="5" a="1"/>
  <c r="K4" i="5" s="1"/>
  <c r="B4" i="5" a="1"/>
  <c r="B4" i="5" s="1"/>
  <c r="M4" i="5" l="1"/>
  <c r="Y3" i="23"/>
  <c r="Y2" i="23" s="1"/>
  <c r="S3" i="23"/>
  <c r="S2" i="23" s="1"/>
  <c r="G5" i="23"/>
  <c r="G4" i="23" s="1"/>
  <c r="G3" i="23"/>
  <c r="G2" i="23" s="1"/>
  <c r="U86" i="23"/>
  <c r="U12" i="23"/>
  <c r="U37" i="23"/>
  <c r="U8" i="23"/>
  <c r="U21" i="23"/>
  <c r="U98" i="23"/>
  <c r="U72" i="23"/>
  <c r="M14" i="23"/>
  <c r="U78" i="23"/>
  <c r="U10" i="23"/>
  <c r="U15" i="23"/>
  <c r="U85" i="23"/>
  <c r="U123" i="23"/>
  <c r="U73" i="23"/>
  <c r="U50" i="23"/>
  <c r="O56" i="23"/>
  <c r="U71" i="23"/>
  <c r="U33" i="23"/>
  <c r="U88" i="23"/>
  <c r="Y125" i="23"/>
  <c r="Y33" i="23"/>
  <c r="U42" i="23"/>
  <c r="U77" i="23"/>
  <c r="U76" i="23"/>
  <c r="Y18" i="23"/>
  <c r="U113" i="23"/>
  <c r="U22" i="23"/>
  <c r="U29" i="23"/>
  <c r="O7" i="23"/>
  <c r="U36" i="23"/>
  <c r="Y99" i="23"/>
  <c r="Y45" i="23"/>
  <c r="U18" i="23"/>
  <c r="U97" i="23"/>
  <c r="O15" i="23"/>
  <c r="Y28" i="23"/>
  <c r="U51" i="23"/>
  <c r="U63" i="23"/>
  <c r="Y41" i="23"/>
  <c r="Y91" i="23"/>
  <c r="U40" i="23"/>
  <c r="Y22" i="23"/>
  <c r="U9" i="23"/>
  <c r="U91" i="23"/>
  <c r="U82" i="23"/>
  <c r="Y35" i="23"/>
  <c r="Y88" i="23"/>
  <c r="Y124" i="23"/>
  <c r="U69" i="23"/>
  <c r="Y49" i="23"/>
  <c r="S101" i="23"/>
  <c r="O14" i="23"/>
  <c r="Y76" i="23"/>
  <c r="Y96" i="23"/>
  <c r="U87" i="23"/>
  <c r="Y120" i="23"/>
  <c r="Y83" i="23"/>
  <c r="Y16" i="23"/>
  <c r="Y39" i="23"/>
  <c r="U111" i="23"/>
  <c r="U124" i="23"/>
  <c r="U16" i="23"/>
  <c r="U122" i="23"/>
  <c r="Y128" i="23"/>
  <c r="Y61" i="23"/>
  <c r="K62" i="23"/>
  <c r="K4" i="23"/>
  <c r="K28" i="23"/>
  <c r="K75" i="23"/>
  <c r="K82" i="23"/>
  <c r="K118" i="23"/>
  <c r="K115" i="23"/>
  <c r="K104" i="23"/>
  <c r="K27" i="23"/>
  <c r="K74" i="23"/>
  <c r="K102" i="23"/>
  <c r="K37" i="23"/>
  <c r="K77" i="23"/>
  <c r="K63" i="23"/>
  <c r="K44" i="23"/>
  <c r="K50" i="23"/>
  <c r="K88" i="23"/>
  <c r="K33" i="23"/>
  <c r="K36" i="23"/>
  <c r="K17" i="23"/>
  <c r="K40" i="23"/>
  <c r="K67" i="23"/>
  <c r="K110" i="23"/>
  <c r="K72" i="23"/>
  <c r="K95" i="23"/>
  <c r="K47" i="23"/>
  <c r="K73" i="23"/>
  <c r="K112" i="23"/>
  <c r="K78" i="23"/>
  <c r="K29" i="23"/>
  <c r="K121" i="23"/>
  <c r="K45" i="23"/>
  <c r="K69" i="23"/>
  <c r="K34" i="23"/>
  <c r="K116" i="23"/>
  <c r="K90" i="23"/>
  <c r="K81" i="23"/>
  <c r="K87" i="23"/>
  <c r="K122" i="23"/>
  <c r="K21" i="23"/>
  <c r="K23" i="23"/>
  <c r="K18" i="23"/>
  <c r="K55" i="23"/>
  <c r="K106" i="23"/>
  <c r="K58" i="23"/>
  <c r="K80" i="23"/>
  <c r="K19" i="23"/>
  <c r="K93" i="23"/>
  <c r="K124" i="23"/>
  <c r="K35" i="23"/>
  <c r="K49" i="23"/>
  <c r="K20" i="23"/>
  <c r="K108" i="23"/>
  <c r="K113" i="23"/>
  <c r="K53" i="23"/>
  <c r="K41" i="23"/>
  <c r="K71" i="23"/>
  <c r="K25" i="23"/>
  <c r="K98" i="23"/>
  <c r="K119" i="23"/>
  <c r="K70" i="23"/>
  <c r="K96" i="23"/>
  <c r="K127" i="23"/>
  <c r="K128" i="23"/>
  <c r="K84" i="23"/>
  <c r="K99" i="23"/>
  <c r="K59" i="23"/>
  <c r="K109" i="23"/>
  <c r="K91" i="23"/>
  <c r="K123" i="23"/>
  <c r="K86" i="23"/>
  <c r="K103" i="23"/>
  <c r="K43" i="23"/>
  <c r="K101" i="23"/>
  <c r="K42" i="23"/>
  <c r="K92" i="23"/>
  <c r="K126" i="23"/>
  <c r="K79" i="23"/>
  <c r="K114" i="23"/>
  <c r="K111" i="23"/>
  <c r="K61" i="23"/>
  <c r="K46" i="23"/>
  <c r="K66" i="23"/>
  <c r="K120" i="23"/>
  <c r="K54" i="23"/>
  <c r="K83" i="23"/>
  <c r="K65" i="23"/>
  <c r="K125" i="23"/>
  <c r="K39" i="23"/>
  <c r="K57" i="23"/>
  <c r="K68" i="23"/>
  <c r="K107" i="23"/>
  <c r="K117" i="23"/>
  <c r="K94" i="23"/>
  <c r="K38" i="23"/>
  <c r="K89" i="23"/>
  <c r="K30" i="23"/>
  <c r="K31" i="23"/>
  <c r="K60" i="23"/>
  <c r="K32" i="23"/>
  <c r="K52" i="23"/>
  <c r="K48" i="23"/>
  <c r="K105" i="23"/>
  <c r="K26" i="23"/>
  <c r="K97" i="23"/>
  <c r="K76" i="23"/>
  <c r="K16" i="23"/>
  <c r="K13" i="23"/>
  <c r="K51" i="23"/>
  <c r="K22" i="23"/>
  <c r="K64" i="23"/>
  <c r="K24" i="23"/>
  <c r="K15" i="23"/>
  <c r="K9" i="23"/>
  <c r="K14" i="23"/>
  <c r="K12" i="23"/>
  <c r="U4" i="23"/>
  <c r="U100" i="23"/>
  <c r="U105" i="23"/>
  <c r="U13" i="23"/>
  <c r="U32" i="23"/>
  <c r="U43" i="23"/>
  <c r="U11" i="23"/>
  <c r="U94" i="23"/>
  <c r="U57" i="23"/>
  <c r="U127" i="23"/>
  <c r="U54" i="23"/>
  <c r="U92" i="23"/>
  <c r="U49" i="23"/>
  <c r="U119" i="23"/>
  <c r="U74" i="23"/>
  <c r="U52" i="23"/>
  <c r="U30" i="23"/>
  <c r="U101" i="23"/>
  <c r="U56" i="23"/>
  <c r="U38" i="23"/>
  <c r="U46" i="23"/>
  <c r="U68" i="23"/>
  <c r="U128" i="23"/>
  <c r="U80" i="23"/>
  <c r="U83" i="23"/>
  <c r="U70" i="23"/>
  <c r="U60" i="23"/>
  <c r="U34" i="23"/>
  <c r="U117" i="23"/>
  <c r="U96" i="23"/>
  <c r="U39" i="23"/>
  <c r="U48" i="23"/>
  <c r="U125" i="23"/>
  <c r="U120" i="23"/>
  <c r="U35" i="23"/>
  <c r="U114" i="23"/>
  <c r="U14" i="23"/>
  <c r="U81" i="23"/>
  <c r="U116" i="23"/>
  <c r="U7" i="23"/>
  <c r="U109" i="23"/>
  <c r="U23" i="23"/>
  <c r="U118" i="23"/>
  <c r="U102" i="23"/>
  <c r="U45" i="23"/>
  <c r="U53" i="23"/>
  <c r="U59" i="23"/>
  <c r="U47" i="23"/>
  <c r="U93" i="23"/>
  <c r="U126" i="23"/>
  <c r="U66" i="23"/>
  <c r="K11" i="23"/>
  <c r="O83" i="23"/>
  <c r="I5" i="23"/>
  <c r="Q5" i="23"/>
  <c r="Q3" i="23"/>
  <c r="Q2" i="23" s="1"/>
  <c r="U26" i="23"/>
  <c r="K56" i="23"/>
  <c r="U103" i="23"/>
  <c r="U107" i="23"/>
  <c r="U44" i="23"/>
  <c r="U20" i="23"/>
  <c r="M50" i="5"/>
  <c r="U95" i="23"/>
  <c r="U24" i="23"/>
  <c r="U25" i="23"/>
  <c r="O4" i="23"/>
  <c r="O44" i="23"/>
  <c r="O27" i="23"/>
  <c r="O110" i="23"/>
  <c r="O75" i="23"/>
  <c r="O102" i="23"/>
  <c r="O95" i="23"/>
  <c r="O118" i="23"/>
  <c r="O40" i="23"/>
  <c r="O85" i="23"/>
  <c r="O74" i="23"/>
  <c r="O33" i="23"/>
  <c r="O115" i="23"/>
  <c r="O17" i="23"/>
  <c r="O104" i="23"/>
  <c r="O99" i="23"/>
  <c r="O72" i="23"/>
  <c r="O82" i="23"/>
  <c r="O47" i="23"/>
  <c r="O36" i="23"/>
  <c r="O37" i="23"/>
  <c r="O112" i="23"/>
  <c r="O59" i="23"/>
  <c r="O23" i="23"/>
  <c r="O29" i="23"/>
  <c r="O71" i="23"/>
  <c r="O91" i="23"/>
  <c r="O45" i="23"/>
  <c r="O28" i="23"/>
  <c r="O67" i="23"/>
  <c r="O50" i="23"/>
  <c r="O51" i="23"/>
  <c r="O88" i="23"/>
  <c r="O73" i="23"/>
  <c r="O77" i="23"/>
  <c r="O63" i="23"/>
  <c r="O76" i="23"/>
  <c r="O24" i="23"/>
  <c r="O108" i="23"/>
  <c r="O21" i="23"/>
  <c r="O78" i="23"/>
  <c r="O113" i="23"/>
  <c r="O53" i="23"/>
  <c r="O18" i="23"/>
  <c r="O22" i="23"/>
  <c r="O97" i="23"/>
  <c r="O121" i="23"/>
  <c r="O58" i="23"/>
  <c r="O98" i="23"/>
  <c r="O41" i="23"/>
  <c r="O109" i="23"/>
  <c r="O123" i="23"/>
  <c r="O34" i="23"/>
  <c r="O116" i="23"/>
  <c r="O43" i="23"/>
  <c r="O42" i="23"/>
  <c r="O87" i="23"/>
  <c r="O122" i="23"/>
  <c r="O62" i="23"/>
  <c r="O25" i="23"/>
  <c r="O80" i="23"/>
  <c r="O69" i="23"/>
  <c r="O119" i="23"/>
  <c r="O19" i="23"/>
  <c r="O70" i="23"/>
  <c r="O93" i="23"/>
  <c r="O124" i="23"/>
  <c r="O101" i="23"/>
  <c r="O81" i="23"/>
  <c r="O84" i="23"/>
  <c r="O55" i="23"/>
  <c r="O64" i="23"/>
  <c r="O103" i="23"/>
  <c r="O35" i="23"/>
  <c r="O128" i="23"/>
  <c r="O49" i="23"/>
  <c r="O20" i="23"/>
  <c r="O106" i="23"/>
  <c r="O86" i="23"/>
  <c r="O96" i="23"/>
  <c r="O90" i="23"/>
  <c r="O127" i="23"/>
  <c r="O92" i="23"/>
  <c r="O54" i="23"/>
  <c r="O31" i="23"/>
  <c r="O52" i="23"/>
  <c r="O26" i="23"/>
  <c r="O68" i="23"/>
  <c r="O117" i="23"/>
  <c r="O32" i="23"/>
  <c r="O48" i="23"/>
  <c r="O120" i="23"/>
  <c r="O30" i="23"/>
  <c r="O46" i="23"/>
  <c r="O57" i="23"/>
  <c r="O60" i="23"/>
  <c r="O39" i="23"/>
  <c r="O105" i="23"/>
  <c r="O107" i="23"/>
  <c r="O100" i="23"/>
  <c r="O66" i="23"/>
  <c r="O16" i="23"/>
  <c r="O61" i="23"/>
  <c r="O38" i="23"/>
  <c r="O79" i="23"/>
  <c r="O13" i="23"/>
  <c r="O125" i="23"/>
  <c r="O11" i="23"/>
  <c r="O89" i="23"/>
  <c r="O94" i="23"/>
  <c r="O126" i="23"/>
  <c r="O12" i="23"/>
  <c r="O8" i="23"/>
  <c r="U108" i="23"/>
  <c r="U62" i="23"/>
  <c r="M2" i="23"/>
  <c r="M7" i="23"/>
  <c r="M12" i="23"/>
  <c r="K8" i="23"/>
  <c r="I3" i="23"/>
  <c r="I2" i="23" s="1"/>
  <c r="U115" i="23"/>
  <c r="U58" i="23"/>
  <c r="Y95" i="23"/>
  <c r="M9" i="23"/>
  <c r="Y70" i="23"/>
  <c r="Y81" i="23"/>
  <c r="Y54" i="23"/>
  <c r="Y26" i="23"/>
  <c r="U61" i="23"/>
  <c r="K100" i="23"/>
  <c r="K85" i="23"/>
  <c r="Y116" i="23"/>
  <c r="W4" i="23"/>
  <c r="U65" i="23"/>
  <c r="U110" i="23"/>
  <c r="Y30" i="23"/>
  <c r="U31" i="23"/>
  <c r="W3" i="23"/>
  <c r="W75" i="23" s="1"/>
  <c r="O65" i="23"/>
  <c r="E2" i="23"/>
  <c r="U75" i="23"/>
  <c r="S4" i="23"/>
  <c r="S13" i="23"/>
  <c r="S107" i="23"/>
  <c r="S52" i="23"/>
  <c r="S119" i="23"/>
  <c r="S112" i="23"/>
  <c r="M8" i="23"/>
  <c r="K7" i="23"/>
  <c r="U28" i="23"/>
  <c r="Y106" i="23"/>
  <c r="U121" i="23"/>
  <c r="S123" i="23"/>
  <c r="O9" i="23"/>
  <c r="U27" i="23"/>
  <c r="U17" i="23"/>
  <c r="U104" i="23"/>
  <c r="Y59" i="23"/>
  <c r="Y53" i="23"/>
  <c r="Y55" i="23"/>
  <c r="U106" i="23"/>
  <c r="E5" i="23"/>
  <c r="E84" i="23" s="1"/>
  <c r="U99" i="23"/>
  <c r="U55" i="23"/>
  <c r="U64" i="23"/>
  <c r="S25" i="23"/>
  <c r="Y21" i="23"/>
  <c r="Y29" i="23"/>
  <c r="U112" i="23"/>
  <c r="U41" i="23"/>
  <c r="Y36" i="23"/>
  <c r="S81" i="23"/>
  <c r="Y34" i="23"/>
  <c r="Y4" i="23"/>
  <c r="Y114" i="23"/>
  <c r="Y103" i="23"/>
  <c r="Y60" i="23"/>
  <c r="Y93" i="23"/>
  <c r="Y56" i="23"/>
  <c r="Y38" i="23"/>
  <c r="Y46" i="23"/>
  <c r="Y94" i="23"/>
  <c r="Y57" i="23"/>
  <c r="Y20" i="23"/>
  <c r="Y89" i="23"/>
  <c r="Y66" i="23"/>
  <c r="Y111" i="23"/>
  <c r="Y90" i="23"/>
  <c r="Y13" i="23"/>
  <c r="Y32" i="23"/>
  <c r="Y14" i="23"/>
  <c r="Y101" i="23"/>
  <c r="Y68" i="23"/>
  <c r="Y19" i="23"/>
  <c r="Y79" i="23"/>
  <c r="Y69" i="23"/>
  <c r="Y31" i="23"/>
  <c r="Y86" i="23"/>
  <c r="Y11" i="23"/>
  <c r="Y117" i="23"/>
  <c r="Y127" i="23"/>
  <c r="Y65" i="23"/>
  <c r="Y82" i="23"/>
  <c r="Y42" i="23"/>
  <c r="Y17" i="23"/>
  <c r="Y37" i="23"/>
  <c r="Y43" i="23"/>
  <c r="Y63" i="23"/>
  <c r="Y7" i="23"/>
  <c r="Y118" i="23"/>
  <c r="Y84" i="23"/>
  <c r="Y25" i="23"/>
  <c r="Y24" i="23"/>
  <c r="Y104" i="23"/>
  <c r="Y58" i="23"/>
  <c r="Y9" i="23"/>
  <c r="Y78" i="23"/>
  <c r="M15" i="23"/>
  <c r="U67" i="23"/>
  <c r="S19" i="23"/>
  <c r="Y44" i="23"/>
  <c r="U19" i="23"/>
  <c r="U90" i="23"/>
  <c r="U84" i="23"/>
  <c r="Y48" i="23"/>
  <c r="U79" i="23"/>
  <c r="U89" i="23"/>
  <c r="O111" i="23"/>
  <c r="O10" i="23"/>
  <c r="Y107" i="23"/>
  <c r="O114" i="23"/>
  <c r="Y100" i="23"/>
  <c r="M11" i="23"/>
  <c r="M4" i="23"/>
  <c r="M10" i="23"/>
  <c r="M44" i="23"/>
  <c r="M50" i="23"/>
  <c r="M51" i="23"/>
  <c r="M72" i="23"/>
  <c r="M95" i="23"/>
  <c r="M47" i="23"/>
  <c r="M73" i="23"/>
  <c r="M67" i="23"/>
  <c r="M110" i="23"/>
  <c r="M75" i="23"/>
  <c r="M82" i="23"/>
  <c r="M118" i="23"/>
  <c r="M115" i="23"/>
  <c r="M122" i="23"/>
  <c r="M28" i="23"/>
  <c r="M74" i="23"/>
  <c r="M102" i="23"/>
  <c r="M37" i="23"/>
  <c r="M77" i="23"/>
  <c r="M45" i="23"/>
  <c r="M27" i="23"/>
  <c r="M88" i="23"/>
  <c r="M33" i="23"/>
  <c r="M36" i="23"/>
  <c r="M17" i="23"/>
  <c r="M40" i="23"/>
  <c r="M104" i="23"/>
  <c r="M99" i="23"/>
  <c r="M59" i="23"/>
  <c r="M22" i="23"/>
  <c r="M55" i="23"/>
  <c r="M71" i="23"/>
  <c r="M64" i="23"/>
  <c r="M20" i="23"/>
  <c r="M86" i="23"/>
  <c r="M103" i="23"/>
  <c r="M43" i="23"/>
  <c r="M101" i="23"/>
  <c r="M42" i="23"/>
  <c r="M98" i="23"/>
  <c r="M78" i="23"/>
  <c r="M23" i="23"/>
  <c r="M18" i="23"/>
  <c r="M41" i="23"/>
  <c r="M109" i="23"/>
  <c r="M91" i="23"/>
  <c r="M58" i="23"/>
  <c r="M69" i="23"/>
  <c r="M34" i="23"/>
  <c r="M116" i="23"/>
  <c r="M90" i="23"/>
  <c r="M81" i="23"/>
  <c r="M87" i="23"/>
  <c r="M76" i="23"/>
  <c r="M24" i="23"/>
  <c r="M21" i="23"/>
  <c r="M113" i="23"/>
  <c r="M53" i="23"/>
  <c r="M29" i="23"/>
  <c r="M121" i="23"/>
  <c r="M25" i="23"/>
  <c r="M80" i="23"/>
  <c r="M19" i="23"/>
  <c r="M93" i="23"/>
  <c r="M124" i="23"/>
  <c r="M35" i="23"/>
  <c r="M49" i="23"/>
  <c r="M56" i="23"/>
  <c r="M112" i="23"/>
  <c r="M108" i="23"/>
  <c r="M85" i="23"/>
  <c r="M97" i="23"/>
  <c r="M106" i="23"/>
  <c r="M62" i="23"/>
  <c r="M39" i="23"/>
  <c r="M119" i="23"/>
  <c r="M70" i="23"/>
  <c r="M96" i="23"/>
  <c r="M127" i="23"/>
  <c r="M128" i="23"/>
  <c r="M57" i="23"/>
  <c r="M68" i="23"/>
  <c r="M107" i="23"/>
  <c r="M117" i="23"/>
  <c r="M94" i="23"/>
  <c r="M38" i="23"/>
  <c r="M89" i="23"/>
  <c r="M30" i="23"/>
  <c r="M31" i="23"/>
  <c r="M60" i="23"/>
  <c r="M32" i="23"/>
  <c r="M52" i="23"/>
  <c r="M48" i="23"/>
  <c r="M105" i="23"/>
  <c r="M26" i="23"/>
  <c r="M84" i="23"/>
  <c r="M126" i="23"/>
  <c r="M79" i="23"/>
  <c r="M114" i="23"/>
  <c r="M111" i="23"/>
  <c r="M61" i="23"/>
  <c r="M46" i="23"/>
  <c r="M66" i="23"/>
  <c r="M92" i="23"/>
  <c r="M100" i="23"/>
  <c r="M120" i="23"/>
  <c r="M54" i="23"/>
  <c r="M83" i="23"/>
  <c r="M65" i="23"/>
  <c r="M125" i="23"/>
  <c r="M123" i="23"/>
  <c r="M63" i="23"/>
  <c r="M13" i="23"/>
  <c r="M16" i="23"/>
  <c r="K10" i="23"/>
  <c r="Y10" i="23"/>
  <c r="M195" i="5"/>
  <c r="M21" i="5"/>
  <c r="M145" i="5"/>
  <c r="M85" i="5"/>
  <c r="M185" i="5"/>
  <c r="M165" i="5"/>
  <c r="M99" i="5"/>
  <c r="M194" i="5"/>
  <c r="M163" i="5"/>
  <c r="M39" i="5"/>
  <c r="M105" i="5"/>
  <c r="M6" i="5"/>
  <c r="M180" i="5"/>
  <c r="M87" i="5"/>
  <c r="M65" i="5"/>
  <c r="M83" i="5"/>
  <c r="M25" i="5"/>
  <c r="M76" i="5"/>
  <c r="M67" i="5"/>
  <c r="M263" i="5"/>
  <c r="M265" i="5"/>
  <c r="M378" i="5"/>
  <c r="M223" i="5"/>
  <c r="W5" i="12"/>
  <c r="W98" i="12" s="1"/>
  <c r="U7" i="12"/>
  <c r="G3" i="12"/>
  <c r="G2" i="12" s="1"/>
  <c r="E3" i="12"/>
  <c r="E2" i="12" s="1"/>
  <c r="E5" i="12"/>
  <c r="M281" i="5"/>
  <c r="M202" i="5"/>
  <c r="M237" i="5"/>
  <c r="M361" i="5"/>
  <c r="Y3" i="12"/>
  <c r="Y2" i="12" s="1"/>
  <c r="Q7" i="12"/>
  <c r="M204" i="5"/>
  <c r="S7" i="12"/>
  <c r="M7" i="12"/>
  <c r="O7" i="12"/>
  <c r="G5" i="12"/>
  <c r="G4" i="12" s="1"/>
  <c r="I7" i="12"/>
  <c r="Y4" i="12"/>
  <c r="U73" i="12"/>
  <c r="U53" i="12"/>
  <c r="U20" i="12"/>
  <c r="U76" i="12"/>
  <c r="U29" i="12"/>
  <c r="U37" i="12"/>
  <c r="U22" i="12"/>
  <c r="U82" i="12"/>
  <c r="U128" i="12"/>
  <c r="U36" i="12"/>
  <c r="U44" i="12"/>
  <c r="U100" i="12"/>
  <c r="U58" i="12"/>
  <c r="U80" i="12"/>
  <c r="U23" i="12"/>
  <c r="U48" i="12"/>
  <c r="U27" i="12"/>
  <c r="U51" i="12"/>
  <c r="U70" i="12"/>
  <c r="U122" i="12"/>
  <c r="U13" i="12"/>
  <c r="U33" i="12"/>
  <c r="U89" i="12"/>
  <c r="U16" i="12"/>
  <c r="U64" i="12"/>
  <c r="U42" i="12"/>
  <c r="U112" i="12"/>
  <c r="U15" i="12"/>
  <c r="U41" i="12"/>
  <c r="U65" i="12"/>
  <c r="U46" i="12"/>
  <c r="U88" i="12"/>
  <c r="U43" i="12"/>
  <c r="U30" i="12"/>
  <c r="U85" i="12"/>
  <c r="U74" i="12"/>
  <c r="U91" i="12"/>
  <c r="U127" i="12"/>
  <c r="U110" i="12"/>
  <c r="U14" i="12"/>
  <c r="U96" i="12"/>
  <c r="U25" i="12"/>
  <c r="U97" i="12"/>
  <c r="U8" i="12"/>
  <c r="U78" i="12"/>
  <c r="U52" i="12"/>
  <c r="U119" i="12"/>
  <c r="U118" i="12"/>
  <c r="U35" i="12"/>
  <c r="U101" i="12"/>
  <c r="U32" i="12"/>
  <c r="U105" i="12"/>
  <c r="U125" i="12"/>
  <c r="U28" i="12"/>
  <c r="U114" i="12"/>
  <c r="U24" i="12"/>
  <c r="U87" i="12"/>
  <c r="U34" i="12"/>
  <c r="U123" i="12"/>
  <c r="U126" i="12"/>
  <c r="U57" i="12"/>
  <c r="U31" i="12"/>
  <c r="U111" i="12"/>
  <c r="U9" i="12"/>
  <c r="U117" i="12"/>
  <c r="U55" i="12"/>
  <c r="U71" i="12"/>
  <c r="U56" i="12"/>
  <c r="U45" i="12"/>
  <c r="U40" i="12"/>
  <c r="U92" i="12"/>
  <c r="U116" i="12"/>
  <c r="U72" i="12"/>
  <c r="U113" i="12"/>
  <c r="U69" i="12"/>
  <c r="U60" i="12"/>
  <c r="U93" i="12"/>
  <c r="U121" i="12"/>
  <c r="U61" i="12"/>
  <c r="U79" i="12"/>
  <c r="U77" i="12"/>
  <c r="U47" i="12"/>
  <c r="U63" i="12"/>
  <c r="U95" i="12"/>
  <c r="U11" i="12"/>
  <c r="U59" i="12"/>
  <c r="U62" i="12"/>
  <c r="U106" i="12"/>
  <c r="U84" i="12"/>
  <c r="U99" i="12"/>
  <c r="U26" i="12"/>
  <c r="U120" i="12"/>
  <c r="U98" i="12"/>
  <c r="U18" i="12"/>
  <c r="U104" i="12"/>
  <c r="U10" i="12"/>
  <c r="U49" i="12"/>
  <c r="U66" i="12"/>
  <c r="U115" i="12"/>
  <c r="U50" i="12"/>
  <c r="U54" i="12"/>
  <c r="U90" i="12"/>
  <c r="U17" i="12"/>
  <c r="U86" i="12"/>
  <c r="U109" i="12"/>
  <c r="U38" i="12"/>
  <c r="U81" i="12"/>
  <c r="U12" i="12"/>
  <c r="U103" i="12"/>
  <c r="U68" i="12"/>
  <c r="U39" i="12"/>
  <c r="U124" i="12"/>
  <c r="U108" i="12"/>
  <c r="U19" i="12"/>
  <c r="U102" i="12"/>
  <c r="U94" i="12"/>
  <c r="U75" i="12"/>
  <c r="U83" i="12"/>
  <c r="U107" i="12"/>
  <c r="U67" i="12"/>
  <c r="M248" i="5"/>
  <c r="M4" i="12"/>
  <c r="M88" i="12"/>
  <c r="M43" i="12"/>
  <c r="M30" i="12"/>
  <c r="M49" i="12"/>
  <c r="M66" i="12"/>
  <c r="M115" i="12"/>
  <c r="M50" i="12"/>
  <c r="M54" i="12"/>
  <c r="M90" i="12"/>
  <c r="M17" i="12"/>
  <c r="M86" i="12"/>
  <c r="M109" i="12"/>
  <c r="M93" i="12"/>
  <c r="M121" i="12"/>
  <c r="M18" i="12"/>
  <c r="M104" i="12"/>
  <c r="M10" i="12"/>
  <c r="M70" i="12"/>
  <c r="M122" i="12"/>
  <c r="M13" i="12"/>
  <c r="M33" i="12"/>
  <c r="M89" i="12"/>
  <c r="M16" i="12"/>
  <c r="M64" i="12"/>
  <c r="M42" i="12"/>
  <c r="M112" i="12"/>
  <c r="M15" i="12"/>
  <c r="M41" i="12"/>
  <c r="M65" i="12"/>
  <c r="M46" i="12"/>
  <c r="M31" i="12"/>
  <c r="M111" i="12"/>
  <c r="M9" i="12"/>
  <c r="M22" i="12"/>
  <c r="M82" i="12"/>
  <c r="M128" i="12"/>
  <c r="M36" i="12"/>
  <c r="M44" i="12"/>
  <c r="M100" i="12"/>
  <c r="M58" i="12"/>
  <c r="M80" i="12"/>
  <c r="M23" i="12"/>
  <c r="M21" i="12"/>
  <c r="M38" i="12"/>
  <c r="M81" i="12"/>
  <c r="M76" i="12"/>
  <c r="M29" i="12"/>
  <c r="M37" i="12"/>
  <c r="M35" i="12"/>
  <c r="M101" i="12"/>
  <c r="M32" i="12"/>
  <c r="M105" i="12"/>
  <c r="M125" i="12"/>
  <c r="M28" i="12"/>
  <c r="M114" i="12"/>
  <c r="M24" i="12"/>
  <c r="M87" i="12"/>
  <c r="M34" i="12"/>
  <c r="M123" i="12"/>
  <c r="M126" i="12"/>
  <c r="M57" i="12"/>
  <c r="M120" i="12"/>
  <c r="M98" i="12"/>
  <c r="M91" i="12"/>
  <c r="M127" i="12"/>
  <c r="M110" i="12"/>
  <c r="M14" i="12"/>
  <c r="M96" i="12"/>
  <c r="M25" i="12"/>
  <c r="M97" i="12"/>
  <c r="M8" i="12"/>
  <c r="M78" i="12"/>
  <c r="M52" i="12"/>
  <c r="M48" i="12"/>
  <c r="M27" i="12"/>
  <c r="M51" i="12"/>
  <c r="M85" i="12"/>
  <c r="M74" i="12"/>
  <c r="M61" i="12"/>
  <c r="M79" i="12"/>
  <c r="M77" i="12"/>
  <c r="M47" i="12"/>
  <c r="M63" i="12"/>
  <c r="M95" i="12"/>
  <c r="M11" i="12"/>
  <c r="M59" i="12"/>
  <c r="M62" i="12"/>
  <c r="M106" i="12"/>
  <c r="M84" i="12"/>
  <c r="M99" i="12"/>
  <c r="M26" i="12"/>
  <c r="M73" i="12"/>
  <c r="M53" i="12"/>
  <c r="M20" i="12"/>
  <c r="M71" i="12"/>
  <c r="M56" i="12"/>
  <c r="M45" i="12"/>
  <c r="M40" i="12"/>
  <c r="M92" i="12"/>
  <c r="M116" i="12"/>
  <c r="M72" i="12"/>
  <c r="M113" i="12"/>
  <c r="M69" i="12"/>
  <c r="M60" i="12"/>
  <c r="M119" i="12"/>
  <c r="M118" i="12"/>
  <c r="M117" i="12"/>
  <c r="M55" i="12"/>
  <c r="M12" i="12"/>
  <c r="M103" i="12"/>
  <c r="M68" i="12"/>
  <c r="M39" i="12"/>
  <c r="M124" i="12"/>
  <c r="M108" i="12"/>
  <c r="M19" i="12"/>
  <c r="M102" i="12"/>
  <c r="M94" i="12"/>
  <c r="M75" i="12"/>
  <c r="M83" i="12"/>
  <c r="M107" i="12"/>
  <c r="M67" i="12"/>
  <c r="I88" i="12"/>
  <c r="I43" i="12"/>
  <c r="I30" i="12"/>
  <c r="I49" i="12"/>
  <c r="I66" i="12"/>
  <c r="I115" i="12"/>
  <c r="I50" i="12"/>
  <c r="I54" i="12"/>
  <c r="I90" i="12"/>
  <c r="I17" i="12"/>
  <c r="I18" i="12"/>
  <c r="I104" i="12"/>
  <c r="I10" i="12"/>
  <c r="I70" i="12"/>
  <c r="I122" i="12"/>
  <c r="I13" i="12"/>
  <c r="I33" i="12"/>
  <c r="I89" i="12"/>
  <c r="I16" i="12"/>
  <c r="I80" i="12"/>
  <c r="I23" i="12"/>
  <c r="I21" i="12"/>
  <c r="I27" i="12"/>
  <c r="I51" i="12"/>
  <c r="I31" i="12"/>
  <c r="I111" i="12"/>
  <c r="I9" i="12"/>
  <c r="I22" i="12"/>
  <c r="I82" i="12"/>
  <c r="I128" i="12"/>
  <c r="I36" i="12"/>
  <c r="I44" i="12"/>
  <c r="I100" i="12"/>
  <c r="I58" i="12"/>
  <c r="I76" i="12"/>
  <c r="I29" i="12"/>
  <c r="I37" i="12"/>
  <c r="I35" i="12"/>
  <c r="I101" i="12"/>
  <c r="I32" i="12"/>
  <c r="I105" i="12"/>
  <c r="I125" i="12"/>
  <c r="I28" i="12"/>
  <c r="I78" i="12"/>
  <c r="I52" i="12"/>
  <c r="I48" i="12"/>
  <c r="I118" i="12"/>
  <c r="I120" i="12"/>
  <c r="I98" i="12"/>
  <c r="I91" i="12"/>
  <c r="I127" i="12"/>
  <c r="I110" i="12"/>
  <c r="I14" i="12"/>
  <c r="I96" i="12"/>
  <c r="I25" i="12"/>
  <c r="I97" i="12"/>
  <c r="I8" i="12"/>
  <c r="I85" i="12"/>
  <c r="I74" i="12"/>
  <c r="I61" i="12"/>
  <c r="I79" i="12"/>
  <c r="I77" i="12"/>
  <c r="I47" i="12"/>
  <c r="I63" i="12"/>
  <c r="I95" i="12"/>
  <c r="I11" i="12"/>
  <c r="I69" i="12"/>
  <c r="I60" i="12"/>
  <c r="I119" i="12"/>
  <c r="I121" i="12"/>
  <c r="I71" i="12"/>
  <c r="I92" i="12"/>
  <c r="I117" i="12"/>
  <c r="I68" i="12"/>
  <c r="I19" i="12"/>
  <c r="I81" i="12"/>
  <c r="I59" i="12"/>
  <c r="I62" i="12"/>
  <c r="I106" i="12"/>
  <c r="I84" i="12"/>
  <c r="I99" i="12"/>
  <c r="I26" i="12"/>
  <c r="I73" i="12"/>
  <c r="I56" i="12"/>
  <c r="I116" i="12"/>
  <c r="I55" i="12"/>
  <c r="I39" i="12"/>
  <c r="I86" i="12"/>
  <c r="I102" i="12"/>
  <c r="I94" i="12"/>
  <c r="I75" i="12"/>
  <c r="I83" i="12"/>
  <c r="I107" i="12"/>
  <c r="I67" i="12"/>
  <c r="I53" i="12"/>
  <c r="I45" i="12"/>
  <c r="I72" i="12"/>
  <c r="I12" i="12"/>
  <c r="I124" i="12"/>
  <c r="I109" i="12"/>
  <c r="I64" i="12"/>
  <c r="I42" i="12"/>
  <c r="I112" i="12"/>
  <c r="I15" i="12"/>
  <c r="I41" i="12"/>
  <c r="I65" i="12"/>
  <c r="I46" i="12"/>
  <c r="I20" i="12"/>
  <c r="I40" i="12"/>
  <c r="I113" i="12"/>
  <c r="I103" i="12"/>
  <c r="I108" i="12"/>
  <c r="I93" i="12"/>
  <c r="I114" i="12"/>
  <c r="I24" i="12"/>
  <c r="I87" i="12"/>
  <c r="I34" i="12"/>
  <c r="I123" i="12"/>
  <c r="I126" i="12"/>
  <c r="I57" i="12"/>
  <c r="G83" i="12"/>
  <c r="O4" i="12"/>
  <c r="O76" i="12"/>
  <c r="O29" i="12"/>
  <c r="O37" i="12"/>
  <c r="O35" i="12"/>
  <c r="O101" i="12"/>
  <c r="O32" i="12"/>
  <c r="O105" i="12"/>
  <c r="O125" i="12"/>
  <c r="O31" i="12"/>
  <c r="O111" i="12"/>
  <c r="O85" i="12"/>
  <c r="O74" i="12"/>
  <c r="O61" i="12"/>
  <c r="O79" i="12"/>
  <c r="O77" i="12"/>
  <c r="O47" i="12"/>
  <c r="O63" i="12"/>
  <c r="O95" i="12"/>
  <c r="O120" i="12"/>
  <c r="O98" i="12"/>
  <c r="O117" i="12"/>
  <c r="O55" i="12"/>
  <c r="O12" i="12"/>
  <c r="O103" i="12"/>
  <c r="O68" i="12"/>
  <c r="O39" i="12"/>
  <c r="O124" i="12"/>
  <c r="O73" i="12"/>
  <c r="O53" i="12"/>
  <c r="O20" i="12"/>
  <c r="O18" i="12"/>
  <c r="O104" i="12"/>
  <c r="O10" i="12"/>
  <c r="O70" i="12"/>
  <c r="O122" i="12"/>
  <c r="O13" i="12"/>
  <c r="O33" i="12"/>
  <c r="O89" i="12"/>
  <c r="O88" i="12"/>
  <c r="O43" i="12"/>
  <c r="O30" i="12"/>
  <c r="O49" i="12"/>
  <c r="O66" i="12"/>
  <c r="O115" i="12"/>
  <c r="O11" i="12"/>
  <c r="O59" i="12"/>
  <c r="O62" i="12"/>
  <c r="O106" i="12"/>
  <c r="O84" i="12"/>
  <c r="O99" i="12"/>
  <c r="O26" i="12"/>
  <c r="O14" i="12"/>
  <c r="O96" i="12"/>
  <c r="O25" i="12"/>
  <c r="O97" i="12"/>
  <c r="O8" i="12"/>
  <c r="O78" i="12"/>
  <c r="O52" i="12"/>
  <c r="O48" i="12"/>
  <c r="O27" i="12"/>
  <c r="O51" i="12"/>
  <c r="O9" i="12"/>
  <c r="O22" i="12"/>
  <c r="O82" i="12"/>
  <c r="O108" i="12"/>
  <c r="O19" i="12"/>
  <c r="O102" i="12"/>
  <c r="O94" i="12"/>
  <c r="O75" i="12"/>
  <c r="O83" i="12"/>
  <c r="O107" i="12"/>
  <c r="O67" i="12"/>
  <c r="O40" i="12"/>
  <c r="O92" i="12"/>
  <c r="O116" i="12"/>
  <c r="O72" i="12"/>
  <c r="O113" i="12"/>
  <c r="O69" i="12"/>
  <c r="O60" i="12"/>
  <c r="O119" i="12"/>
  <c r="O118" i="12"/>
  <c r="O91" i="12"/>
  <c r="O127" i="12"/>
  <c r="O110" i="12"/>
  <c r="O16" i="12"/>
  <c r="O64" i="12"/>
  <c r="O42" i="12"/>
  <c r="O112" i="12"/>
  <c r="O15" i="12"/>
  <c r="O41" i="12"/>
  <c r="O65" i="12"/>
  <c r="O46" i="12"/>
  <c r="O50" i="12"/>
  <c r="O54" i="12"/>
  <c r="O90" i="12"/>
  <c r="O17" i="12"/>
  <c r="O86" i="12"/>
  <c r="O109" i="12"/>
  <c r="O93" i="12"/>
  <c r="O121" i="12"/>
  <c r="O71" i="12"/>
  <c r="O56" i="12"/>
  <c r="O45" i="12"/>
  <c r="O28" i="12"/>
  <c r="O114" i="12"/>
  <c r="O24" i="12"/>
  <c r="O87" i="12"/>
  <c r="O34" i="12"/>
  <c r="O123" i="12"/>
  <c r="O126" i="12"/>
  <c r="O57" i="12"/>
  <c r="O128" i="12"/>
  <c r="O36" i="12"/>
  <c r="O44" i="12"/>
  <c r="O100" i="12"/>
  <c r="O58" i="12"/>
  <c r="O80" i="12"/>
  <c r="O23" i="12"/>
  <c r="O21" i="12"/>
  <c r="O38" i="12"/>
  <c r="O81" i="12"/>
  <c r="K117" i="12"/>
  <c r="K55" i="12"/>
  <c r="K12" i="12"/>
  <c r="K103" i="12"/>
  <c r="K68" i="12"/>
  <c r="K39" i="12"/>
  <c r="K124" i="12"/>
  <c r="K108" i="12"/>
  <c r="K19" i="12"/>
  <c r="K102" i="12"/>
  <c r="K94" i="12"/>
  <c r="K75" i="12"/>
  <c r="K83" i="12"/>
  <c r="K18" i="12"/>
  <c r="K104" i="12"/>
  <c r="K10" i="12"/>
  <c r="K70" i="12"/>
  <c r="K122" i="12"/>
  <c r="K13" i="12"/>
  <c r="K33" i="12"/>
  <c r="K89" i="12"/>
  <c r="K16" i="12"/>
  <c r="K64" i="12"/>
  <c r="K42" i="12"/>
  <c r="K112" i="12"/>
  <c r="K15" i="12"/>
  <c r="K41" i="12"/>
  <c r="K76" i="12"/>
  <c r="K29" i="12"/>
  <c r="K37" i="12"/>
  <c r="K35" i="12"/>
  <c r="K101" i="12"/>
  <c r="K32" i="12"/>
  <c r="K105" i="12"/>
  <c r="K125" i="12"/>
  <c r="K28" i="12"/>
  <c r="K114" i="12"/>
  <c r="K24" i="12"/>
  <c r="K87" i="12"/>
  <c r="K34" i="12"/>
  <c r="K79" i="12"/>
  <c r="K95" i="12"/>
  <c r="K106" i="12"/>
  <c r="K107" i="12"/>
  <c r="K67" i="12"/>
  <c r="K73" i="12"/>
  <c r="K53" i="12"/>
  <c r="K20" i="12"/>
  <c r="K71" i="12"/>
  <c r="K56" i="12"/>
  <c r="K45" i="12"/>
  <c r="K40" i="12"/>
  <c r="K92" i="12"/>
  <c r="K116" i="12"/>
  <c r="K72" i="12"/>
  <c r="K113" i="12"/>
  <c r="K69" i="12"/>
  <c r="K60" i="12"/>
  <c r="K119" i="12"/>
  <c r="K118" i="12"/>
  <c r="K85" i="12"/>
  <c r="K77" i="12"/>
  <c r="K11" i="12"/>
  <c r="K84" i="12"/>
  <c r="K65" i="12"/>
  <c r="K46" i="12"/>
  <c r="K88" i="12"/>
  <c r="K43" i="12"/>
  <c r="K30" i="12"/>
  <c r="K49" i="12"/>
  <c r="K66" i="12"/>
  <c r="K115" i="12"/>
  <c r="K50" i="12"/>
  <c r="K54" i="12"/>
  <c r="K90" i="12"/>
  <c r="K17" i="12"/>
  <c r="K86" i="12"/>
  <c r="K109" i="12"/>
  <c r="K93" i="12"/>
  <c r="K121" i="12"/>
  <c r="K74" i="12"/>
  <c r="K47" i="12"/>
  <c r="K59" i="12"/>
  <c r="K123" i="12"/>
  <c r="K126" i="12"/>
  <c r="K57" i="12"/>
  <c r="K31" i="12"/>
  <c r="K111" i="12"/>
  <c r="K9" i="12"/>
  <c r="K22" i="12"/>
  <c r="K82" i="12"/>
  <c r="K128" i="12"/>
  <c r="K36" i="12"/>
  <c r="K44" i="12"/>
  <c r="K100" i="12"/>
  <c r="K58" i="12"/>
  <c r="K80" i="12"/>
  <c r="K23" i="12"/>
  <c r="K21" i="12"/>
  <c r="K38" i="12"/>
  <c r="K81" i="12"/>
  <c r="K61" i="12"/>
  <c r="K63" i="12"/>
  <c r="K62" i="12"/>
  <c r="K99" i="12"/>
  <c r="K26" i="12"/>
  <c r="K120" i="12"/>
  <c r="K98" i="12"/>
  <c r="K91" i="12"/>
  <c r="K127" i="12"/>
  <c r="K110" i="12"/>
  <c r="K14" i="12"/>
  <c r="K96" i="12"/>
  <c r="K25" i="12"/>
  <c r="K97" i="12"/>
  <c r="K8" i="12"/>
  <c r="K78" i="12"/>
  <c r="K52" i="12"/>
  <c r="K48" i="12"/>
  <c r="K27" i="12"/>
  <c r="K51" i="12"/>
  <c r="M274" i="5"/>
  <c r="M392" i="5"/>
  <c r="Q76" i="12"/>
  <c r="Q29" i="12"/>
  <c r="Q37" i="12"/>
  <c r="Q35" i="12"/>
  <c r="Q101" i="12"/>
  <c r="Q32" i="12"/>
  <c r="Q105" i="12"/>
  <c r="Q125" i="12"/>
  <c r="Q28" i="12"/>
  <c r="Q59" i="12"/>
  <c r="Q62" i="12"/>
  <c r="Q106" i="12"/>
  <c r="Q84" i="12"/>
  <c r="Q99" i="12"/>
  <c r="Q26" i="12"/>
  <c r="Q88" i="12"/>
  <c r="Q43" i="12"/>
  <c r="Q30" i="12"/>
  <c r="Q49" i="12"/>
  <c r="Q66" i="12"/>
  <c r="Q115" i="12"/>
  <c r="Q50" i="12"/>
  <c r="Q54" i="12"/>
  <c r="Q90" i="12"/>
  <c r="Q17" i="12"/>
  <c r="Q86" i="12"/>
  <c r="Q109" i="12"/>
  <c r="Q93" i="12"/>
  <c r="Q121" i="12"/>
  <c r="Q85" i="12"/>
  <c r="Q74" i="12"/>
  <c r="Q61" i="12"/>
  <c r="Q79" i="12"/>
  <c r="Q77" i="12"/>
  <c r="Q47" i="12"/>
  <c r="Q63" i="12"/>
  <c r="Q95" i="12"/>
  <c r="Q19" i="12"/>
  <c r="Q102" i="12"/>
  <c r="Q94" i="12"/>
  <c r="Q75" i="12"/>
  <c r="Q83" i="12"/>
  <c r="Q107" i="12"/>
  <c r="Q67" i="12"/>
  <c r="Q31" i="12"/>
  <c r="Q111" i="12"/>
  <c r="Q9" i="12"/>
  <c r="Q22" i="12"/>
  <c r="Q82" i="12"/>
  <c r="Q128" i="12"/>
  <c r="Q36" i="12"/>
  <c r="Q44" i="12"/>
  <c r="Q100" i="12"/>
  <c r="Q58" i="12"/>
  <c r="Q80" i="12"/>
  <c r="Q23" i="12"/>
  <c r="Q21" i="12"/>
  <c r="Q38" i="12"/>
  <c r="Q81" i="12"/>
  <c r="Q117" i="12"/>
  <c r="Q55" i="12"/>
  <c r="Q12" i="12"/>
  <c r="Q103" i="12"/>
  <c r="Q68" i="12"/>
  <c r="Q39" i="12"/>
  <c r="Q124" i="12"/>
  <c r="Q108" i="12"/>
  <c r="Q64" i="12"/>
  <c r="Q42" i="12"/>
  <c r="Q112" i="12"/>
  <c r="Q15" i="12"/>
  <c r="Q41" i="12"/>
  <c r="Q65" i="12"/>
  <c r="Q46" i="12"/>
  <c r="Q120" i="12"/>
  <c r="Q98" i="12"/>
  <c r="Q91" i="12"/>
  <c r="Q127" i="12"/>
  <c r="Q110" i="12"/>
  <c r="Q14" i="12"/>
  <c r="Q96" i="12"/>
  <c r="Q25" i="12"/>
  <c r="Q97" i="12"/>
  <c r="Q8" i="12"/>
  <c r="Q78" i="12"/>
  <c r="Q52" i="12"/>
  <c r="Q48" i="12"/>
  <c r="Q27" i="12"/>
  <c r="Q51" i="12"/>
  <c r="Q18" i="12"/>
  <c r="Q104" i="12"/>
  <c r="Q10" i="12"/>
  <c r="Q70" i="12"/>
  <c r="Q122" i="12"/>
  <c r="Q13" i="12"/>
  <c r="Q33" i="12"/>
  <c r="Q89" i="12"/>
  <c r="Q16" i="12"/>
  <c r="Q114" i="12"/>
  <c r="Q24" i="12"/>
  <c r="Q87" i="12"/>
  <c r="Q34" i="12"/>
  <c r="Q123" i="12"/>
  <c r="Q126" i="12"/>
  <c r="Q57" i="12"/>
  <c r="Q73" i="12"/>
  <c r="Q53" i="12"/>
  <c r="Q20" i="12"/>
  <c r="Q71" i="12"/>
  <c r="Q56" i="12"/>
  <c r="Q45" i="12"/>
  <c r="Q40" i="12"/>
  <c r="Q92" i="12"/>
  <c r="Q116" i="12"/>
  <c r="Q72" i="12"/>
  <c r="Q113" i="12"/>
  <c r="Q69" i="12"/>
  <c r="Q60" i="12"/>
  <c r="Q119" i="12"/>
  <c r="Q118" i="12"/>
  <c r="S4" i="12"/>
  <c r="S73" i="12"/>
  <c r="S53" i="12"/>
  <c r="S20" i="12"/>
  <c r="S71" i="12"/>
  <c r="S56" i="12"/>
  <c r="S115" i="12"/>
  <c r="S50" i="12"/>
  <c r="S54" i="12"/>
  <c r="S90" i="12"/>
  <c r="S17" i="12"/>
  <c r="S86" i="12"/>
  <c r="S109" i="12"/>
  <c r="S93" i="12"/>
  <c r="S121" i="12"/>
  <c r="S117" i="12"/>
  <c r="S55" i="12"/>
  <c r="S12" i="12"/>
  <c r="S103" i="12"/>
  <c r="S68" i="12"/>
  <c r="S39" i="12"/>
  <c r="S124" i="12"/>
  <c r="S108" i="12"/>
  <c r="S19" i="12"/>
  <c r="S102" i="12"/>
  <c r="S94" i="12"/>
  <c r="S75" i="12"/>
  <c r="S83" i="12"/>
  <c r="S107" i="12"/>
  <c r="S67" i="12"/>
  <c r="S88" i="12"/>
  <c r="S43" i="12"/>
  <c r="S30" i="12"/>
  <c r="S49" i="12"/>
  <c r="S66" i="12"/>
  <c r="S128" i="12"/>
  <c r="S36" i="12"/>
  <c r="S44" i="12"/>
  <c r="S100" i="12"/>
  <c r="S58" i="12"/>
  <c r="S80" i="12"/>
  <c r="S23" i="12"/>
  <c r="S21" i="12"/>
  <c r="S38" i="12"/>
  <c r="S81" i="12"/>
  <c r="S18" i="12"/>
  <c r="S104" i="12"/>
  <c r="S10" i="12"/>
  <c r="S70" i="12"/>
  <c r="S122" i="12"/>
  <c r="S13" i="12"/>
  <c r="S33" i="12"/>
  <c r="S89" i="12"/>
  <c r="S16" i="12"/>
  <c r="S64" i="12"/>
  <c r="S42" i="12"/>
  <c r="S112" i="12"/>
  <c r="S15" i="12"/>
  <c r="S41" i="12"/>
  <c r="S65" i="12"/>
  <c r="S46" i="12"/>
  <c r="S31" i="12"/>
  <c r="S111" i="12"/>
  <c r="S9" i="12"/>
  <c r="S22" i="12"/>
  <c r="S82" i="12"/>
  <c r="S14" i="12"/>
  <c r="S96" i="12"/>
  <c r="S25" i="12"/>
  <c r="S97" i="12"/>
  <c r="S8" i="12"/>
  <c r="S78" i="12"/>
  <c r="S52" i="12"/>
  <c r="S48" i="12"/>
  <c r="S27" i="12"/>
  <c r="S51" i="12"/>
  <c r="S76" i="12"/>
  <c r="S29" i="12"/>
  <c r="S37" i="12"/>
  <c r="S35" i="12"/>
  <c r="S101" i="12"/>
  <c r="S32" i="12"/>
  <c r="S105" i="12"/>
  <c r="S125" i="12"/>
  <c r="S28" i="12"/>
  <c r="S114" i="12"/>
  <c r="S24" i="12"/>
  <c r="S87" i="12"/>
  <c r="S34" i="12"/>
  <c r="S123" i="12"/>
  <c r="S126" i="12"/>
  <c r="S57" i="12"/>
  <c r="S120" i="12"/>
  <c r="S98" i="12"/>
  <c r="S91" i="12"/>
  <c r="S127" i="12"/>
  <c r="S110" i="12"/>
  <c r="S40" i="12"/>
  <c r="S92" i="12"/>
  <c r="S116" i="12"/>
  <c r="S72" i="12"/>
  <c r="S113" i="12"/>
  <c r="S69" i="12"/>
  <c r="S60" i="12"/>
  <c r="S119" i="12"/>
  <c r="S118" i="12"/>
  <c r="S85" i="12"/>
  <c r="S74" i="12"/>
  <c r="S61" i="12"/>
  <c r="S79" i="12"/>
  <c r="S77" i="12"/>
  <c r="S47" i="12"/>
  <c r="S63" i="12"/>
  <c r="S95" i="12"/>
  <c r="S11" i="12"/>
  <c r="S59" i="12"/>
  <c r="S62" i="12"/>
  <c r="S106" i="12"/>
  <c r="S84" i="12"/>
  <c r="S99" i="12"/>
  <c r="S26" i="12"/>
  <c r="U21" i="12"/>
  <c r="U4" i="12"/>
  <c r="Q11" i="12"/>
  <c r="Q4" i="12"/>
  <c r="S45" i="12"/>
  <c r="S2" i="12"/>
  <c r="K7" i="12"/>
  <c r="K4" i="12"/>
  <c r="I38" i="12"/>
  <c r="I4" i="12"/>
  <c r="E74" i="12" l="1"/>
  <c r="E128" i="12"/>
  <c r="W121" i="23"/>
  <c r="E106" i="12"/>
  <c r="S64" i="23"/>
  <c r="S100" i="23"/>
  <c r="S105" i="23"/>
  <c r="E71" i="12"/>
  <c r="W35" i="12"/>
  <c r="S36" i="23"/>
  <c r="S120" i="23"/>
  <c r="S26" i="23"/>
  <c r="S63" i="23"/>
  <c r="S83" i="23"/>
  <c r="S108" i="23"/>
  <c r="S72" i="23"/>
  <c r="S73" i="23"/>
  <c r="S128" i="23"/>
  <c r="S62" i="23"/>
  <c r="S17" i="23"/>
  <c r="Y77" i="23"/>
  <c r="Y110" i="23"/>
  <c r="Y71" i="23"/>
  <c r="Y40" i="23"/>
  <c r="Y51" i="23"/>
  <c r="Y12" i="23"/>
  <c r="Y97" i="23"/>
  <c r="Y113" i="23"/>
  <c r="Y122" i="23"/>
  <c r="Y87" i="23"/>
  <c r="Y98" i="23"/>
  <c r="Y73" i="23"/>
  <c r="Y64" i="23"/>
  <c r="Y121" i="23"/>
  <c r="Y67" i="23"/>
  <c r="Y52" i="23"/>
  <c r="Y108" i="23"/>
  <c r="Y112" i="23"/>
  <c r="Y47" i="23"/>
  <c r="Y72" i="23"/>
  <c r="Y126" i="23"/>
  <c r="Y74" i="23"/>
  <c r="Y92" i="23"/>
  <c r="Y105" i="23"/>
  <c r="Y8" i="23"/>
  <c r="Y75" i="23"/>
  <c r="S56" i="23"/>
  <c r="S15" i="23"/>
  <c r="S106" i="23"/>
  <c r="S76" i="23"/>
  <c r="S86" i="23"/>
  <c r="S118" i="23"/>
  <c r="S87" i="23"/>
  <c r="S89" i="23"/>
  <c r="S111" i="23"/>
  <c r="S114" i="23"/>
  <c r="S38" i="23"/>
  <c r="S70" i="23"/>
  <c r="S98" i="23"/>
  <c r="S75" i="23"/>
  <c r="S99" i="23"/>
  <c r="S59" i="23"/>
  <c r="S31" i="23"/>
  <c r="S60" i="23"/>
  <c r="S33" i="23"/>
  <c r="S54" i="23"/>
  <c r="S124" i="23"/>
  <c r="S55" i="23"/>
  <c r="S95" i="23"/>
  <c r="S103" i="23"/>
  <c r="S57" i="23"/>
  <c r="S79" i="23"/>
  <c r="S29" i="23"/>
  <c r="S45" i="23"/>
  <c r="S77" i="23"/>
  <c r="S27" i="23"/>
  <c r="S51" i="23"/>
  <c r="S41" i="23"/>
  <c r="S37" i="23"/>
  <c r="S97" i="23"/>
  <c r="S91" i="23"/>
  <c r="S10" i="23"/>
  <c r="S93" i="23"/>
  <c r="S71" i="23"/>
  <c r="S104" i="23"/>
  <c r="S78" i="23"/>
  <c r="S90" i="23"/>
  <c r="S32" i="23"/>
  <c r="S69" i="23"/>
  <c r="S16" i="23"/>
  <c r="S39" i="23"/>
  <c r="S126" i="23"/>
  <c r="S125" i="23"/>
  <c r="S80" i="23"/>
  <c r="S84" i="23"/>
  <c r="S43" i="23"/>
  <c r="S47" i="23"/>
  <c r="S110" i="23"/>
  <c r="S9" i="23"/>
  <c r="S44" i="23"/>
  <c r="S8" i="23"/>
  <c r="S88" i="23"/>
  <c r="S14" i="23"/>
  <c r="S20" i="23"/>
  <c r="S35" i="23"/>
  <c r="S12" i="23"/>
  <c r="S24" i="23"/>
  <c r="S67" i="23"/>
  <c r="S102" i="23"/>
  <c r="S40" i="23"/>
  <c r="S11" i="23"/>
  <c r="S65" i="23"/>
  <c r="S18" i="23"/>
  <c r="S28" i="23"/>
  <c r="S113" i="23"/>
  <c r="S74" i="23"/>
  <c r="S53" i="23"/>
  <c r="S122" i="23"/>
  <c r="S66" i="23"/>
  <c r="S68" i="23"/>
  <c r="S46" i="23"/>
  <c r="S117" i="23"/>
  <c r="S61" i="23"/>
  <c r="S94" i="23"/>
  <c r="S30" i="23"/>
  <c r="S42" i="23"/>
  <c r="S92" i="23"/>
  <c r="S96" i="23"/>
  <c r="S22" i="23"/>
  <c r="S121" i="23"/>
  <c r="S82" i="23"/>
  <c r="S109" i="23"/>
  <c r="S85" i="23"/>
  <c r="S21" i="23"/>
  <c r="S116" i="23"/>
  <c r="S34" i="23"/>
  <c r="S127" i="23"/>
  <c r="S48" i="23"/>
  <c r="S23" i="23"/>
  <c r="S58" i="23"/>
  <c r="S7" i="23"/>
  <c r="S50" i="23"/>
  <c r="S115" i="23"/>
  <c r="G15" i="23"/>
  <c r="G80" i="23"/>
  <c r="G64" i="23"/>
  <c r="G120" i="23"/>
  <c r="G114" i="23"/>
  <c r="G60" i="23"/>
  <c r="G103" i="23"/>
  <c r="G98" i="23"/>
  <c r="G54" i="23"/>
  <c r="G33" i="23"/>
  <c r="G44" i="23"/>
  <c r="G31" i="23"/>
  <c r="G46" i="23"/>
  <c r="G22" i="23"/>
  <c r="G30" i="23"/>
  <c r="G99" i="23"/>
  <c r="G39" i="23"/>
  <c r="G96" i="23"/>
  <c r="G121" i="23"/>
  <c r="G20" i="23"/>
  <c r="G119" i="23"/>
  <c r="G53" i="23"/>
  <c r="G87" i="23"/>
  <c r="G123" i="23"/>
  <c r="G21" i="23"/>
  <c r="G40" i="23"/>
  <c r="G50" i="23"/>
  <c r="G104" i="23"/>
  <c r="G10" i="23"/>
  <c r="G124" i="23"/>
  <c r="G12" i="23"/>
  <c r="G109" i="23"/>
  <c r="G36" i="23"/>
  <c r="G92" i="23"/>
  <c r="G27" i="23"/>
  <c r="G34" i="23"/>
  <c r="G67" i="23"/>
  <c r="G83" i="23"/>
  <c r="G94" i="23"/>
  <c r="G105" i="23"/>
  <c r="G68" i="23"/>
  <c r="G111" i="23"/>
  <c r="G43" i="23"/>
  <c r="G106" i="23"/>
  <c r="G81" i="23"/>
  <c r="G58" i="23"/>
  <c r="G112" i="23"/>
  <c r="G93" i="23"/>
  <c r="G97" i="23"/>
  <c r="G122" i="23"/>
  <c r="G19" i="23"/>
  <c r="G18" i="23"/>
  <c r="G110" i="23"/>
  <c r="G51" i="23"/>
  <c r="G95" i="23"/>
  <c r="G75" i="23"/>
  <c r="G14" i="23"/>
  <c r="G90" i="23"/>
  <c r="G49" i="23"/>
  <c r="G42" i="23"/>
  <c r="G16" i="23"/>
  <c r="G82" i="23"/>
  <c r="G125" i="23"/>
  <c r="G26" i="23"/>
  <c r="G89" i="23"/>
  <c r="G126" i="23"/>
  <c r="G61" i="23"/>
  <c r="G38" i="23"/>
  <c r="G57" i="23"/>
  <c r="G69" i="23"/>
  <c r="G59" i="23"/>
  <c r="G70" i="23"/>
  <c r="G41" i="23"/>
  <c r="G128" i="23"/>
  <c r="G45" i="23"/>
  <c r="G113" i="23"/>
  <c r="G127" i="23"/>
  <c r="G62" i="23"/>
  <c r="G76" i="23"/>
  <c r="G73" i="23"/>
  <c r="G77" i="23"/>
  <c r="G37" i="23"/>
  <c r="G11" i="23"/>
  <c r="G8" i="23"/>
  <c r="G48" i="23"/>
  <c r="G107" i="23"/>
  <c r="G28" i="23"/>
  <c r="G78" i="23"/>
  <c r="G117" i="23"/>
  <c r="G13" i="23"/>
  <c r="G84" i="23"/>
  <c r="G55" i="23"/>
  <c r="G17" i="23"/>
  <c r="G32" i="23"/>
  <c r="G66" i="23"/>
  <c r="G56" i="23"/>
  <c r="G65" i="23"/>
  <c r="G52" i="23"/>
  <c r="G35" i="23"/>
  <c r="G25" i="23"/>
  <c r="G24" i="23"/>
  <c r="G86" i="23"/>
  <c r="G85" i="23"/>
  <c r="G101" i="23"/>
  <c r="G91" i="23"/>
  <c r="G108" i="23"/>
  <c r="G116" i="23"/>
  <c r="G71" i="23"/>
  <c r="G115" i="23"/>
  <c r="G102" i="23"/>
  <c r="G47" i="23"/>
  <c r="G74" i="23"/>
  <c r="Y27" i="23"/>
  <c r="Y62" i="23"/>
  <c r="G9" i="23"/>
  <c r="Y119" i="23"/>
  <c r="Y102" i="23"/>
  <c r="Y123" i="23"/>
  <c r="Y15" i="23"/>
  <c r="G23" i="23"/>
  <c r="G72" i="23"/>
  <c r="G118" i="23"/>
  <c r="G63" i="23"/>
  <c r="G88" i="23"/>
  <c r="Y109" i="23"/>
  <c r="Y85" i="23"/>
  <c r="Y23" i="23"/>
  <c r="Y115" i="23"/>
  <c r="Y80" i="23"/>
  <c r="Y50" i="23"/>
  <c r="G38" i="12"/>
  <c r="E126" i="12"/>
  <c r="W83" i="12"/>
  <c r="G100" i="23"/>
  <c r="E32" i="12"/>
  <c r="W46" i="12"/>
  <c r="E80" i="23"/>
  <c r="Q9" i="23"/>
  <c r="G79" i="23"/>
  <c r="G7" i="23"/>
  <c r="G29" i="23"/>
  <c r="S49" i="23"/>
  <c r="W123" i="23"/>
  <c r="E21" i="12"/>
  <c r="W45" i="23"/>
  <c r="E32" i="23"/>
  <c r="W59" i="23"/>
  <c r="W62" i="23"/>
  <c r="W115" i="23"/>
  <c r="W119" i="23"/>
  <c r="W55" i="23"/>
  <c r="W7" i="23"/>
  <c r="W12" i="23"/>
  <c r="W122" i="23"/>
  <c r="W25" i="23"/>
  <c r="W77" i="23"/>
  <c r="W14" i="23"/>
  <c r="W35" i="23"/>
  <c r="I4" i="23"/>
  <c r="I51" i="23"/>
  <c r="I75" i="23"/>
  <c r="I36" i="23"/>
  <c r="I37" i="23"/>
  <c r="I73" i="23"/>
  <c r="I17" i="23"/>
  <c r="I28" i="23"/>
  <c r="I67" i="23"/>
  <c r="I50" i="23"/>
  <c r="I74" i="23"/>
  <c r="I33" i="23"/>
  <c r="I82" i="23"/>
  <c r="I47" i="23"/>
  <c r="I63" i="23"/>
  <c r="I76" i="23"/>
  <c r="I44" i="23"/>
  <c r="I27" i="23"/>
  <c r="I110" i="23"/>
  <c r="I88" i="23"/>
  <c r="I72" i="23"/>
  <c r="I115" i="23"/>
  <c r="I77" i="23"/>
  <c r="I102" i="23"/>
  <c r="I95" i="23"/>
  <c r="I118" i="23"/>
  <c r="I40" i="23"/>
  <c r="I104" i="23"/>
  <c r="I108" i="23"/>
  <c r="I21" i="23"/>
  <c r="I78" i="23"/>
  <c r="I23" i="23"/>
  <c r="I64" i="23"/>
  <c r="I45" i="23"/>
  <c r="I80" i="23"/>
  <c r="I69" i="23"/>
  <c r="I34" i="23"/>
  <c r="I93" i="23"/>
  <c r="I42" i="23"/>
  <c r="I87" i="23"/>
  <c r="I84" i="23"/>
  <c r="I99" i="23"/>
  <c r="I113" i="23"/>
  <c r="I53" i="23"/>
  <c r="I18" i="23"/>
  <c r="I22" i="23"/>
  <c r="I29" i="23"/>
  <c r="I71" i="23"/>
  <c r="I91" i="23"/>
  <c r="I58" i="23"/>
  <c r="I119" i="23"/>
  <c r="I19" i="23"/>
  <c r="I96" i="23"/>
  <c r="I101" i="23"/>
  <c r="I81" i="23"/>
  <c r="I20" i="23"/>
  <c r="I112" i="23"/>
  <c r="I55" i="23"/>
  <c r="I97" i="23"/>
  <c r="I121" i="23"/>
  <c r="I62" i="23"/>
  <c r="I25" i="23"/>
  <c r="I98" i="23"/>
  <c r="I70" i="23"/>
  <c r="I90" i="23"/>
  <c r="I35" i="23"/>
  <c r="I128" i="23"/>
  <c r="I49" i="23"/>
  <c r="I92" i="23"/>
  <c r="I24" i="23"/>
  <c r="I59" i="23"/>
  <c r="I85" i="23"/>
  <c r="I41" i="23"/>
  <c r="I109" i="23"/>
  <c r="I106" i="23"/>
  <c r="I123" i="23"/>
  <c r="I86" i="23"/>
  <c r="I103" i="23"/>
  <c r="I116" i="23"/>
  <c r="I43" i="23"/>
  <c r="I124" i="23"/>
  <c r="I127" i="23"/>
  <c r="I122" i="23"/>
  <c r="I126" i="23"/>
  <c r="I30" i="23"/>
  <c r="I114" i="23"/>
  <c r="I111" i="23"/>
  <c r="I32" i="23"/>
  <c r="I52" i="23"/>
  <c r="I26" i="23"/>
  <c r="I56" i="23"/>
  <c r="I79" i="23"/>
  <c r="I31" i="23"/>
  <c r="I83" i="23"/>
  <c r="I117" i="23"/>
  <c r="I65" i="23"/>
  <c r="I125" i="23"/>
  <c r="I61" i="23"/>
  <c r="I48" i="23"/>
  <c r="I66" i="23"/>
  <c r="I100" i="23"/>
  <c r="I120" i="23"/>
  <c r="I54" i="23"/>
  <c r="I46" i="23"/>
  <c r="I89" i="23"/>
  <c r="I57" i="23"/>
  <c r="I68" i="23"/>
  <c r="I107" i="23"/>
  <c r="I60" i="23"/>
  <c r="I94" i="23"/>
  <c r="I105" i="23"/>
  <c r="I38" i="23"/>
  <c r="I39" i="23"/>
  <c r="I11" i="23"/>
  <c r="I13" i="23"/>
  <c r="I16" i="23"/>
  <c r="I15" i="23"/>
  <c r="I14" i="23"/>
  <c r="I9" i="23"/>
  <c r="I12" i="23"/>
  <c r="I8" i="23"/>
  <c r="I7" i="23"/>
  <c r="G96" i="12"/>
  <c r="G56" i="12"/>
  <c r="W27" i="12"/>
  <c r="E88" i="23"/>
  <c r="E10" i="23"/>
  <c r="E42" i="23"/>
  <c r="W2" i="23"/>
  <c r="W88" i="23"/>
  <c r="W8" i="23"/>
  <c r="W28" i="23"/>
  <c r="W33" i="23"/>
  <c r="W52" i="23"/>
  <c r="W31" i="23"/>
  <c r="W87" i="23"/>
  <c r="W11" i="23"/>
  <c r="W94" i="23"/>
  <c r="W124" i="23"/>
  <c r="W34" i="23"/>
  <c r="W39" i="23"/>
  <c r="W48" i="23"/>
  <c r="W125" i="23"/>
  <c r="W120" i="23"/>
  <c r="W127" i="23"/>
  <c r="W89" i="23"/>
  <c r="W79" i="23"/>
  <c r="W86" i="23"/>
  <c r="W106" i="23"/>
  <c r="W36" i="23"/>
  <c r="W74" i="23"/>
  <c r="W128" i="23"/>
  <c r="W50" i="23"/>
  <c r="W37" i="23"/>
  <c r="W70" i="23"/>
  <c r="W73" i="23"/>
  <c r="W49" i="23"/>
  <c r="W38" i="23"/>
  <c r="W46" i="23"/>
  <c r="W107" i="23"/>
  <c r="W20" i="23"/>
  <c r="W92" i="23"/>
  <c r="W54" i="23"/>
  <c r="W84" i="23"/>
  <c r="W114" i="23"/>
  <c r="W76" i="23"/>
  <c r="W44" i="23"/>
  <c r="W53" i="23"/>
  <c r="W85" i="23"/>
  <c r="W51" i="23"/>
  <c r="W30" i="23"/>
  <c r="W56" i="23"/>
  <c r="W57" i="23"/>
  <c r="W83" i="23"/>
  <c r="W111" i="23"/>
  <c r="W103" i="23"/>
  <c r="W97" i="23"/>
  <c r="W18" i="23"/>
  <c r="W118" i="23"/>
  <c r="W72" i="23"/>
  <c r="W96" i="23"/>
  <c r="W95" i="23"/>
  <c r="W100" i="23"/>
  <c r="W105" i="23"/>
  <c r="W13" i="23"/>
  <c r="W32" i="23"/>
  <c r="W116" i="23"/>
  <c r="W80" i="23"/>
  <c r="W68" i="23"/>
  <c r="W26" i="23"/>
  <c r="W16" i="23"/>
  <c r="W65" i="23"/>
  <c r="W19" i="23"/>
  <c r="W93" i="23"/>
  <c r="W66" i="23"/>
  <c r="W61" i="23"/>
  <c r="W126" i="23"/>
  <c r="W81" i="23"/>
  <c r="W90" i="23"/>
  <c r="W27" i="23"/>
  <c r="W117" i="23"/>
  <c r="W110" i="23"/>
  <c r="W17" i="23"/>
  <c r="W42" i="23"/>
  <c r="W112" i="23"/>
  <c r="W67" i="23"/>
  <c r="W23" i="23"/>
  <c r="W113" i="23"/>
  <c r="W71" i="23"/>
  <c r="W78" i="23"/>
  <c r="W21" i="23"/>
  <c r="W91" i="23"/>
  <c r="G16" i="12"/>
  <c r="E64" i="23"/>
  <c r="E40" i="23"/>
  <c r="E4" i="23"/>
  <c r="E39" i="23"/>
  <c r="E46" i="23"/>
  <c r="E52" i="23"/>
  <c r="E105" i="23"/>
  <c r="E117" i="23"/>
  <c r="E107" i="23"/>
  <c r="E126" i="23"/>
  <c r="E26" i="23"/>
  <c r="E11" i="23"/>
  <c r="E111" i="23"/>
  <c r="E114" i="23"/>
  <c r="E68" i="23"/>
  <c r="E13" i="23"/>
  <c r="E66" i="23"/>
  <c r="E65" i="23"/>
  <c r="E31" i="23"/>
  <c r="E53" i="23"/>
  <c r="E128" i="23"/>
  <c r="E101" i="23"/>
  <c r="E43" i="23"/>
  <c r="E103" i="23"/>
  <c r="E86" i="23"/>
  <c r="E98" i="23"/>
  <c r="E106" i="23"/>
  <c r="E21" i="23"/>
  <c r="E14" i="23"/>
  <c r="E18" i="23"/>
  <c r="E96" i="23"/>
  <c r="E34" i="23"/>
  <c r="E123" i="23"/>
  <c r="E41" i="23"/>
  <c r="E59" i="23"/>
  <c r="E47" i="23"/>
  <c r="E50" i="23"/>
  <c r="E16" i="23"/>
  <c r="E57" i="23"/>
  <c r="E56" i="23"/>
  <c r="E38" i="23"/>
  <c r="E94" i="23"/>
  <c r="E83" i="23"/>
  <c r="E93" i="23"/>
  <c r="E23" i="23"/>
  <c r="E70" i="23"/>
  <c r="E119" i="23"/>
  <c r="E62" i="23"/>
  <c r="E108" i="23"/>
  <c r="E12" i="23"/>
  <c r="E104" i="23"/>
  <c r="E73" i="23"/>
  <c r="E118" i="23"/>
  <c r="E95" i="23"/>
  <c r="E74" i="23"/>
  <c r="E61" i="23"/>
  <c r="E120" i="23"/>
  <c r="E35" i="23"/>
  <c r="E45" i="23"/>
  <c r="E91" i="23"/>
  <c r="E55" i="23"/>
  <c r="E85" i="23"/>
  <c r="E9" i="23"/>
  <c r="E90" i="23"/>
  <c r="E69" i="23"/>
  <c r="E71" i="23"/>
  <c r="E113" i="23"/>
  <c r="E17" i="23"/>
  <c r="E82" i="23"/>
  <c r="E75" i="23"/>
  <c r="E7" i="23"/>
  <c r="E77" i="23"/>
  <c r="E37" i="23"/>
  <c r="E28" i="23"/>
  <c r="E63" i="23"/>
  <c r="E72" i="23"/>
  <c r="E125" i="23"/>
  <c r="E79" i="23"/>
  <c r="E60" i="23"/>
  <c r="E30" i="23"/>
  <c r="E92" i="23"/>
  <c r="E87" i="23"/>
  <c r="E124" i="23"/>
  <c r="E19" i="23"/>
  <c r="E15" i="23"/>
  <c r="E99" i="23"/>
  <c r="E122" i="23"/>
  <c r="E49" i="23"/>
  <c r="E127" i="23"/>
  <c r="E116" i="23"/>
  <c r="E58" i="23"/>
  <c r="E121" i="23"/>
  <c r="E115" i="23"/>
  <c r="E27" i="23"/>
  <c r="E51" i="23"/>
  <c r="E44" i="23"/>
  <c r="E8" i="23"/>
  <c r="E89" i="23"/>
  <c r="E54" i="23"/>
  <c r="E20" i="23"/>
  <c r="E22" i="23"/>
  <c r="E25" i="23"/>
  <c r="E24" i="23"/>
  <c r="E81" i="23"/>
  <c r="E112" i="23"/>
  <c r="E33" i="23"/>
  <c r="E76" i="23"/>
  <c r="E102" i="23"/>
  <c r="E110" i="23"/>
  <c r="W10" i="23"/>
  <c r="W60" i="23"/>
  <c r="W47" i="23"/>
  <c r="W63" i="23"/>
  <c r="W82" i="23"/>
  <c r="W58" i="23"/>
  <c r="W99" i="23"/>
  <c r="W109" i="23"/>
  <c r="W22" i="23"/>
  <c r="W69" i="23"/>
  <c r="W9" i="23"/>
  <c r="W15" i="23"/>
  <c r="I10" i="23"/>
  <c r="E97" i="23"/>
  <c r="G115" i="12"/>
  <c r="G12" i="12"/>
  <c r="G42" i="12"/>
  <c r="G51" i="12"/>
  <c r="W9" i="12"/>
  <c r="W117" i="12"/>
  <c r="E29" i="23"/>
  <c r="E109" i="23"/>
  <c r="E100" i="23"/>
  <c r="E78" i="23"/>
  <c r="E67" i="23"/>
  <c r="E36" i="23"/>
  <c r="W43" i="23"/>
  <c r="W104" i="23"/>
  <c r="W108" i="23"/>
  <c r="W40" i="23"/>
  <c r="W24" i="23"/>
  <c r="W64" i="23"/>
  <c r="W101" i="23"/>
  <c r="W29" i="23"/>
  <c r="W102" i="23"/>
  <c r="W41" i="23"/>
  <c r="W98" i="23"/>
  <c r="Q4" i="23"/>
  <c r="Q88" i="23"/>
  <c r="Q34" i="23"/>
  <c r="Q20" i="23"/>
  <c r="Q35" i="23"/>
  <c r="Q33" i="23"/>
  <c r="Q79" i="23"/>
  <c r="Q45" i="23"/>
  <c r="Q12" i="23"/>
  <c r="Q24" i="23"/>
  <c r="Q56" i="23"/>
  <c r="Q74" i="23"/>
  <c r="Q71" i="23"/>
  <c r="Q48" i="23"/>
  <c r="Q29" i="23"/>
  <c r="Q54" i="23"/>
  <c r="Q46" i="23"/>
  <c r="Q107" i="23"/>
  <c r="Q93" i="23"/>
  <c r="Q99" i="23"/>
  <c r="Q8" i="23"/>
  <c r="Q38" i="23"/>
  <c r="Q65" i="23"/>
  <c r="Q116" i="23"/>
  <c r="Q63" i="23"/>
  <c r="Q110" i="23"/>
  <c r="Q10" i="23"/>
  <c r="Q103" i="23"/>
  <c r="Q69" i="23"/>
  <c r="Q105" i="23"/>
  <c r="Q13" i="23"/>
  <c r="Q126" i="23"/>
  <c r="Q100" i="23"/>
  <c r="Q43" i="23"/>
  <c r="Q11" i="23"/>
  <c r="Q84" i="23"/>
  <c r="Q67" i="23"/>
  <c r="Q70" i="23"/>
  <c r="Q21" i="23"/>
  <c r="Q18" i="23"/>
  <c r="Q41" i="23"/>
  <c r="Q55" i="23"/>
  <c r="Q83" i="23"/>
  <c r="Q39" i="23"/>
  <c r="Q36" i="23"/>
  <c r="Q42" i="23"/>
  <c r="Q111" i="23"/>
  <c r="Q106" i="23"/>
  <c r="Q124" i="23"/>
  <c r="Q66" i="23"/>
  <c r="Q64" i="23"/>
  <c r="Q98" i="23"/>
  <c r="Q61" i="23"/>
  <c r="Q89" i="23"/>
  <c r="Q95" i="23"/>
  <c r="Q76" i="23"/>
  <c r="Q37" i="23"/>
  <c r="Q109" i="23"/>
  <c r="Q73" i="23"/>
  <c r="Q118" i="23"/>
  <c r="Q85" i="23"/>
  <c r="Q120" i="23"/>
  <c r="Q128" i="23"/>
  <c r="Q78" i="23"/>
  <c r="Q22" i="23"/>
  <c r="Q27" i="23"/>
  <c r="Q80" i="23"/>
  <c r="Q125" i="23"/>
  <c r="Q77" i="23"/>
  <c r="Q28" i="23"/>
  <c r="Q14" i="23"/>
  <c r="Q50" i="23"/>
  <c r="Q52" i="23"/>
  <c r="Q94" i="23"/>
  <c r="Q49" i="23"/>
  <c r="Q19" i="23"/>
  <c r="Q44" i="23"/>
  <c r="Q82" i="23"/>
  <c r="Q108" i="23"/>
  <c r="Q127" i="23"/>
  <c r="Q86" i="23"/>
  <c r="Q102" i="23"/>
  <c r="Q31" i="23"/>
  <c r="Q68" i="23"/>
  <c r="Q90" i="23"/>
  <c r="Q72" i="23"/>
  <c r="Q96" i="23"/>
  <c r="Q91" i="23"/>
  <c r="Q59" i="23"/>
  <c r="Q114" i="23"/>
  <c r="Q51" i="23"/>
  <c r="Q104" i="23"/>
  <c r="Q75" i="23"/>
  <c r="Q23" i="23"/>
  <c r="Q30" i="23"/>
  <c r="Q58" i="23"/>
  <c r="Q60" i="23"/>
  <c r="Q115" i="23"/>
  <c r="Q117" i="23"/>
  <c r="Q17" i="23"/>
  <c r="Q40" i="23"/>
  <c r="Q53" i="23"/>
  <c r="Q113" i="23"/>
  <c r="Q81" i="23"/>
  <c r="Q32" i="23"/>
  <c r="Q25" i="23"/>
  <c r="Q47" i="23"/>
  <c r="Q57" i="23"/>
  <c r="Q101" i="23"/>
  <c r="Q112" i="23"/>
  <c r="Q7" i="23"/>
  <c r="Q119" i="23"/>
  <c r="Q15" i="23"/>
  <c r="Q92" i="23"/>
  <c r="Q121" i="23"/>
  <c r="Q62" i="23"/>
  <c r="Q16" i="23"/>
  <c r="Q87" i="23"/>
  <c r="Q26" i="23"/>
  <c r="Q123" i="23"/>
  <c r="Q122" i="23"/>
  <c r="Q97" i="23"/>
  <c r="E48" i="23"/>
  <c r="E112" i="12"/>
  <c r="E101" i="12"/>
  <c r="E41" i="12"/>
  <c r="E58" i="12"/>
  <c r="E54" i="12"/>
  <c r="E109" i="12"/>
  <c r="W7" i="12"/>
  <c r="W17" i="12"/>
  <c r="W99" i="12"/>
  <c r="W90" i="12"/>
  <c r="W33" i="12"/>
  <c r="W112" i="12"/>
  <c r="W14" i="12"/>
  <c r="E4" i="12"/>
  <c r="E65" i="12"/>
  <c r="E63" i="12"/>
  <c r="E78" i="12"/>
  <c r="E19" i="12"/>
  <c r="E82" i="12"/>
  <c r="E61" i="12"/>
  <c r="E49" i="12"/>
  <c r="W47" i="12"/>
  <c r="W59" i="12"/>
  <c r="W88" i="12"/>
  <c r="W10" i="12"/>
  <c r="W21" i="12"/>
  <c r="E72" i="12"/>
  <c r="E47" i="12"/>
  <c r="E105" i="12"/>
  <c r="E127" i="12"/>
  <c r="E76" i="12"/>
  <c r="W74" i="12"/>
  <c r="W125" i="12"/>
  <c r="W34" i="12"/>
  <c r="W92" i="12"/>
  <c r="W68" i="12"/>
  <c r="E108" i="12"/>
  <c r="E28" i="12"/>
  <c r="G34" i="12"/>
  <c r="G49" i="12"/>
  <c r="E84" i="12"/>
  <c r="G22" i="12"/>
  <c r="E18" i="12"/>
  <c r="E93" i="12"/>
  <c r="E25" i="12"/>
  <c r="E91" i="12"/>
  <c r="E69" i="12"/>
  <c r="E42" i="12"/>
  <c r="E113" i="12"/>
  <c r="E64" i="12"/>
  <c r="E15" i="12"/>
  <c r="E95" i="12"/>
  <c r="E9" i="12"/>
  <c r="E27" i="12"/>
  <c r="E102" i="12"/>
  <c r="E13" i="12"/>
  <c r="E31" i="12"/>
  <c r="E80" i="12"/>
  <c r="E14" i="12"/>
  <c r="E29" i="12"/>
  <c r="E83" i="12"/>
  <c r="E11" i="12"/>
  <c r="E22" i="12"/>
  <c r="E51" i="12"/>
  <c r="E96" i="12"/>
  <c r="E104" i="12"/>
  <c r="E92" i="12"/>
  <c r="G106" i="12"/>
  <c r="G76" i="12"/>
  <c r="G36" i="12"/>
  <c r="G72" i="12"/>
  <c r="G124" i="12"/>
  <c r="E56" i="12"/>
  <c r="G23" i="12"/>
  <c r="G54" i="12"/>
  <c r="E70" i="12"/>
  <c r="G69" i="12"/>
  <c r="E122" i="12"/>
  <c r="E34" i="12"/>
  <c r="E124" i="12"/>
  <c r="E98" i="12"/>
  <c r="E120" i="12"/>
  <c r="E117" i="12"/>
  <c r="E26" i="12"/>
  <c r="E8" i="12"/>
  <c r="E110" i="12"/>
  <c r="E85" i="12"/>
  <c r="E52" i="12"/>
  <c r="E44" i="12"/>
  <c r="E12" i="12"/>
  <c r="E48" i="12"/>
  <c r="E100" i="12"/>
  <c r="E79" i="12"/>
  <c r="E46" i="12"/>
  <c r="E62" i="12"/>
  <c r="E40" i="12"/>
  <c r="E43" i="12"/>
  <c r="E86" i="12"/>
  <c r="E66" i="12"/>
  <c r="E87" i="12"/>
  <c r="E37" i="12"/>
  <c r="G111" i="12"/>
  <c r="E73" i="12"/>
  <c r="G125" i="12"/>
  <c r="G27" i="12"/>
  <c r="E111" i="12"/>
  <c r="G59" i="12"/>
  <c r="G73" i="12"/>
  <c r="E115" i="12"/>
  <c r="G107" i="12"/>
  <c r="G70" i="12"/>
  <c r="G26" i="12"/>
  <c r="E60" i="12"/>
  <c r="E16" i="12"/>
  <c r="E10" i="12"/>
  <c r="E118" i="12"/>
  <c r="E67" i="12"/>
  <c r="E123" i="12"/>
  <c r="E119" i="12"/>
  <c r="E97" i="12"/>
  <c r="E103" i="12"/>
  <c r="E57" i="12"/>
  <c r="E94" i="12"/>
  <c r="E50" i="12"/>
  <c r="E55" i="12"/>
  <c r="E23" i="12"/>
  <c r="E125" i="12"/>
  <c r="E30" i="12"/>
  <c r="E107" i="12"/>
  <c r="E59" i="12"/>
  <c r="E68" i="12"/>
  <c r="E88" i="12"/>
  <c r="E17" i="12"/>
  <c r="E20" i="12"/>
  <c r="E116" i="12"/>
  <c r="G45" i="12"/>
  <c r="E81" i="12"/>
  <c r="G88" i="12"/>
  <c r="G84" i="12"/>
  <c r="G114" i="12"/>
  <c r="G81" i="12"/>
  <c r="G33" i="12"/>
  <c r="G65" i="12"/>
  <c r="E89" i="12"/>
  <c r="W121" i="12"/>
  <c r="W36" i="12"/>
  <c r="W69" i="12"/>
  <c r="W66" i="12"/>
  <c r="W8" i="12"/>
  <c r="W71" i="12"/>
  <c r="W19" i="12"/>
  <c r="E33" i="12"/>
  <c r="E36" i="12"/>
  <c r="E45" i="12"/>
  <c r="E53" i="12"/>
  <c r="E39" i="12"/>
  <c r="E24" i="12"/>
  <c r="E121" i="12"/>
  <c r="E75" i="12"/>
  <c r="E77" i="12"/>
  <c r="E114" i="12"/>
  <c r="E99" i="12"/>
  <c r="E35" i="12"/>
  <c r="E90" i="12"/>
  <c r="E38" i="12"/>
  <c r="W4" i="12"/>
  <c r="W127" i="12"/>
  <c r="W25" i="12"/>
  <c r="W12" i="12"/>
  <c r="W124" i="12"/>
  <c r="W80" i="12"/>
  <c r="W81" i="12"/>
  <c r="W41" i="12"/>
  <c r="W53" i="12"/>
  <c r="W45" i="12"/>
  <c r="W72" i="12"/>
  <c r="W122" i="12"/>
  <c r="W16" i="12"/>
  <c r="W52" i="12"/>
  <c r="W24" i="12"/>
  <c r="W126" i="12"/>
  <c r="W30" i="12"/>
  <c r="W50" i="12"/>
  <c r="W29" i="12"/>
  <c r="W32" i="12"/>
  <c r="W114" i="12"/>
  <c r="W119" i="12"/>
  <c r="W106" i="12"/>
  <c r="W31" i="12"/>
  <c r="W82" i="12"/>
  <c r="W100" i="12"/>
  <c r="W79" i="12"/>
  <c r="W95" i="12"/>
  <c r="W109" i="12"/>
  <c r="W94" i="12"/>
  <c r="W67" i="12"/>
  <c r="W120" i="12"/>
  <c r="W110" i="12"/>
  <c r="W97" i="12"/>
  <c r="W103" i="12"/>
  <c r="W108" i="12"/>
  <c r="W23" i="12"/>
  <c r="W42" i="12"/>
  <c r="W65" i="12"/>
  <c r="W20" i="12"/>
  <c r="W40" i="12"/>
  <c r="W104" i="12"/>
  <c r="W13" i="12"/>
  <c r="W64" i="12"/>
  <c r="W48" i="12"/>
  <c r="W87" i="12"/>
  <c r="W57" i="12"/>
  <c r="W49" i="12"/>
  <c r="W54" i="12"/>
  <c r="W37" i="12"/>
  <c r="W105" i="12"/>
  <c r="W113" i="12"/>
  <c r="W118" i="12"/>
  <c r="W84" i="12"/>
  <c r="W111" i="12"/>
  <c r="W128" i="12"/>
  <c r="W85" i="12"/>
  <c r="W77" i="12"/>
  <c r="W11" i="12"/>
  <c r="W93" i="12"/>
  <c r="W75" i="12"/>
  <c r="W91" i="12"/>
  <c r="W96" i="12"/>
  <c r="W55" i="12"/>
  <c r="W39" i="12"/>
  <c r="W58" i="12"/>
  <c r="W38" i="12"/>
  <c r="W15" i="12"/>
  <c r="W73" i="12"/>
  <c r="W56" i="12"/>
  <c r="W116" i="12"/>
  <c r="W70" i="12"/>
  <c r="W89" i="12"/>
  <c r="W78" i="12"/>
  <c r="W51" i="12"/>
  <c r="W123" i="12"/>
  <c r="W43" i="12"/>
  <c r="W115" i="12"/>
  <c r="W76" i="12"/>
  <c r="W101" i="12"/>
  <c r="W28" i="12"/>
  <c r="W60" i="12"/>
  <c r="W62" i="12"/>
  <c r="W26" i="12"/>
  <c r="W22" i="12"/>
  <c r="W44" i="12"/>
  <c r="W61" i="12"/>
  <c r="W63" i="12"/>
  <c r="W86" i="12"/>
  <c r="W102" i="12"/>
  <c r="W107" i="12"/>
  <c r="W18" i="12"/>
  <c r="G82" i="12"/>
  <c r="G30" i="12"/>
  <c r="G44" i="12"/>
  <c r="G47" i="12"/>
  <c r="G68" i="12"/>
  <c r="G74" i="12"/>
  <c r="G66" i="12"/>
  <c r="G9" i="12"/>
  <c r="G43" i="12"/>
  <c r="G7" i="12"/>
  <c r="G120" i="12"/>
  <c r="G119" i="12"/>
  <c r="G21" i="12"/>
  <c r="G55" i="12"/>
  <c r="G60" i="12"/>
  <c r="G110" i="12"/>
  <c r="G109" i="12"/>
  <c r="G14" i="12"/>
  <c r="G41" i="12"/>
  <c r="G50" i="12"/>
  <c r="G75" i="12"/>
  <c r="G39" i="12"/>
  <c r="G35" i="12"/>
  <c r="G78" i="12"/>
  <c r="G102" i="12"/>
  <c r="G11" i="12"/>
  <c r="G17" i="12"/>
  <c r="G63" i="12"/>
  <c r="G99" i="12"/>
  <c r="Y46" i="12"/>
  <c r="E7" i="12"/>
  <c r="G19" i="12"/>
  <c r="G123" i="12"/>
  <c r="G85" i="12"/>
  <c r="G24" i="12"/>
  <c r="G121" i="12"/>
  <c r="G92" i="12"/>
  <c r="G57" i="12"/>
  <c r="G116" i="12"/>
  <c r="G29" i="12"/>
  <c r="G122" i="12"/>
  <c r="G108" i="12"/>
  <c r="G64" i="12"/>
  <c r="G100" i="12"/>
  <c r="Y123" i="12"/>
  <c r="G93" i="12"/>
  <c r="G8" i="12"/>
  <c r="G91" i="12"/>
  <c r="G15" i="12"/>
  <c r="G127" i="12"/>
  <c r="G58" i="12"/>
  <c r="G67" i="12"/>
  <c r="G20" i="12"/>
  <c r="G37" i="12"/>
  <c r="G98" i="12"/>
  <c r="G94" i="12"/>
  <c r="G32" i="12"/>
  <c r="G18" i="12"/>
  <c r="G97" i="12"/>
  <c r="G79" i="12"/>
  <c r="G62" i="12"/>
  <c r="G103" i="12"/>
  <c r="G87" i="12"/>
  <c r="G71" i="12"/>
  <c r="Y85" i="12"/>
  <c r="G46" i="12"/>
  <c r="G89" i="12"/>
  <c r="G10" i="12"/>
  <c r="G86" i="12"/>
  <c r="G101" i="12"/>
  <c r="G90" i="12"/>
  <c r="G112" i="12"/>
  <c r="G128" i="12"/>
  <c r="G31" i="12"/>
  <c r="G80" i="12"/>
  <c r="G13" i="12"/>
  <c r="G126" i="12"/>
  <c r="G28" i="12"/>
  <c r="G61" i="12"/>
  <c r="G48" i="12"/>
  <c r="G40" i="12"/>
  <c r="G104" i="12"/>
  <c r="G25" i="12"/>
  <c r="G118" i="12"/>
  <c r="G95" i="12"/>
  <c r="G117" i="12"/>
  <c r="Y60" i="12"/>
  <c r="Y84" i="12"/>
  <c r="Y86" i="12"/>
  <c r="Y114" i="12"/>
  <c r="Y116" i="12"/>
  <c r="G52" i="12"/>
  <c r="G105" i="12"/>
  <c r="G53" i="12"/>
  <c r="G113" i="12"/>
  <c r="G77" i="12"/>
  <c r="Y11" i="12"/>
  <c r="Y54" i="12"/>
  <c r="Y32" i="12"/>
  <c r="Y56" i="12"/>
  <c r="Y26" i="12"/>
  <c r="Y77" i="12"/>
  <c r="Y49" i="12"/>
  <c r="Y29" i="12"/>
  <c r="Y7" i="12"/>
  <c r="Y65" i="12"/>
  <c r="Y106" i="12"/>
  <c r="Y95" i="12"/>
  <c r="Y79" i="12"/>
  <c r="Y121" i="12"/>
  <c r="Y50" i="12"/>
  <c r="Y30" i="12"/>
  <c r="Y34" i="12"/>
  <c r="Y28" i="12"/>
  <c r="Y101" i="12"/>
  <c r="Y76" i="12"/>
  <c r="Y69" i="12"/>
  <c r="Y92" i="12"/>
  <c r="Y71" i="12"/>
  <c r="Y41" i="12"/>
  <c r="Y64" i="12"/>
  <c r="Y13" i="12"/>
  <c r="Y104" i="12"/>
  <c r="Y52" i="12"/>
  <c r="Y25" i="12"/>
  <c r="Y127" i="12"/>
  <c r="Y83" i="12"/>
  <c r="Y103" i="12"/>
  <c r="Y128" i="12"/>
  <c r="Y57" i="12"/>
  <c r="Y67" i="12"/>
  <c r="Y62" i="12"/>
  <c r="Y63" i="12"/>
  <c r="Y61" i="12"/>
  <c r="Y93" i="12"/>
  <c r="Y17" i="12"/>
  <c r="Y115" i="12"/>
  <c r="Y43" i="12"/>
  <c r="Y87" i="12"/>
  <c r="Y125" i="12"/>
  <c r="Y35" i="12"/>
  <c r="Y118" i="12"/>
  <c r="Y113" i="12"/>
  <c r="Y40" i="12"/>
  <c r="Y20" i="12"/>
  <c r="Y15" i="12"/>
  <c r="Y16" i="12"/>
  <c r="Y122" i="12"/>
  <c r="Y51" i="12"/>
  <c r="Y78" i="12"/>
  <c r="Y96" i="12"/>
  <c r="Y91" i="12"/>
  <c r="Y94" i="12"/>
  <c r="Y12" i="12"/>
  <c r="Y9" i="12"/>
  <c r="Y73" i="12"/>
  <c r="Y42" i="12"/>
  <c r="Y33" i="12"/>
  <c r="Y10" i="12"/>
  <c r="Y48" i="12"/>
  <c r="Y97" i="12"/>
  <c r="Y110" i="12"/>
  <c r="Y107" i="12"/>
  <c r="Y108" i="12"/>
  <c r="Y80" i="12"/>
  <c r="Y18" i="12"/>
  <c r="Y126" i="12"/>
  <c r="Y99" i="12"/>
  <c r="Y59" i="12"/>
  <c r="Y47" i="12"/>
  <c r="Y74" i="12"/>
  <c r="Y109" i="12"/>
  <c r="Y90" i="12"/>
  <c r="Y66" i="12"/>
  <c r="Y88" i="12"/>
  <c r="Y24" i="12"/>
  <c r="Y105" i="12"/>
  <c r="Y37" i="12"/>
  <c r="Y119" i="12"/>
  <c r="Y72" i="12"/>
  <c r="B72" i="12" s="1"/>
  <c r="Y45" i="12"/>
  <c r="Y53" i="12"/>
  <c r="Y112" i="12"/>
  <c r="Y89" i="12"/>
  <c r="Y70" i="12"/>
  <c r="Y27" i="12"/>
  <c r="Y8" i="12"/>
  <c r="Y14" i="12"/>
  <c r="Y120" i="12"/>
  <c r="Y102" i="12"/>
  <c r="Y38" i="12"/>
  <c r="Y98" i="12"/>
  <c r="Y75" i="12"/>
  <c r="Y124" i="12"/>
  <c r="Y55" i="12"/>
  <c r="Y58" i="12"/>
  <c r="Y111" i="12"/>
  <c r="Y39" i="12"/>
  <c r="Y81" i="12"/>
  <c r="Y36" i="12"/>
  <c r="Y19" i="12"/>
  <c r="Y68" i="12"/>
  <c r="Y117" i="12"/>
  <c r="Y23" i="12"/>
  <c r="Y44" i="12"/>
  <c r="Y22" i="12"/>
  <c r="Y21" i="12"/>
  <c r="Y100" i="12"/>
  <c r="Y82" i="12"/>
  <c r="Y31" i="12"/>
  <c r="B115" i="12" l="1"/>
  <c r="B26" i="23"/>
  <c r="B31" i="23"/>
  <c r="B32" i="23"/>
  <c r="B122" i="23"/>
  <c r="B40" i="23"/>
  <c r="B7" i="23"/>
  <c r="B60" i="23"/>
  <c r="B90" i="23"/>
  <c r="B52" i="23"/>
  <c r="B124" i="23"/>
  <c r="B100" i="23"/>
  <c r="B101" i="23"/>
  <c r="B75" i="23"/>
  <c r="B71" i="23"/>
  <c r="B59" i="23"/>
  <c r="B44" i="23"/>
  <c r="B85" i="23"/>
  <c r="B61" i="23"/>
  <c r="B63" i="23"/>
  <c r="B12" i="23"/>
  <c r="B35" i="23"/>
  <c r="B51" i="23"/>
  <c r="B96" i="23"/>
  <c r="B108" i="23"/>
  <c r="B95" i="23"/>
  <c r="B83" i="23"/>
  <c r="B79" i="23"/>
  <c r="B16" i="23"/>
  <c r="B77" i="23"/>
  <c r="B36" i="23"/>
  <c r="B41" i="23"/>
  <c r="B67" i="23"/>
  <c r="B14" i="23"/>
  <c r="B15" i="23"/>
  <c r="B37" i="23"/>
  <c r="B69" i="23"/>
  <c r="B8" i="23"/>
  <c r="B46" i="23"/>
  <c r="B86" i="23"/>
  <c r="B22" i="23"/>
  <c r="B46" i="12"/>
  <c r="B123" i="23"/>
  <c r="B57" i="23"/>
  <c r="B104" i="23"/>
  <c r="B127" i="23"/>
  <c r="B50" i="23"/>
  <c r="B125" i="23"/>
  <c r="B118" i="23"/>
  <c r="B76" i="23"/>
  <c r="B18" i="23"/>
  <c r="B126" i="23"/>
  <c r="B99" i="23"/>
  <c r="B45" i="23"/>
  <c r="B35" i="12"/>
  <c r="B127" i="12"/>
  <c r="B92" i="23"/>
  <c r="B112" i="23"/>
  <c r="B25" i="23"/>
  <c r="B115" i="23"/>
  <c r="B114" i="23"/>
  <c r="B82" i="23"/>
  <c r="B94" i="23"/>
  <c r="B89" i="23"/>
  <c r="B66" i="23"/>
  <c r="B55" i="23"/>
  <c r="B70" i="23"/>
  <c r="B43" i="23"/>
  <c r="B38" i="23"/>
  <c r="B24" i="23"/>
  <c r="B33" i="23"/>
  <c r="B28" i="12"/>
  <c r="B20" i="12"/>
  <c r="B9" i="23"/>
  <c r="B109" i="23"/>
  <c r="B31" i="12"/>
  <c r="B27" i="12"/>
  <c r="B53" i="12"/>
  <c r="B37" i="12"/>
  <c r="B48" i="12"/>
  <c r="B40" i="12"/>
  <c r="B17" i="12"/>
  <c r="B7" i="12"/>
  <c r="B62" i="23"/>
  <c r="B119" i="23"/>
  <c r="B81" i="23"/>
  <c r="B17" i="23"/>
  <c r="B58" i="23"/>
  <c r="B91" i="23"/>
  <c r="B68" i="23"/>
  <c r="B19" i="23"/>
  <c r="B78" i="23"/>
  <c r="B98" i="23"/>
  <c r="B106" i="23"/>
  <c r="B39" i="23"/>
  <c r="B84" i="23"/>
  <c r="B103" i="23"/>
  <c r="B116" i="23"/>
  <c r="B54" i="23"/>
  <c r="B74" i="23"/>
  <c r="B20" i="23"/>
  <c r="B44" i="12"/>
  <c r="B16" i="12"/>
  <c r="B76" i="12"/>
  <c r="B56" i="12"/>
  <c r="B84" i="12"/>
  <c r="B121" i="23"/>
  <c r="B47" i="23"/>
  <c r="B113" i="23"/>
  <c r="B117" i="23"/>
  <c r="B30" i="23"/>
  <c r="B49" i="23"/>
  <c r="B80" i="23"/>
  <c r="B128" i="23"/>
  <c r="B73" i="23"/>
  <c r="B64" i="23"/>
  <c r="B111" i="23"/>
  <c r="B21" i="23"/>
  <c r="B11" i="23"/>
  <c r="B13" i="23"/>
  <c r="B10" i="23"/>
  <c r="B65" i="23"/>
  <c r="B93" i="23"/>
  <c r="B29" i="23"/>
  <c r="B56" i="23"/>
  <c r="B34" i="23"/>
  <c r="B23" i="12"/>
  <c r="B110" i="12"/>
  <c r="B33" i="12"/>
  <c r="B78" i="12"/>
  <c r="B57" i="12"/>
  <c r="B83" i="12"/>
  <c r="B104" i="12"/>
  <c r="B60" i="12"/>
  <c r="B97" i="23"/>
  <c r="B87" i="23"/>
  <c r="B53" i="23"/>
  <c r="B23" i="23"/>
  <c r="B72" i="23"/>
  <c r="B102" i="23"/>
  <c r="B28" i="23"/>
  <c r="B27" i="23"/>
  <c r="B120" i="23"/>
  <c r="B42" i="23"/>
  <c r="B105" i="23"/>
  <c r="B110" i="23"/>
  <c r="B107" i="23"/>
  <c r="B48" i="23"/>
  <c r="B88" i="23"/>
  <c r="B86" i="12"/>
  <c r="B124" i="12"/>
  <c r="B45" i="12"/>
  <c r="B87" i="12"/>
  <c r="B103" i="12"/>
  <c r="B41" i="12"/>
  <c r="B30" i="12"/>
  <c r="B95" i="12"/>
  <c r="B29" i="12"/>
  <c r="B100" i="12"/>
  <c r="B58" i="12"/>
  <c r="B15" i="12"/>
  <c r="B118" i="12"/>
  <c r="B43" i="12"/>
  <c r="B61" i="12"/>
  <c r="B88" i="12"/>
  <c r="B74" i="12"/>
  <c r="B97" i="12"/>
  <c r="B42" i="12"/>
  <c r="B98" i="12"/>
  <c r="B96" i="12"/>
  <c r="B85" i="12"/>
  <c r="B34" i="12"/>
  <c r="B54" i="12"/>
  <c r="B14" i="12"/>
  <c r="B111" i="12"/>
  <c r="B105" i="12"/>
  <c r="B59" i="12"/>
  <c r="B107" i="12"/>
  <c r="B10" i="12"/>
  <c r="B9" i="12"/>
  <c r="B79" i="12"/>
  <c r="B11" i="12"/>
  <c r="B123" i="12"/>
  <c r="B49" i="12"/>
  <c r="B12" i="12"/>
  <c r="B69" i="12"/>
  <c r="B117" i="12"/>
  <c r="B8" i="12"/>
  <c r="B112" i="12"/>
  <c r="B119" i="12"/>
  <c r="B94" i="12"/>
  <c r="B51" i="12"/>
  <c r="B71" i="12"/>
  <c r="B50" i="12"/>
  <c r="B106" i="12"/>
  <c r="B116" i="12"/>
  <c r="B22" i="12"/>
  <c r="B68" i="12"/>
  <c r="B39" i="12"/>
  <c r="B102" i="12"/>
  <c r="B66" i="12"/>
  <c r="B47" i="12"/>
  <c r="B73" i="12"/>
  <c r="B125" i="12"/>
  <c r="B62" i="12"/>
  <c r="B13" i="12"/>
  <c r="B121" i="12"/>
  <c r="B65" i="12"/>
  <c r="B82" i="12"/>
  <c r="B19" i="12"/>
  <c r="B75" i="12"/>
  <c r="B120" i="12"/>
  <c r="B70" i="12"/>
  <c r="B90" i="12"/>
  <c r="B80" i="12"/>
  <c r="B63" i="12"/>
  <c r="B101" i="12"/>
  <c r="B32" i="12"/>
  <c r="B36" i="12"/>
  <c r="B89" i="12"/>
  <c r="B24" i="12"/>
  <c r="B109" i="12"/>
  <c r="B99" i="12"/>
  <c r="B18" i="12"/>
  <c r="B108" i="12"/>
  <c r="B91" i="12"/>
  <c r="B122" i="12"/>
  <c r="B92" i="12"/>
  <c r="B77" i="12"/>
  <c r="B114" i="12"/>
  <c r="B21" i="12"/>
  <c r="B81" i="12"/>
  <c r="B55" i="12"/>
  <c r="B38" i="12"/>
  <c r="B126" i="12"/>
  <c r="B93" i="12"/>
  <c r="B67" i="12"/>
  <c r="B128" i="12"/>
  <c r="B25" i="12"/>
  <c r="B64" i="12"/>
  <c r="B26" i="12"/>
  <c r="B52" i="12"/>
  <c r="B113" i="12"/>
  <c r="C3" i="12" l="1"/>
  <c r="C2" i="12" s="1"/>
  <c r="C24" i="23"/>
  <c r="C110" i="23"/>
  <c r="C57" i="12"/>
  <c r="C86" i="12"/>
  <c r="C94" i="23"/>
  <c r="C97" i="23"/>
  <c r="C71" i="23"/>
  <c r="C29" i="23"/>
  <c r="C13" i="23"/>
  <c r="C111" i="23"/>
  <c r="C128" i="23"/>
  <c r="C108" i="23"/>
  <c r="C30" i="23"/>
  <c r="C7" i="23"/>
  <c r="C35" i="23"/>
  <c r="C52" i="23"/>
  <c r="C54" i="23"/>
  <c r="C126" i="23"/>
  <c r="C127" i="23"/>
  <c r="C75" i="23"/>
  <c r="C33" i="23"/>
  <c r="C38" i="23"/>
  <c r="C70" i="23"/>
  <c r="C89" i="23"/>
  <c r="C28" i="23"/>
  <c r="C72" i="23"/>
  <c r="C53" i="23"/>
  <c r="C87" i="23"/>
  <c r="C61" i="23"/>
  <c r="C56" i="23"/>
  <c r="C10" i="23"/>
  <c r="C83" i="23"/>
  <c r="C73" i="23"/>
  <c r="C49" i="23"/>
  <c r="C51" i="23"/>
  <c r="C47" i="23"/>
  <c r="C100" i="23"/>
  <c r="C77" i="23"/>
  <c r="C101" i="23"/>
  <c r="C74" i="23"/>
  <c r="C103" i="23"/>
  <c r="C39" i="23"/>
  <c r="C118" i="23"/>
  <c r="C19" i="23"/>
  <c r="C104" i="23"/>
  <c r="C57" i="23"/>
  <c r="C63" i="23"/>
  <c r="C86" i="23"/>
  <c r="C9" i="23"/>
  <c r="C109" i="23"/>
  <c r="C25" i="23"/>
  <c r="C40" i="23"/>
  <c r="C3" i="23"/>
  <c r="C2" i="23" s="1"/>
  <c r="C106" i="23"/>
  <c r="C58" i="23"/>
  <c r="C67" i="23"/>
  <c r="C28" i="12"/>
  <c r="C48" i="23"/>
  <c r="C105" i="23"/>
  <c r="C42" i="23"/>
  <c r="C120" i="23"/>
  <c r="C82" i="23"/>
  <c r="C23" i="23"/>
  <c r="C112" i="23"/>
  <c r="C69" i="23"/>
  <c r="C44" i="23"/>
  <c r="C15" i="23"/>
  <c r="C34" i="23"/>
  <c r="C93" i="23"/>
  <c r="C11" i="23"/>
  <c r="C64" i="23"/>
  <c r="C80" i="23"/>
  <c r="C31" i="23"/>
  <c r="C117" i="23"/>
  <c r="C121" i="23"/>
  <c r="C46" i="23"/>
  <c r="C36" i="23"/>
  <c r="C90" i="23"/>
  <c r="C20" i="23"/>
  <c r="C99" i="23"/>
  <c r="C84" i="23"/>
  <c r="C98" i="23"/>
  <c r="C125" i="23"/>
  <c r="C68" i="23"/>
  <c r="C17" i="23"/>
  <c r="C62" i="23"/>
  <c r="C124" i="23"/>
  <c r="C32" i="23"/>
  <c r="C55" i="23"/>
  <c r="C114" i="23"/>
  <c r="C85" i="23"/>
  <c r="C16" i="23"/>
  <c r="C78" i="23"/>
  <c r="C119" i="23"/>
  <c r="C88" i="23"/>
  <c r="C107" i="23"/>
  <c r="C43" i="23"/>
  <c r="C66" i="23"/>
  <c r="C27" i="23"/>
  <c r="C102" i="23"/>
  <c r="C115" i="23"/>
  <c r="C92" i="23"/>
  <c r="C41" i="23"/>
  <c r="C59" i="23"/>
  <c r="C79" i="23"/>
  <c r="C65" i="23"/>
  <c r="C21" i="23"/>
  <c r="C95" i="23"/>
  <c r="C14" i="23"/>
  <c r="C96" i="23"/>
  <c r="C113" i="23"/>
  <c r="C5" i="23"/>
  <c r="C4" i="23" s="1"/>
  <c r="C26" i="23"/>
  <c r="C8" i="23"/>
  <c r="C37" i="23"/>
  <c r="C60" i="23"/>
  <c r="C45" i="23"/>
  <c r="C116" i="23"/>
  <c r="C18" i="23"/>
  <c r="C76" i="23"/>
  <c r="C50" i="23"/>
  <c r="C91" i="23"/>
  <c r="C81" i="23"/>
  <c r="C123" i="23"/>
  <c r="C12" i="23"/>
  <c r="C22" i="23"/>
  <c r="C122" i="23"/>
  <c r="C120" i="12"/>
  <c r="C91" i="12"/>
  <c r="C109" i="12"/>
  <c r="C121" i="12"/>
  <c r="C71" i="12"/>
  <c r="C78" i="12"/>
  <c r="C53" i="12"/>
  <c r="C34" i="12"/>
  <c r="C92" i="12"/>
  <c r="C111" i="12"/>
  <c r="C93" i="12"/>
  <c r="C81" i="12"/>
  <c r="C36" i="12"/>
  <c r="C56" i="12"/>
  <c r="C48" i="12"/>
  <c r="C98" i="12"/>
  <c r="C60" i="12"/>
  <c r="C63" i="12"/>
  <c r="C117" i="12"/>
  <c r="C97" i="12"/>
  <c r="C25" i="12"/>
  <c r="C72" i="12"/>
  <c r="C122" i="12"/>
  <c r="C10" i="12"/>
  <c r="C102" i="12"/>
  <c r="C41" i="12"/>
  <c r="C62" i="12"/>
  <c r="C59" i="12"/>
  <c r="C7" i="12"/>
  <c r="C69" i="12"/>
  <c r="C101" i="12"/>
  <c r="C110" i="12"/>
  <c r="C94" i="12"/>
  <c r="C9" i="12"/>
  <c r="C127" i="12"/>
  <c r="C79" i="12"/>
  <c r="C30" i="12"/>
  <c r="C27" i="12"/>
  <c r="C74" i="12"/>
  <c r="C52" i="12"/>
  <c r="C55" i="12"/>
  <c r="C51" i="12"/>
  <c r="C54" i="12"/>
  <c r="C77" i="12"/>
  <c r="C128" i="12"/>
  <c r="C13" i="12"/>
  <c r="C82" i="12"/>
  <c r="C40" i="12"/>
  <c r="C68" i="12"/>
  <c r="C11" i="12"/>
  <c r="C38" i="12"/>
  <c r="C99" i="12"/>
  <c r="C49" i="12"/>
  <c r="C22" i="12"/>
  <c r="C106" i="12"/>
  <c r="C21" i="12"/>
  <c r="C96" i="12"/>
  <c r="C33" i="12"/>
  <c r="C18" i="12"/>
  <c r="C95" i="12"/>
  <c r="C89" i="12"/>
  <c r="C19" i="12"/>
  <c r="C73" i="12"/>
  <c r="C12" i="12"/>
  <c r="C39" i="12"/>
  <c r="C125" i="12"/>
  <c r="C5" i="12"/>
  <c r="C4" i="12" s="1"/>
  <c r="C31" i="12"/>
  <c r="C70" i="12"/>
  <c r="C76" i="12"/>
  <c r="C115" i="12"/>
  <c r="C43" i="12"/>
  <c r="C16" i="12"/>
  <c r="C88" i="12"/>
  <c r="C64" i="12"/>
  <c r="C104" i="12"/>
  <c r="C47" i="12"/>
  <c r="C17" i="12"/>
  <c r="C26" i="12"/>
  <c r="C114" i="12"/>
  <c r="C103" i="12"/>
  <c r="C42" i="12"/>
  <c r="C29" i="12"/>
  <c r="C100" i="12"/>
  <c r="C58" i="12"/>
  <c r="C75" i="12"/>
  <c r="C90" i="12"/>
  <c r="C118" i="12"/>
  <c r="C20" i="12"/>
  <c r="C65" i="12"/>
  <c r="C83" i="12"/>
  <c r="C112" i="12"/>
  <c r="C61" i="12"/>
  <c r="C124" i="12"/>
  <c r="C35" i="12"/>
  <c r="C67" i="12"/>
  <c r="C116" i="12"/>
  <c r="C113" i="12"/>
  <c r="C37" i="12"/>
  <c r="C105" i="12"/>
  <c r="C24" i="12"/>
  <c r="C85" i="12"/>
  <c r="C123" i="12"/>
  <c r="C50" i="12"/>
  <c r="C80" i="12"/>
  <c r="C108" i="12"/>
  <c r="C126" i="12"/>
  <c r="C14" i="12"/>
  <c r="C46" i="12"/>
  <c r="C84" i="12"/>
  <c r="C107" i="12"/>
  <c r="C15" i="12"/>
  <c r="C87" i="12"/>
  <c r="C32" i="12"/>
  <c r="C66" i="12"/>
  <c r="C8" i="12"/>
  <c r="C119" i="12"/>
  <c r="C23" i="12"/>
  <c r="C44" i="12"/>
  <c r="C45" i="12"/>
</calcChain>
</file>

<file path=xl/comments1.xml><?xml version="1.0" encoding="utf-8"?>
<comments xmlns="http://schemas.openxmlformats.org/spreadsheetml/2006/main">
  <authors>
    <author>UIS.Stat</author>
  </authors>
  <commentList>
    <comment ref="D898" authorId="0" shapeId="0">
      <text>
        <r>
          <rPr>
            <sz val="9"/>
            <color indexed="81"/>
            <rFont val="Tahoma"/>
            <family val="2"/>
          </rPr>
          <t>n: Magnitude nil or negligible</t>
        </r>
      </text>
    </comment>
    <comment ref="D1092" authorId="0" shapeId="0">
      <text>
        <r>
          <rPr>
            <sz val="9"/>
            <color indexed="81"/>
            <rFont val="Tahoma"/>
            <family val="2"/>
          </rPr>
          <t>n: Magnitude nil or negligible</t>
        </r>
      </text>
    </comment>
    <comment ref="F118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120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130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131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15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153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176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176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1763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1763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18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181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18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18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18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18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190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19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19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195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195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195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195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195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195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19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0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019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03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03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03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04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04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04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04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04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04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05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0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0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0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06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06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09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1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1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1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1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1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1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1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1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1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13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1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1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1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1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1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1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1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1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1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1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1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1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1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15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15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15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16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16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16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16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16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1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1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16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16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18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18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18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18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1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1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1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1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1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19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2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2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2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21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21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21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22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23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2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2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2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2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2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2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2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2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23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23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24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25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25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25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25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25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25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I226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27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27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27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27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227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27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28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28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28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28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228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28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2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29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29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3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3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3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31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31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231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31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31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31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31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32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32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373" authorId="0" shapeId="0">
      <text>
        <r>
          <rPr>
            <sz val="9"/>
            <color indexed="81"/>
            <rFont val="Tahoma"/>
            <family val="2"/>
          </rPr>
          <t>a: Category not applicable</t>
        </r>
      </text>
    </comment>
    <comment ref="E2475" authorId="0" shapeId="0">
      <text>
        <r>
          <rPr>
            <sz val="9"/>
            <color indexed="81"/>
            <rFont val="Tahoma"/>
            <family val="2"/>
          </rPr>
          <t>n: Magnitude nil or negligible</t>
        </r>
      </text>
    </comment>
    <comment ref="C252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5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5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5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5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5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5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53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53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539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539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5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54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54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54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54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54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54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5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55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55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56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56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56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56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58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58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58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58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58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58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5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59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60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6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6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603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61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61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61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61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61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61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6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6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6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6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62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62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63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6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6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6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6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6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643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I2653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6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6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6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6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26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6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6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66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67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67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67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267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67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68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68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68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6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6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6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7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70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270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70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70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70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7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7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7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7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761" authorId="0" shapeId="0">
      <text>
        <r>
          <rPr>
            <sz val="9"/>
            <color indexed="81"/>
            <rFont val="Tahoma"/>
            <family val="2"/>
          </rPr>
          <t>a: Category not applicable</t>
        </r>
      </text>
    </comment>
    <comment ref="C291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91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92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92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9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9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9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9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9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9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92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92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92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92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92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92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93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93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93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293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93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9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9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94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94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94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94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94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95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2955" authorId="0" shapeId="0">
      <text>
        <r>
          <rPr>
            <sz val="9"/>
            <color indexed="81"/>
            <rFont val="Tahoma"/>
            <family val="2"/>
          </rPr>
          <t>n: Magnitude nil or negligible</t>
        </r>
      </text>
    </comment>
    <comment ref="C295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95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95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95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295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295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96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97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97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97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97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9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9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298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98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29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29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29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29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299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299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299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299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29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00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0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0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00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0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1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02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02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2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0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0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0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0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0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02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02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02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03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03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03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0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0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0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0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0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0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I304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0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0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0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0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0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0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0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0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05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06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06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6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0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0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0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0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0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0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06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07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07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0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0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0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9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09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09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0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0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0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0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0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0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0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0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0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1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1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149" authorId="0" shapeId="0">
      <text>
        <r>
          <rPr>
            <sz val="9"/>
            <color indexed="81"/>
            <rFont val="Tahoma"/>
            <family val="2"/>
          </rPr>
          <t>a: Category not applicable</t>
        </r>
      </text>
    </comment>
    <comment ref="C330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3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3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30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3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3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3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3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3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3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31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31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31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3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3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3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32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32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32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32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32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32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32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33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3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3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33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33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339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34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34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34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34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34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34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35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3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3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3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3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3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37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3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3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3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3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38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38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38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38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38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38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38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38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39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3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3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3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39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4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41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41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4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4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4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4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4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4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41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41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4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419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419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4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42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4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4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4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4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4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4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I3429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4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4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4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4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4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4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44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44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4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4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4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4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4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4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4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45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45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4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4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4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4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4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48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48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48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4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4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4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4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4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4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48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48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48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48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4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4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537" authorId="0" shapeId="0">
      <text>
        <r>
          <rPr>
            <sz val="9"/>
            <color indexed="81"/>
            <rFont val="Tahoma"/>
            <family val="2"/>
          </rPr>
          <t>a: Category not applicable</t>
        </r>
      </text>
    </comment>
    <comment ref="C36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7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70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7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703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703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7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7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7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71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71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71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71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71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7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71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72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73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73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73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73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73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73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74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74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7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76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76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7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7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76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76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76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78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7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7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7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7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7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7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7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79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79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8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8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8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8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80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80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I381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82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8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8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8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8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8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82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83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83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83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8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8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8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8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8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8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84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8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8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8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85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8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8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8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86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86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86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87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87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87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87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87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88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88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88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89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89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89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89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89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8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8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8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90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90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9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90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90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390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91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91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92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392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392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392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92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392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39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9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95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9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95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96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96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9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9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9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97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9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9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9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39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9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9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39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98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9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39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39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39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39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00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400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I401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401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0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40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40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40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40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02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402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40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403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403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0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40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40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40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40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03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40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40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0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04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04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404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04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06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406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062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C40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40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406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406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06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07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07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7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08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8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0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08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408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408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408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408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08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8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0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9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9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0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09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09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0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0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10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0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1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1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411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11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1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2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2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2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2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2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3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3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3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3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3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13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3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4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4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4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4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4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4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4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5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5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5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5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5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5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5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6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6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6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6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6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6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6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6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7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7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7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7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7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7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1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7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8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8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8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4186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18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8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9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9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1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9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19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20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0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0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03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2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42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0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0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1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1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1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1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1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21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1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2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2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2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2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3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3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423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423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423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2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3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3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3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3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3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24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4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4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4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4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4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4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5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5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5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5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254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2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5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5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5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5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2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6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6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6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6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6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6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6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6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427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7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7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7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7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7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7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28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D428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428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428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G4281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28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8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8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8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9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2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29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0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3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0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430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0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1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3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1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1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1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1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2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2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2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2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2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2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2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33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3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3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3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3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3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3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3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3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4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4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4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4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4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4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4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5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5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5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5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5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6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6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6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6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6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6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6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6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6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7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37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7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7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7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7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7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7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7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4380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38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8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8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8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8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8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8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8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9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9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3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9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9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397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39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9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F439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39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0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0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0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0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0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0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0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0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0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1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1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1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4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1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1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1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2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2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2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2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2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2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442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E442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F4425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42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2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2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3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3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3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3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3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3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43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3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3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4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4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4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4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4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4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46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4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E4448" authorId="0" shapeId="0">
      <text>
        <r>
          <rPr>
            <sz val="9"/>
            <color indexed="81"/>
            <rFont val="Tahoma"/>
            <family val="2"/>
          </rPr>
          <t>+: National Estimation</t>
        </r>
      </text>
    </comment>
    <comment ref="H444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4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4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5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5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5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5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C445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55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57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58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5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59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60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61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G446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62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63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D446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  <comment ref="H4464" authorId="0" shapeId="0">
      <text>
        <r>
          <rPr>
            <sz val="9"/>
            <color indexed="81"/>
            <rFont val="Tahoma"/>
            <family val="2"/>
          </rPr>
          <t>‡: UIS Estimation</t>
        </r>
      </text>
    </comment>
  </commentList>
</comments>
</file>

<file path=xl/sharedStrings.xml><?xml version="1.0" encoding="utf-8"?>
<sst xmlns="http://schemas.openxmlformats.org/spreadsheetml/2006/main" count="11915" uniqueCount="498">
  <si>
    <t>Dataset: Education</t>
  </si>
  <si>
    <t>Indicator</t>
  </si>
  <si>
    <t>Country</t>
  </si>
  <si>
    <t>Rate of out-of-school children of primary school age, female (%)</t>
  </si>
  <si>
    <t>Afghanistan</t>
  </si>
  <si>
    <t>Albania</t>
  </si>
  <si>
    <t>Algeria</t>
  </si>
  <si>
    <t>Andorra</t>
  </si>
  <si>
    <t>Angola</t>
  </si>
  <si>
    <t>Antigua and Barbuda</t>
  </si>
  <si>
    <t>Argentina</t>
  </si>
  <si>
    <t>Armenia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</si>
  <si>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</si>
  <si>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</si>
  <si>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</si>
  <si>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</si>
  <si>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</si>
  <si>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</si>
  <si>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</si>
  <si>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</si>
  <si>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</si>
  <si>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</si>
  <si>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</si>
  <si>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</si>
  <si>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Bolivia (Plurinational State of)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</si>
  <si>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</si>
  <si>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</si>
  <si>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</si>
  <si>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</si>
  <si>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</si>
  <si>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</si>
  <si>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</si>
  <si>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</si>
  <si>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</si>
  <si>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</si>
  <si>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Cabo Verde</t>
  </si>
  <si>
    <t>Central African Republic</t>
  </si>
  <si>
    <t>Chad</t>
  </si>
  <si>
    <t>Chile</t>
  </si>
  <si>
    <t>China</t>
  </si>
  <si>
    <t>Colombia</t>
  </si>
  <si>
    <t>Comoros</t>
  </si>
  <si>
    <t>Congo</t>
  </si>
  <si>
    <t>Costa Rica</t>
  </si>
  <si>
    <t>Côte d'Ivoire</t>
  </si>
  <si>
    <t>Croatia</t>
  </si>
  <si>
    <t>Cuba</t>
  </si>
  <si>
    <t>Cyprus</t>
  </si>
  <si>
    <t>Czechia</t>
  </si>
  <si>
    <t>Democratic People's Republic of Korea</t>
  </si>
  <si>
    <t>Democratic Republic of the Congo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</si>
  <si>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</si>
  <si>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</si>
  <si>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</si>
  <si>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</si>
  <si>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</si>
  <si>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</si>
  <si>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</si>
  <si>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</si>
  <si>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</si>
  <si>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</si>
  <si>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Ethiopia</t>
  </si>
  <si>
    <t>Fiji</t>
  </si>
  <si>
    <t>Finland</t>
  </si>
  <si>
    <t>France</t>
  </si>
  <si>
    <t>Gabon</t>
  </si>
  <si>
    <t>Gambia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</si>
  <si>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</si>
  <si>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</si>
  <si>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</si>
  <si>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</si>
  <si>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</si>
  <si>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</si>
  <si>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</si>
  <si>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</si>
  <si>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</si>
  <si>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</si>
  <si>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</si>
  <si>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Hungary</t>
  </si>
  <si>
    <t>Iceland</t>
  </si>
  <si>
    <t>India</t>
  </si>
  <si>
    <t>Indonesia</t>
  </si>
  <si>
    <t>Iran (Islamic Republic of)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</si>
  <si>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</si>
  <si>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</si>
  <si>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</si>
  <si>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</si>
  <si>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</si>
  <si>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</si>
  <si>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</si>
  <si>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</si>
  <si>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</si>
  <si>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</si>
  <si>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Kuwait</t>
  </si>
  <si>
    <t>Kyrgyzstan</t>
  </si>
  <si>
    <t>Lao People's Democratic Republic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</si>
  <si>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</si>
  <si>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</si>
  <si>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</si>
  <si>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</si>
  <si>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</si>
  <si>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</si>
  <si>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</si>
  <si>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</si>
  <si>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</si>
  <si>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</si>
  <si>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</si>
  <si>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</si>
  <si>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</si>
  <si>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</si>
  <si>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</si>
  <si>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</si>
  <si>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</si>
  <si>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</si>
  <si>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Micronesia (Federated States of)</t>
  </si>
  <si>
    <t>Monaco</t>
  </si>
  <si>
    <t>Mongolia</t>
  </si>
  <si>
    <t>Montenegro</t>
  </si>
  <si>
    <t>Morocco</t>
  </si>
  <si>
    <t>Mozambique</t>
  </si>
  <si>
    <t>Myanmar</t>
  </si>
  <si>
    <t>Namibia</t>
  </si>
  <si>
    <t>Nauru</t>
  </si>
  <si>
    <t>Nepal</t>
  </si>
  <si>
    <t>Netherlands</t>
  </si>
  <si>
    <t>New Zealand</t>
  </si>
  <si>
    <t>Nicaragua</t>
  </si>
  <si>
    <t>Niger</t>
  </si>
  <si>
    <t>Nigeria</t>
  </si>
  <si>
    <t>Norway</t>
  </si>
  <si>
    <t>Oman</t>
  </si>
  <si>
    <t>Pakistan</t>
  </si>
  <si>
    <t>Palau</t>
  </si>
  <si>
    <t>Palestine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</si>
  <si>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</si>
  <si>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</si>
  <si>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</si>
  <si>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</si>
  <si>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</si>
  <si>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</si>
  <si>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</si>
  <si>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</si>
  <si>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Republic of Korea</t>
  </si>
  <si>
    <t>Republic of Moldova</t>
  </si>
  <si>
    <t>Romania</t>
  </si>
  <si>
    <t>Russian Federation</t>
  </si>
  <si>
    <t>Rwanda</t>
  </si>
  <si>
    <t>Saint Kitts and Nevis</t>
  </si>
  <si>
    <t>Saint Lucia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</si>
  <si>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</si>
  <si>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</si>
  <si>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</si>
  <si>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</si>
  <si>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</si>
  <si>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</si>
  <si>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</si>
  <si>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</si>
  <si>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</si>
  <si>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</si>
  <si>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</si>
  <si>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</si>
  <si>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</si>
  <si>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</si>
  <si>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</si>
  <si>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</si>
  <si>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</si>
  <si>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</si>
  <si>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Sudan</t>
  </si>
  <si>
    <t>Suriname</t>
  </si>
  <si>
    <t>Swaziland</t>
  </si>
  <si>
    <t>Sweden</t>
  </si>
  <si>
    <t>Switzerland</t>
  </si>
  <si>
    <t>Syrian Arab Republic</t>
  </si>
  <si>
    <t>Tajikistan</t>
  </si>
  <si>
    <t>Thailand</t>
  </si>
  <si>
    <t>The former Yugoslav Republic of Macedonia</t>
  </si>
  <si>
    <t>Timor-Leste</t>
  </si>
  <si>
    <t>Togo</t>
  </si>
  <si>
    <t>Tonga</t>
  </si>
  <si>
    <t>Trinidad and Tobago</t>
  </si>
  <si>
    <t>Tunisia</t>
  </si>
  <si>
    <t>Turkey</t>
  </si>
  <si>
    <t>Turkmenistan</t>
  </si>
  <si>
    <t>Tuvalu</t>
  </si>
  <si>
    <t>Uganda</t>
  </si>
  <si>
    <t>Ukraine</t>
  </si>
  <si>
    <t>United Arab Emirates</t>
  </si>
  <si>
    <t>United Kingdom of Great Britain and Northern Ireland</t>
  </si>
  <si>
    <t>United Republic of Tanzania</t>
  </si>
  <si>
    <t>United States of America</t>
  </si>
  <si>
    <t>Uruguay</t>
  </si>
  <si>
    <t>Uzbekistan</t>
  </si>
  <si>
    <t>Vanuatu</t>
  </si>
  <si>
    <t>Venezuela (Bolivarian Republic of)</t>
  </si>
  <si>
    <t>Viet Nam</t>
  </si>
  <si>
    <t>Yemen</t>
  </si>
  <si>
    <t>Zambia</t>
  </si>
  <si>
    <t>Zimbabwe</t>
  </si>
  <si>
    <t>Rate of out-of-school children of primary school age, male (%)</t>
  </si>
  <si>
    <t>Rate of out-of-school children of primary school age, female (household survey data) (%)</t>
  </si>
  <si>
    <t>Rate of out-of-school children of primary school age, male (household survey data) (%)</t>
  </si>
  <si>
    <t>Rate of out-of-school adolescents of lower secondary school age, female (%)</t>
  </si>
  <si>
    <t>Rate of out-of-school adolescents of lower secondary school age, male (%)</t>
  </si>
  <si>
    <t>Rate of out-of-school adolescents of lower secondary school age, female (household survey data) (%)</t>
  </si>
  <si>
    <t>Rate of out-of-school adolescents of lower secondary school age, male (household survey data) (%)</t>
  </si>
  <si>
    <t>Rate of out-of-school youth of upper secondary school age, female (%)</t>
  </si>
  <si>
    <t>Rate of out-of-school youth of upper secondary school age, male (%)</t>
  </si>
  <si>
    <t>Completion rate, primary education, female (%)</t>
  </si>
  <si>
    <t>Completion rate, primary education, male (%)</t>
  </si>
  <si>
    <t>Completion rate, lower secondary education, female (%)</t>
  </si>
  <si>
    <t>Completion rate, lower secondary education, male (%)</t>
  </si>
  <si>
    <t>Completion rate, upper secondary education, female (%)</t>
  </si>
  <si>
    <t>Completion rate, upper secondary education, male (%)</t>
  </si>
  <si>
    <t>Youth literacy rate, population 15-24 years, female (%)</t>
  </si>
  <si>
    <t>Youth literacy rate, population 15-24 years, male (%)</t>
  </si>
  <si>
    <t>Mean years of schooling (ISCED 1 or higher), population 25+ years, female</t>
  </si>
  <si>
    <t>Mean years of schooling (ISCED 1 or higher), population 25+ years, male</t>
  </si>
  <si>
    <t>Percentage of teachers in primary education who are trained, both sexes (%)</t>
  </si>
  <si>
    <t>Pupil-teacher ratio in primary education (headcount basis)</t>
  </si>
  <si>
    <t>Expenditure on education as a percentage of total government expenditure (%)</t>
  </si>
  <si>
    <t>Data extracted on 07 Jul 2017 19:11 UTC (GMT) from UIS.Stat</t>
  </si>
  <si>
    <t>Legend:</t>
  </si>
  <si>
    <t>+:</t>
  </si>
  <si>
    <t>National Estimation</t>
  </si>
  <si>
    <t>a:</t>
  </si>
  <si>
    <t>Category not applicable</t>
  </si>
  <si>
    <t>n:</t>
  </si>
  <si>
    <t>Magnitude nil or negligible</t>
  </si>
  <si>
    <t>‡:</t>
  </si>
  <si>
    <t>UIS Estimation</t>
  </si>
  <si>
    <t>Most Recent - HSD</t>
  </si>
  <si>
    <t>Most Recent - WIDE</t>
  </si>
  <si>
    <t>Most Recent - All Sources</t>
  </si>
  <si>
    <t>Male</t>
  </si>
  <si>
    <t>Country Total Sex</t>
  </si>
  <si>
    <t>MICS</t>
  </si>
  <si>
    <t>ZWE</t>
  </si>
  <si>
    <t>DHS</t>
  </si>
  <si>
    <t>ZMB</t>
  </si>
  <si>
    <t>YEM</t>
  </si>
  <si>
    <t>VNM</t>
  </si>
  <si>
    <t>URY</t>
  </si>
  <si>
    <t>CPS-ASEC</t>
  </si>
  <si>
    <t>USA</t>
  </si>
  <si>
    <t>EU-SILC</t>
  </si>
  <si>
    <t>GBR</t>
  </si>
  <si>
    <t>UKR</t>
  </si>
  <si>
    <t>UGA</t>
  </si>
  <si>
    <t>TZA</t>
  </si>
  <si>
    <t>TUN</t>
  </si>
  <si>
    <t>TGO</t>
  </si>
  <si>
    <t>MKD</t>
  </si>
  <si>
    <t>TJK</t>
  </si>
  <si>
    <t>CHE</t>
  </si>
  <si>
    <t>SWE</t>
  </si>
  <si>
    <t>SWZ</t>
  </si>
  <si>
    <t>SUR</t>
  </si>
  <si>
    <t>SDN</t>
  </si>
  <si>
    <t>ESP</t>
  </si>
  <si>
    <t>SSD</t>
  </si>
  <si>
    <t>GHS</t>
  </si>
  <si>
    <t>ZAF</t>
  </si>
  <si>
    <t>SVN</t>
  </si>
  <si>
    <t>SVK</t>
  </si>
  <si>
    <t>SLE</t>
  </si>
  <si>
    <t>SRB</t>
  </si>
  <si>
    <t>SEN</t>
  </si>
  <si>
    <t>LCA</t>
  </si>
  <si>
    <t>RWA</t>
  </si>
  <si>
    <t>RLMS-HSE</t>
  </si>
  <si>
    <t>RUS</t>
  </si>
  <si>
    <t>ROU</t>
  </si>
  <si>
    <t>MDA</t>
  </si>
  <si>
    <t>PRT</t>
  </si>
  <si>
    <t>POL</t>
  </si>
  <si>
    <t>PHL</t>
  </si>
  <si>
    <t>PER</t>
  </si>
  <si>
    <t>PAN</t>
  </si>
  <si>
    <t>PSE</t>
  </si>
  <si>
    <t>PAK</t>
  </si>
  <si>
    <t>NOR</t>
  </si>
  <si>
    <t>NGA</t>
  </si>
  <si>
    <t>NER</t>
  </si>
  <si>
    <t>NLD</t>
  </si>
  <si>
    <t>NPL</t>
  </si>
  <si>
    <t>NAM</t>
  </si>
  <si>
    <t>MOZ</t>
  </si>
  <si>
    <t>MNE</t>
  </si>
  <si>
    <t>MNG</t>
  </si>
  <si>
    <t>ENIGH</t>
  </si>
  <si>
    <t>MEX</t>
  </si>
  <si>
    <t>MRT</t>
  </si>
  <si>
    <t>MLT</t>
  </si>
  <si>
    <t>MLI</t>
  </si>
  <si>
    <t>MWI</t>
  </si>
  <si>
    <t>LUX</t>
  </si>
  <si>
    <t>LTU</t>
  </si>
  <si>
    <t>LBR</t>
  </si>
  <si>
    <t>LVA</t>
  </si>
  <si>
    <t>LAO</t>
  </si>
  <si>
    <t>KGZ</t>
  </si>
  <si>
    <t>KEN</t>
  </si>
  <si>
    <t>KAZ</t>
  </si>
  <si>
    <t>JOR</t>
  </si>
  <si>
    <t>JAM</t>
  </si>
  <si>
    <t>ITA</t>
  </si>
  <si>
    <t>HES</t>
  </si>
  <si>
    <t>ISR</t>
  </si>
  <si>
    <t>IRQ</t>
  </si>
  <si>
    <t>IDN</t>
  </si>
  <si>
    <t>HDS</t>
  </si>
  <si>
    <t>IND</t>
  </si>
  <si>
    <t>ISL</t>
  </si>
  <si>
    <t>HUN</t>
  </si>
  <si>
    <t>HND</t>
  </si>
  <si>
    <t>HTI</t>
  </si>
  <si>
    <t>GIN</t>
  </si>
  <si>
    <t>ENCOVI</t>
  </si>
  <si>
    <t>GTM</t>
  </si>
  <si>
    <t>GRC</t>
  </si>
  <si>
    <t>GHA</t>
  </si>
  <si>
    <t>DEU</t>
  </si>
  <si>
    <t xml:space="preserve">IHS </t>
  </si>
  <si>
    <t>GEO</t>
  </si>
  <si>
    <t>GMB</t>
  </si>
  <si>
    <t>GAB</t>
  </si>
  <si>
    <t>FRA</t>
  </si>
  <si>
    <t>FIN</t>
  </si>
  <si>
    <t>ETH</t>
  </si>
  <si>
    <t>EST</t>
  </si>
  <si>
    <t>EGY</t>
  </si>
  <si>
    <t>ENEMDU</t>
  </si>
  <si>
    <t>ECU</t>
  </si>
  <si>
    <t>DOM</t>
  </si>
  <si>
    <t>DNK</t>
  </si>
  <si>
    <t>COD</t>
  </si>
  <si>
    <t>CZE</t>
  </si>
  <si>
    <t>CYP</t>
  </si>
  <si>
    <t>HRV</t>
  </si>
  <si>
    <t>CIV</t>
  </si>
  <si>
    <t>CRI</t>
  </si>
  <si>
    <t>COG</t>
  </si>
  <si>
    <t>COM</t>
  </si>
  <si>
    <t>COL</t>
  </si>
  <si>
    <t>CFPS</t>
  </si>
  <si>
    <t>CHN</t>
  </si>
  <si>
    <t>CASEN</t>
  </si>
  <si>
    <t>CHL</t>
  </si>
  <si>
    <t>TCD</t>
  </si>
  <si>
    <t>CAF</t>
  </si>
  <si>
    <t>SLID</t>
  </si>
  <si>
    <t>CAN</t>
  </si>
  <si>
    <t>CMR</t>
  </si>
  <si>
    <t>KHM</t>
  </si>
  <si>
    <t>BDI</t>
  </si>
  <si>
    <t>BFA</t>
  </si>
  <si>
    <t>BGR</t>
  </si>
  <si>
    <t>PNAD</t>
  </si>
  <si>
    <t>BRA</t>
  </si>
  <si>
    <t>BIH</t>
  </si>
  <si>
    <t>BTN</t>
  </si>
  <si>
    <t>BEN</t>
  </si>
  <si>
    <t>BLZ</t>
  </si>
  <si>
    <t>BEL</t>
  </si>
  <si>
    <t>BLR</t>
  </si>
  <si>
    <t>BRB</t>
  </si>
  <si>
    <t>BGD</t>
  </si>
  <si>
    <t>AUT</t>
  </si>
  <si>
    <t>HES-SIH</t>
  </si>
  <si>
    <t>AUS</t>
  </si>
  <si>
    <t>ARM</t>
  </si>
  <si>
    <t>EPH</t>
  </si>
  <si>
    <t>ARG</t>
  </si>
  <si>
    <t>AFG</t>
  </si>
  <si>
    <t>Youth literacy rate (15-24)</t>
  </si>
  <si>
    <t>Mean years of education (years)</t>
  </si>
  <si>
    <t>Column7</t>
  </si>
  <si>
    <t>Column6</t>
  </si>
  <si>
    <t>Out-of-school youth (%) - upper secondary</t>
  </si>
  <si>
    <t>Out-of-school adolescents (%) - lower secondary</t>
  </si>
  <si>
    <t>Out-of-school children (%) - primary</t>
  </si>
  <si>
    <t>Upper secondary completion rate (%)</t>
  </si>
  <si>
    <t>Column5</t>
  </si>
  <si>
    <t>Lower secondary completion rate (%)</t>
  </si>
  <si>
    <t>Column4</t>
  </si>
  <si>
    <t>Primary completion rate (%)</t>
  </si>
  <si>
    <t>Column3</t>
  </si>
  <si>
    <t>Never been to school (%)</t>
  </si>
  <si>
    <t>Gender</t>
  </si>
  <si>
    <t>Column2</t>
  </si>
  <si>
    <t>Year</t>
  </si>
  <si>
    <t>Column1</t>
  </si>
  <si>
    <t>Code</t>
  </si>
  <si>
    <t>literacy_1524_m</t>
  </si>
  <si>
    <t>eduyears_20_m</t>
  </si>
  <si>
    <t>edu4_20_m</t>
  </si>
  <si>
    <t>edu2_20_m</t>
  </si>
  <si>
    <t>edu_out_upsec_m</t>
  </si>
  <si>
    <t>edu_out_lowsec_m</t>
  </si>
  <si>
    <t>edu_out_pry_m</t>
  </si>
  <si>
    <t>comp_upsec_2029_m</t>
  </si>
  <si>
    <t>comp_upsec_v2_m</t>
  </si>
  <si>
    <t>comp_lowsec_1524_m</t>
  </si>
  <si>
    <t>comp_lowsec_v2_m</t>
  </si>
  <si>
    <t>comp_prim_1524_m</t>
  </si>
  <si>
    <t>comp_prim_v2_m</t>
  </si>
  <si>
    <t>edu0_prim_m</t>
  </si>
  <si>
    <t>subcategory1</t>
  </si>
  <si>
    <t>category</t>
  </si>
  <si>
    <t>year</t>
  </si>
  <si>
    <t>survey</t>
  </si>
  <si>
    <t>iso_code</t>
  </si>
  <si>
    <t>country</t>
  </si>
  <si>
    <t>Female</t>
  </si>
  <si>
    <t>Kosovo</t>
  </si>
  <si>
    <t>Adolescent fertility rate (births per 1,000 women ages 15-19) - from WDI</t>
  </si>
  <si>
    <t>Data extracted on 07 Jul 2017 19:11 UTC (GMT) from WDI</t>
  </si>
  <si>
    <t>Most Recent - UIS*</t>
  </si>
  <si>
    <t>*Most recent from UIS except for Adolescent fertility rate data, which comes from WDI</t>
  </si>
  <si>
    <t>Girls Index</t>
  </si>
  <si>
    <t>OOS Rate - Primary</t>
  </si>
  <si>
    <t>Completion Rate - Primary</t>
  </si>
  <si>
    <t>Completion Rate - LS</t>
  </si>
  <si>
    <t>Completion Rate - US</t>
  </si>
  <si>
    <t>Mean Yrs of School</t>
  </si>
  <si>
    <t>Youth Literacy Rate</t>
  </si>
  <si>
    <t>Teachers Trained to Teach - Primary</t>
  </si>
  <si>
    <t>Pupil-teacher Ratio - Primary</t>
  </si>
  <si>
    <t>Gov Exp on Ed (% of Total Gov Exp)</t>
  </si>
  <si>
    <t>Total Data Points</t>
  </si>
  <si>
    <t>OOS Rate - LS</t>
  </si>
  <si>
    <t>OOS Rate - US</t>
  </si>
  <si>
    <t>Boys Index</t>
  </si>
  <si>
    <t>Average with Rank</t>
  </si>
  <si>
    <t>Best:</t>
  </si>
  <si>
    <t>Worst:</t>
  </si>
  <si>
    <t>Rank</t>
  </si>
  <si>
    <t>Boys</t>
  </si>
  <si>
    <t>Girls</t>
  </si>
  <si>
    <t>LDC</t>
  </si>
  <si>
    <t>Tanzania</t>
  </si>
  <si>
    <t>African Countries</t>
  </si>
  <si>
    <t>LDCs</t>
  </si>
  <si>
    <t>Both</t>
  </si>
  <si>
    <t>Neither</t>
  </si>
  <si>
    <t>East African Community</t>
  </si>
  <si>
    <t>Mayotte</t>
  </si>
  <si>
    <t>Saint Helena</t>
  </si>
  <si>
    <t>Other - Africa</t>
  </si>
  <si>
    <t>FS + LDC</t>
  </si>
  <si>
    <t>FS</t>
  </si>
  <si>
    <t>Category</t>
  </si>
  <si>
    <t>FS and LDC</t>
  </si>
  <si>
    <t>Micronesia</t>
  </si>
  <si>
    <t>Venezuela</t>
  </si>
  <si>
    <t>West Bank and Gaza Strip</t>
  </si>
  <si>
    <t>Primary Completion Rate</t>
  </si>
  <si>
    <t>Lower Secondary (LS) Completion Rate</t>
  </si>
  <si>
    <t>Upper Secondary (US) Completion Rate</t>
  </si>
  <si>
    <t>Mean Years of Schooling</t>
  </si>
  <si>
    <t>Youth Literacy Rate (ages 15-24)</t>
  </si>
  <si>
    <t>Pupil-teacher Ratio in Primary Education</t>
  </si>
  <si>
    <t>Expenditure on Education as a Percentage of Total Government Expenditure</t>
  </si>
  <si>
    <t>Primary OOS Rate</t>
  </si>
  <si>
    <t>LS OOS Rate</t>
  </si>
  <si>
    <t>US OOS Rate</t>
  </si>
  <si>
    <t>LS Completion Rate</t>
  </si>
  <si>
    <t>US Completion Rate</t>
  </si>
  <si>
    <t>Mean Yrs of Schooling</t>
  </si>
  <si>
    <t>Percentage of Teachers in Primary Education who are Trained</t>
  </si>
  <si>
    <t>Percentage of Trained Primary Teachers</t>
  </si>
  <si>
    <t>Primary Pupil-teacher Ratio</t>
  </si>
  <si>
    <r>
      <t xml:space="preserve">Scaled </t>
    </r>
    <r>
      <rPr>
        <b/>
        <i/>
        <sz val="10"/>
        <color theme="9"/>
        <rFont val="Arial"/>
        <family val="2"/>
      </rPr>
      <t>1</t>
    </r>
  </si>
  <si>
    <r>
      <t xml:space="preserve">Scaled </t>
    </r>
    <r>
      <rPr>
        <b/>
        <i/>
        <sz val="10"/>
        <color theme="9"/>
        <rFont val="Arial"/>
        <family val="2"/>
      </rPr>
      <t>2</t>
    </r>
  </si>
  <si>
    <r>
      <t xml:space="preserve">Scaled </t>
    </r>
    <r>
      <rPr>
        <b/>
        <i/>
        <sz val="10"/>
        <color theme="9"/>
        <rFont val="Arial"/>
        <family val="2"/>
      </rPr>
      <t>3</t>
    </r>
  </si>
  <si>
    <r>
      <t xml:space="preserve">Scaled </t>
    </r>
    <r>
      <rPr>
        <b/>
        <i/>
        <sz val="10"/>
        <color theme="9"/>
        <rFont val="Arial"/>
        <family val="2"/>
      </rPr>
      <t>4</t>
    </r>
  </si>
  <si>
    <r>
      <t xml:space="preserve">Scaled </t>
    </r>
    <r>
      <rPr>
        <b/>
        <i/>
        <sz val="10"/>
        <color theme="9"/>
        <rFont val="Arial"/>
        <family val="2"/>
      </rPr>
      <t>5</t>
    </r>
  </si>
  <si>
    <r>
      <t xml:space="preserve">Scaled </t>
    </r>
    <r>
      <rPr>
        <b/>
        <i/>
        <sz val="10"/>
        <color theme="9"/>
        <rFont val="Arial"/>
        <family val="2"/>
      </rPr>
      <t>6</t>
    </r>
  </si>
  <si>
    <r>
      <t xml:space="preserve">Scaled </t>
    </r>
    <r>
      <rPr>
        <b/>
        <i/>
        <sz val="10"/>
        <color theme="9"/>
        <rFont val="Arial"/>
        <family val="2"/>
      </rPr>
      <t>7</t>
    </r>
  </si>
  <si>
    <r>
      <t xml:space="preserve">Scaled </t>
    </r>
    <r>
      <rPr>
        <b/>
        <i/>
        <sz val="10"/>
        <color theme="9"/>
        <rFont val="Arial"/>
        <family val="2"/>
      </rPr>
      <t>8</t>
    </r>
  </si>
  <si>
    <r>
      <t xml:space="preserve">Scaled </t>
    </r>
    <r>
      <rPr>
        <b/>
        <i/>
        <sz val="10"/>
        <color theme="9"/>
        <rFont val="Arial"/>
        <family val="2"/>
      </rPr>
      <t>9</t>
    </r>
  </si>
  <si>
    <r>
      <t xml:space="preserve">Scaled </t>
    </r>
    <r>
      <rPr>
        <b/>
        <i/>
        <sz val="10"/>
        <color theme="9"/>
        <rFont val="Arial"/>
        <family val="2"/>
      </rPr>
      <t>10</t>
    </r>
  </si>
  <si>
    <r>
      <t xml:space="preserve">Scaled </t>
    </r>
    <r>
      <rPr>
        <b/>
        <i/>
        <sz val="10"/>
        <color theme="9"/>
        <rFont val="Arial"/>
        <family val="2"/>
      </rPr>
      <t>11</t>
    </r>
  </si>
  <si>
    <t>Average Scaled Score</t>
  </si>
  <si>
    <r>
      <t>Scaled</t>
    </r>
    <r>
      <rPr>
        <b/>
        <i/>
        <sz val="10"/>
        <color theme="6" tint="-0.249977111117893"/>
        <rFont val="Arial"/>
        <family val="2"/>
      </rPr>
      <t xml:space="preserve"> 11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</si>
  <si>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10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</si>
  <si>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9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</si>
  <si>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8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</si>
  <si>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7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</si>
  <si>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6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</si>
  <si>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5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</si>
  <si>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4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</si>
  <si>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3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</si>
  <si>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2</t>
    </r>
  </si>
  <si>
    <r>
      <t xml:space="preserve">Scaled </t>
    </r>
    <r>
      <rPr>
        <b/>
        <i/>
        <sz val="10"/>
        <color theme="6" tint="-0.249977111117893"/>
        <rFont val="Arial"/>
        <family val="2"/>
      </rPr>
      <t>1</t>
    </r>
  </si>
  <si>
    <t>Primary Out of School (OOS) Rate</t>
  </si>
  <si>
    <t>Lower Secondary (LS) Out of School (OOS) Rate</t>
  </si>
  <si>
    <t>Upper Secondary (US) Out of School (OOS)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</si>
</sst>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0.0"/>
    <numFmt numFmtId="166" formatCode="#,##0.000_ ;\-#,##0.000\ "/>
  </numFmts>
  <fonts count="4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Verdana"/>
      <family val="2"/>
    </font>
    <font>
      <u/>
      <sz val="8"/>
      <name val="Verdana"/>
      <family val="2"/>
    </font>
    <font>
      <b/>
      <sz val="8"/>
      <name val="Verdana"/>
      <family val="2"/>
    </font>
    <font>
      <b/>
      <sz val="8"/>
      <color indexed="9"/>
      <name val="Verdana"/>
      <family val="2"/>
    </font>
    <font>
      <sz val="8"/>
      <name val="Arial"/>
      <family val="2"/>
    </font>
    <font>
      <u/>
      <sz val="8"/>
      <name val="Arial"/>
      <family val="2"/>
    </font>
    <font>
      <b/>
      <u/>
      <sz val="9"/>
      <color indexed="18"/>
      <name val="Verdana"/>
      <family val="2"/>
    </font>
    <font>
      <sz val="9"/>
      <color indexed="81"/>
      <name val="Tahoma"/>
      <family val="2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rgb="FF333333"/>
      <name val="Verdana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1"/>
      <name val="Calibri"/>
      <family val="2"/>
    </font>
    <font>
      <b/>
      <i/>
      <sz val="10"/>
      <color theme="0"/>
      <name val="Arial"/>
      <family val="2"/>
    </font>
    <font>
      <b/>
      <sz val="20"/>
      <name val="Calibri"/>
      <family val="2"/>
      <scheme val="minor"/>
    </font>
    <font>
      <b/>
      <i/>
      <sz val="10"/>
      <name val="Arial"/>
      <family val="2"/>
    </font>
    <font>
      <b/>
      <i/>
      <sz val="10"/>
      <color theme="9"/>
      <name val="Arial"/>
      <family val="2"/>
    </font>
    <font>
      <sz val="10"/>
      <color theme="0"/>
      <name val="Arial"/>
      <family val="2"/>
    </font>
    <font>
      <b/>
      <i/>
      <sz val="10"/>
      <color theme="6" tint="-0.249977111117893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theme="6" tint="-0.249977111117893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hair">
        <color auto="1"/>
      </right>
      <top style="thin">
        <color auto="1"/>
      </top>
      <bottom/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1" fillId="0" borderId="0"/>
    <xf numFmtId="0" fontId="38" fillId="0" borderId="0"/>
  </cellStyleXfs>
  <cellXfs count="105">
    <xf numFmtId="0" fontId="0" fillId="0" borderId="0" xfId="0"/>
    <xf numFmtId="0" fontId="25" fillId="0" borderId="10" xfId="0" applyFont="1" applyBorder="1" applyAlignment="1">
      <alignment horizontal="left" wrapText="1"/>
    </xf>
    <xf numFmtId="0" fontId="19" fillId="34" borderId="10" xfId="0" applyFont="1" applyFill="1" applyBorder="1" applyAlignment="1">
      <alignment vertical="top" wrapText="1"/>
    </xf>
    <xf numFmtId="0" fontId="23" fillId="0" borderId="10" xfId="0" applyNumberFormat="1" applyFont="1" applyBorder="1" applyAlignment="1">
      <alignment horizontal="right"/>
    </xf>
    <xf numFmtId="0" fontId="23" fillId="35" borderId="10" xfId="0" applyNumberFormat="1" applyFont="1" applyFill="1" applyBorder="1" applyAlignment="1">
      <alignment horizontal="right"/>
    </xf>
    <xf numFmtId="0" fontId="24" fillId="0" borderId="10" xfId="0" applyNumberFormat="1" applyFont="1" applyBorder="1" applyAlignment="1">
      <alignment horizontal="right"/>
    </xf>
    <xf numFmtId="0" fontId="24" fillId="35" borderId="10" xfId="0" applyNumberFormat="1" applyFont="1" applyFill="1" applyBorder="1" applyAlignment="1">
      <alignment horizontal="right"/>
    </xf>
    <xf numFmtId="0" fontId="20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2" fillId="33" borderId="11" xfId="0" applyFont="1" applyFill="1" applyBorder="1" applyAlignment="1">
      <alignment vertical="center" wrapText="1"/>
    </xf>
    <xf numFmtId="0" fontId="22" fillId="33" borderId="12" xfId="0" applyFont="1" applyFill="1" applyBorder="1" applyAlignment="1">
      <alignment vertical="center" wrapText="1"/>
    </xf>
    <xf numFmtId="0" fontId="22" fillId="33" borderId="10" xfId="0" applyFont="1" applyFill="1" applyBorder="1" applyAlignment="1">
      <alignment horizontal="center" vertical="top" wrapText="1"/>
    </xf>
    <xf numFmtId="0" fontId="1" fillId="0" borderId="0" xfId="42"/>
    <xf numFmtId="164" fontId="0" fillId="0" borderId="13" xfId="43" applyNumberFormat="1" applyFont="1" applyBorder="1" applyAlignment="1">
      <alignment horizontal="center"/>
    </xf>
    <xf numFmtId="165" fontId="1" fillId="0" borderId="14" xfId="42" applyNumberFormat="1" applyBorder="1" applyAlignment="1">
      <alignment horizontal="center"/>
    </xf>
    <xf numFmtId="164" fontId="0" fillId="0" borderId="14" xfId="43" applyNumberFormat="1" applyFont="1" applyBorder="1" applyAlignment="1">
      <alignment horizontal="center"/>
    </xf>
    <xf numFmtId="0" fontId="1" fillId="0" borderId="14" xfId="42" applyBorder="1"/>
    <xf numFmtId="0" fontId="1" fillId="0" borderId="15" xfId="42" applyBorder="1"/>
    <xf numFmtId="164" fontId="0" fillId="0" borderId="16" xfId="43" applyNumberFormat="1" applyFont="1" applyBorder="1" applyAlignment="1">
      <alignment horizontal="center"/>
    </xf>
    <xf numFmtId="165" fontId="1" fillId="0" borderId="17" xfId="42" applyNumberFormat="1" applyBorder="1" applyAlignment="1">
      <alignment horizontal="center"/>
    </xf>
    <xf numFmtId="164" fontId="0" fillId="0" borderId="17" xfId="43" applyNumberFormat="1" applyFont="1" applyBorder="1" applyAlignment="1">
      <alignment horizontal="center"/>
    </xf>
    <xf numFmtId="0" fontId="1" fillId="0" borderId="17" xfId="42" applyBorder="1"/>
    <xf numFmtId="0" fontId="1" fillId="0" borderId="18" xfId="42" applyBorder="1"/>
    <xf numFmtId="0" fontId="27" fillId="0" borderId="19" xfId="42" applyFont="1" applyBorder="1" applyAlignment="1">
      <alignment wrapText="1"/>
    </xf>
    <xf numFmtId="0" fontId="27" fillId="0" borderId="20" xfId="42" applyFont="1" applyBorder="1" applyAlignment="1">
      <alignment wrapText="1"/>
    </xf>
    <xf numFmtId="0" fontId="17" fillId="0" borderId="20" xfId="42" applyFont="1" applyBorder="1" applyAlignment="1">
      <alignment wrapText="1"/>
    </xf>
    <xf numFmtId="0" fontId="28" fillId="0" borderId="20" xfId="42" applyFont="1" applyBorder="1" applyAlignment="1">
      <alignment wrapText="1"/>
    </xf>
    <xf numFmtId="0" fontId="29" fillId="0" borderId="20" xfId="42" applyFont="1" applyBorder="1" applyAlignment="1">
      <alignment wrapText="1"/>
    </xf>
    <xf numFmtId="0" fontId="30" fillId="0" borderId="20" xfId="42" applyFont="1" applyBorder="1" applyAlignment="1">
      <alignment wrapText="1"/>
    </xf>
    <xf numFmtId="0" fontId="17" fillId="0" borderId="21" xfId="42" applyFont="1" applyBorder="1" applyAlignment="1">
      <alignment wrapText="1"/>
    </xf>
    <xf numFmtId="0" fontId="17" fillId="0" borderId="17" xfId="42" applyFont="1" applyBorder="1"/>
    <xf numFmtId="0" fontId="30" fillId="0" borderId="17" xfId="42" applyFont="1" applyBorder="1"/>
    <xf numFmtId="0" fontId="1" fillId="0" borderId="0" xfId="42" applyBorder="1"/>
    <xf numFmtId="0" fontId="19" fillId="0" borderId="0" xfId="0" applyFont="1" applyFill="1" applyBorder="1" applyAlignment="1">
      <alignment vertical="top"/>
    </xf>
    <xf numFmtId="0" fontId="0" fillId="0" borderId="0" xfId="0" applyBorder="1" applyAlignment="1">
      <alignment horizontal="right" wrapText="1"/>
    </xf>
    <xf numFmtId="0" fontId="0" fillId="0" borderId="0" xfId="0" applyBorder="1"/>
    <xf numFmtId="0" fontId="23" fillId="0" borderId="10" xfId="44" applyFont="1" applyFill="1" applyBorder="1" applyAlignment="1">
      <alignment wrapText="1"/>
    </xf>
    <xf numFmtId="0" fontId="23" fillId="0" borderId="0" xfId="0" applyFont="1" applyAlignment="1">
      <alignment wrapText="1"/>
    </xf>
    <xf numFmtId="0" fontId="35" fillId="0" borderId="0" xfId="0" applyFont="1"/>
    <xf numFmtId="2" fontId="0" fillId="0" borderId="17" xfId="0" applyNumberFormat="1" applyBorder="1" applyAlignment="1">
      <alignment horizontal="center"/>
    </xf>
    <xf numFmtId="0" fontId="0" fillId="0" borderId="18" xfId="0" applyBorder="1" applyAlignment="1">
      <alignment horizontal="right" wrapText="1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right" wrapText="1"/>
    </xf>
    <xf numFmtId="0" fontId="0" fillId="0" borderId="21" xfId="0" applyFont="1" applyBorder="1" applyAlignment="1">
      <alignment horizontal="right" vertical="top"/>
    </xf>
    <xf numFmtId="0" fontId="33" fillId="0" borderId="20" xfId="0" applyFont="1" applyBorder="1" applyAlignment="1">
      <alignment horizontal="center" vertical="top" wrapText="1"/>
    </xf>
    <xf numFmtId="0" fontId="34" fillId="0" borderId="19" xfId="0" applyFont="1" applyBorder="1" applyAlignment="1">
      <alignment horizontal="center" vertical="top" wrapText="1"/>
    </xf>
    <xf numFmtId="0" fontId="33" fillId="0" borderId="27" xfId="0" applyFont="1" applyBorder="1" applyAlignment="1">
      <alignment horizontal="right"/>
    </xf>
    <xf numFmtId="2" fontId="0" fillId="0" borderId="28" xfId="0" applyNumberFormat="1" applyBorder="1" applyAlignment="1">
      <alignment horizontal="left"/>
    </xf>
    <xf numFmtId="0" fontId="33" fillId="0" borderId="29" xfId="0" applyFont="1" applyBorder="1" applyAlignment="1">
      <alignment horizontal="right"/>
    </xf>
    <xf numFmtId="0" fontId="33" fillId="0" borderId="30" xfId="0" applyFont="1" applyBorder="1" applyAlignment="1">
      <alignment horizontal="right"/>
    </xf>
    <xf numFmtId="2" fontId="31" fillId="0" borderId="31" xfId="0" applyNumberFormat="1" applyFont="1" applyBorder="1" applyAlignment="1">
      <alignment horizontal="left"/>
    </xf>
    <xf numFmtId="2" fontId="0" fillId="0" borderId="31" xfId="0" applyNumberFormat="1" applyBorder="1" applyAlignment="1">
      <alignment horizontal="left"/>
    </xf>
    <xf numFmtId="0" fontId="0" fillId="0" borderId="22" xfId="0" applyFont="1" applyBorder="1" applyAlignment="1">
      <alignment horizontal="center"/>
    </xf>
    <xf numFmtId="0" fontId="0" fillId="0" borderId="0" xfId="0" applyAlignment="1">
      <alignment horizontal="right" wrapText="1"/>
    </xf>
    <xf numFmtId="0" fontId="0" fillId="0" borderId="33" xfId="0" applyBorder="1"/>
    <xf numFmtId="2" fontId="0" fillId="0" borderId="32" xfId="0" applyNumberFormat="1" applyBorder="1" applyAlignment="1">
      <alignment horizontal="left"/>
    </xf>
    <xf numFmtId="2" fontId="32" fillId="0" borderId="30" xfId="0" applyNumberFormat="1" applyFont="1" applyFill="1" applyBorder="1" applyAlignment="1">
      <alignment horizontal="center"/>
    </xf>
    <xf numFmtId="2" fontId="32" fillId="0" borderId="34" xfId="0" applyNumberFormat="1" applyFont="1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35" xfId="0" applyFill="1" applyBorder="1" applyAlignment="1">
      <alignment horizontal="center"/>
    </xf>
    <xf numFmtId="2" fontId="33" fillId="0" borderId="30" xfId="0" applyNumberFormat="1" applyFont="1" applyBorder="1" applyAlignment="1">
      <alignment horizontal="center"/>
    </xf>
    <xf numFmtId="2" fontId="33" fillId="0" borderId="34" xfId="0" applyNumberFormat="1" applyFont="1" applyBorder="1" applyAlignment="1">
      <alignment horizontal="center"/>
    </xf>
    <xf numFmtId="164" fontId="0" fillId="0" borderId="0" xfId="43" applyNumberFormat="1" applyFont="1" applyBorder="1" applyAlignment="1">
      <alignment horizontal="center"/>
    </xf>
    <xf numFmtId="165" fontId="1" fillId="0" borderId="0" xfId="42" applyNumberFormat="1" applyBorder="1" applyAlignment="1">
      <alignment horizontal="center"/>
    </xf>
    <xf numFmtId="0" fontId="17" fillId="0" borderId="0" xfId="42" applyFont="1"/>
    <xf numFmtId="0" fontId="0" fillId="0" borderId="40" xfId="0" applyBorder="1" applyAlignment="1">
      <alignment horizontal="right" wrapText="1"/>
    </xf>
    <xf numFmtId="0" fontId="0" fillId="0" borderId="39" xfId="0" applyBorder="1" applyAlignment="1">
      <alignment horizontal="right" wrapText="1"/>
    </xf>
    <xf numFmtId="0" fontId="0" fillId="0" borderId="41" xfId="0" applyBorder="1" applyAlignment="1">
      <alignment horizontal="right" wrapText="1"/>
    </xf>
    <xf numFmtId="2" fontId="37" fillId="0" borderId="34" xfId="0" applyNumberFormat="1" applyFont="1" applyFill="1" applyBorder="1" applyAlignment="1">
      <alignment horizontal="center"/>
    </xf>
    <xf numFmtId="0" fontId="33" fillId="0" borderId="0" xfId="0" applyFont="1" applyAlignment="1">
      <alignment horizontal="center"/>
    </xf>
    <xf numFmtId="166" fontId="23" fillId="35" borderId="10" xfId="0" applyNumberFormat="1" applyFont="1" applyFill="1" applyBorder="1" applyAlignment="1">
      <alignment horizontal="right"/>
    </xf>
    <xf numFmtId="166" fontId="23" fillId="0" borderId="10" xfId="0" applyNumberFormat="1" applyFont="1" applyBorder="1" applyAlignment="1">
      <alignment horizontal="right"/>
    </xf>
    <xf numFmtId="2" fontId="0" fillId="0" borderId="14" xfId="0" applyNumberFormat="1" applyFont="1" applyBorder="1" applyAlignment="1">
      <alignment horizontal="center"/>
    </xf>
    <xf numFmtId="2" fontId="0" fillId="0" borderId="0" xfId="0" applyNumberFormat="1"/>
    <xf numFmtId="2" fontId="0" fillId="0" borderId="30" xfId="0" applyNumberFormat="1" applyFont="1" applyBorder="1" applyAlignment="1">
      <alignment horizontal="center"/>
    </xf>
    <xf numFmtId="2" fontId="0" fillId="0" borderId="34" xfId="0" applyNumberFormat="1" applyFont="1" applyBorder="1" applyAlignment="1">
      <alignment horizontal="center"/>
    </xf>
    <xf numFmtId="2" fontId="37" fillId="0" borderId="30" xfId="0" applyNumberFormat="1" applyFont="1" applyFill="1" applyBorder="1" applyAlignment="1">
      <alignment horizontal="center"/>
    </xf>
    <xf numFmtId="0" fontId="33" fillId="0" borderId="29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165" fontId="34" fillId="0" borderId="31" xfId="0" applyNumberFormat="1" applyFont="1" applyFill="1" applyBorder="1" applyAlignment="1">
      <alignment horizontal="center"/>
    </xf>
    <xf numFmtId="165" fontId="34" fillId="0" borderId="35" xfId="0" applyNumberFormat="1" applyFont="1" applyFill="1" applyBorder="1" applyAlignment="1">
      <alignment horizontal="center"/>
    </xf>
    <xf numFmtId="0" fontId="41" fillId="0" borderId="28" xfId="0" applyFont="1" applyBorder="1" applyAlignment="1">
      <alignment horizontal="center" vertical="center" wrapText="1"/>
    </xf>
    <xf numFmtId="164" fontId="37" fillId="0" borderId="30" xfId="0" applyNumberFormat="1" applyFont="1" applyFill="1" applyBorder="1" applyAlignment="1">
      <alignment horizontal="center"/>
    </xf>
    <xf numFmtId="164" fontId="37" fillId="0" borderId="34" xfId="0" applyNumberFormat="1" applyFont="1" applyFill="1" applyBorder="1" applyAlignment="1">
      <alignment horizontal="center"/>
    </xf>
    <xf numFmtId="164" fontId="37" fillId="0" borderId="37" xfId="0" applyNumberFormat="1" applyFont="1" applyFill="1" applyBorder="1" applyAlignment="1">
      <alignment horizontal="center"/>
    </xf>
    <xf numFmtId="164" fontId="37" fillId="0" borderId="38" xfId="0" applyNumberFormat="1" applyFont="1" applyFill="1" applyBorder="1" applyAlignment="1">
      <alignment horizontal="center"/>
    </xf>
    <xf numFmtId="165" fontId="37" fillId="0" borderId="30" xfId="0" applyNumberFormat="1" applyFont="1" applyFill="1" applyBorder="1" applyAlignment="1">
      <alignment horizontal="center"/>
    </xf>
    <xf numFmtId="165" fontId="37" fillId="0" borderId="34" xfId="0" applyNumberFormat="1" applyFont="1" applyFill="1" applyBorder="1" applyAlignment="1">
      <alignment horizontal="center"/>
    </xf>
    <xf numFmtId="164" fontId="31" fillId="0" borderId="31" xfId="0" applyNumberFormat="1" applyFont="1" applyBorder="1" applyAlignment="1">
      <alignment horizontal="left"/>
    </xf>
    <xf numFmtId="164" fontId="0" fillId="0" borderId="32" xfId="0" applyNumberFormat="1" applyBorder="1" applyAlignment="1">
      <alignment horizontal="left"/>
    </xf>
    <xf numFmtId="164" fontId="33" fillId="0" borderId="30" xfId="0" applyNumberFormat="1" applyFont="1" applyBorder="1" applyAlignment="1">
      <alignment horizontal="right"/>
    </xf>
    <xf numFmtId="164" fontId="0" fillId="0" borderId="33" xfId="0" applyNumberFormat="1" applyBorder="1"/>
    <xf numFmtId="0" fontId="43" fillId="36" borderId="22" xfId="0" applyFont="1" applyFill="1" applyBorder="1" applyAlignment="1">
      <alignment horizontal="center"/>
    </xf>
    <xf numFmtId="0" fontId="36" fillId="36" borderId="29" xfId="0" applyFont="1" applyFill="1" applyBorder="1" applyAlignment="1">
      <alignment horizontal="center" vertical="center" wrapText="1"/>
    </xf>
    <xf numFmtId="0" fontId="36" fillId="36" borderId="28" xfId="0" applyFont="1" applyFill="1" applyBorder="1" applyAlignment="1">
      <alignment horizontal="center" vertical="center" wrapText="1"/>
    </xf>
    <xf numFmtId="0" fontId="39" fillId="36" borderId="28" xfId="0" applyFont="1" applyFill="1" applyBorder="1" applyAlignment="1">
      <alignment horizontal="center" vertical="center" wrapText="1"/>
    </xf>
    <xf numFmtId="0" fontId="36" fillId="36" borderId="36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center"/>
    </xf>
    <xf numFmtId="0" fontId="33" fillId="0" borderId="25" xfId="0" applyFont="1" applyBorder="1" applyAlignment="1">
      <alignment horizontal="center" wrapText="1"/>
    </xf>
    <xf numFmtId="0" fontId="33" fillId="0" borderId="26" xfId="0" applyFont="1" applyBorder="1" applyAlignment="1">
      <alignment horizontal="center" wrapText="1"/>
    </xf>
    <xf numFmtId="0" fontId="33" fillId="0" borderId="23" xfId="0" applyFont="1" applyBorder="1" applyAlignment="1">
      <alignment horizontal="center" wrapText="1"/>
    </xf>
    <xf numFmtId="0" fontId="33" fillId="0" borderId="24" xfId="0" applyFont="1" applyBorder="1" applyAlignment="1">
      <alignment horizontal="center" wrapText="1"/>
    </xf>
    <xf numFmtId="0" fontId="40" fillId="0" borderId="0" xfId="0" applyFont="1" applyAlignment="1">
      <alignment horizontal="center" vertical="center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rmal 2" xfId="45"/>
    <cellStyle name="Normal 2 2" xfId="44"/>
    <cellStyle name="Normal 2 2 2" xfId="42"/>
    <cellStyle name="Note" xfId="15" builtinId="10" customBuiltin="1"/>
    <cellStyle name="Output" xfId="10" builtinId="21" customBuiltin="1"/>
    <cellStyle name="Percent 2" xfId="43"/>
    <cellStyle name="Title" xfId="1" builtinId="15" customBuiltin="1"/>
    <cellStyle name="Total" xfId="17" builtinId="25" customBuiltin="1"/>
    <cellStyle name="Warning Text" xfId="14" builtinId="11" customBuiltin="1"/>
  </cellStyles>
  <dxfs count="1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numFmt numFmtId="165" formatCode="0.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numFmt numFmtId="165" formatCode="0.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%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right" vertical="bottom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right" vertical="bottom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b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alignment horizontal="right" vertical="bottom" textRotation="0" wrapText="1" indent="0" justifyLastLine="0" shrinkToFit="0" readingOrder="0"/>
    </dxf>
    <dxf>
      <border outline="0">
        <right style="medium">
          <color auto="1"/>
        </right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theme="6" tint="-0.249977111117893"/>
        </patternFill>
      </fill>
      <alignment horizontal="center" vertical="top" textRotation="0" wrapText="1" indent="0" justifyLastLine="0" shrinkToFit="0" readingOrder="0"/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i/>
      </font>
      <numFmt numFmtId="165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b val="0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alignment horizontal="right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border outline="0">
        <right style="medium">
          <color auto="1"/>
        </right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0" name="Table511" displayName="Table511" ref="A6:Y128" totalsRowShown="0" headerRowDxfId="141" headerRowBorderDxfId="140" tableBorderDxfId="139">
  <autoFilter ref="A6:Y128"/>
  <sortState ref="A7:AA128">
    <sortCondition ref="C6:C128"/>
  </sortState>
  <tableColumns count="25">
    <tableColumn id="1" name="Country" dataDxfId="138"/>
    <tableColumn id="2" name="Average Scaled Score" dataDxfId="137">
      <calculatedColumnFormula>AVERAGE(E7,G7,I7,K7,M7,O7,Q7,S7,U7,W7,Y7)</calculatedColumnFormula>
    </tableColumn>
    <tableColumn id="3" name="Rank" dataDxfId="136">
      <calculatedColumnFormula>RANK(B7,$B$7:$B$128,1)</calculatedColumnFormula>
    </tableColumn>
    <tableColumn id="4" name="Primary OOS Rate" dataDxfId="135">
      <calculatedColumnFormula array="1">INDEX('UNESCO Data'!$M$3:$M$4658,MATCH(A7&amp;$D$130,'UNESCO Data'!$B$3:$B$4658&amp;'UNESCO Data'!$A$3:$A$4658,0))/100</calculatedColumnFormula>
    </tableColumn>
    <tableColumn id="5" name="Scaled 1" dataDxfId="134">
      <calculatedColumnFormula>IF(ISERROR(((D7-$E$5)/($E$3-$E$5))*100),"",((D7-$E$5)/($E$3-$E$5))*100)</calculatedColumnFormula>
    </tableColumn>
    <tableColumn id="6" name="LS OOS Rate" dataDxfId="133">
      <calculatedColumnFormula array="1">IF(ISERR(INDEX('UNESCO Data'!$M$3:$M$4658,MATCH(A7&amp;$F$130,'UNESCO Data'!$B$3:$B$4658&amp;'UNESCO Data'!$A$3:$A$4658,0))/100),"",INDEX('UNESCO Data'!$M$3:$M$4658,MATCH(A7&amp;$F$130,'UNESCO Data'!$B$3:$B$4658&amp;'UNESCO Data'!$A$3:$A$4658,0))/100)</calculatedColumnFormula>
    </tableColumn>
    <tableColumn id="7" name="Scaled 2" dataDxfId="132">
      <calculatedColumnFormula>IF(ISERROR(((F7-$G$5)/($G$3-$G$5))*100),"",((F7-$G$5)/($G$3-$G$5))*100)</calculatedColumnFormula>
    </tableColumn>
    <tableColumn id="8" name="US OOS Rate" dataDxfId="131">
      <calculatedColumnFormula array="1">IF(ISERR(INDEX('UNESCO Data'!$M$3:$M$4658,MATCH(A7&amp;$H$130,'UNESCO Data'!$B$3:$B$4658&amp;'UNESCO Data'!$A$3:$A$4658,0))/100),"",INDEX('UNESCO Data'!$M$3:$M$4658,MATCH(A7&amp;$H$130,'UNESCO Data'!$B$3:$B$4658&amp;'UNESCO Data'!$A$3:$A$4658,0))/100)</calculatedColumnFormula>
    </tableColumn>
    <tableColumn id="9" name="Scaled 3" dataDxfId="130">
      <calculatedColumnFormula>IF(ISERROR(((H7-$I$5)/($I$3-$I$5))*100),"",((H7-$I$5)/($I$3-$I$5))*100)</calculatedColumnFormula>
    </tableColumn>
    <tableColumn id="10" name="Primary Completion Rate" dataDxfId="129">
      <calculatedColumnFormula array="1">IF(ISERR(INDEX('UNESCO Data'!$M$3:$M$4658,MATCH(A7&amp;$J$130,'UNESCO Data'!$B$3:$B$4658&amp;'UNESCO Data'!$A$3:$A$4658,0))/100),"",INDEX('UNESCO Data'!$M$3:$M$4658,MATCH(A7&amp;$J$130,'UNESCO Data'!$B$3:$B$4658&amp;'UNESCO Data'!$A$3:$A$4658,0))/100)</calculatedColumnFormula>
    </tableColumn>
    <tableColumn id="11" name="Scaled 4" dataDxfId="128">
      <calculatedColumnFormula>IF(ISERROR(((J7-$K$5)/($K$3-$K$5))*100),"",((J7-$K$5)/($K$3-$K$5))*100)</calculatedColumnFormula>
    </tableColumn>
    <tableColumn id="12" name="LS Completion Rate" dataDxfId="127">
      <calculatedColumnFormula array="1">IF(ISERR(INDEX('UNESCO Data'!$M$3:$M$4658,MATCH(A7&amp;$L$130,'UNESCO Data'!$B$3:$B$4658&amp;'UNESCO Data'!$A$3:$A$4658,0))/100),"",INDEX('UNESCO Data'!$M$3:$M$4658,MATCH(A7&amp;$L$130,'UNESCO Data'!$B$3:$B$4658&amp;'UNESCO Data'!$A$3:$A$4658,0))/100)</calculatedColumnFormula>
    </tableColumn>
    <tableColumn id="13" name="Scaled 5" dataDxfId="126">
      <calculatedColumnFormula>IF(ISERROR(((L7-$M$5)/($M$3-$M$5))*100),"",((L7-$M$5)/($M$3-$M$5))*100)</calculatedColumnFormula>
    </tableColumn>
    <tableColumn id="14" name="US Completion Rate" dataDxfId="125">
      <calculatedColumnFormula array="1">IF(ISERR(INDEX('UNESCO Data'!$M$3:$M$4658,MATCH(A7&amp;$N$130,'UNESCO Data'!$B$3:$B$4658&amp;'UNESCO Data'!$A$3:$A$4658,0))/100),"",INDEX('UNESCO Data'!$M$3:$M$4658,MATCH(A7&amp;$N$130,'UNESCO Data'!$B$3:$B$4658&amp;'UNESCO Data'!$A$3:$A$4658,0))/100)</calculatedColumnFormula>
    </tableColumn>
    <tableColumn id="15" name="Scaled 6" dataDxfId="124">
      <calculatedColumnFormula>IF(ISERROR(((N7-$O$5)/($O$3-$O$5))*100),"",((N7-$O$5)/($O$3-$O$5))*100)</calculatedColumnFormula>
    </tableColumn>
    <tableColumn id="16" name="Mean Yrs of Schooling" dataDxfId="123">
      <calculatedColumnFormula array="1">INDEX('UNESCO Data'!$M$3:$M$4658,MATCH(A7&amp;$P$130,'UNESCO Data'!$B$3:$B$4658&amp;'UNESCO Data'!$A$3:$A$4658,0))</calculatedColumnFormula>
    </tableColumn>
    <tableColumn id="17" name="Scaled 7" dataDxfId="122">
      <calculatedColumnFormula>IF(ISERROR(((P7-$Q$5)/($Q$3-$Q$5))*100),"",((P7-$Q$5)/($Q$3-$Q$5))*100)</calculatedColumnFormula>
    </tableColumn>
    <tableColumn id="18" name="Youth Literacy Rate" dataDxfId="121">
      <calculatedColumnFormula array="1">IF(ISERR(INDEX('UNESCO Data'!$M$3:$M$4658,MATCH(A7&amp;$R$130,'UNESCO Data'!$B$3:$B$4658&amp;'UNESCO Data'!$A$3:$A$4658,0))/100),"",INDEX('UNESCO Data'!$M$3:$M$4658,MATCH(A7&amp;$R$130,'UNESCO Data'!$B$3:$B$4658&amp;'UNESCO Data'!$A$3:$A$4658,0))/100)</calculatedColumnFormula>
    </tableColumn>
    <tableColumn id="19" name="Scaled 8" dataDxfId="120">
      <calculatedColumnFormula>IF(ISERROR(((R7-$S$5)/($S$3-$S$5))*100),"",((R7-$S$5)/($S$3-$S$5))*100)</calculatedColumnFormula>
    </tableColumn>
    <tableColumn id="20" name="Percentage of Trained Primary Teachers" dataDxfId="119">
      <calculatedColumnFormula array="1">IF(ISERR(INDEX('UNESCO Data'!$M$3:$M$4658,MATCH(A7&amp;$T$130,'UNESCO Data'!$B$3:$B$4658&amp;'UNESCO Data'!$A$3:$A$4658,0))/100),"",INDEX('UNESCO Data'!$M$3:$M$4658,MATCH(A7&amp;$T$130,'UNESCO Data'!$B$3:$B$4658&amp;'UNESCO Data'!$A$3:$A$4658,0))/100)</calculatedColumnFormula>
    </tableColumn>
    <tableColumn id="21" name="Scaled 9" dataDxfId="118">
      <calculatedColumnFormula>IF(ISERROR(((T7-$U$5)/($U$3-$U$5))*100),"",((T7-$U$5)/($U$3-$U$5))*100)</calculatedColumnFormula>
    </tableColumn>
    <tableColumn id="22" name="Primary Pupil-teacher Ratio" dataDxfId="117">
      <calculatedColumnFormula array="1">INDEX('UNESCO Data'!$M$3:$M$4658,MATCH(A7&amp;$V$130,'UNESCO Data'!$B$3:$B$4658&amp;'UNESCO Data'!$A$3:$A$4658,0))</calculatedColumnFormula>
    </tableColumn>
    <tableColumn id="23" name="Scaled 10" dataDxfId="116">
      <calculatedColumnFormula>IF(ISERROR(((V7-$W$5)/($W$3-$W$5))*100),"",((V7-$W$5)/($W$3-$W$5))*100)</calculatedColumnFormula>
    </tableColumn>
    <tableColumn id="24" name="Expenditure on Education as a Percentage of Total Government Expenditure" dataDxfId="115">
      <calculatedColumnFormula array="1">IF(ISERR(INDEX('UNESCO Data'!$M$3:$M$4658,MATCH(A7&amp;$X$130,'UNESCO Data'!$B$3:$B$4658&amp;'UNESCO Data'!$A$3:$A$4658,0))/100),"",INDEX('UNESCO Data'!$M$3:$M$4658,MATCH(A7&amp;$X$130,'UNESCO Data'!$B$3:$B$4658&amp;'UNESCO Data'!$A$3:$A$4658,0))/100)</calculatedColumnFormula>
    </tableColumn>
    <tableColumn id="25" name="Scaled 11" dataDxfId="114">
      <calculatedColumnFormula>IF(ISERROR(((X7-$Y$5)/($Y$3-$Y$5))*100),"",((X7-$Y$5)/($Y$3-$Y$5))*100)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6" name="Table57" displayName="Table57" ref="A6:Y128" totalsRowShown="0" headerRowDxfId="113" headerRowBorderDxfId="112" tableBorderDxfId="111">
  <autoFilter ref="A6:Y128"/>
  <sortState ref="A7:Y128">
    <sortCondition ref="C6:C128"/>
  </sortState>
  <tableColumns count="25">
    <tableColumn id="1" name="Country" dataDxfId="110"/>
    <tableColumn id="2" name="Average Scaled Score" dataDxfId="109">
      <calculatedColumnFormula>AVERAGE(E7,G7,I7,K7,M7,O7,Q7,S7,U7,W7,Y7)</calculatedColumnFormula>
    </tableColumn>
    <tableColumn id="3" name="Rank" dataDxfId="108">
      <calculatedColumnFormula>RANK(B7,$B$7:$B$128,1)</calculatedColumnFormula>
    </tableColumn>
    <tableColumn id="4" name="Primary OOS Rate" dataDxfId="107">
      <calculatedColumnFormula array="1">IF(ISERR(INDEX('UNESCO Data'!$M$3:$M$4658,MATCH(A7&amp;$D$130,'UNESCO Data'!$B$3:$B$4658&amp;'UNESCO Data'!$A$3:$A$4658,0))/100),"",INDEX('UNESCO Data'!$M$3:$M$4658,MATCH(A7&amp;$D$130,'UNESCO Data'!$B$3:$B$4658&amp;'UNESCO Data'!$A$3:$A$4658,0))/100)</calculatedColumnFormula>
    </tableColumn>
    <tableColumn id="5" name="Scaled 1" dataDxfId="106">
      <calculatedColumnFormula>IF(ISERROR(((D7-$E$5)/($E$3-$E$5))*100),"",((D7-$E$5)/($E$3-$E$5))*100)</calculatedColumnFormula>
    </tableColumn>
    <tableColumn id="6" name="LS OOS Rate" dataDxfId="105">
      <calculatedColumnFormula array="1">IF(ISERR(INDEX('UNESCO Data'!$M$3:$M$4658,MATCH(A7&amp;$F$130,'UNESCO Data'!$B$3:$B$4658&amp;'UNESCO Data'!$A$3:$A$4658,0))/100),"",INDEX('UNESCO Data'!$M$3:$M$4658,MATCH(A7&amp;$F$130,'UNESCO Data'!$B$3:$B$4658&amp;'UNESCO Data'!$A$3:$A$4658,0))/100)</calculatedColumnFormula>
    </tableColumn>
    <tableColumn id="7" name="Scaled 2" dataDxfId="104">
      <calculatedColumnFormula>IF(ISERROR(((F7-$G$5)/($G$3-$G$5))*100),"",((F7-$G$5)/($G$3-$G$5))*100)</calculatedColumnFormula>
    </tableColumn>
    <tableColumn id="8" name="US OOS Rate" dataDxfId="103">
      <calculatedColumnFormula array="1">IF(ISERR(INDEX('UNESCO Data'!$M$3:$M$4658,MATCH(A7&amp;$H$130,'UNESCO Data'!$B$3:$B$4658&amp;'UNESCO Data'!$A$3:$A$4658,0))/100),"",INDEX('UNESCO Data'!$M$3:$M$4658,MATCH(A7&amp;$H$130,'UNESCO Data'!$B$3:$B$4658&amp;'UNESCO Data'!$A$3:$A$4658,0))/100)</calculatedColumnFormula>
    </tableColumn>
    <tableColumn id="9" name="Scaled 3" dataDxfId="102">
      <calculatedColumnFormula>IF(ISERROR(((H7-$I$5)/($I$3-$I$5))*100),"",((H7-$I$5)/($I$3-$I$5))*100)</calculatedColumnFormula>
    </tableColumn>
    <tableColumn id="10" name="Primary Completion Rate" dataDxfId="101">
      <calculatedColumnFormula array="1">IF(ISERR(INDEX('UNESCO Data'!$M$3:$M$4658,MATCH(A7&amp;$J$130,'UNESCO Data'!$B$3:$B$4658&amp;'UNESCO Data'!$A$3:$A$4658,0))/100),"",INDEX('UNESCO Data'!$M$3:$M$4658,MATCH(A7&amp;$J$130,'UNESCO Data'!$B$3:$B$4658&amp;'UNESCO Data'!$A$3:$A$4658,0))/100)</calculatedColumnFormula>
    </tableColumn>
    <tableColumn id="11" name="Scaled 4" dataDxfId="100">
      <calculatedColumnFormula>IF(ISERROR(((J7-$K$5)/($K$3-$K$5))*100),"",((J7-$K$5)/($K$3-$K$5))*100)</calculatedColumnFormula>
    </tableColumn>
    <tableColumn id="12" name="LS Completion Rate" dataDxfId="99">
      <calculatedColumnFormula array="1">IF(ISERR(INDEX('UNESCO Data'!$M$3:$M$4658,MATCH(A7&amp;$L$130,'UNESCO Data'!$B$3:$B$4658&amp;'UNESCO Data'!$A$3:$A$4658,0))/100),"",INDEX('UNESCO Data'!$M$3:$M$4658,MATCH(A7&amp;$L$130,'UNESCO Data'!$B$3:$B$4658&amp;'UNESCO Data'!$A$3:$A$4658,0))/100)</calculatedColumnFormula>
    </tableColumn>
    <tableColumn id="13" name="Scaled 5" dataDxfId="98">
      <calculatedColumnFormula>IF(ISERROR(((L7-$M$5)/($M$3-$M$5))*100),"",((L7-$M$5)/($M$3-$M$5))*100)</calculatedColumnFormula>
    </tableColumn>
    <tableColumn id="14" name="US Completion Rate" dataDxfId="97">
      <calculatedColumnFormula array="1">IF(ISERR(INDEX('UNESCO Data'!$M$3:$M$4658,MATCH(A7&amp;$N$130,'UNESCO Data'!$B$3:$B$4658&amp;'UNESCO Data'!$A$3:$A$4658,0))/100),"",INDEX('UNESCO Data'!$M$3:$M$4658,MATCH(A7&amp;$N$130,'UNESCO Data'!$B$3:$B$4658&amp;'UNESCO Data'!$A$3:$A$4658,0))/100)</calculatedColumnFormula>
    </tableColumn>
    <tableColumn id="15" name="Scaled 6" dataDxfId="96">
      <calculatedColumnFormula>IF(ISERROR(((N7-$O$5)/($O$3-$O$5))*100),"",((N7-$O$5)/($O$3-$O$5))*100)</calculatedColumnFormula>
    </tableColumn>
    <tableColumn id="16" name="Mean Yrs of Schooling" dataDxfId="95">
      <calculatedColumnFormula array="1">INDEX('UNESCO Data'!$M$3:$M$4658,MATCH(A7&amp;$P$130,'UNESCO Data'!$B$3:$B$4658&amp;'UNESCO Data'!$A$3:$A$4658,0))</calculatedColumnFormula>
    </tableColumn>
    <tableColumn id="17" name="Scaled 7" dataDxfId="94">
      <calculatedColumnFormula>IF(ISERROR(((P7-$Q$5)/($Q$3-$Q$5))*100),"",((P7-$Q$5)/($Q$3-$Q$5))*100)</calculatedColumnFormula>
    </tableColumn>
    <tableColumn id="18" name="Youth Literacy Rate" dataDxfId="93">
      <calculatedColumnFormula array="1">IF(ISERR(INDEX('UNESCO Data'!$M$3:$M$4658,MATCH(A7&amp;$R$130,'UNESCO Data'!$B$3:$B$4658&amp;'UNESCO Data'!$A$3:$A$4658,0))/100),"",INDEX('UNESCO Data'!$M$3:$M$4658,MATCH(A7&amp;$R$130,'UNESCO Data'!$B$3:$B$4658&amp;'UNESCO Data'!$A$3:$A$4658,0))/100)</calculatedColumnFormula>
    </tableColumn>
    <tableColumn id="19" name="Scaled 8" dataDxfId="92">
      <calculatedColumnFormula>IF(ISERROR(((R7-$S$5)/($S$3-$S$5))*100),"",((R7-$S$5)/($S$3-$S$5))*100)</calculatedColumnFormula>
    </tableColumn>
    <tableColumn id="20" name="Percentage of Trained Primary Teachers" dataDxfId="91">
      <calculatedColumnFormula array="1">IF(ISERR(INDEX('UNESCO Data'!$M$3:$M$4658,MATCH(A7&amp;$T$130,'UNESCO Data'!$B$3:$B$4658&amp;'UNESCO Data'!$A$3:$A$4658,0))/100),"",INDEX('UNESCO Data'!$M$3:$M$4658,MATCH(A7&amp;$T$130,'UNESCO Data'!$B$3:$B$4658&amp;'UNESCO Data'!$A$3:$A$4658,0))/100)</calculatedColumnFormula>
    </tableColumn>
    <tableColumn id="21" name="Scaled 9" dataDxfId="90">
      <calculatedColumnFormula>IF(ISERROR(((T7-$U$5)/($U$3-$U$5))*100),"",((T7-$U$5)/($U$3-$U$5))*100)</calculatedColumnFormula>
    </tableColumn>
    <tableColumn id="22" name="Primary Pupil-teacher Ratio" dataDxfId="89">
      <calculatedColumnFormula array="1">INDEX('UNESCO Data'!$M$3:$M$4658,MATCH(A7&amp;$V$130,'UNESCO Data'!$B$3:$B$4658&amp;'UNESCO Data'!$A$3:$A$4658,0))</calculatedColumnFormula>
    </tableColumn>
    <tableColumn id="23" name="Scaled 10" dataDxfId="88">
      <calculatedColumnFormula>IF(ISERROR(((V7-$W$5)/($W$3-$W$5))*100),"",((V7-$W$5)/($W$3-$W$5))*100)</calculatedColumnFormula>
    </tableColumn>
    <tableColumn id="24" name="Expenditure on Education as a Percentage of Total Government Expenditure" dataDxfId="87">
      <calculatedColumnFormula array="1">IF(ISERR(INDEX('UNESCO Data'!$M$3:$M$4658,MATCH(A7&amp;$X$130,'UNESCO Data'!$B$3:$B$4658&amp;'UNESCO Data'!$A$3:$A$4658,0))/100),"",INDEX('UNESCO Data'!$M$3:$M$4658,MATCH(A7&amp;$X$130,'UNESCO Data'!$B$3:$B$4658&amp;'UNESCO Data'!$A$3:$A$4658,0))/100)</calculatedColumnFormula>
    </tableColumn>
    <tableColumn id="25" name="Scaled 11" dataDxfId="86">
      <calculatedColumnFormula>IF(ISERROR(((X7-$Y$5)/($Y$3-$Y$5))*100),"",((X7-$Y$5)/($Y$3-$Y$5))*100)</calculatedColumnFormula>
    </tableColumn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3:M197" totalsRowShown="0" headerRowDxfId="85" dataDxfId="83" headerRowBorderDxfId="84" tableBorderDxfId="82" totalsRowBorderDxfId="81">
  <autoFilter ref="A3:M197"/>
  <sortState ref="A4:M197">
    <sortCondition ref="A3:A197"/>
  </sortState>
  <tableColumns count="13">
    <tableColumn id="1" name="Country" dataDxfId="80"/>
    <tableColumn id="2" name="OOS Rate - Primary" dataDxfId="79">
      <calculatedColumnFormula array="1">INDEX('UNESCO Data'!$M$3:$M$4658,MATCH(A4&amp;$B$397,'UNESCO Data'!$B$3:$B$4658&amp;'UNESCO Data'!$A$3:$A$4658,0))</calculatedColumnFormula>
    </tableColumn>
    <tableColumn id="3" name="OOS Rate - LS" dataDxfId="78">
      <calculatedColumnFormula array="1">INDEX('UNESCO Data'!$M$3:$M$4658,MATCH(A4&amp;$C$397,'UNESCO Data'!$B$3:$B$4658&amp;'UNESCO Data'!$A$3:$A$4658,0))</calculatedColumnFormula>
    </tableColumn>
    <tableColumn id="4" name="OOS Rate - US" dataDxfId="77">
      <calculatedColumnFormula array="1">INDEX('UNESCO Data'!$M$3:$M$4658,MATCH(A4&amp;$D$397,'UNESCO Data'!$B$3:$B$4658&amp;'UNESCO Data'!$A$3:$A$4658,0))</calculatedColumnFormula>
    </tableColumn>
    <tableColumn id="5" name="Completion Rate - Primary" dataDxfId="76">
      <calculatedColumnFormula array="1">INDEX('UNESCO Data'!$M$3:$M$4658,MATCH(A4&amp;$E$397,'UNESCO Data'!$B$3:$B$4658&amp;'UNESCO Data'!$A$3:$A$4658,0))</calculatedColumnFormula>
    </tableColumn>
    <tableColumn id="6" name="Completion Rate - LS" dataDxfId="75">
      <calculatedColumnFormula array="1">INDEX('UNESCO Data'!$M$3:$M$4658,MATCH(A4&amp;$F$397,'UNESCO Data'!$B$3:$B$4658&amp;'UNESCO Data'!$A$3:$A$4658,0))</calculatedColumnFormula>
    </tableColumn>
    <tableColumn id="7" name="Completion Rate - US" dataDxfId="74">
      <calculatedColumnFormula array="1">INDEX('UNESCO Data'!$M$3:$M$4658,MATCH(A4&amp;$G$397,'UNESCO Data'!$B$3:$B$4658&amp;'UNESCO Data'!$A$3:$A$4658,0))</calculatedColumnFormula>
    </tableColumn>
    <tableColumn id="8" name="Mean Yrs of School" dataDxfId="73">
      <calculatedColumnFormula array="1">INDEX('UNESCO Data'!$M$3:$M$4658,MATCH(A4&amp;$H$397,'UNESCO Data'!$B$3:$B$4658&amp;'UNESCO Data'!$A$3:$A$4658,0))</calculatedColumnFormula>
    </tableColumn>
    <tableColumn id="9" name="Youth Literacy Rate" dataDxfId="72">
      <calculatedColumnFormula array="1">INDEX('UNESCO Data'!$M$3:$M$4658,MATCH(A4&amp;$I$397,'UNESCO Data'!$B$3:$B$4658&amp;'UNESCO Data'!$A$3:$A$4658,0))</calculatedColumnFormula>
    </tableColumn>
    <tableColumn id="10" name="Teachers Trained to Teach - Primary" dataDxfId="71">
      <calculatedColumnFormula array="1">INDEX('UNESCO Data'!$M$3:$M$4658,MATCH(A4&amp;$J$397,'UNESCO Data'!$B$3:$B$4658&amp;'UNESCO Data'!$A$3:$A$4658,0))</calculatedColumnFormula>
    </tableColumn>
    <tableColumn id="11" name="Pupil-teacher Ratio - Primary" dataDxfId="70">
      <calculatedColumnFormula array="1">INDEX('UNESCO Data'!$M$3:$M$4658,MATCH(A4&amp;$K$397,'UNESCO Data'!$B$3:$B$4658&amp;'UNESCO Data'!$A$3:$A$4658,0))</calculatedColumnFormula>
    </tableColumn>
    <tableColumn id="12" name="Gov Exp on Ed (% of Total Gov Exp)" dataDxfId="69">
      <calculatedColumnFormula array="1">INDEX('UNESCO Data'!$M$3:$M$4658,MATCH(A4&amp;$L$397,'UNESCO Data'!$B$3:$B$4658&amp;'UNESCO Data'!$A$3:$A$4658,0))</calculatedColumnFormula>
    </tableColumn>
    <tableColumn id="14" name="Total Data Points" dataDxfId="68">
      <calculatedColumnFormula>COUNT(B4:L4)</calculatedColumnFormula>
    </tableColumn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201:M395" totalsRowShown="0" headerRowDxfId="67" dataDxfId="65" headerRowBorderDxfId="66" tableBorderDxfId="64" totalsRowBorderDxfId="63">
  <autoFilter ref="A201:M395"/>
  <sortState ref="A202:M395">
    <sortCondition ref="A201:A395"/>
  </sortState>
  <tableColumns count="13">
    <tableColumn id="1" name="Country" dataDxfId="62"/>
    <tableColumn id="2" name="OOS Rate - Primary" dataDxfId="61">
      <calculatedColumnFormula array="1">INDEX('UNESCO Data'!$M$3:$M$4658,MATCH(A202&amp;$B$398,'UNESCO Data'!$B$3:$B$4658&amp;'UNESCO Data'!$A$3:$A$4658,0))</calculatedColumnFormula>
    </tableColumn>
    <tableColumn id="3" name="OOS Rate - LS" dataDxfId="60">
      <calculatedColumnFormula array="1">INDEX('UNESCO Data'!$M$3:$M$4658,MATCH(A202&amp;$C$398,'UNESCO Data'!$B$3:$B$4658&amp;'UNESCO Data'!$A$3:$A$4658,0))</calculatedColumnFormula>
    </tableColumn>
    <tableColumn id="4" name="OOS Rate - US" dataDxfId="59">
      <calculatedColumnFormula array="1">INDEX('UNESCO Data'!$M$3:$M$4658,MATCH(A202&amp;$D$398,'UNESCO Data'!$B$3:$B$4658&amp;'UNESCO Data'!$A$3:$A$4658,0))</calculatedColumnFormula>
    </tableColumn>
    <tableColumn id="5" name="Completion Rate - Primary" dataDxfId="58">
      <calculatedColumnFormula array="1">INDEX('UNESCO Data'!$M$3:$M$4658,MATCH(A202&amp;$E$398,'UNESCO Data'!$B$3:$B$4658&amp;'UNESCO Data'!$A$3:$A$4658,0))</calculatedColumnFormula>
    </tableColumn>
    <tableColumn id="6" name="Completion Rate - LS" dataDxfId="57">
      <calculatedColumnFormula array="1">INDEX('UNESCO Data'!$M$3:$M$4658,MATCH(A202&amp;$F$398,'UNESCO Data'!$B$3:$B$4658&amp;'UNESCO Data'!$A$3:$A$4658,0))</calculatedColumnFormula>
    </tableColumn>
    <tableColumn id="7" name="Completion Rate - US" dataDxfId="56">
      <calculatedColumnFormula array="1">INDEX('UNESCO Data'!$M$3:$M$4658,MATCH(A202&amp;$G$398,'UNESCO Data'!$B$3:$B$4658&amp;'UNESCO Data'!$A$3:$A$4658,0))</calculatedColumnFormula>
    </tableColumn>
    <tableColumn id="8" name="Mean Yrs of School" dataDxfId="55">
      <calculatedColumnFormula array="1">INDEX('UNESCO Data'!$M$3:$M$4658,MATCH(A202&amp;$H$398,'UNESCO Data'!$B$3:$B$4658&amp;'UNESCO Data'!$A$3:$A$4658,0))</calculatedColumnFormula>
    </tableColumn>
    <tableColumn id="9" name="Youth Literacy Rate" dataDxfId="54">
      <calculatedColumnFormula array="1">INDEX('UNESCO Data'!$M$3:$M$4658,MATCH(A202&amp;$I$398,'UNESCO Data'!$B$3:$B$4658&amp;'UNESCO Data'!$A$3:$A$4658,0))</calculatedColumnFormula>
    </tableColumn>
    <tableColumn id="10" name="Teachers Trained to Teach - Primary" dataDxfId="53">
      <calculatedColumnFormula array="1">INDEX('UNESCO Data'!$M$3:$M$4658,MATCH(A202&amp;$J$397,'UNESCO Data'!$B$3:$B$4658&amp;'UNESCO Data'!$A$3:$A$4658,0))</calculatedColumnFormula>
    </tableColumn>
    <tableColumn id="11" name="Pupil-teacher Ratio - Primary" dataDxfId="52">
      <calculatedColumnFormula array="1">INDEX('UNESCO Data'!$M$3:$M$4658,MATCH(A202&amp;$K$397,'UNESCO Data'!$B$3:$B$4658&amp;'UNESCO Data'!$A$3:$A$4658,0))</calculatedColumnFormula>
    </tableColumn>
    <tableColumn id="12" name="Gov Exp on Ed (% of Total Gov Exp)" dataDxfId="51">
      <calculatedColumnFormula array="1">INDEX('UNESCO Data'!$M$3:$M$4658,MATCH(A202&amp;$L$397,'UNESCO Data'!$B$3:$B$4658&amp;'UNESCO Data'!$A$3:$A$4658,0))</calculatedColumnFormula>
    </tableColumn>
    <tableColumn id="14" name="Total Data Points" dataDxfId="50">
      <calculatedColumnFormula>COUNT(B202:L202)</calculatedColumnFormula>
    </tableColumn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id="1" name="Table34" displayName="Table34" ref="A4673:T4811" totalsRowShown="0" headerRowDxfId="49" dataDxfId="47" headerRowBorderDxfId="48" tableBorderDxfId="46" totalsRowBorderDxfId="45">
  <autoFilter ref="A4673:T4811"/>
  <tableColumns count="20">
    <tableColumn id="1" name="Country" dataDxfId="44"/>
    <tableColumn id="2" name="Code" dataDxfId="43"/>
    <tableColumn id="3" name="Column1" dataDxfId="42"/>
    <tableColumn id="4" name="Year" dataDxfId="41"/>
    <tableColumn id="5" name="Column2" dataDxfId="40"/>
    <tableColumn id="6" name="Gender" dataDxfId="39"/>
    <tableColumn id="7" name="Never been to school (%)" dataDxfId="38"/>
    <tableColumn id="8" name="Column3" dataDxfId="37"/>
    <tableColumn id="9" name="Primary completion rate (%)" dataDxfId="36"/>
    <tableColumn id="10" name="Column4" dataDxfId="35"/>
    <tableColumn id="11" name="Lower secondary completion rate (%)" dataDxfId="34"/>
    <tableColumn id="12" name="Column5" dataDxfId="33"/>
    <tableColumn id="13" name="Upper secondary completion rate (%)" dataDxfId="32"/>
    <tableColumn id="14" name="Out-of-school children (%) - primary" dataDxfId="31"/>
    <tableColumn id="15" name="Out-of-school adolescents (%) - lower secondary" dataDxfId="30"/>
    <tableColumn id="16" name="Out-of-school youth (%) - upper secondary" dataDxfId="29"/>
    <tableColumn id="17" name="Column6" dataDxfId="28"/>
    <tableColumn id="18" name="Column7" dataDxfId="27"/>
    <tableColumn id="19" name="Mean years of education (years)" dataDxfId="26"/>
    <tableColumn id="20" name="Youth literacy rate (15-24)" dataDxfId="25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id="2" name="Table45" displayName="Table45" ref="A4815:T4953" totalsRowShown="0" headerRowDxfId="24" dataDxfId="22" headerRowBorderDxfId="23" tableBorderDxfId="21" totalsRowBorderDxfId="20">
  <autoFilter ref="A4815:T4953"/>
  <tableColumns count="20">
    <tableColumn id="1" name="Country" dataDxfId="19"/>
    <tableColumn id="2" name="Code" dataDxfId="18"/>
    <tableColumn id="3" name="Column1" dataDxfId="17"/>
    <tableColumn id="4" name="Year" dataDxfId="16"/>
    <tableColumn id="5" name="Column2" dataDxfId="15"/>
    <tableColumn id="6" name="Gender" dataDxfId="14"/>
    <tableColumn id="7" name="Never been to school (%)" dataDxfId="13"/>
    <tableColumn id="8" name="Column3" dataDxfId="12"/>
    <tableColumn id="9" name="Primary completion rate (%)" dataDxfId="11"/>
    <tableColumn id="10" name="Column4" dataDxfId="10"/>
    <tableColumn id="11" name="Lower secondary completion rate (%)" dataDxfId="9"/>
    <tableColumn id="12" name="Column5" dataDxfId="8"/>
    <tableColumn id="13" name="Upper secondary completion rate (%)" dataDxfId="7"/>
    <tableColumn id="14" name="Out-of-school children (%) - primary" dataDxfId="6"/>
    <tableColumn id="15" name="Out-of-school adolescents (%) - lower secondary" dataDxfId="5"/>
    <tableColumn id="16" name="Out-of-school youth (%) - upper secondary" dataDxfId="4"/>
    <tableColumn id="17" name="Column6" dataDxfId="3"/>
    <tableColumn id="18" name="Column7" dataDxfId="2"/>
    <tableColumn id="19" name="Mean years of education (years)" dataDxfId="1"/>
    <tableColumn id="20" name="Youth literacy rate (15-24)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uis.unesco.org/OECDStat_Metadata/ShowMetadata.ashx?Dataset=EDULIT_DS&amp;Coords=%5bLOCATION%5d.%5bPSE%5d,%5bEDULIT_IND%5d.%5bROFST_H_1_M%5d,%5bTIME%5d.%5b2014%5d&amp;ShowOnWeb=true" TargetMode="External"/><Relationship Id="rId671" Type="http://schemas.openxmlformats.org/officeDocument/2006/relationships/hyperlink" Target="http://data.uis.unesco.org/OECDStat_Metadata/ShowMetadata.ashx?Dataset=EDULIT_DS&amp;Coords=%5bLOCATION%5d.%5bSEN%5d,%5bEDULIT_IND%5d.%5bCR_2_M%5d,%5bTIME%5d.%5b2011%5d&amp;ShowOnWeb=true" TargetMode="External"/><Relationship Id="rId769" Type="http://schemas.openxmlformats.org/officeDocument/2006/relationships/hyperlink" Target="http://data.uis.unesco.org/OECDStat_Metadata/ShowMetadata.ashx?Dataset=EDULIT_DS&amp;Coords=%5bLOCATION%5d.%5bDZA%5d,%5bEDULIT_IND%5d.%5bCR_3_M%5d,%5bTIME%5d.%5b2013%5d&amp;ShowOnWeb=true" TargetMode="External"/><Relationship Id="rId21" Type="http://schemas.openxmlformats.org/officeDocument/2006/relationships/hyperlink" Target="http://data.uis.unesco.org/OECDStat_Metadata/ShowMetadata.ashx?Dataset=EDULIT_DS&amp;Coords=%5bLOCATION%5d.%5bCOD%5d,%5bEDULIT_IND%5d.%5bROFST_H_1_F%5d,%5bTIME%5d.%5b2010%5d&amp;ShowOnWeb=true" TargetMode="External"/><Relationship Id="rId324" Type="http://schemas.openxmlformats.org/officeDocument/2006/relationships/hyperlink" Target="http://data.uis.unesco.org/OECDStat_Metadata/ShowMetadata.ashx?Dataset=EDULIT_DS&amp;Coords=%5bLOCATION%5d.%5bECU%5d,%5bEDULIT_IND%5d.%5bCR_1_F%5d,%5bTIME%5d.%5b2014%5d&amp;ShowOnWeb=true" TargetMode="External"/><Relationship Id="rId531" Type="http://schemas.openxmlformats.org/officeDocument/2006/relationships/hyperlink" Target="http://data.uis.unesco.org/OECDStat_Metadata/ShowMetadata.ashx?Dataset=EDULIT_DS&amp;Coords=%5bLOCATION%5d.%5bURY%5d,%5bEDULIT_IND%5d.%5bCR_1_M%5d,%5bTIME%5d.%5b2013%5d&amp;ShowOnWeb=true" TargetMode="External"/><Relationship Id="rId629" Type="http://schemas.openxmlformats.org/officeDocument/2006/relationships/hyperlink" Target="http://data.uis.unesco.org/OECDStat_Metadata/ShowMetadata.ashx?Dataset=EDULIT_DS&amp;Coords=%5bLOCATION%5d.%5bKHM%5d,%5bEDULIT_IND%5d.%5bCR_2_M%5d,%5bTIME%5d.%5b2010%5d&amp;ShowOnWeb=true" TargetMode="External"/><Relationship Id="rId170" Type="http://schemas.openxmlformats.org/officeDocument/2006/relationships/hyperlink" Target="http://data.uis.unesco.org/OECDStat_Metadata/ShowMetadata.ashx?Dataset=EDULIT_DS&amp;Coords=%5bLOCATION%5d.%5bIRQ%5d,%5bEDULIT_IND%5d.%5bROFST_H_2_F%5d,%5bTIME%5d.%5b2011%5d&amp;ShowOnWeb=true" TargetMode="External"/><Relationship Id="rId836" Type="http://schemas.openxmlformats.org/officeDocument/2006/relationships/hyperlink" Target="http://data.uis.unesco.org/OECDStat_Metadata/ShowMetadata.ashx?Dataset=EDULIT_DS&amp;Coords=%5bLOCATION%5d.%5bTZA%5d,%5bEDULIT_IND%5d.%5bCR_3_M%5d,%5bTIME%5d.%5b2010%5d&amp;ShowOnWeb=true" TargetMode="External"/><Relationship Id="rId268" Type="http://schemas.openxmlformats.org/officeDocument/2006/relationships/hyperlink" Target="http://data.uis.unesco.org/OECDStat_Metadata/ShowMetadata.ashx?Dataset=EDULIT_DS&amp;Coords=%5bLOCATION%5d.%5bTGO%5d,%5bEDULIT_IND%5d.%5bROFST_H_2_M%5d,%5bTIME%5d.%5b2010%5d&amp;ShowOnWeb=true" TargetMode="External"/><Relationship Id="rId475" Type="http://schemas.openxmlformats.org/officeDocument/2006/relationships/hyperlink" Target="http://data.uis.unesco.org/OECDStat_Metadata/ShowMetadata.ashx?Dataset=EDULIT_DS&amp;Coords=%5bLOCATION%5d.%5bKGZ%5d,%5bEDULIT_IND%5d.%5bCR_1_M%5d,%5bTIME%5d.%5b2012%5d&amp;ShowOnWeb=true" TargetMode="External"/><Relationship Id="rId682" Type="http://schemas.openxmlformats.org/officeDocument/2006/relationships/hyperlink" Target="http://data.uis.unesco.org/OECDStat_Metadata/ShowMetadata.ashx?Dataset=EDULIT_DS&amp;Coords=%5bLOCATION%5d.%5bTGO%5d,%5bEDULIT_IND%5d.%5bCR_2_M%5d,%5bTIME%5d.%5b2010%5d&amp;ShowOnWeb=true" TargetMode="External"/><Relationship Id="rId32" Type="http://schemas.openxmlformats.org/officeDocument/2006/relationships/hyperlink" Target="http://data.uis.unesco.org/OECDStat_Metadata/ShowMetadata.ashx?Dataset=EDULIT_DS&amp;Coords=%5bLOCATION%5d.%5bIRQ%5d,%5bEDULIT_IND%5d.%5bROFST_H_1_F%5d,%5bTIME%5d.%5b2011%5d&amp;ShowOnWeb=true" TargetMode="External"/><Relationship Id="rId128" Type="http://schemas.openxmlformats.org/officeDocument/2006/relationships/hyperlink" Target="http://data.uis.unesco.org/OECDStat_Metadata/ShowMetadata.ashx?Dataset=EDULIT_DS&amp;Coords=%5bLOCATION%5d.%5bTJK%5d,%5bEDULIT_IND%5d.%5bROFST_H_1_M%5d,%5bTIME%5d.%5b2012%5d&amp;ShowOnWeb=true" TargetMode="External"/><Relationship Id="rId335" Type="http://schemas.openxmlformats.org/officeDocument/2006/relationships/hyperlink" Target="http://data.uis.unesco.org/OECDStat_Metadata/ShowMetadata.ashx?Dataset=EDULIT_DS&amp;Coords=%5bLOCATION%5d.%5bGTM%5d,%5bEDULIT_IND%5d.%5bCR_1_F%5d,%5bTIME%5d.%5b2014%5d&amp;ShowOnWeb=true" TargetMode="External"/><Relationship Id="rId542" Type="http://schemas.openxmlformats.org/officeDocument/2006/relationships/hyperlink" Target="http://data.uis.unesco.org/OECDStat_Metadata/ShowMetadata.ashx?Dataset=EDULIT_DS&amp;Coords=%5bLOCATION%5d.%5bDZA%5d,%5bEDULIT_IND%5d.%5bCR_2_F%5d,%5bTIME%5d.%5b2013%5d&amp;ShowOnWeb=true" TargetMode="External"/><Relationship Id="rId181" Type="http://schemas.openxmlformats.org/officeDocument/2006/relationships/hyperlink" Target="http://data.uis.unesco.org/OECDStat_Metadata/ShowMetadata.ashx?Dataset=EDULIT_DS&amp;Coords=%5bLOCATION%5d.%5bNPL%5d,%5bEDULIT_IND%5d.%5bROFST_H_2_F%5d,%5bTIME%5d.%5b2011%5d&amp;ShowOnWeb=true" TargetMode="External"/><Relationship Id="rId402" Type="http://schemas.openxmlformats.org/officeDocument/2006/relationships/hyperlink" Target="http://data.uis.unesco.org/OECDStat_Metadata/ShowMetadata.ashx?Dataset=EDULIT_DS&amp;Coords=%5bLOCATION%5d.%5bVEN%5d,%5bEDULIT_IND%5d.%5bCR_1_F%5d,%5bTIME%5d.%5b2011%5d&amp;ShowOnWeb=true" TargetMode="External"/><Relationship Id="rId847" Type="http://schemas.openxmlformats.org/officeDocument/2006/relationships/hyperlink" Target="http://data.uis.unesco.org/OECDStat_Metadata/ShowMetadata.ashx?Dataset=EDULIT_DS&amp;Coords=%5bLOCATION%5d.%5bHUN%5d,%5bEDULIT_IND%5d.%5bMYS_1T8_AG25T99_F%5d,%5bTIME%5d.%5b2013%5d&amp;ShowOnWeb=true" TargetMode="External"/><Relationship Id="rId279" Type="http://schemas.openxmlformats.org/officeDocument/2006/relationships/hyperlink" Target="http://data.uis.unesco.org/OECDStat_Metadata/ShowMetadata.ashx?Dataset=EDULIT_DS&amp;Coords=%5bLOCATION%5d.%5bARG%5d,%5bEDULIT_IND%5d.%5bCR_1_F%5d,%5bTIME%5d.%5b2010%5d&amp;ShowOnWeb=true" TargetMode="External"/><Relationship Id="rId486" Type="http://schemas.openxmlformats.org/officeDocument/2006/relationships/hyperlink" Target="http://data.uis.unesco.org/OECDStat_Metadata/ShowMetadata.ashx?Dataset=EDULIT_DS&amp;Coords=%5bLOCATION%5d.%5bNAM%5d,%5bEDULIT_IND%5d.%5bCR_1_M%5d,%5bTIME%5d.%5b2013%5d&amp;ShowOnWeb=true" TargetMode="External"/><Relationship Id="rId693" Type="http://schemas.openxmlformats.org/officeDocument/2006/relationships/hyperlink" Target="http://data.uis.unesco.org/OECDStat_Metadata/ShowMetadata.ashx?Dataset=EDULIT_DS&amp;Coords=%5bLOCATION%5d.%5bAFG%5d,%5bEDULIT_IND%5d.%5bCR_3_F%5d,%5bTIME%5d.%5b2011%5d&amp;ShowOnWeb=true" TargetMode="External"/><Relationship Id="rId707" Type="http://schemas.openxmlformats.org/officeDocument/2006/relationships/hyperlink" Target="http://data.uis.unesco.org/OECDStat_Metadata/ShowMetadata.ashx?Dataset=EDULIT_DS&amp;Coords=%5bLOCATION%5d.%5bCMR%5d,%5bEDULIT_IND%5d.%5bCR_3_F%5d,%5bTIME%5d.%5b2011%5d&amp;ShowOnWeb=true" TargetMode="External"/><Relationship Id="rId43" Type="http://schemas.openxmlformats.org/officeDocument/2006/relationships/hyperlink" Target="http://data.uis.unesco.org/OECDStat_Metadata/ShowMetadata.ashx?Dataset=EDULIT_DS&amp;Coords=%5bLOCATION%5d.%5bNPL%5d,%5bEDULIT_IND%5d.%5bROFST_H_1_F%5d,%5bTIME%5d.%5b2011%5d&amp;ShowOnWeb=true" TargetMode="External"/><Relationship Id="rId139" Type="http://schemas.openxmlformats.org/officeDocument/2006/relationships/hyperlink" Target="http://data.uis.unesco.org/OECDStat_Metadata/ShowMetadata.ashx?Dataset=EDULIT_DS&amp;Coords=%5bLOCATION%5d.%5bZWE%5d,%5bEDULIT_IND%5d.%5bROFST_H_1_M%5d,%5bTIME%5d.%5b2010%5d&amp;ShowOnWeb=true" TargetMode="External"/><Relationship Id="rId346" Type="http://schemas.openxmlformats.org/officeDocument/2006/relationships/hyperlink" Target="http://data.uis.unesco.org/OECDStat_Metadata/ShowMetadata.ashx?Dataset=EDULIT_DS&amp;Coords=%5bLOCATION%5d.%5bLBR%5d,%5bEDULIT_IND%5d.%5bCR_1_F%5d,%5bTIME%5d.%5b2013%5d&amp;ShowOnWeb=true" TargetMode="External"/><Relationship Id="rId553" Type="http://schemas.openxmlformats.org/officeDocument/2006/relationships/hyperlink" Target="http://data.uis.unesco.org/OECDStat_Metadata/ShowMetadata.ashx?Dataset=EDULIT_DS&amp;Coords=%5bLOCATION%5d.%5bKHM%5d,%5bEDULIT_IND%5d.%5bCR_2_F%5d,%5bTIME%5d.%5b2010%5d&amp;ShowOnWeb=true" TargetMode="External"/><Relationship Id="rId760" Type="http://schemas.openxmlformats.org/officeDocument/2006/relationships/hyperlink" Target="http://data.uis.unesco.org/OECDStat_Metadata/ShowMetadata.ashx?Dataset=EDULIT_DS&amp;Coords=%5bLOCATION%5d.%5bUGA%5d,%5bEDULIT_IND%5d.%5bCR_3_F%5d,%5bTIME%5d.%5b2011%5d&amp;ShowOnWeb=true" TargetMode="External"/><Relationship Id="rId192" Type="http://schemas.openxmlformats.org/officeDocument/2006/relationships/hyperlink" Target="http://data.uis.unesco.org/OECDStat_Metadata/ShowMetadata.ashx?Dataset=EDULIT_DS&amp;Coords=%5bLOCATION%5d.%5bSSD%5d,%5bEDULIT_IND%5d.%5bROFST_H_2_F%5d,%5bTIME%5d.%5b2010%5d&amp;ShowOnWeb=true" TargetMode="External"/><Relationship Id="rId206" Type="http://schemas.openxmlformats.org/officeDocument/2006/relationships/hyperlink" Target="http://data.uis.unesco.org/OECDStat_Metadata/ShowMetadata.ashx?Dataset=EDULIT_DS&amp;Coords=%5bLOCATION%5d.%5bZMB%5d,%5bEDULIT_IND%5d.%5bROFST_H_2_F%5d,%5bTIME%5d.%5b2013%5d&amp;ShowOnWeb=true" TargetMode="External"/><Relationship Id="rId413" Type="http://schemas.openxmlformats.org/officeDocument/2006/relationships/hyperlink" Target="http://data.uis.unesco.org/OECDStat_Metadata/ShowMetadata.ashx?Dataset=EDULIT_DS&amp;Coords=%5bLOCATION%5d.%5bBGD%5d,%5bEDULIT_IND%5d.%5bCR_1_M%5d,%5bTIME%5d.%5b2011%5d&amp;ShowOnWeb=true" TargetMode="External"/><Relationship Id="rId858" Type="http://schemas.openxmlformats.org/officeDocument/2006/relationships/hyperlink" Target="http://data.uis.unesco.org/OECDStat_Metadata/ShowMetadata.ashx?Dataset=EDULIT_DS&amp;Coords=%5bLOCATION%5d.%5bDNK%5d,%5bEDULIT_IND%5d.%5bMYS_1T8_AG25T99_M%5d,%5bTIME%5d.%5b2015%5d&amp;ShowOnWeb=true" TargetMode="External"/><Relationship Id="rId497" Type="http://schemas.openxmlformats.org/officeDocument/2006/relationships/hyperlink" Target="http://data.uis.unesco.org/OECDStat_Metadata/ShowMetadata.ashx?Dataset=EDULIT_DS&amp;Coords=%5bLOCATION%5d.%5bPAN%5d,%5bEDULIT_IND%5d.%5bCR_1_M%5d,%5bTIME%5d.%5b2014%5d&amp;ShowOnWeb=true" TargetMode="External"/><Relationship Id="rId620" Type="http://schemas.openxmlformats.org/officeDocument/2006/relationships/hyperlink" Target="http://data.uis.unesco.org/OECDStat_Metadata/ShowMetadata.ashx?Dataset=EDULIT_DS&amp;Coords=%5bLOCATION%5d.%5bARM%5d,%5bEDULIT_IND%5d.%5bCR_2_M%5d,%5bTIME%5d.%5b2011%5d&amp;ShowOnWeb=true" TargetMode="External"/><Relationship Id="rId718" Type="http://schemas.openxmlformats.org/officeDocument/2006/relationships/hyperlink" Target="http://data.uis.unesco.org/OECDStat_Metadata/ShowMetadata.ashx?Dataset=EDULIT_DS&amp;Coords=%5bLOCATION%5d.%5bETH%5d,%5bEDULIT_IND%5d.%5bCR_3_F%5d,%5bTIME%5d.%5b2011%5d&amp;ShowOnWeb=true" TargetMode="External"/><Relationship Id="rId357" Type="http://schemas.openxmlformats.org/officeDocument/2006/relationships/hyperlink" Target="http://data.uis.unesco.org/OECDStat_Metadata/ShowMetadata.ashx?Dataset=EDULIT_DS&amp;Coords=%5bLOCATION%5d.%5bNGA%5d,%5bEDULIT_IND%5d.%5bCR_1_F%5d,%5bTIME%5d.%5b2010%5d&amp;ShowOnWeb=true" TargetMode="External"/><Relationship Id="rId54" Type="http://schemas.openxmlformats.org/officeDocument/2006/relationships/hyperlink" Target="http://data.uis.unesco.org/OECDStat_Metadata/ShowMetadata.ashx?Dataset=EDULIT_DS&amp;Coords=%5bLOCATION%5d.%5bSLE%5d,%5bEDULIT_IND%5d.%5bROFST_H_1_F%5d,%5bTIME%5d.%5b2013%5d&amp;ShowOnWeb=true" TargetMode="External"/><Relationship Id="rId217" Type="http://schemas.openxmlformats.org/officeDocument/2006/relationships/hyperlink" Target="http://data.uis.unesco.org/OECDStat_Metadata/ShowMetadata.ashx?Dataset=EDULIT_DS&amp;Coords=%5bLOCATION%5d.%5bBFA%5d,%5bEDULIT_IND%5d.%5bROFST_H_2_M%5d,%5bTIME%5d.%5b2010%5d&amp;ShowOnWeb=true" TargetMode="External"/><Relationship Id="rId564" Type="http://schemas.openxmlformats.org/officeDocument/2006/relationships/hyperlink" Target="http://data.uis.unesco.org/OECDStat_Metadata/ShowMetadata.ashx?Dataset=EDULIT_DS&amp;Coords=%5bLOCATION%5d.%5bDOM%5d,%5bEDULIT_IND%5d.%5bCR_2_F%5d,%5bTIME%5d.%5b2013%5d&amp;ShowOnWeb=true" TargetMode="External"/><Relationship Id="rId771" Type="http://schemas.openxmlformats.org/officeDocument/2006/relationships/hyperlink" Target="http://data.uis.unesco.org/OECDStat_Metadata/ShowMetadata.ashx?Dataset=EDULIT_DS&amp;Coords=%5bLOCATION%5d.%5bARM%5d,%5bEDULIT_IND%5d.%5bCR_3_M%5d,%5bTIME%5d.%5b2011%5d&amp;ShowOnWeb=true" TargetMode="External"/><Relationship Id="rId869" Type="http://schemas.openxmlformats.org/officeDocument/2006/relationships/vmlDrawing" Target="../drawings/vmlDrawing1.vml"/><Relationship Id="rId424" Type="http://schemas.openxmlformats.org/officeDocument/2006/relationships/hyperlink" Target="http://data.uis.unesco.org/OECDStat_Metadata/ShowMetadata.ashx?Dataset=EDULIT_DS&amp;Coords=%5bLOCATION%5d.%5bBRA%5d,%5bEDULIT_IND%5d.%5bCR_1_M%5d,%5bTIME%5d.%5b2014%5d&amp;ShowOnWeb=true" TargetMode="External"/><Relationship Id="rId631" Type="http://schemas.openxmlformats.org/officeDocument/2006/relationships/hyperlink" Target="http://data.uis.unesco.org/OECDStat_Metadata/ShowMetadata.ashx?Dataset=EDULIT_DS&amp;Coords=%5bLOCATION%5d.%5bCMR%5d,%5bEDULIT_IND%5d.%5bCR_2_M%5d,%5bTIME%5d.%5b2011%5d&amp;ShowOnWeb=true" TargetMode="External"/><Relationship Id="rId729" Type="http://schemas.openxmlformats.org/officeDocument/2006/relationships/hyperlink" Target="http://data.uis.unesco.org/OECDStat_Metadata/ShowMetadata.ashx?Dataset=EDULIT_DS&amp;Coords=%5bLOCATION%5d.%5bLAO%5d,%5bEDULIT_IND%5d.%5bCR_3_F%5d,%5bTIME%5d.%5b2012%5d&amp;ShowOnWeb=true" TargetMode="External"/><Relationship Id="rId270" Type="http://schemas.openxmlformats.org/officeDocument/2006/relationships/hyperlink" Target="http://data.uis.unesco.org/OECDStat_Metadata/ShowMetadata.ashx?Dataset=EDULIT_DS&amp;Coords=%5bLOCATION%5d.%5bTUN%5d,%5bEDULIT_IND%5d.%5bROFST_H_2_M%5d,%5bTIME%5d.%5b2012%5d&amp;ShowOnWeb=true" TargetMode="External"/><Relationship Id="rId65" Type="http://schemas.openxmlformats.org/officeDocument/2006/relationships/hyperlink" Target="http://data.uis.unesco.org/OECDStat_Metadata/ShowMetadata.ashx?Dataset=EDULIT_DS&amp;Coords=%5bLOCATION%5d.%5bUGA%5d,%5bEDULIT_IND%5d.%5bROFST_H_1_F%5d,%5bTIME%5d.%5b2011%5d&amp;ShowOnWeb=true" TargetMode="External"/><Relationship Id="rId130" Type="http://schemas.openxmlformats.org/officeDocument/2006/relationships/hyperlink" Target="http://data.uis.unesco.org/OECDStat_Metadata/ShowMetadata.ashx?Dataset=EDULIT_DS&amp;Coords=%5bLOCATION%5d.%5bMKD%5d,%5bEDULIT_IND%5d.%5bROFST_H_1_M%5d,%5bTIME%5d.%5b2011%5d&amp;ShowOnWeb=true" TargetMode="External"/><Relationship Id="rId368" Type="http://schemas.openxmlformats.org/officeDocument/2006/relationships/hyperlink" Target="http://data.uis.unesco.org/OECDStat_Metadata/ShowMetadata.ashx?Dataset=EDULIT_DS&amp;Coords=%5bLOCATION%5d.%5bPRY%5d,%5bEDULIT_IND%5d.%5bCR_1_F%5d,%5bTIME%5d.%5b2012%5d&amp;ShowOnWeb=true" TargetMode="External"/><Relationship Id="rId575" Type="http://schemas.openxmlformats.org/officeDocument/2006/relationships/hyperlink" Target="http://data.uis.unesco.org/OECDStat_Metadata/ShowMetadata.ashx?Dataset=EDULIT_DS&amp;Coords=%5bLOCATION%5d.%5bKEN%5d,%5bEDULIT_IND%5d.%5bCR_2_F%5d,%5bTIME%5d.%5b2014%5d&amp;ShowOnWeb=true" TargetMode="External"/><Relationship Id="rId782" Type="http://schemas.openxmlformats.org/officeDocument/2006/relationships/hyperlink" Target="http://data.uis.unesco.org/OECDStat_Metadata/ShowMetadata.ashx?Dataset=EDULIT_DS&amp;Coords=%5bLOCATION%5d.%5bCMR%5d,%5bEDULIT_IND%5d.%5bCR_3_M%5d,%5bTIME%5d.%5b2011%5d&amp;ShowOnWeb=true" TargetMode="External"/><Relationship Id="rId228" Type="http://schemas.openxmlformats.org/officeDocument/2006/relationships/hyperlink" Target="http://data.uis.unesco.org/OECDStat_Metadata/ShowMetadata.ashx?Dataset=EDULIT_DS&amp;Coords=%5bLOCATION%5d.%5bCOD%5d,%5bEDULIT_IND%5d.%5bROFST_H_2_M%5d,%5bTIME%5d.%5b2013%5d&amp;ShowOnWeb=true" TargetMode="External"/><Relationship Id="rId435" Type="http://schemas.openxmlformats.org/officeDocument/2006/relationships/hyperlink" Target="http://data.uis.unesco.org/OECDStat_Metadata/ShowMetadata.ashx?Dataset=EDULIT_DS&amp;Coords=%5bLOCATION%5d.%5bCOL%5d,%5bEDULIT_IND%5d.%5bCR_1_M%5d,%5bTIME%5d.%5b2012%5d&amp;ShowOnWeb=true" TargetMode="External"/><Relationship Id="rId642" Type="http://schemas.openxmlformats.org/officeDocument/2006/relationships/hyperlink" Target="http://data.uis.unesco.org/OECDStat_Metadata/ShowMetadata.ashx?Dataset=EDULIT_DS&amp;Coords=%5bLOCATION%5d.%5bETH%5d,%5bEDULIT_IND%5d.%5bCR_2_M%5d,%5bTIME%5d.%5b2011%5d&amp;ShowOnWeb=true" TargetMode="External"/><Relationship Id="rId281" Type="http://schemas.openxmlformats.org/officeDocument/2006/relationships/hyperlink" Target="http://data.uis.unesco.org/OECDStat_Metadata/ShowMetadata.ashx?Dataset=EDULIT_DS&amp;Coords=%5bLOCATION%5d.%5bBGD%5d,%5bEDULIT_IND%5d.%5bCR_1_F%5d,%5bTIME%5d.%5b2011%5d&amp;ShowOnWeb=true" TargetMode="External"/><Relationship Id="rId502" Type="http://schemas.openxmlformats.org/officeDocument/2006/relationships/hyperlink" Target="http://data.uis.unesco.org/OECDStat_Metadata/ShowMetadata.ashx?Dataset=EDULIT_DS&amp;Coords=%5bLOCATION%5d.%5bPRY%5d,%5bEDULIT_IND%5d.%5bCR_1_M%5d,%5bTIME%5d.%5b2014%5d&amp;ShowOnWeb=true" TargetMode="External"/><Relationship Id="rId76" Type="http://schemas.openxmlformats.org/officeDocument/2006/relationships/hyperlink" Target="http://data.uis.unesco.org/OECDStat_Metadata/ShowMetadata.ashx?Dataset=EDULIT_DS&amp;Coords=%5bLOCATION%5d.%5bBRB%5d,%5bEDULIT_IND%5d.%5bROFST_H_1_M%5d,%5bTIME%5d.%5b2012%5d&amp;ShowOnWeb=true" TargetMode="External"/><Relationship Id="rId141" Type="http://schemas.openxmlformats.org/officeDocument/2006/relationships/hyperlink" Target="http://data.uis.unesco.org/OECDStat_Metadata/ShowMetadata.ashx?Dataset=EDULIT_DS&amp;Coords=%5bLOCATION%5d.%5bDZA%5d,%5bEDULIT_IND%5d.%5bROFST_H_2_F%5d,%5bTIME%5d.%5b2013%5d&amp;ShowOnWeb=true" TargetMode="External"/><Relationship Id="rId379" Type="http://schemas.openxmlformats.org/officeDocument/2006/relationships/hyperlink" Target="http://data.uis.unesco.org/OECDStat_Metadata/ShowMetadata.ashx?Dataset=EDULIT_DS&amp;Coords=%5bLOCATION%5d.%5bSEN%5d,%5bEDULIT_IND%5d.%5bCR_1_F%5d,%5bTIME%5d.%5b2011%5d&amp;ShowOnWeb=true" TargetMode="External"/><Relationship Id="rId586" Type="http://schemas.openxmlformats.org/officeDocument/2006/relationships/hyperlink" Target="http://data.uis.unesco.org/OECDStat_Metadata/ShowMetadata.ashx?Dataset=EDULIT_DS&amp;Coords=%5bLOCATION%5d.%5bNER%5d,%5bEDULIT_IND%5d.%5bCR_2_F%5d,%5bTIME%5d.%5b2012%5d&amp;ShowOnWeb=true" TargetMode="External"/><Relationship Id="rId793" Type="http://schemas.openxmlformats.org/officeDocument/2006/relationships/hyperlink" Target="http://data.uis.unesco.org/OECDStat_Metadata/ShowMetadata.ashx?Dataset=EDULIT_DS&amp;Coords=%5bLOCATION%5d.%5bETH%5d,%5bEDULIT_IND%5d.%5bCR_3_M%5d,%5bTIME%5d.%5b2011%5d&amp;ShowOnWeb=true" TargetMode="External"/><Relationship Id="rId807" Type="http://schemas.openxmlformats.org/officeDocument/2006/relationships/hyperlink" Target="http://data.uis.unesco.org/OECDStat_Metadata/ShowMetadata.ashx?Dataset=EDULIT_DS&amp;Coords=%5bLOCATION%5d.%5bMWI%5d,%5bEDULIT_IND%5d.%5bCR_3_M%5d,%5bTIME%5d.%5b2010%5d&amp;ShowOnWeb=true" TargetMode="External"/><Relationship Id="rId7" Type="http://schemas.openxmlformats.org/officeDocument/2006/relationships/hyperlink" Target="http://data.uis.unesco.org/OECDStat_Metadata/ShowMetadata.ashx?Dataset=EDULIT_DS&amp;Coords=%5bLOCATION%5d.%5bBRB%5d,%5bEDULIT_IND%5d.%5bROFST_H_1_F%5d,%5bTIME%5d.%5b2012%5d&amp;ShowOnWeb=true" TargetMode="External"/><Relationship Id="rId239" Type="http://schemas.openxmlformats.org/officeDocument/2006/relationships/hyperlink" Target="http://data.uis.unesco.org/OECDStat_Metadata/ShowMetadata.ashx?Dataset=EDULIT_DS&amp;Coords=%5bLOCATION%5d.%5bKEN%5d,%5bEDULIT_IND%5d.%5bROFST_H_2_M%5d,%5bTIME%5d.%5b2014%5d&amp;ShowOnWeb=true" TargetMode="External"/><Relationship Id="rId446" Type="http://schemas.openxmlformats.org/officeDocument/2006/relationships/hyperlink" Target="http://data.uis.unesco.org/OECDStat_Metadata/ShowMetadata.ashx?Dataset=EDULIT_DS&amp;Coords=%5bLOCATION%5d.%5bCOD%5d,%5bEDULIT_IND%5d.%5bCR_1_M%5d,%5bTIME%5d.%5b2010%5d&amp;ShowOnWeb=true" TargetMode="External"/><Relationship Id="rId653" Type="http://schemas.openxmlformats.org/officeDocument/2006/relationships/hyperlink" Target="http://data.uis.unesco.org/OECDStat_Metadata/ShowMetadata.ashx?Dataset=EDULIT_DS&amp;Coords=%5bLOCATION%5d.%5bLAO%5d,%5bEDULIT_IND%5d.%5bCR_2_M%5d,%5bTIME%5d.%5b2012%5d&amp;ShowOnWeb=true" TargetMode="External"/><Relationship Id="rId292" Type="http://schemas.openxmlformats.org/officeDocument/2006/relationships/hyperlink" Target="http://data.uis.unesco.org/OECDStat_Metadata/ShowMetadata.ashx?Dataset=EDULIT_DS&amp;Coords=%5bLOCATION%5d.%5bBRA%5d,%5bEDULIT_IND%5d.%5bCR_1_F%5d,%5bTIME%5d.%5b2014%5d&amp;ShowOnWeb=true" TargetMode="External"/><Relationship Id="rId306" Type="http://schemas.openxmlformats.org/officeDocument/2006/relationships/hyperlink" Target="http://data.uis.unesco.org/OECDStat_Metadata/ShowMetadata.ashx?Dataset=EDULIT_DS&amp;Coords=%5bLOCATION%5d.%5bCOG%5d,%5bEDULIT_IND%5d.%5bCR_1_F%5d,%5bTIME%5d.%5b2012%5d&amp;ShowOnWeb=true" TargetMode="External"/><Relationship Id="rId860" Type="http://schemas.openxmlformats.org/officeDocument/2006/relationships/hyperlink" Target="http://data.uis.unesco.org/OECDStat_Metadata/ShowMetadata.ashx?Dataset=EDULIT_DS&amp;Coords=%5bLOCATION%5d.%5bLVA%5d,%5bEDULIT_IND%5d.%5bMYS_1T8_AG25T99_M%5d,%5bTIME%5d.%5b2015%5d&amp;ShowOnWeb=true" TargetMode="External"/><Relationship Id="rId87" Type="http://schemas.openxmlformats.org/officeDocument/2006/relationships/hyperlink" Target="http://data.uis.unesco.org/OECDStat_Metadata/ShowMetadata.ashx?Dataset=EDULIT_DS&amp;Coords=%5bLOCATION%5d.%5bCOG%5d,%5bEDULIT_IND%5d.%5bROFST_H_1_M%5d,%5bTIME%5d.%5b2012%5d&amp;ShowOnWeb=true" TargetMode="External"/><Relationship Id="rId513" Type="http://schemas.openxmlformats.org/officeDocument/2006/relationships/hyperlink" Target="http://data.uis.unesco.org/OECDStat_Metadata/ShowMetadata.ashx?Dataset=EDULIT_DS&amp;Coords=%5bLOCATION%5d.%5bSLE%5d,%5bEDULIT_IND%5d.%5bCR_1_M%5d,%5bTIME%5d.%5b2013%5d&amp;ShowOnWeb=true" TargetMode="External"/><Relationship Id="rId597" Type="http://schemas.openxmlformats.org/officeDocument/2006/relationships/hyperlink" Target="http://data.uis.unesco.org/OECDStat_Metadata/ShowMetadata.ashx?Dataset=EDULIT_DS&amp;Coords=%5bLOCATION%5d.%5bSLE%5d,%5bEDULIT_IND%5d.%5bCR_2_F%5d,%5bTIME%5d.%5b2013%5d&amp;ShowOnWeb=true" TargetMode="External"/><Relationship Id="rId720" Type="http://schemas.openxmlformats.org/officeDocument/2006/relationships/hyperlink" Target="http://data.uis.unesco.org/OECDStat_Metadata/ShowMetadata.ashx?Dataset=EDULIT_DS&amp;Coords=%5bLOCATION%5d.%5bGMB%5d,%5bEDULIT_IND%5d.%5bCR_3_F%5d,%5bTIME%5d.%5b2013%5d&amp;ShowOnWeb=true" TargetMode="External"/><Relationship Id="rId818" Type="http://schemas.openxmlformats.org/officeDocument/2006/relationships/hyperlink" Target="http://data.uis.unesco.org/OECDStat_Metadata/ShowMetadata.ashx?Dataset=EDULIT_DS&amp;Coords=%5bLOCATION%5d.%5bRWA%5d,%5bEDULIT_IND%5d.%5bCR_3_M%5d,%5bTIME%5d.%5b2010%5d&amp;ShowOnWeb=true" TargetMode="External"/><Relationship Id="rId152" Type="http://schemas.openxmlformats.org/officeDocument/2006/relationships/hyperlink" Target="http://data.uis.unesco.org/OECDStat_Metadata/ShowMetadata.ashx?Dataset=EDULIT_DS&amp;Coords=%5bLOCATION%5d.%5bKHM%5d,%5bEDULIT_IND%5d.%5bROFST_H_2_F%5d,%5bTIME%5d.%5b2014%5d&amp;ShowOnWeb=true" TargetMode="External"/><Relationship Id="rId457" Type="http://schemas.openxmlformats.org/officeDocument/2006/relationships/hyperlink" Target="http://data.uis.unesco.org/OECDStat_Metadata/ShowMetadata.ashx?Dataset=EDULIT_DS&amp;Coords=%5bLOCATION%5d.%5bEGY%5d,%5bEDULIT_IND%5d.%5bCR_1_M%5d,%5bTIME%5d.%5b2014%5d&amp;ShowOnWeb=true" TargetMode="External"/><Relationship Id="rId664" Type="http://schemas.openxmlformats.org/officeDocument/2006/relationships/hyperlink" Target="http://data.uis.unesco.org/OECDStat_Metadata/ShowMetadata.ashx?Dataset=EDULIT_DS&amp;Coords=%5bLOCATION%5d.%5bNGA%5d,%5bEDULIT_IND%5d.%5bCR_2_M%5d,%5bTIME%5d.%5b2011%5d&amp;ShowOnWeb=true" TargetMode="External"/><Relationship Id="rId871" Type="http://schemas.openxmlformats.org/officeDocument/2006/relationships/table" Target="../tables/table6.xml"/><Relationship Id="rId14" Type="http://schemas.openxmlformats.org/officeDocument/2006/relationships/hyperlink" Target="http://data.uis.unesco.org/OECDStat_Metadata/ShowMetadata.ashx?Dataset=EDULIT_DS&amp;Coords=%5bLOCATION%5d.%5bKHM%5d,%5bEDULIT_IND%5d.%5bROFST_H_1_F%5d,%5bTIME%5d.%5b2014%5d&amp;ShowOnWeb=true" TargetMode="External"/><Relationship Id="rId317" Type="http://schemas.openxmlformats.org/officeDocument/2006/relationships/hyperlink" Target="http://data.uis.unesco.org/OECDStat_Metadata/ShowMetadata.ashx?Dataset=EDULIT_DS&amp;Coords=%5bLOCATION%5d.%5bDOM%5d,%5bEDULIT_IND%5d.%5bCR_1_F%5d,%5bTIME%5d.%5b2011%5d&amp;ShowOnWeb=true" TargetMode="External"/><Relationship Id="rId524" Type="http://schemas.openxmlformats.org/officeDocument/2006/relationships/hyperlink" Target="http://data.uis.unesco.org/OECDStat_Metadata/ShowMetadata.ashx?Dataset=EDULIT_DS&amp;Coords=%5bLOCATION%5d.%5bTUN%5d,%5bEDULIT_IND%5d.%5bCR_1_M%5d,%5bTIME%5d.%5b2012%5d&amp;ShowOnWeb=true" TargetMode="External"/><Relationship Id="rId731" Type="http://schemas.openxmlformats.org/officeDocument/2006/relationships/hyperlink" Target="http://data.uis.unesco.org/OECDStat_Metadata/ShowMetadata.ashx?Dataset=EDULIT_DS&amp;Coords=%5bLOCATION%5d.%5bLBR%5d,%5bEDULIT_IND%5d.%5bCR_3_F%5d,%5bTIME%5d.%5b2013%5d&amp;ShowOnWeb=true" TargetMode="External"/><Relationship Id="rId98" Type="http://schemas.openxmlformats.org/officeDocument/2006/relationships/hyperlink" Target="http://data.uis.unesco.org/OECDStat_Metadata/ShowMetadata.ashx?Dataset=EDULIT_DS&amp;Coords=%5bLOCATION%5d.%5bGIN%5d,%5bEDULIT_IND%5d.%5bROFST_H_1_M%5d,%5bTIME%5d.%5b2012%5d&amp;ShowOnWeb=true" TargetMode="External"/><Relationship Id="rId163" Type="http://schemas.openxmlformats.org/officeDocument/2006/relationships/hyperlink" Target="http://data.uis.unesco.org/OECDStat_Metadata/ShowMetadata.ashx?Dataset=EDULIT_DS&amp;Coords=%5bLOCATION%5d.%5bETH%5d,%5bEDULIT_IND%5d.%5bROFST_H_2_F%5d,%5bTIME%5d.%5b2011%5d&amp;ShowOnWeb=true" TargetMode="External"/><Relationship Id="rId370" Type="http://schemas.openxmlformats.org/officeDocument/2006/relationships/hyperlink" Target="http://data.uis.unesco.org/OECDStat_Metadata/ShowMetadata.ashx?Dataset=EDULIT_DS&amp;Coords=%5bLOCATION%5d.%5bPRY%5d,%5bEDULIT_IND%5d.%5bCR_1_F%5d,%5bTIME%5d.%5b2014%5d&amp;ShowOnWeb=true" TargetMode="External"/><Relationship Id="rId829" Type="http://schemas.openxmlformats.org/officeDocument/2006/relationships/hyperlink" Target="http://data.uis.unesco.org/OECDStat_Metadata/ShowMetadata.ashx?Dataset=EDULIT_DS&amp;Coords=%5bLOCATION%5d.%5bTJK%5d,%5bEDULIT_IND%5d.%5bCR_3_M%5d,%5bTIME%5d.%5b2012%5d&amp;ShowOnWeb=true" TargetMode="External"/><Relationship Id="rId230" Type="http://schemas.openxmlformats.org/officeDocument/2006/relationships/hyperlink" Target="http://data.uis.unesco.org/OECDStat_Metadata/ShowMetadata.ashx?Dataset=EDULIT_DS&amp;Coords=%5bLOCATION%5d.%5bEGY%5d,%5bEDULIT_IND%5d.%5bROFST_H_2_M%5d,%5bTIME%5d.%5b2014%5d&amp;ShowOnWeb=true" TargetMode="External"/><Relationship Id="rId468" Type="http://schemas.openxmlformats.org/officeDocument/2006/relationships/hyperlink" Target="http://data.uis.unesco.org/OECDStat_Metadata/ShowMetadata.ashx?Dataset=EDULIT_DS&amp;Coords=%5bLOCATION%5d.%5bGIN%5d,%5bEDULIT_IND%5d.%5bCR_1_M%5d,%5bTIME%5d.%5b2012%5d&amp;ShowOnWeb=true" TargetMode="External"/><Relationship Id="rId675" Type="http://schemas.openxmlformats.org/officeDocument/2006/relationships/hyperlink" Target="http://data.uis.unesco.org/OECDStat_Metadata/ShowMetadata.ashx?Dataset=EDULIT_DS&amp;Coords=%5bLOCATION%5d.%5bSSD%5d,%5bEDULIT_IND%5d.%5bCR_2_M%5d,%5bTIME%5d.%5b2010%5d&amp;ShowOnWeb=true" TargetMode="External"/><Relationship Id="rId25" Type="http://schemas.openxmlformats.org/officeDocument/2006/relationships/hyperlink" Target="http://data.uis.unesco.org/OECDStat_Metadata/ShowMetadata.ashx?Dataset=EDULIT_DS&amp;Coords=%5bLOCATION%5d.%5bETH%5d,%5bEDULIT_IND%5d.%5bROFST_H_1_F%5d,%5bTIME%5d.%5b2011%5d&amp;ShowOnWeb=true" TargetMode="External"/><Relationship Id="rId328" Type="http://schemas.openxmlformats.org/officeDocument/2006/relationships/hyperlink" Target="http://data.uis.unesco.org/OECDStat_Metadata/ShowMetadata.ashx?Dataset=EDULIT_DS&amp;Coords=%5bLOCATION%5d.%5bSLV%5d,%5bEDULIT_IND%5d.%5bCR_1_F%5d,%5bTIME%5d.%5b2013%5d&amp;ShowOnWeb=true" TargetMode="External"/><Relationship Id="rId535" Type="http://schemas.openxmlformats.org/officeDocument/2006/relationships/hyperlink" Target="http://data.uis.unesco.org/OECDStat_Metadata/ShowMetadata.ashx?Dataset=EDULIT_DS&amp;Coords=%5bLOCATION%5d.%5bVEN%5d,%5bEDULIT_IND%5d.%5bCR_1_M%5d,%5bTIME%5d.%5b2012%5d&amp;ShowOnWeb=true" TargetMode="External"/><Relationship Id="rId742" Type="http://schemas.openxmlformats.org/officeDocument/2006/relationships/hyperlink" Target="http://data.uis.unesco.org/OECDStat_Metadata/ShowMetadata.ashx?Dataset=EDULIT_DS&amp;Coords=%5bLOCATION%5d.%5bPSE%5d,%5bEDULIT_IND%5d.%5bCR_3_F%5d,%5bTIME%5d.%5b2014%5d&amp;ShowOnWeb=true" TargetMode="External"/><Relationship Id="rId174" Type="http://schemas.openxmlformats.org/officeDocument/2006/relationships/hyperlink" Target="http://data.uis.unesco.org/OECDStat_Metadata/ShowMetadata.ashx?Dataset=EDULIT_DS&amp;Coords=%5bLOCATION%5d.%5bLSO%5d,%5bEDULIT_IND%5d.%5bROFST_H_2_F%5d,%5bTIME%5d.%5b2014%5d&amp;ShowOnWeb=true" TargetMode="External"/><Relationship Id="rId381" Type="http://schemas.openxmlformats.org/officeDocument/2006/relationships/hyperlink" Target="http://data.uis.unesco.org/OECDStat_Metadata/ShowMetadata.ashx?Dataset=EDULIT_DS&amp;Coords=%5bLOCATION%5d.%5bSLE%5d,%5bEDULIT_IND%5d.%5bCR_1_F%5d,%5bTIME%5d.%5b2013%5d&amp;ShowOnWeb=true" TargetMode="External"/><Relationship Id="rId602" Type="http://schemas.openxmlformats.org/officeDocument/2006/relationships/hyperlink" Target="http://data.uis.unesco.org/OECDStat_Metadata/ShowMetadata.ashx?Dataset=EDULIT_DS&amp;Coords=%5bLOCATION%5d.%5bSWZ%5d,%5bEDULIT_IND%5d.%5bCR_2_F%5d,%5bTIME%5d.%5b2010%5d&amp;ShowOnWeb=true" TargetMode="External"/><Relationship Id="rId241" Type="http://schemas.openxmlformats.org/officeDocument/2006/relationships/hyperlink" Target="http://data.uis.unesco.org/OECDStat_Metadata/ShowMetadata.ashx?Dataset=EDULIT_DS&amp;Coords=%5bLOCATION%5d.%5bLAO%5d,%5bEDULIT_IND%5d.%5bROFST_H_2_M%5d,%5bTIME%5d.%5b2012%5d&amp;ShowOnWeb=true" TargetMode="External"/><Relationship Id="rId479" Type="http://schemas.openxmlformats.org/officeDocument/2006/relationships/hyperlink" Target="http://data.uis.unesco.org/OECDStat_Metadata/ShowMetadata.ashx?Dataset=EDULIT_DS&amp;Coords=%5bLOCATION%5d.%5bMWI%5d,%5bEDULIT_IND%5d.%5bCR_1_M%5d,%5bTIME%5d.%5b2010%5d&amp;ShowOnWeb=true" TargetMode="External"/><Relationship Id="rId686" Type="http://schemas.openxmlformats.org/officeDocument/2006/relationships/hyperlink" Target="http://data.uis.unesco.org/OECDStat_Metadata/ShowMetadata.ashx?Dataset=EDULIT_DS&amp;Coords=%5bLOCATION%5d.%5bTZA%5d,%5bEDULIT_IND%5d.%5bCR_2_M%5d,%5bTIME%5d.%5b2010%5d&amp;ShowOnWeb=true" TargetMode="External"/><Relationship Id="rId36" Type="http://schemas.openxmlformats.org/officeDocument/2006/relationships/hyperlink" Target="http://data.uis.unesco.org/OECDStat_Metadata/ShowMetadata.ashx?Dataset=EDULIT_DS&amp;Coords=%5bLOCATION%5d.%5bLSO%5d,%5bEDULIT_IND%5d.%5bROFST_H_1_F%5d,%5bTIME%5d.%5b2014%5d&amp;ShowOnWeb=true" TargetMode="External"/><Relationship Id="rId339" Type="http://schemas.openxmlformats.org/officeDocument/2006/relationships/hyperlink" Target="http://data.uis.unesco.org/OECDStat_Metadata/ShowMetadata.ashx?Dataset=EDULIT_DS&amp;Coords=%5bLOCATION%5d.%5bHND%5d,%5bEDULIT_IND%5d.%5bCR_1_F%5d,%5bTIME%5d.%5b2011%5d&amp;ShowOnWeb=true" TargetMode="External"/><Relationship Id="rId546" Type="http://schemas.openxmlformats.org/officeDocument/2006/relationships/hyperlink" Target="http://data.uis.unesco.org/OECDStat_Metadata/ShowMetadata.ashx?Dataset=EDULIT_DS&amp;Coords=%5bLOCATION%5d.%5bBGD%5d,%5bEDULIT_IND%5d.%5bCR_2_F%5d,%5bTIME%5d.%5b2014%5d&amp;ShowOnWeb=true" TargetMode="External"/><Relationship Id="rId753" Type="http://schemas.openxmlformats.org/officeDocument/2006/relationships/hyperlink" Target="http://data.uis.unesco.org/OECDStat_Metadata/ShowMetadata.ashx?Dataset=EDULIT_DS&amp;Coords=%5bLOCATION%5d.%5bSWZ%5d,%5bEDULIT_IND%5d.%5bCR_3_F%5d,%5bTIME%5d.%5b2010%5d&amp;ShowOnWeb=true" TargetMode="External"/><Relationship Id="rId101" Type="http://schemas.openxmlformats.org/officeDocument/2006/relationships/hyperlink" Target="http://data.uis.unesco.org/OECDStat_Metadata/ShowMetadata.ashx?Dataset=EDULIT_DS&amp;Coords=%5bLOCATION%5d.%5bIRQ%5d,%5bEDULIT_IND%5d.%5bROFST_H_1_M%5d,%5bTIME%5d.%5b2011%5d&amp;ShowOnWeb=true" TargetMode="External"/><Relationship Id="rId185" Type="http://schemas.openxmlformats.org/officeDocument/2006/relationships/hyperlink" Target="http://data.uis.unesco.org/OECDStat_Metadata/ShowMetadata.ashx?Dataset=EDULIT_DS&amp;Coords=%5bLOCATION%5d.%5bPAK%5d,%5bEDULIT_IND%5d.%5bROFST_H_2_F%5d,%5bTIME%5d.%5b2012%5d&amp;ShowOnWeb=true" TargetMode="External"/><Relationship Id="rId406" Type="http://schemas.openxmlformats.org/officeDocument/2006/relationships/hyperlink" Target="http://data.uis.unesco.org/OECDStat_Metadata/ShowMetadata.ashx?Dataset=EDULIT_DS&amp;Coords=%5bLOCATION%5d.%5bZMB%5d,%5bEDULIT_IND%5d.%5bCR_1_F%5d,%5bTIME%5d.%5b2010%5d&amp;ShowOnWeb=true" TargetMode="External"/><Relationship Id="rId392" Type="http://schemas.openxmlformats.org/officeDocument/2006/relationships/hyperlink" Target="http://data.uis.unesco.org/OECDStat_Metadata/ShowMetadata.ashx?Dataset=EDULIT_DS&amp;Coords=%5bLOCATION%5d.%5bTUN%5d,%5bEDULIT_IND%5d.%5bCR_1_F%5d,%5bTIME%5d.%5b2012%5d&amp;ShowOnWeb=true" TargetMode="External"/><Relationship Id="rId613" Type="http://schemas.openxmlformats.org/officeDocument/2006/relationships/hyperlink" Target="http://data.uis.unesco.org/OECDStat_Metadata/ShowMetadata.ashx?Dataset=EDULIT_DS&amp;Coords=%5bLOCATION%5d.%5bVNM%5d,%5bEDULIT_IND%5d.%5bCR_2_F%5d,%5bTIME%5d.%5b2011%5d&amp;ShowOnWeb=true" TargetMode="External"/><Relationship Id="rId697" Type="http://schemas.openxmlformats.org/officeDocument/2006/relationships/hyperlink" Target="http://data.uis.unesco.org/OECDStat_Metadata/ShowMetadata.ashx?Dataset=EDULIT_DS&amp;Coords=%5bLOCATION%5d.%5bBGD%5d,%5bEDULIT_IND%5d.%5bCR_3_F%5d,%5bTIME%5d.%5b2011%5d&amp;ShowOnWeb=true" TargetMode="External"/><Relationship Id="rId820" Type="http://schemas.openxmlformats.org/officeDocument/2006/relationships/hyperlink" Target="http://data.uis.unesco.org/OECDStat_Metadata/ShowMetadata.ashx?Dataset=EDULIT_DS&amp;Coords=%5bLOCATION%5d.%5bLCA%5d,%5bEDULIT_IND%5d.%5bCR_3_M%5d,%5bTIME%5d.%5b2012%5d&amp;ShowOnWeb=true" TargetMode="External"/><Relationship Id="rId252" Type="http://schemas.openxmlformats.org/officeDocument/2006/relationships/hyperlink" Target="http://data.uis.unesco.org/OECDStat_Metadata/ShowMetadata.ashx?Dataset=EDULIT_DS&amp;Coords=%5bLOCATION%5d.%5bNGA%5d,%5bEDULIT_IND%5d.%5bROFST_H_2_M%5d,%5bTIME%5d.%5b2013%5d&amp;ShowOnWeb=true" TargetMode="External"/><Relationship Id="rId47" Type="http://schemas.openxmlformats.org/officeDocument/2006/relationships/hyperlink" Target="http://data.uis.unesco.org/OECDStat_Metadata/ShowMetadata.ashx?Dataset=EDULIT_DS&amp;Coords=%5bLOCATION%5d.%5bPAK%5d,%5bEDULIT_IND%5d.%5bROFST_H_1_F%5d,%5bTIME%5d.%5b2012%5d&amp;ShowOnWeb=true" TargetMode="External"/><Relationship Id="rId112" Type="http://schemas.openxmlformats.org/officeDocument/2006/relationships/hyperlink" Target="http://data.uis.unesco.org/OECDStat_Metadata/ShowMetadata.ashx?Dataset=EDULIT_DS&amp;Coords=%5bLOCATION%5d.%5bNPL%5d,%5bEDULIT_IND%5d.%5bROFST_H_1_M%5d,%5bTIME%5d.%5b2011%5d&amp;ShowOnWeb=true" TargetMode="External"/><Relationship Id="rId557" Type="http://schemas.openxmlformats.org/officeDocument/2006/relationships/hyperlink" Target="http://data.uis.unesco.org/OECDStat_Metadata/ShowMetadata.ashx?Dataset=EDULIT_DS&amp;Coords=%5bLOCATION%5d.%5bCOL%5d,%5bEDULIT_IND%5d.%5bCR_2_F%5d,%5bTIME%5d.%5b2010%5d&amp;ShowOnWeb=true" TargetMode="External"/><Relationship Id="rId764" Type="http://schemas.openxmlformats.org/officeDocument/2006/relationships/hyperlink" Target="http://data.uis.unesco.org/OECDStat_Metadata/ShowMetadata.ashx?Dataset=EDULIT_DS&amp;Coords=%5bLOCATION%5d.%5bVNM%5d,%5bEDULIT_IND%5d.%5bCR_3_F%5d,%5bTIME%5d.%5b2011%5d&amp;ShowOnWeb=true" TargetMode="External"/><Relationship Id="rId196" Type="http://schemas.openxmlformats.org/officeDocument/2006/relationships/hyperlink" Target="http://data.uis.unesco.org/OECDStat_Metadata/ShowMetadata.ashx?Dataset=EDULIT_DS&amp;Coords=%5bLOCATION%5d.%5bTJK%5d,%5bEDULIT_IND%5d.%5bROFST_H_2_F%5d,%5bTIME%5d.%5b2012%5d&amp;ShowOnWeb=true" TargetMode="External"/><Relationship Id="rId417" Type="http://schemas.openxmlformats.org/officeDocument/2006/relationships/hyperlink" Target="http://data.uis.unesco.org/OECDStat_Metadata/ShowMetadata.ashx?Dataset=EDULIT_DS&amp;Coords=%5bLOCATION%5d.%5bBEN%5d,%5bEDULIT_IND%5d.%5bCR_1_M%5d,%5bTIME%5d.%5b2011%5d&amp;ShowOnWeb=true" TargetMode="External"/><Relationship Id="rId624" Type="http://schemas.openxmlformats.org/officeDocument/2006/relationships/hyperlink" Target="http://data.uis.unesco.org/OECDStat_Metadata/ShowMetadata.ashx?Dataset=EDULIT_DS&amp;Coords=%5bLOCATION%5d.%5bBLR%5d,%5bEDULIT_IND%5d.%5bCR_2_M%5d,%5bTIME%5d.%5b2012%5d&amp;ShowOnWeb=true" TargetMode="External"/><Relationship Id="rId831" Type="http://schemas.openxmlformats.org/officeDocument/2006/relationships/hyperlink" Target="http://data.uis.unesco.org/OECDStat_Metadata/ShowMetadata.ashx?Dataset=EDULIT_DS&amp;Coords=%5bLOCATION%5d.%5bMKD%5d,%5bEDULIT_IND%5d.%5bCR_3_M%5d,%5bTIME%5d.%5b2011%5d&amp;ShowOnWeb=true" TargetMode="External"/><Relationship Id="rId263" Type="http://schemas.openxmlformats.org/officeDocument/2006/relationships/hyperlink" Target="http://data.uis.unesco.org/OECDStat_Metadata/ShowMetadata.ashx?Dataset=EDULIT_DS&amp;Coords=%5bLOCATION%5d.%5bSUR%5d,%5bEDULIT_IND%5d.%5bROFST_H_2_M%5d,%5bTIME%5d.%5b2010%5d&amp;ShowOnWeb=true" TargetMode="External"/><Relationship Id="rId470" Type="http://schemas.openxmlformats.org/officeDocument/2006/relationships/hyperlink" Target="http://data.uis.unesco.org/OECDStat_Metadata/ShowMetadata.ashx?Dataset=EDULIT_DS&amp;Coords=%5bLOCATION%5d.%5bHND%5d,%5bEDULIT_IND%5d.%5bCR_1_M%5d,%5bTIME%5d.%5b2010%5d&amp;ShowOnWeb=true" TargetMode="External"/><Relationship Id="rId58" Type="http://schemas.openxmlformats.org/officeDocument/2006/relationships/hyperlink" Target="http://data.uis.unesco.org/OECDStat_Metadata/ShowMetadata.ashx?Dataset=EDULIT_DS&amp;Coords=%5bLOCATION%5d.%5bSWZ%5d,%5bEDULIT_IND%5d.%5bROFST_H_1_F%5d,%5bTIME%5d.%5b2010%5d&amp;ShowOnWeb=true" TargetMode="External"/><Relationship Id="rId123" Type="http://schemas.openxmlformats.org/officeDocument/2006/relationships/hyperlink" Target="http://data.uis.unesco.org/OECDStat_Metadata/ShowMetadata.ashx?Dataset=EDULIT_DS&amp;Coords=%5bLOCATION%5d.%5bSLE%5d,%5bEDULIT_IND%5d.%5bROFST_H_1_M%5d,%5bTIME%5d.%5b2013%5d&amp;ShowOnWeb=true" TargetMode="External"/><Relationship Id="rId330" Type="http://schemas.openxmlformats.org/officeDocument/2006/relationships/hyperlink" Target="http://data.uis.unesco.org/OECDStat_Metadata/ShowMetadata.ashx?Dataset=EDULIT_DS&amp;Coords=%5bLOCATION%5d.%5bETH%5d,%5bEDULIT_IND%5d.%5bCR_1_F%5d,%5bTIME%5d.%5b2011%5d&amp;ShowOnWeb=true" TargetMode="External"/><Relationship Id="rId568" Type="http://schemas.openxmlformats.org/officeDocument/2006/relationships/hyperlink" Target="http://data.uis.unesco.org/OECDStat_Metadata/ShowMetadata.ashx?Dataset=EDULIT_DS&amp;Coords=%5bLOCATION%5d.%5bGMB%5d,%5bEDULIT_IND%5d.%5bCR_2_F%5d,%5bTIME%5d.%5b2013%5d&amp;ShowOnWeb=true" TargetMode="External"/><Relationship Id="rId775" Type="http://schemas.openxmlformats.org/officeDocument/2006/relationships/hyperlink" Target="http://data.uis.unesco.org/OECDStat_Metadata/ShowMetadata.ashx?Dataset=EDULIT_DS&amp;Coords=%5bLOCATION%5d.%5bBLR%5d,%5bEDULIT_IND%5d.%5bCR_3_M%5d,%5bTIME%5d.%5b2012%5d&amp;ShowOnWeb=true" TargetMode="External"/><Relationship Id="rId428" Type="http://schemas.openxmlformats.org/officeDocument/2006/relationships/hyperlink" Target="http://data.uis.unesco.org/OECDStat_Metadata/ShowMetadata.ashx?Dataset=EDULIT_DS&amp;Coords=%5bLOCATION%5d.%5bKHM%5d,%5bEDULIT_IND%5d.%5bCR_1_M%5d,%5bTIME%5d.%5b2014%5d&amp;ShowOnWeb=true" TargetMode="External"/><Relationship Id="rId635" Type="http://schemas.openxmlformats.org/officeDocument/2006/relationships/hyperlink" Target="http://data.uis.unesco.org/OECDStat_Metadata/ShowMetadata.ashx?Dataset=EDULIT_DS&amp;Coords=%5bLOCATION%5d.%5bCRI%5d,%5bEDULIT_IND%5d.%5bCR_2_M%5d,%5bTIME%5d.%5b2011%5d&amp;ShowOnWeb=true" TargetMode="External"/><Relationship Id="rId842" Type="http://schemas.openxmlformats.org/officeDocument/2006/relationships/hyperlink" Target="http://data.uis.unesco.org/OECDStat_Metadata/ShowMetadata.ashx?Dataset=EDULIT_DS&amp;Coords=%5bLOCATION%5d.%5bZWE%5d,%5bEDULIT_IND%5d.%5bCR_3_M%5d,%5bTIME%5d.%5b2010%5d&amp;ShowOnWeb=true" TargetMode="External"/><Relationship Id="rId274" Type="http://schemas.openxmlformats.org/officeDocument/2006/relationships/hyperlink" Target="http://data.uis.unesco.org/OECDStat_Metadata/ShowMetadata.ashx?Dataset=EDULIT_DS&amp;Coords=%5bLOCATION%5d.%5bVNM%5d,%5bEDULIT_IND%5d.%5bROFST_H_2_M%5d,%5bTIME%5d.%5b2011%5d&amp;ShowOnWeb=true" TargetMode="External"/><Relationship Id="rId481" Type="http://schemas.openxmlformats.org/officeDocument/2006/relationships/hyperlink" Target="http://data.uis.unesco.org/OECDStat_Metadata/ShowMetadata.ashx?Dataset=EDULIT_DS&amp;Coords=%5bLOCATION%5d.%5bMEX%5d,%5bEDULIT_IND%5d.%5bCR_1_M%5d,%5bTIME%5d.%5b2010%5d&amp;ShowOnWeb=true" TargetMode="External"/><Relationship Id="rId702" Type="http://schemas.openxmlformats.org/officeDocument/2006/relationships/hyperlink" Target="http://data.uis.unesco.org/OECDStat_Metadata/ShowMetadata.ashx?Dataset=EDULIT_DS&amp;Coords=%5bLOCATION%5d.%5bBTN%5d,%5bEDULIT_IND%5d.%5bCR_3_F%5d,%5bTIME%5d.%5b2010%5d&amp;ShowOnWeb=true" TargetMode="External"/><Relationship Id="rId69" Type="http://schemas.openxmlformats.org/officeDocument/2006/relationships/hyperlink" Target="http://data.uis.unesco.org/OECDStat_Metadata/ShowMetadata.ashx?Dataset=EDULIT_DS&amp;Coords=%5bLOCATION%5d.%5bZMB%5d,%5bEDULIT_IND%5d.%5bROFST_H_1_F%5d,%5bTIME%5d.%5b2013%5d&amp;ShowOnWeb=true" TargetMode="External"/><Relationship Id="rId134" Type="http://schemas.openxmlformats.org/officeDocument/2006/relationships/hyperlink" Target="http://data.uis.unesco.org/OECDStat_Metadata/ShowMetadata.ashx?Dataset=EDULIT_DS&amp;Coords=%5bLOCATION%5d.%5bUGA%5d,%5bEDULIT_IND%5d.%5bROFST_H_1_M%5d,%5bTIME%5d.%5b2011%5d&amp;ShowOnWeb=true" TargetMode="External"/><Relationship Id="rId579" Type="http://schemas.openxmlformats.org/officeDocument/2006/relationships/hyperlink" Target="http://data.uis.unesco.org/OECDStat_Metadata/ShowMetadata.ashx?Dataset=EDULIT_DS&amp;Coords=%5bLOCATION%5d.%5bLBR%5d,%5bEDULIT_IND%5d.%5bCR_2_F%5d,%5bTIME%5d.%5b2013%5d&amp;ShowOnWeb=true" TargetMode="External"/><Relationship Id="rId786" Type="http://schemas.openxmlformats.org/officeDocument/2006/relationships/hyperlink" Target="http://data.uis.unesco.org/OECDStat_Metadata/ShowMetadata.ashx?Dataset=EDULIT_DS&amp;Coords=%5bLOCATION%5d.%5bCRI%5d,%5bEDULIT_IND%5d.%5bCR_3_M%5d,%5bTIME%5d.%5b2011%5d&amp;ShowOnWeb=true" TargetMode="External"/><Relationship Id="rId341" Type="http://schemas.openxmlformats.org/officeDocument/2006/relationships/hyperlink" Target="http://data.uis.unesco.org/OECDStat_Metadata/ShowMetadata.ashx?Dataset=EDULIT_DS&amp;Coords=%5bLOCATION%5d.%5bIRQ%5d,%5bEDULIT_IND%5d.%5bCR_1_F%5d,%5bTIME%5d.%5b2011%5d&amp;ShowOnWeb=true" TargetMode="External"/><Relationship Id="rId439" Type="http://schemas.openxmlformats.org/officeDocument/2006/relationships/hyperlink" Target="http://data.uis.unesco.org/OECDStat_Metadata/ShowMetadata.ashx?Dataset=EDULIT_DS&amp;Coords=%5bLOCATION%5d.%5bCRI%5d,%5bEDULIT_IND%5d.%5bCR_1_M%5d,%5bTIME%5d.%5b2010%5d&amp;ShowOnWeb=true" TargetMode="External"/><Relationship Id="rId646" Type="http://schemas.openxmlformats.org/officeDocument/2006/relationships/hyperlink" Target="http://data.uis.unesco.org/OECDStat_Metadata/ShowMetadata.ashx?Dataset=EDULIT_DS&amp;Coords=%5bLOCATION%5d.%5bGHA%5d,%5bEDULIT_IND%5d.%5bCR_2_M%5d,%5bTIME%5d.%5b2015%5d&amp;ShowOnWeb=true" TargetMode="External"/><Relationship Id="rId201" Type="http://schemas.openxmlformats.org/officeDocument/2006/relationships/hyperlink" Target="http://data.uis.unesco.org/OECDStat_Metadata/ShowMetadata.ashx?Dataset=EDULIT_DS&amp;Coords=%5bLOCATION%5d.%5bTUN%5d,%5bEDULIT_IND%5d.%5bROFST_H_2_F%5d,%5bTIME%5d.%5b2012%5d&amp;ShowOnWeb=true" TargetMode="External"/><Relationship Id="rId285" Type="http://schemas.openxmlformats.org/officeDocument/2006/relationships/hyperlink" Target="http://data.uis.unesco.org/OECDStat_Metadata/ShowMetadata.ashx?Dataset=EDULIT_DS&amp;Coords=%5bLOCATION%5d.%5bBEN%5d,%5bEDULIT_IND%5d.%5bCR_1_F%5d,%5bTIME%5d.%5b2011%5d&amp;ShowOnWeb=true" TargetMode="External"/><Relationship Id="rId506" Type="http://schemas.openxmlformats.org/officeDocument/2006/relationships/hyperlink" Target="http://data.uis.unesco.org/OECDStat_Metadata/ShowMetadata.ashx?Dataset=EDULIT_DS&amp;Coords=%5bLOCATION%5d.%5bPER%5d,%5bEDULIT_IND%5d.%5bCR_1_M%5d,%5bTIME%5d.%5b2013%5d&amp;ShowOnWeb=true" TargetMode="External"/><Relationship Id="rId853" Type="http://schemas.openxmlformats.org/officeDocument/2006/relationships/hyperlink" Target="http://data.uis.unesco.org/OECDStat_Metadata/ShowMetadata.ashx?Dataset=EDULIT_DS&amp;Coords=%5bLOCATION%5d.%5bROU%5d,%5bEDULIT_IND%5d.%5bMYS_1T8_AG25T99_F%5d,%5bTIME%5d.%5b2014%5d&amp;ShowOnWeb=true" TargetMode="External"/><Relationship Id="rId492" Type="http://schemas.openxmlformats.org/officeDocument/2006/relationships/hyperlink" Target="http://data.uis.unesco.org/OECDStat_Metadata/ShowMetadata.ashx?Dataset=EDULIT_DS&amp;Coords=%5bLOCATION%5d.%5bPAK%5d,%5bEDULIT_IND%5d.%5bCR_1_M%5d,%5bTIME%5d.%5b2012%5d&amp;ShowOnWeb=true" TargetMode="External"/><Relationship Id="rId713" Type="http://schemas.openxmlformats.org/officeDocument/2006/relationships/hyperlink" Target="http://data.uis.unesco.org/OECDStat_Metadata/ShowMetadata.ashx?Dataset=EDULIT_DS&amp;Coords=%5bLOCATION%5d.%5bCUB%5d,%5bEDULIT_IND%5d.%5bCR_3_F%5d,%5bTIME%5d.%5b2014%5d&amp;ShowOnWeb=true" TargetMode="External"/><Relationship Id="rId797" Type="http://schemas.openxmlformats.org/officeDocument/2006/relationships/hyperlink" Target="http://data.uis.unesco.org/OECDStat_Metadata/ShowMetadata.ashx?Dataset=EDULIT_DS&amp;Coords=%5bLOCATION%5d.%5bGHA%5d,%5bEDULIT_IND%5d.%5bCR_3_M%5d,%5bTIME%5d.%5b2015%5d&amp;ShowOnWeb=true" TargetMode="External"/><Relationship Id="rId145" Type="http://schemas.openxmlformats.org/officeDocument/2006/relationships/hyperlink" Target="http://data.uis.unesco.org/OECDStat_Metadata/ShowMetadata.ashx?Dataset=EDULIT_DS&amp;Coords=%5bLOCATION%5d.%5bBRB%5d,%5bEDULIT_IND%5d.%5bROFST_H_2_F%5d,%5bTIME%5d.%5b2012%5d&amp;ShowOnWeb=true" TargetMode="External"/><Relationship Id="rId352" Type="http://schemas.openxmlformats.org/officeDocument/2006/relationships/hyperlink" Target="http://data.uis.unesco.org/OECDStat_Metadata/ShowMetadata.ashx?Dataset=EDULIT_DS&amp;Coords=%5bLOCATION%5d.%5bMNE%5d,%5bEDULIT_IND%5d.%5bCR_1_F%5d,%5bTIME%5d.%5b2013%5d&amp;ShowOnWeb=true" TargetMode="External"/><Relationship Id="rId212" Type="http://schemas.openxmlformats.org/officeDocument/2006/relationships/hyperlink" Target="http://data.uis.unesco.org/OECDStat_Metadata/ShowMetadata.ashx?Dataset=EDULIT_DS&amp;Coords=%5bLOCATION%5d.%5bBGD%5d,%5bEDULIT_IND%5d.%5bROFST_H_2_M%5d,%5bTIME%5d.%5b2014%5d&amp;ShowOnWeb=true" TargetMode="External"/><Relationship Id="rId657" Type="http://schemas.openxmlformats.org/officeDocument/2006/relationships/hyperlink" Target="http://data.uis.unesco.org/OECDStat_Metadata/ShowMetadata.ashx?Dataset=EDULIT_DS&amp;Coords=%5bLOCATION%5d.%5bMLI%5d,%5bEDULIT_IND%5d.%5bCR_2_M%5d,%5bTIME%5d.%5b2013%5d&amp;ShowOnWeb=true" TargetMode="External"/><Relationship Id="rId864" Type="http://schemas.openxmlformats.org/officeDocument/2006/relationships/hyperlink" Target="http://data.uis.unesco.org/OECDStat_Metadata/ShowMetadata.ashx?Dataset=EDULIT_DS&amp;Coords=%5bLOCATION%5d.%5bROU%5d,%5bEDULIT_IND%5d.%5bMYS_1T8_AG25T99_M%5d,%5bTIME%5d.%5b2013%5d&amp;ShowOnWeb=true" TargetMode="External"/><Relationship Id="rId296" Type="http://schemas.openxmlformats.org/officeDocument/2006/relationships/hyperlink" Target="http://data.uis.unesco.org/OECDStat_Metadata/ShowMetadata.ashx?Dataset=EDULIT_DS&amp;Coords=%5bLOCATION%5d.%5bKHM%5d,%5bEDULIT_IND%5d.%5bCR_1_F%5d,%5bTIME%5d.%5b2014%5d&amp;ShowOnWeb=true" TargetMode="External"/><Relationship Id="rId517" Type="http://schemas.openxmlformats.org/officeDocument/2006/relationships/hyperlink" Target="http://data.uis.unesco.org/OECDStat_Metadata/ShowMetadata.ashx?Dataset=EDULIT_DS&amp;Coords=%5bLOCATION%5d.%5bSUR%5d,%5bEDULIT_IND%5d.%5bCR_1_M%5d,%5bTIME%5d.%5b2010%5d&amp;ShowOnWeb=true" TargetMode="External"/><Relationship Id="rId724" Type="http://schemas.openxmlformats.org/officeDocument/2006/relationships/hyperlink" Target="http://data.uis.unesco.org/OECDStat_Metadata/ShowMetadata.ashx?Dataset=EDULIT_DS&amp;Coords=%5bLOCATION%5d.%5bHTI%5d,%5bEDULIT_IND%5d.%5bCR_3_F%5d,%5bTIME%5d.%5b2012%5d&amp;ShowOnWeb=true" TargetMode="External"/><Relationship Id="rId60" Type="http://schemas.openxmlformats.org/officeDocument/2006/relationships/hyperlink" Target="http://data.uis.unesco.org/OECDStat_Metadata/ShowMetadata.ashx?Dataset=EDULIT_DS&amp;Coords=%5bLOCATION%5d.%5bTHA%5d,%5bEDULIT_IND%5d.%5bROFST_H_1_F%5d,%5bTIME%5d.%5b2013%5d&amp;ShowOnWeb=true" TargetMode="External"/><Relationship Id="rId156" Type="http://schemas.openxmlformats.org/officeDocument/2006/relationships/hyperlink" Target="http://data.uis.unesco.org/OECDStat_Metadata/ShowMetadata.ashx?Dataset=EDULIT_DS&amp;Coords=%5bLOCATION%5d.%5bCOG%5d,%5bEDULIT_IND%5d.%5bROFST_H_2_F%5d,%5bTIME%5d.%5b2012%5d&amp;ShowOnWeb=true" TargetMode="External"/><Relationship Id="rId363" Type="http://schemas.openxmlformats.org/officeDocument/2006/relationships/hyperlink" Target="http://data.uis.unesco.org/OECDStat_Metadata/ShowMetadata.ashx?Dataset=EDULIT_DS&amp;Coords=%5bLOCATION%5d.%5bPAN%5d,%5bEDULIT_IND%5d.%5bCR_1_F%5d,%5bTIME%5d.%5b2011%5d&amp;ShowOnWeb=true" TargetMode="External"/><Relationship Id="rId570" Type="http://schemas.openxmlformats.org/officeDocument/2006/relationships/hyperlink" Target="http://data.uis.unesco.org/OECDStat_Metadata/ShowMetadata.ashx?Dataset=EDULIT_DS&amp;Coords=%5bLOCATION%5d.%5bGHA%5d,%5bEDULIT_IND%5d.%5bCR_2_F%5d,%5bTIME%5d.%5b2015%5d&amp;ShowOnWeb=true" TargetMode="External"/><Relationship Id="rId223" Type="http://schemas.openxmlformats.org/officeDocument/2006/relationships/hyperlink" Target="http://data.uis.unesco.org/OECDStat_Metadata/ShowMetadata.ashx?Dataset=EDULIT_DS&amp;Coords=%5bLOCATION%5d.%5bCOL%5d,%5bEDULIT_IND%5d.%5bROFST_H_2_M%5d,%5bTIME%5d.%5b2010%5d&amp;ShowOnWeb=true" TargetMode="External"/><Relationship Id="rId430" Type="http://schemas.openxmlformats.org/officeDocument/2006/relationships/hyperlink" Target="http://data.uis.unesco.org/OECDStat_Metadata/ShowMetadata.ashx?Dataset=EDULIT_DS&amp;Coords=%5bLOCATION%5d.%5bTCD%5d,%5bEDULIT_IND%5d.%5bCR_1_M%5d,%5bTIME%5d.%5b2014%5d&amp;ShowOnWeb=true" TargetMode="External"/><Relationship Id="rId668" Type="http://schemas.openxmlformats.org/officeDocument/2006/relationships/hyperlink" Target="http://data.uis.unesco.org/OECDStat_Metadata/ShowMetadata.ashx?Dataset=EDULIT_DS&amp;Coords=%5bLOCATION%5d.%5bRWA%5d,%5bEDULIT_IND%5d.%5bCR_2_M%5d,%5bTIME%5d.%5b2010%5d&amp;ShowOnWeb=true" TargetMode="External"/><Relationship Id="rId18" Type="http://schemas.openxmlformats.org/officeDocument/2006/relationships/hyperlink" Target="http://data.uis.unesco.org/OECDStat_Metadata/ShowMetadata.ashx?Dataset=EDULIT_DS&amp;Coords=%5bLOCATION%5d.%5bCOG%5d,%5bEDULIT_IND%5d.%5bROFST_H_1_F%5d,%5bTIME%5d.%5b2012%5d&amp;ShowOnWeb=true" TargetMode="External"/><Relationship Id="rId528" Type="http://schemas.openxmlformats.org/officeDocument/2006/relationships/hyperlink" Target="http://data.uis.unesco.org/OECDStat_Metadata/ShowMetadata.ashx?Dataset=EDULIT_DS&amp;Coords=%5bLOCATION%5d.%5bURY%5d,%5bEDULIT_IND%5d.%5bCR_1_M%5d,%5bTIME%5d.%5b2010%5d&amp;ShowOnWeb=true" TargetMode="External"/><Relationship Id="rId735" Type="http://schemas.openxmlformats.org/officeDocument/2006/relationships/hyperlink" Target="http://data.uis.unesco.org/OECDStat_Metadata/ShowMetadata.ashx?Dataset=EDULIT_DS&amp;Coords=%5bLOCATION%5d.%5bMOZ%5d,%5bEDULIT_IND%5d.%5bCR_3_F%5d,%5bTIME%5d.%5b2011%5d&amp;ShowOnWeb=true" TargetMode="External"/><Relationship Id="rId167" Type="http://schemas.openxmlformats.org/officeDocument/2006/relationships/hyperlink" Target="http://data.uis.unesco.org/OECDStat_Metadata/ShowMetadata.ashx?Dataset=EDULIT_DS&amp;Coords=%5bLOCATION%5d.%5bGIN%5d,%5bEDULIT_IND%5d.%5bROFST_H_2_F%5d,%5bTIME%5d.%5b2012%5d&amp;ShowOnWeb=true" TargetMode="External"/><Relationship Id="rId374" Type="http://schemas.openxmlformats.org/officeDocument/2006/relationships/hyperlink" Target="http://data.uis.unesco.org/OECDStat_Metadata/ShowMetadata.ashx?Dataset=EDULIT_DS&amp;Coords=%5bLOCATION%5d.%5bPER%5d,%5bEDULIT_IND%5d.%5bCR_1_F%5d,%5bTIME%5d.%5b2013%5d&amp;ShowOnWeb=true" TargetMode="External"/><Relationship Id="rId581" Type="http://schemas.openxmlformats.org/officeDocument/2006/relationships/hyperlink" Target="http://data.uis.unesco.org/OECDStat_Metadata/ShowMetadata.ashx?Dataset=EDULIT_DS&amp;Coords=%5bLOCATION%5d.%5bMLI%5d,%5bEDULIT_IND%5d.%5bCR_2_F%5d,%5bTIME%5d.%5b2013%5d&amp;ShowOnWeb=true" TargetMode="External"/><Relationship Id="rId71" Type="http://schemas.openxmlformats.org/officeDocument/2006/relationships/hyperlink" Target="http://data.uis.unesco.org/OECDStat_Metadata/ShowMetadata.ashx?Dataset=EDULIT_DS&amp;Coords=%5bLOCATION%5d.%5bAFG%5d,%5bEDULIT_IND%5d.%5bROFST_H_1_M%5d,%5bTIME%5d.%5b2011%5d&amp;ShowOnWeb=true" TargetMode="External"/><Relationship Id="rId234" Type="http://schemas.openxmlformats.org/officeDocument/2006/relationships/hyperlink" Target="http://data.uis.unesco.org/OECDStat_Metadata/ShowMetadata.ashx?Dataset=EDULIT_DS&amp;Coords=%5bLOCATION%5d.%5bGHA%5d,%5bEDULIT_IND%5d.%5bROFST_H_2_M%5d,%5bTIME%5d.%5b2015%5d&amp;ShowOnWeb=true" TargetMode="External"/><Relationship Id="rId679" Type="http://schemas.openxmlformats.org/officeDocument/2006/relationships/hyperlink" Target="http://data.uis.unesco.org/OECDStat_Metadata/ShowMetadata.ashx?Dataset=EDULIT_DS&amp;Coords=%5bLOCATION%5d.%5bTJK%5d,%5bEDULIT_IND%5d.%5bCR_2_M%5d,%5bTIME%5d.%5b2012%5d&amp;ShowOnWeb=true" TargetMode="External"/><Relationship Id="rId802" Type="http://schemas.openxmlformats.org/officeDocument/2006/relationships/hyperlink" Target="http://data.uis.unesco.org/OECDStat_Metadata/ShowMetadata.ashx?Dataset=EDULIT_DS&amp;Coords=%5bLOCATION%5d.%5bKEN%5d,%5bEDULIT_IND%5d.%5bCR_3_M%5d,%5bTIME%5d.%5b2014%5d&amp;ShowOnWeb=true" TargetMode="External"/><Relationship Id="rId2" Type="http://schemas.openxmlformats.org/officeDocument/2006/relationships/hyperlink" Target="http://data.uis.unesco.org/OECDStat_Metadata/ShowMetadata.ashx?Dataset=EDULIT_DS&amp;Coords=%5bLOCATION%5d.%5bAFG%5d,%5bEDULIT_IND%5d.%5bROFST_H_1_F%5d,%5bTIME%5d.%5b2011%5d&amp;ShowOnWeb=true" TargetMode="External"/><Relationship Id="rId29" Type="http://schemas.openxmlformats.org/officeDocument/2006/relationships/hyperlink" Target="http://data.uis.unesco.org/OECDStat_Metadata/ShowMetadata.ashx?Dataset=EDULIT_DS&amp;Coords=%5bLOCATION%5d.%5bGIN%5d,%5bEDULIT_IND%5d.%5bROFST_H_1_F%5d,%5bTIME%5d.%5b2012%5d&amp;ShowOnWeb=true" TargetMode="External"/><Relationship Id="rId441" Type="http://schemas.openxmlformats.org/officeDocument/2006/relationships/hyperlink" Target="http://data.uis.unesco.org/OECDStat_Metadata/ShowMetadata.ashx?Dataset=EDULIT_DS&amp;Coords=%5bLOCATION%5d.%5bCRI%5d,%5bEDULIT_IND%5d.%5bCR_1_M%5d,%5bTIME%5d.%5b2012%5d&amp;ShowOnWeb=true" TargetMode="External"/><Relationship Id="rId539" Type="http://schemas.openxmlformats.org/officeDocument/2006/relationships/hyperlink" Target="http://data.uis.unesco.org/OECDStat_Metadata/ShowMetadata.ashx?Dataset=EDULIT_DS&amp;Coords=%5bLOCATION%5d.%5bZMB%5d,%5bEDULIT_IND%5d.%5bCR_1_M%5d,%5bTIME%5d.%5b2013%5d&amp;ShowOnWeb=true" TargetMode="External"/><Relationship Id="rId746" Type="http://schemas.openxmlformats.org/officeDocument/2006/relationships/hyperlink" Target="http://data.uis.unesco.org/OECDStat_Metadata/ShowMetadata.ashx?Dataset=EDULIT_DS&amp;Coords=%5bLOCATION%5d.%5bSEN%5d,%5bEDULIT_IND%5d.%5bCR_3_F%5d,%5bTIME%5d.%5b2011%5d&amp;ShowOnWeb=true" TargetMode="External"/><Relationship Id="rId178" Type="http://schemas.openxmlformats.org/officeDocument/2006/relationships/hyperlink" Target="http://data.uis.unesco.org/OECDStat_Metadata/ShowMetadata.ashx?Dataset=EDULIT_DS&amp;Coords=%5bLOCATION%5d.%5bMNE%5d,%5bEDULIT_IND%5d.%5bROFST_H_2_F%5d,%5bTIME%5d.%5b2013%5d&amp;ShowOnWeb=true" TargetMode="External"/><Relationship Id="rId301" Type="http://schemas.openxmlformats.org/officeDocument/2006/relationships/hyperlink" Target="http://data.uis.unesco.org/OECDStat_Metadata/ShowMetadata.ashx?Dataset=EDULIT_DS&amp;Coords=%5bLOCATION%5d.%5bCOL%5d,%5bEDULIT_IND%5d.%5bCR_1_F%5d,%5bTIME%5d.%5b2010%5d&amp;ShowOnWeb=true" TargetMode="External"/><Relationship Id="rId82" Type="http://schemas.openxmlformats.org/officeDocument/2006/relationships/hyperlink" Target="http://data.uis.unesco.org/OECDStat_Metadata/ShowMetadata.ashx?Dataset=EDULIT_DS&amp;Coords=%5bLOCATION%5d.%5bKHM%5d,%5bEDULIT_IND%5d.%5bROFST_H_1_M%5d,%5bTIME%5d.%5b2010%5d&amp;ShowOnWeb=true" TargetMode="External"/><Relationship Id="rId385" Type="http://schemas.openxmlformats.org/officeDocument/2006/relationships/hyperlink" Target="http://data.uis.unesco.org/OECDStat_Metadata/ShowMetadata.ashx?Dataset=EDULIT_DS&amp;Coords=%5bLOCATION%5d.%5bSUR%5d,%5bEDULIT_IND%5d.%5bCR_1_F%5d,%5bTIME%5d.%5b2010%5d&amp;ShowOnWeb=true" TargetMode="External"/><Relationship Id="rId592" Type="http://schemas.openxmlformats.org/officeDocument/2006/relationships/hyperlink" Target="http://data.uis.unesco.org/OECDStat_Metadata/ShowMetadata.ashx?Dataset=EDULIT_DS&amp;Coords=%5bLOCATION%5d.%5bRWA%5d,%5bEDULIT_IND%5d.%5bCR_2_F%5d,%5bTIME%5d.%5b2010%5d&amp;ShowOnWeb=true" TargetMode="External"/><Relationship Id="rId606" Type="http://schemas.openxmlformats.org/officeDocument/2006/relationships/hyperlink" Target="http://data.uis.unesco.org/OECDStat_Metadata/ShowMetadata.ashx?Dataset=EDULIT_DS&amp;Coords=%5bLOCATION%5d.%5bTGO%5d,%5bEDULIT_IND%5d.%5bCR_2_F%5d,%5bTIME%5d.%5b2010%5d&amp;ShowOnWeb=true" TargetMode="External"/><Relationship Id="rId813" Type="http://schemas.openxmlformats.org/officeDocument/2006/relationships/hyperlink" Target="http://data.uis.unesco.org/OECDStat_Metadata/ShowMetadata.ashx?Dataset=EDULIT_DS&amp;Coords=%5bLOCATION%5d.%5bNGA%5d,%5bEDULIT_IND%5d.%5bCR_3_M%5d,%5bTIME%5d.%5b2010%5d&amp;ShowOnWeb=true" TargetMode="External"/><Relationship Id="rId245" Type="http://schemas.openxmlformats.org/officeDocument/2006/relationships/hyperlink" Target="http://data.uis.unesco.org/OECDStat_Metadata/ShowMetadata.ashx?Dataset=EDULIT_DS&amp;Coords=%5bLOCATION%5d.%5bMLI%5d,%5bEDULIT_IND%5d.%5bROFST_H_2_M%5d,%5bTIME%5d.%5b2013%5d&amp;ShowOnWeb=true" TargetMode="External"/><Relationship Id="rId452" Type="http://schemas.openxmlformats.org/officeDocument/2006/relationships/hyperlink" Target="http://data.uis.unesco.org/OECDStat_Metadata/ShowMetadata.ashx?Dataset=EDULIT_DS&amp;Coords=%5bLOCATION%5d.%5bDOM%5d,%5bEDULIT_IND%5d.%5bCR_1_M%5d,%5bTIME%5d.%5b2014%5d&amp;ShowOnWeb=true" TargetMode="External"/><Relationship Id="rId105" Type="http://schemas.openxmlformats.org/officeDocument/2006/relationships/hyperlink" Target="http://data.uis.unesco.org/OECDStat_Metadata/ShowMetadata.ashx?Dataset=EDULIT_DS&amp;Coords=%5bLOCATION%5d.%5bLSO%5d,%5bEDULIT_IND%5d.%5bROFST_H_1_M%5d,%5bTIME%5d.%5b2014%5d&amp;ShowOnWeb=true" TargetMode="External"/><Relationship Id="rId312" Type="http://schemas.openxmlformats.org/officeDocument/2006/relationships/hyperlink" Target="http://data.uis.unesco.org/OECDStat_Metadata/ShowMetadata.ashx?Dataset=EDULIT_DS&amp;Coords=%5bLOCATION%5d.%5bCIV%5d,%5bEDULIT_IND%5d.%5bCR_1_F%5d,%5bTIME%5d.%5b2012%5d&amp;ShowOnWeb=true" TargetMode="External"/><Relationship Id="rId757" Type="http://schemas.openxmlformats.org/officeDocument/2006/relationships/hyperlink" Target="http://data.uis.unesco.org/OECDStat_Metadata/ShowMetadata.ashx?Dataset=EDULIT_DS&amp;Coords=%5bLOCATION%5d.%5bTGO%5d,%5bEDULIT_IND%5d.%5bCR_3_F%5d,%5bTIME%5d.%5b2010%5d&amp;ShowOnWeb=true" TargetMode="External"/><Relationship Id="rId93" Type="http://schemas.openxmlformats.org/officeDocument/2006/relationships/hyperlink" Target="http://data.uis.unesco.org/OECDStat_Metadata/ShowMetadata.ashx?Dataset=EDULIT_DS&amp;Coords=%5bLOCATION%5d.%5bEGY%5d,%5bEDULIT_IND%5d.%5bROFST_H_1_M%5d,%5bTIME%5d.%5b2014%5d&amp;ShowOnWeb=true" TargetMode="External"/><Relationship Id="rId189" Type="http://schemas.openxmlformats.org/officeDocument/2006/relationships/hyperlink" Target="http://data.uis.unesco.org/OECDStat_Metadata/ShowMetadata.ashx?Dataset=EDULIT_DS&amp;Coords=%5bLOCATION%5d.%5bSEN%5d,%5bEDULIT_IND%5d.%5bROFST_H_2_F%5d,%5bTIME%5d.%5b2011%5d&amp;ShowOnWeb=true" TargetMode="External"/><Relationship Id="rId396" Type="http://schemas.openxmlformats.org/officeDocument/2006/relationships/hyperlink" Target="http://data.uis.unesco.org/OECDStat_Metadata/ShowMetadata.ashx?Dataset=EDULIT_DS&amp;Coords=%5bLOCATION%5d.%5bURY%5d,%5bEDULIT_IND%5d.%5bCR_1_F%5d,%5bTIME%5d.%5b2010%5d&amp;ShowOnWeb=true" TargetMode="External"/><Relationship Id="rId617" Type="http://schemas.openxmlformats.org/officeDocument/2006/relationships/hyperlink" Target="http://data.uis.unesco.org/OECDStat_Metadata/ShowMetadata.ashx?Dataset=EDULIT_DS&amp;Coords=%5bLOCATION%5d.%5bAFG%5d,%5bEDULIT_IND%5d.%5bCR_2_M%5d,%5bTIME%5d.%5b2011%5d&amp;ShowOnWeb=true" TargetMode="External"/><Relationship Id="rId824" Type="http://schemas.openxmlformats.org/officeDocument/2006/relationships/hyperlink" Target="http://data.uis.unesco.org/OECDStat_Metadata/ShowMetadata.ashx?Dataset=EDULIT_DS&amp;Coords=%5bLOCATION%5d.%5bZAF%5d,%5bEDULIT_IND%5d.%5bCR_3_M%5d,%5bTIME%5d.%5b2011%5d&amp;ShowOnWeb=true" TargetMode="External"/><Relationship Id="rId256" Type="http://schemas.openxmlformats.org/officeDocument/2006/relationships/hyperlink" Target="http://data.uis.unesco.org/OECDStat_Metadata/ShowMetadata.ashx?Dataset=EDULIT_DS&amp;Coords=%5bLOCATION%5d.%5bRWA%5d,%5bEDULIT_IND%5d.%5bROFST_H_2_M%5d,%5bTIME%5d.%5b2015%5d&amp;ShowOnWeb=true" TargetMode="External"/><Relationship Id="rId463" Type="http://schemas.openxmlformats.org/officeDocument/2006/relationships/hyperlink" Target="http://data.uis.unesco.org/OECDStat_Metadata/ShowMetadata.ashx?Dataset=EDULIT_DS&amp;Coords=%5bLOCATION%5d.%5bGAB%5d,%5bEDULIT_IND%5d.%5bCR_1_M%5d,%5bTIME%5d.%5b2012%5d&amp;ShowOnWeb=true" TargetMode="External"/><Relationship Id="rId670" Type="http://schemas.openxmlformats.org/officeDocument/2006/relationships/hyperlink" Target="http://data.uis.unesco.org/OECDStat_Metadata/ShowMetadata.ashx?Dataset=EDULIT_DS&amp;Coords=%5bLOCATION%5d.%5bLCA%5d,%5bEDULIT_IND%5d.%5bCR_2_M%5d,%5bTIME%5d.%5b2012%5d&amp;ShowOnWeb=true" TargetMode="External"/><Relationship Id="rId116" Type="http://schemas.openxmlformats.org/officeDocument/2006/relationships/hyperlink" Target="http://data.uis.unesco.org/OECDStat_Metadata/ShowMetadata.ashx?Dataset=EDULIT_DS&amp;Coords=%5bLOCATION%5d.%5bPAK%5d,%5bEDULIT_IND%5d.%5bROFST_H_1_M%5d,%5bTIME%5d.%5b2012%5d&amp;ShowOnWeb=true" TargetMode="External"/><Relationship Id="rId323" Type="http://schemas.openxmlformats.org/officeDocument/2006/relationships/hyperlink" Target="http://data.uis.unesco.org/OECDStat_Metadata/ShowMetadata.ashx?Dataset=EDULIT_DS&amp;Coords=%5bLOCATION%5d.%5bECU%5d,%5bEDULIT_IND%5d.%5bCR_1_F%5d,%5bTIME%5d.%5b2013%5d&amp;ShowOnWeb=true" TargetMode="External"/><Relationship Id="rId530" Type="http://schemas.openxmlformats.org/officeDocument/2006/relationships/hyperlink" Target="http://data.uis.unesco.org/OECDStat_Metadata/ShowMetadata.ashx?Dataset=EDULIT_DS&amp;Coords=%5bLOCATION%5d.%5bURY%5d,%5bEDULIT_IND%5d.%5bCR_1_M%5d,%5bTIME%5d.%5b2012%5d&amp;ShowOnWeb=true" TargetMode="External"/><Relationship Id="rId768" Type="http://schemas.openxmlformats.org/officeDocument/2006/relationships/hyperlink" Target="http://data.uis.unesco.org/OECDStat_Metadata/ShowMetadata.ashx?Dataset=EDULIT_DS&amp;Coords=%5bLOCATION%5d.%5bAFG%5d,%5bEDULIT_IND%5d.%5bCR_3_M%5d,%5bTIME%5d.%5b2011%5d&amp;ShowOnWeb=true" TargetMode="External"/><Relationship Id="rId20" Type="http://schemas.openxmlformats.org/officeDocument/2006/relationships/hyperlink" Target="http://data.uis.unesco.org/OECDStat_Metadata/ShowMetadata.ashx?Dataset=EDULIT_DS&amp;Coords=%5bLOCATION%5d.%5bCIV%5d,%5bEDULIT_IND%5d.%5bROFST_H_1_F%5d,%5bTIME%5d.%5b2012%5d&amp;ShowOnWeb=true" TargetMode="External"/><Relationship Id="rId628" Type="http://schemas.openxmlformats.org/officeDocument/2006/relationships/hyperlink" Target="http://data.uis.unesco.org/OECDStat_Metadata/ShowMetadata.ashx?Dataset=EDULIT_DS&amp;Coords=%5bLOCATION%5d.%5bBDI%5d,%5bEDULIT_IND%5d.%5bCR_2_M%5d,%5bTIME%5d.%5b2010%5d&amp;ShowOnWeb=true" TargetMode="External"/><Relationship Id="rId835" Type="http://schemas.openxmlformats.org/officeDocument/2006/relationships/hyperlink" Target="http://data.uis.unesco.org/OECDStat_Metadata/ShowMetadata.ashx?Dataset=EDULIT_DS&amp;Coords=%5bLOCATION%5d.%5bUGA%5d,%5bEDULIT_IND%5d.%5bCR_3_M%5d,%5bTIME%5d.%5b2011%5d&amp;ShowOnWeb=true" TargetMode="External"/><Relationship Id="rId267" Type="http://schemas.openxmlformats.org/officeDocument/2006/relationships/hyperlink" Target="http://data.uis.unesco.org/OECDStat_Metadata/ShowMetadata.ashx?Dataset=EDULIT_DS&amp;Coords=%5bLOCATION%5d.%5bMKD%5d,%5bEDULIT_IND%5d.%5bROFST_H_2_M%5d,%5bTIME%5d.%5b2011%5d&amp;ShowOnWeb=true" TargetMode="External"/><Relationship Id="rId474" Type="http://schemas.openxmlformats.org/officeDocument/2006/relationships/hyperlink" Target="http://data.uis.unesco.org/OECDStat_Metadata/ShowMetadata.ashx?Dataset=EDULIT_DS&amp;Coords=%5bLOCATION%5d.%5bKEN%5d,%5bEDULIT_IND%5d.%5bCR_1_M%5d,%5bTIME%5d.%5b2014%5d&amp;ShowOnWeb=true" TargetMode="External"/><Relationship Id="rId127" Type="http://schemas.openxmlformats.org/officeDocument/2006/relationships/hyperlink" Target="http://data.uis.unesco.org/OECDStat_Metadata/ShowMetadata.ashx?Dataset=EDULIT_DS&amp;Coords=%5bLOCATION%5d.%5bSWZ%5d,%5bEDULIT_IND%5d.%5bROFST_H_1_M%5d,%5bTIME%5d.%5b2010%5d&amp;ShowOnWeb=true" TargetMode="External"/><Relationship Id="rId681" Type="http://schemas.openxmlformats.org/officeDocument/2006/relationships/hyperlink" Target="http://data.uis.unesco.org/OECDStat_Metadata/ShowMetadata.ashx?Dataset=EDULIT_DS&amp;Coords=%5bLOCATION%5d.%5bMKD%5d,%5bEDULIT_IND%5d.%5bCR_2_M%5d,%5bTIME%5d.%5b2011%5d&amp;ShowOnWeb=true" TargetMode="External"/><Relationship Id="rId779" Type="http://schemas.openxmlformats.org/officeDocument/2006/relationships/hyperlink" Target="http://data.uis.unesco.org/OECDStat_Metadata/ShowMetadata.ashx?Dataset=EDULIT_DS&amp;Coords=%5bLOCATION%5d.%5bBDI%5d,%5bEDULIT_IND%5d.%5bCR_3_M%5d,%5bTIME%5d.%5b2010%5d&amp;ShowOnWeb=true" TargetMode="External"/><Relationship Id="rId31" Type="http://schemas.openxmlformats.org/officeDocument/2006/relationships/hyperlink" Target="http://data.uis.unesco.org/OECDStat_Metadata/ShowMetadata.ashx?Dataset=EDULIT_DS&amp;Coords=%5bLOCATION%5d.%5bHND%5d,%5bEDULIT_IND%5d.%5bROFST_H_1_F%5d,%5bTIME%5d.%5b2011%5d&amp;ShowOnWeb=true" TargetMode="External"/><Relationship Id="rId334" Type="http://schemas.openxmlformats.org/officeDocument/2006/relationships/hyperlink" Target="http://data.uis.unesco.org/OECDStat_Metadata/ShowMetadata.ashx?Dataset=EDULIT_DS&amp;Coords=%5bLOCATION%5d.%5bGHA%5d,%5bEDULIT_IND%5d.%5bCR_1_F%5d,%5bTIME%5d.%5b2015%5d&amp;ShowOnWeb=true" TargetMode="External"/><Relationship Id="rId541" Type="http://schemas.openxmlformats.org/officeDocument/2006/relationships/hyperlink" Target="http://data.uis.unesco.org/OECDStat_Metadata/ShowMetadata.ashx?Dataset=EDULIT_DS&amp;Coords=%5bLOCATION%5d.%5bAFG%5d,%5bEDULIT_IND%5d.%5bCR_2_F%5d,%5bTIME%5d.%5b2011%5d&amp;ShowOnWeb=true" TargetMode="External"/><Relationship Id="rId639" Type="http://schemas.openxmlformats.org/officeDocument/2006/relationships/hyperlink" Target="http://data.uis.unesco.org/OECDStat_Metadata/ShowMetadata.ashx?Dataset=EDULIT_DS&amp;Coords=%5bLOCATION%5d.%5bCOD%5d,%5bEDULIT_IND%5d.%5bCR_2_M%5d,%5bTIME%5d.%5b2013%5d&amp;ShowOnWeb=true" TargetMode="External"/><Relationship Id="rId180" Type="http://schemas.openxmlformats.org/officeDocument/2006/relationships/hyperlink" Target="http://data.uis.unesco.org/OECDStat_Metadata/ShowMetadata.ashx?Dataset=EDULIT_DS&amp;Coords=%5bLOCATION%5d.%5bNAM%5d,%5bEDULIT_IND%5d.%5bROFST_H_2_F%5d,%5bTIME%5d.%5b2013%5d&amp;ShowOnWeb=true" TargetMode="External"/><Relationship Id="rId278" Type="http://schemas.openxmlformats.org/officeDocument/2006/relationships/hyperlink" Target="http://data.uis.unesco.org/OECDStat_Metadata/ShowMetadata.ashx?Dataset=EDULIT_DS&amp;Coords=%5bLOCATION%5d.%5bDZA%5d,%5bEDULIT_IND%5d.%5bCR_1_F%5d,%5bTIME%5d.%5b2013%5d&amp;ShowOnWeb=true" TargetMode="External"/><Relationship Id="rId401" Type="http://schemas.openxmlformats.org/officeDocument/2006/relationships/hyperlink" Target="http://data.uis.unesco.org/OECDStat_Metadata/ShowMetadata.ashx?Dataset=EDULIT_DS&amp;Coords=%5bLOCATION%5d.%5bVEN%5d,%5bEDULIT_IND%5d.%5bCR_1_F%5d,%5bTIME%5d.%5b2010%5d&amp;ShowOnWeb=true" TargetMode="External"/><Relationship Id="rId846" Type="http://schemas.openxmlformats.org/officeDocument/2006/relationships/hyperlink" Target="http://data.uis.unesco.org/OECDStat_Metadata/ShowMetadata.ashx?Dataset=EDULIT_DS&amp;Coords=%5bLOCATION%5d.%5bDNK%5d,%5bEDULIT_IND%5d.%5bMYS_1T8_AG25T99_F%5d,%5bTIME%5d.%5b2015%5d&amp;ShowOnWeb=true" TargetMode="External"/><Relationship Id="rId485" Type="http://schemas.openxmlformats.org/officeDocument/2006/relationships/hyperlink" Target="http://data.uis.unesco.org/OECDStat_Metadata/ShowMetadata.ashx?Dataset=EDULIT_DS&amp;Coords=%5bLOCATION%5d.%5bMOZ%5d,%5bEDULIT_IND%5d.%5bCR_1_M%5d,%5bTIME%5d.%5b2011%5d&amp;ShowOnWeb=true" TargetMode="External"/><Relationship Id="rId692" Type="http://schemas.openxmlformats.org/officeDocument/2006/relationships/hyperlink" Target="http://data.uis.unesco.org/OECDStat_Metadata/ShowMetadata.ashx?Dataset=EDULIT_DS&amp;Coords=%5bLOCATION%5d.%5bZWE%5d,%5bEDULIT_IND%5d.%5bCR_2_M%5d,%5bTIME%5d.%5b2010%5d&amp;ShowOnWeb=true" TargetMode="External"/><Relationship Id="rId706" Type="http://schemas.openxmlformats.org/officeDocument/2006/relationships/hyperlink" Target="http://data.uis.unesco.org/OECDStat_Metadata/ShowMetadata.ashx?Dataset=EDULIT_DS&amp;Coords=%5bLOCATION%5d.%5bKHM%5d,%5bEDULIT_IND%5d.%5bCR_3_F%5d,%5bTIME%5d.%5b2014%5d&amp;ShowOnWeb=true" TargetMode="External"/><Relationship Id="rId42" Type="http://schemas.openxmlformats.org/officeDocument/2006/relationships/hyperlink" Target="http://data.uis.unesco.org/OECDStat_Metadata/ShowMetadata.ashx?Dataset=EDULIT_DS&amp;Coords=%5bLOCATION%5d.%5bNAM%5d,%5bEDULIT_IND%5d.%5bROFST_H_1_F%5d,%5bTIME%5d.%5b2013%5d&amp;ShowOnWeb=true" TargetMode="External"/><Relationship Id="rId138" Type="http://schemas.openxmlformats.org/officeDocument/2006/relationships/hyperlink" Target="http://data.uis.unesco.org/OECDStat_Metadata/ShowMetadata.ashx?Dataset=EDULIT_DS&amp;Coords=%5bLOCATION%5d.%5bZMB%5d,%5bEDULIT_IND%5d.%5bROFST_H_1_M%5d,%5bTIME%5d.%5b2013%5d&amp;ShowOnWeb=true" TargetMode="External"/><Relationship Id="rId345" Type="http://schemas.openxmlformats.org/officeDocument/2006/relationships/hyperlink" Target="http://data.uis.unesco.org/OECDStat_Metadata/ShowMetadata.ashx?Dataset=EDULIT_DS&amp;Coords=%5bLOCATION%5d.%5bLSO%5d,%5bEDULIT_IND%5d.%5bCR_1_F%5d,%5bTIME%5d.%5b2014%5d&amp;ShowOnWeb=true" TargetMode="External"/><Relationship Id="rId552" Type="http://schemas.openxmlformats.org/officeDocument/2006/relationships/hyperlink" Target="http://data.uis.unesco.org/OECDStat_Metadata/ShowMetadata.ashx?Dataset=EDULIT_DS&amp;Coords=%5bLOCATION%5d.%5bBDI%5d,%5bEDULIT_IND%5d.%5bCR_2_F%5d,%5bTIME%5d.%5b2010%5d&amp;ShowOnWeb=true" TargetMode="External"/><Relationship Id="rId191" Type="http://schemas.openxmlformats.org/officeDocument/2006/relationships/hyperlink" Target="http://data.uis.unesco.org/OECDStat_Metadata/ShowMetadata.ashx?Dataset=EDULIT_DS&amp;Coords=%5bLOCATION%5d.%5bSLE%5d,%5bEDULIT_IND%5d.%5bROFST_H_2_F%5d,%5bTIME%5d.%5b2013%5d&amp;ShowOnWeb=true" TargetMode="External"/><Relationship Id="rId205" Type="http://schemas.openxmlformats.org/officeDocument/2006/relationships/hyperlink" Target="http://data.uis.unesco.org/OECDStat_Metadata/ShowMetadata.ashx?Dataset=EDULIT_DS&amp;Coords=%5bLOCATION%5d.%5bVNM%5d,%5bEDULIT_IND%5d.%5bROFST_H_2_F%5d,%5bTIME%5d.%5b2011%5d&amp;ShowOnWeb=true" TargetMode="External"/><Relationship Id="rId412" Type="http://schemas.openxmlformats.org/officeDocument/2006/relationships/hyperlink" Target="http://data.uis.unesco.org/OECDStat_Metadata/ShowMetadata.ashx?Dataset=EDULIT_DS&amp;Coords=%5bLOCATION%5d.%5bARM%5d,%5bEDULIT_IND%5d.%5bCR_1_M%5d,%5bTIME%5d.%5b2011%5d&amp;ShowOnWeb=true" TargetMode="External"/><Relationship Id="rId857" Type="http://schemas.openxmlformats.org/officeDocument/2006/relationships/hyperlink" Target="http://data.uis.unesco.org/OECDStat_Metadata/ShowMetadata.ashx?Dataset=EDULIT_DS&amp;Coords=%5bLOCATION%5d.%5bDNK%5d,%5bEDULIT_IND%5d.%5bMYS_1T8_AG25T99_M%5d,%5bTIME%5d.%5b2014%5d&amp;ShowOnWeb=true" TargetMode="External"/><Relationship Id="rId289" Type="http://schemas.openxmlformats.org/officeDocument/2006/relationships/hyperlink" Target="http://data.uis.unesco.org/OECDStat_Metadata/ShowMetadata.ashx?Dataset=EDULIT_DS&amp;Coords=%5bLOCATION%5d.%5bBRA%5d,%5bEDULIT_IND%5d.%5bCR_1_F%5d,%5bTIME%5d.%5b2011%5d&amp;ShowOnWeb=true" TargetMode="External"/><Relationship Id="rId496" Type="http://schemas.openxmlformats.org/officeDocument/2006/relationships/hyperlink" Target="http://data.uis.unesco.org/OECDStat_Metadata/ShowMetadata.ashx?Dataset=EDULIT_DS&amp;Coords=%5bLOCATION%5d.%5bPAN%5d,%5bEDULIT_IND%5d.%5bCR_1_M%5d,%5bTIME%5d.%5b2013%5d&amp;ShowOnWeb=true" TargetMode="External"/><Relationship Id="rId717" Type="http://schemas.openxmlformats.org/officeDocument/2006/relationships/hyperlink" Target="http://data.uis.unesco.org/OECDStat_Metadata/ShowMetadata.ashx?Dataset=EDULIT_DS&amp;Coords=%5bLOCATION%5d.%5bEGY%5d,%5bEDULIT_IND%5d.%5bCR_3_F%5d,%5bTIME%5d.%5b2014%5d&amp;ShowOnWeb=true" TargetMode="External"/><Relationship Id="rId53" Type="http://schemas.openxmlformats.org/officeDocument/2006/relationships/hyperlink" Target="http://data.uis.unesco.org/OECDStat_Metadata/ShowMetadata.ashx?Dataset=EDULIT_DS&amp;Coords=%5bLOCATION%5d.%5bSRB%5d,%5bEDULIT_IND%5d.%5bROFST_H_1_F%5d,%5bTIME%5d.%5b2011%5d&amp;ShowOnWeb=true" TargetMode="External"/><Relationship Id="rId149" Type="http://schemas.openxmlformats.org/officeDocument/2006/relationships/hyperlink" Target="http://data.uis.unesco.org/OECDStat_Metadata/ShowMetadata.ashx?Dataset=EDULIT_DS&amp;Coords=%5bLOCATION%5d.%5bBFA%5d,%5bEDULIT_IND%5d.%5bROFST_H_2_F%5d,%5bTIME%5d.%5b2010%5d&amp;ShowOnWeb=true" TargetMode="External"/><Relationship Id="rId356" Type="http://schemas.openxmlformats.org/officeDocument/2006/relationships/hyperlink" Target="http://data.uis.unesco.org/OECDStat_Metadata/ShowMetadata.ashx?Dataset=EDULIT_DS&amp;Coords=%5bLOCATION%5d.%5bNER%5d,%5bEDULIT_IND%5d.%5bCR_1_F%5d,%5bTIME%5d.%5b2012%5d&amp;ShowOnWeb=true" TargetMode="External"/><Relationship Id="rId563" Type="http://schemas.openxmlformats.org/officeDocument/2006/relationships/hyperlink" Target="http://data.uis.unesco.org/OECDStat_Metadata/ShowMetadata.ashx?Dataset=EDULIT_DS&amp;Coords=%5bLOCATION%5d.%5bCOD%5d,%5bEDULIT_IND%5d.%5bCR_2_F%5d,%5bTIME%5d.%5b2013%5d&amp;ShowOnWeb=true" TargetMode="External"/><Relationship Id="rId770" Type="http://schemas.openxmlformats.org/officeDocument/2006/relationships/hyperlink" Target="http://data.uis.unesco.org/OECDStat_Metadata/ShowMetadata.ashx?Dataset=EDULIT_DS&amp;Coords=%5bLOCATION%5d.%5bARG%5d,%5bEDULIT_IND%5d.%5bCR_3_M%5d,%5bTIME%5d.%5b2010%5d&amp;ShowOnWeb=true" TargetMode="External"/><Relationship Id="rId216" Type="http://schemas.openxmlformats.org/officeDocument/2006/relationships/hyperlink" Target="http://data.uis.unesco.org/OECDStat_Metadata/ShowMetadata.ashx?Dataset=EDULIT_DS&amp;Coords=%5bLOCATION%5d.%5bBTN%5d,%5bEDULIT_IND%5d.%5bROFST_H_2_M%5d,%5bTIME%5d.%5b2010%5d&amp;ShowOnWeb=true" TargetMode="External"/><Relationship Id="rId423" Type="http://schemas.openxmlformats.org/officeDocument/2006/relationships/hyperlink" Target="http://data.uis.unesco.org/OECDStat_Metadata/ShowMetadata.ashx?Dataset=EDULIT_DS&amp;Coords=%5bLOCATION%5d.%5bBRA%5d,%5bEDULIT_IND%5d.%5bCR_1_M%5d,%5bTIME%5d.%5b2013%5d&amp;ShowOnWeb=true" TargetMode="External"/><Relationship Id="rId868" Type="http://schemas.openxmlformats.org/officeDocument/2006/relationships/hyperlink" Target="http://databank.worldbank.org/data/reports.aspx?source=world-development-indicators" TargetMode="External"/><Relationship Id="rId630" Type="http://schemas.openxmlformats.org/officeDocument/2006/relationships/hyperlink" Target="http://data.uis.unesco.org/OECDStat_Metadata/ShowMetadata.ashx?Dataset=EDULIT_DS&amp;Coords=%5bLOCATION%5d.%5bKHM%5d,%5bEDULIT_IND%5d.%5bCR_2_M%5d,%5bTIME%5d.%5b2014%5d&amp;ShowOnWeb=true" TargetMode="External"/><Relationship Id="rId728" Type="http://schemas.openxmlformats.org/officeDocument/2006/relationships/hyperlink" Target="http://data.uis.unesco.org/OECDStat_Metadata/ShowMetadata.ashx?Dataset=EDULIT_DS&amp;Coords=%5bLOCATION%5d.%5bKGZ%5d,%5bEDULIT_IND%5d.%5bCR_3_F%5d,%5bTIME%5d.%5b2012%5d&amp;ShowOnWeb=true" TargetMode="External"/><Relationship Id="rId64" Type="http://schemas.openxmlformats.org/officeDocument/2006/relationships/hyperlink" Target="http://data.uis.unesco.org/OECDStat_Metadata/ShowMetadata.ashx?Dataset=EDULIT_DS&amp;Coords=%5bLOCATION%5d.%5bTUN%5d,%5bEDULIT_IND%5d.%5bROFST_H_1_F%5d,%5bTIME%5d.%5b2012%5d&amp;ShowOnWeb=true" TargetMode="External"/><Relationship Id="rId367" Type="http://schemas.openxmlformats.org/officeDocument/2006/relationships/hyperlink" Target="http://data.uis.unesco.org/OECDStat_Metadata/ShowMetadata.ashx?Dataset=EDULIT_DS&amp;Coords=%5bLOCATION%5d.%5bPRY%5d,%5bEDULIT_IND%5d.%5bCR_1_F%5d,%5bTIME%5d.%5b2011%5d&amp;ShowOnWeb=true" TargetMode="External"/><Relationship Id="rId574" Type="http://schemas.openxmlformats.org/officeDocument/2006/relationships/hyperlink" Target="http://data.uis.unesco.org/OECDStat_Metadata/ShowMetadata.ashx?Dataset=EDULIT_DS&amp;Coords=%5bLOCATION%5d.%5bIRQ%5d,%5bEDULIT_IND%5d.%5bCR_2_F%5d,%5bTIME%5d.%5b2011%5d&amp;ShowOnWeb=true" TargetMode="External"/><Relationship Id="rId227" Type="http://schemas.openxmlformats.org/officeDocument/2006/relationships/hyperlink" Target="http://data.uis.unesco.org/OECDStat_Metadata/ShowMetadata.ashx?Dataset=EDULIT_DS&amp;Coords=%5bLOCATION%5d.%5bCOD%5d,%5bEDULIT_IND%5d.%5bROFST_H_2_M%5d,%5bTIME%5d.%5b2010%5d&amp;ShowOnWeb=true" TargetMode="External"/><Relationship Id="rId781" Type="http://schemas.openxmlformats.org/officeDocument/2006/relationships/hyperlink" Target="http://data.uis.unesco.org/OECDStat_Metadata/ShowMetadata.ashx?Dataset=EDULIT_DS&amp;Coords=%5bLOCATION%5d.%5bKHM%5d,%5bEDULIT_IND%5d.%5bCR_3_M%5d,%5bTIME%5d.%5b2014%5d&amp;ShowOnWeb=true" TargetMode="External"/><Relationship Id="rId434" Type="http://schemas.openxmlformats.org/officeDocument/2006/relationships/hyperlink" Target="http://data.uis.unesco.org/OECDStat_Metadata/ShowMetadata.ashx?Dataset=EDULIT_DS&amp;Coords=%5bLOCATION%5d.%5bCOL%5d,%5bEDULIT_IND%5d.%5bCR_1_M%5d,%5bTIME%5d.%5b2011%5d&amp;ShowOnWeb=true" TargetMode="External"/><Relationship Id="rId641" Type="http://schemas.openxmlformats.org/officeDocument/2006/relationships/hyperlink" Target="http://data.uis.unesco.org/OECDStat_Metadata/ShowMetadata.ashx?Dataset=EDULIT_DS&amp;Coords=%5bLOCATION%5d.%5bEGY%5d,%5bEDULIT_IND%5d.%5bCR_2_M%5d,%5bTIME%5d.%5b2014%5d&amp;ShowOnWeb=true" TargetMode="External"/><Relationship Id="rId739" Type="http://schemas.openxmlformats.org/officeDocument/2006/relationships/hyperlink" Target="http://data.uis.unesco.org/OECDStat_Metadata/ShowMetadata.ashx?Dataset=EDULIT_DS&amp;Coords=%5bLOCATION%5d.%5bNGA%5d,%5bEDULIT_IND%5d.%5bCR_3_F%5d,%5bTIME%5d.%5b2011%5d&amp;ShowOnWeb=true" TargetMode="External"/><Relationship Id="rId280" Type="http://schemas.openxmlformats.org/officeDocument/2006/relationships/hyperlink" Target="http://data.uis.unesco.org/OECDStat_Metadata/ShowMetadata.ashx?Dataset=EDULIT_DS&amp;Coords=%5bLOCATION%5d.%5bARM%5d,%5bEDULIT_IND%5d.%5bCR_1_F%5d,%5bTIME%5d.%5b2011%5d&amp;ShowOnWeb=true" TargetMode="External"/><Relationship Id="rId501" Type="http://schemas.openxmlformats.org/officeDocument/2006/relationships/hyperlink" Target="http://data.uis.unesco.org/OECDStat_Metadata/ShowMetadata.ashx?Dataset=EDULIT_DS&amp;Coords=%5bLOCATION%5d.%5bPRY%5d,%5bEDULIT_IND%5d.%5bCR_1_M%5d,%5bTIME%5d.%5b2013%5d&amp;ShowOnWeb=true" TargetMode="External"/><Relationship Id="rId75" Type="http://schemas.openxmlformats.org/officeDocument/2006/relationships/hyperlink" Target="http://data.uis.unesco.org/OECDStat_Metadata/ShowMetadata.ashx?Dataset=EDULIT_DS&amp;Coords=%5bLOCATION%5d.%5bBGD%5d,%5bEDULIT_IND%5d.%5bROFST_H_1_M%5d,%5bTIME%5d.%5b2014%5d&amp;ShowOnWeb=true" TargetMode="External"/><Relationship Id="rId140" Type="http://schemas.openxmlformats.org/officeDocument/2006/relationships/hyperlink" Target="http://data.uis.unesco.org/OECDStat_Metadata/ShowMetadata.ashx?Dataset=EDULIT_DS&amp;Coords=%5bLOCATION%5d.%5bAFG%5d,%5bEDULIT_IND%5d.%5bROFST_H_2_F%5d,%5bTIME%5d.%5b2011%5d&amp;ShowOnWeb=true" TargetMode="External"/><Relationship Id="rId378" Type="http://schemas.openxmlformats.org/officeDocument/2006/relationships/hyperlink" Target="http://data.uis.unesco.org/OECDStat_Metadata/ShowMetadata.ashx?Dataset=EDULIT_DS&amp;Coords=%5bLOCATION%5d.%5bLCA%5d,%5bEDULIT_IND%5d.%5bCR_1_F%5d,%5bTIME%5d.%5b2012%5d&amp;ShowOnWeb=true" TargetMode="External"/><Relationship Id="rId585" Type="http://schemas.openxmlformats.org/officeDocument/2006/relationships/hyperlink" Target="http://data.uis.unesco.org/OECDStat_Metadata/ShowMetadata.ashx?Dataset=EDULIT_DS&amp;Coords=%5bLOCATION%5d.%5bNPL%5d,%5bEDULIT_IND%5d.%5bCR_2_F%5d,%5bTIME%5d.%5b2011%5d&amp;ShowOnWeb=true" TargetMode="External"/><Relationship Id="rId792" Type="http://schemas.openxmlformats.org/officeDocument/2006/relationships/hyperlink" Target="http://data.uis.unesco.org/OECDStat_Metadata/ShowMetadata.ashx?Dataset=EDULIT_DS&amp;Coords=%5bLOCATION%5d.%5bEGY%5d,%5bEDULIT_IND%5d.%5bCR_3_M%5d,%5bTIME%5d.%5b2014%5d&amp;ShowOnWeb=true" TargetMode="External"/><Relationship Id="rId806" Type="http://schemas.openxmlformats.org/officeDocument/2006/relationships/hyperlink" Target="http://data.uis.unesco.org/OECDStat_Metadata/ShowMetadata.ashx?Dataset=EDULIT_DS&amp;Coords=%5bLOCATION%5d.%5bLBR%5d,%5bEDULIT_IND%5d.%5bCR_3_M%5d,%5bTIME%5d.%5b2013%5d&amp;ShowOnWeb=true" TargetMode="External"/><Relationship Id="rId6" Type="http://schemas.openxmlformats.org/officeDocument/2006/relationships/hyperlink" Target="http://data.uis.unesco.org/OECDStat_Metadata/ShowMetadata.ashx?Dataset=EDULIT_DS&amp;Coords=%5bLOCATION%5d.%5bBGD%5d,%5bEDULIT_IND%5d.%5bROFST_H_1_F%5d,%5bTIME%5d.%5b2014%5d&amp;ShowOnWeb=true" TargetMode="External"/><Relationship Id="rId238" Type="http://schemas.openxmlformats.org/officeDocument/2006/relationships/hyperlink" Target="http://data.uis.unesco.org/OECDStat_Metadata/ShowMetadata.ashx?Dataset=EDULIT_DS&amp;Coords=%5bLOCATION%5d.%5bIRQ%5d,%5bEDULIT_IND%5d.%5bROFST_H_2_M%5d,%5bTIME%5d.%5b2011%5d&amp;ShowOnWeb=true" TargetMode="External"/><Relationship Id="rId445" Type="http://schemas.openxmlformats.org/officeDocument/2006/relationships/hyperlink" Target="http://data.uis.unesco.org/OECDStat_Metadata/ShowMetadata.ashx?Dataset=EDULIT_DS&amp;Coords=%5bLOCATION%5d.%5bCUB%5d,%5bEDULIT_IND%5d.%5bCR_1_M%5d,%5bTIME%5d.%5b2014%5d&amp;ShowOnWeb=true" TargetMode="External"/><Relationship Id="rId652" Type="http://schemas.openxmlformats.org/officeDocument/2006/relationships/hyperlink" Target="http://data.uis.unesco.org/OECDStat_Metadata/ShowMetadata.ashx?Dataset=EDULIT_DS&amp;Coords=%5bLOCATION%5d.%5bKGZ%5d,%5bEDULIT_IND%5d.%5bCR_2_M%5d,%5bTIME%5d.%5b2012%5d&amp;ShowOnWeb=true" TargetMode="External"/><Relationship Id="rId291" Type="http://schemas.openxmlformats.org/officeDocument/2006/relationships/hyperlink" Target="http://data.uis.unesco.org/OECDStat_Metadata/ShowMetadata.ashx?Dataset=EDULIT_DS&amp;Coords=%5bLOCATION%5d.%5bBRA%5d,%5bEDULIT_IND%5d.%5bCR_1_F%5d,%5bTIME%5d.%5b2013%5d&amp;ShowOnWeb=true" TargetMode="External"/><Relationship Id="rId305" Type="http://schemas.openxmlformats.org/officeDocument/2006/relationships/hyperlink" Target="http://data.uis.unesco.org/OECDStat_Metadata/ShowMetadata.ashx?Dataset=EDULIT_DS&amp;Coords=%5bLOCATION%5d.%5bCOL%5d,%5bEDULIT_IND%5d.%5bCR_1_F%5d,%5bTIME%5d.%5b2014%5d&amp;ShowOnWeb=true" TargetMode="External"/><Relationship Id="rId512" Type="http://schemas.openxmlformats.org/officeDocument/2006/relationships/hyperlink" Target="http://data.uis.unesco.org/OECDStat_Metadata/ShowMetadata.ashx?Dataset=EDULIT_DS&amp;Coords=%5bLOCATION%5d.%5bSRB%5d,%5bEDULIT_IND%5d.%5bCR_1_M%5d,%5bTIME%5d.%5b2011%5d&amp;ShowOnWeb=true" TargetMode="External"/><Relationship Id="rId86" Type="http://schemas.openxmlformats.org/officeDocument/2006/relationships/hyperlink" Target="http://data.uis.unesco.org/OECDStat_Metadata/ShowMetadata.ashx?Dataset=EDULIT_DS&amp;Coords=%5bLOCATION%5d.%5bCOL%5d,%5bEDULIT_IND%5d.%5bROFST_H_1_M%5d,%5bTIME%5d.%5b2010%5d&amp;ShowOnWeb=true" TargetMode="External"/><Relationship Id="rId151" Type="http://schemas.openxmlformats.org/officeDocument/2006/relationships/hyperlink" Target="http://data.uis.unesco.org/OECDStat_Metadata/ShowMetadata.ashx?Dataset=EDULIT_DS&amp;Coords=%5bLOCATION%5d.%5bKHM%5d,%5bEDULIT_IND%5d.%5bROFST_H_2_F%5d,%5bTIME%5d.%5b2010%5d&amp;ShowOnWeb=true" TargetMode="External"/><Relationship Id="rId389" Type="http://schemas.openxmlformats.org/officeDocument/2006/relationships/hyperlink" Target="http://data.uis.unesco.org/OECDStat_Metadata/ShowMetadata.ashx?Dataset=EDULIT_DS&amp;Coords=%5bLOCATION%5d.%5bMKD%5d,%5bEDULIT_IND%5d.%5bCR_1_F%5d,%5bTIME%5d.%5b2011%5d&amp;ShowOnWeb=true" TargetMode="External"/><Relationship Id="rId596" Type="http://schemas.openxmlformats.org/officeDocument/2006/relationships/hyperlink" Target="http://data.uis.unesco.org/OECDStat_Metadata/ShowMetadata.ashx?Dataset=EDULIT_DS&amp;Coords=%5bLOCATION%5d.%5bSRB%5d,%5bEDULIT_IND%5d.%5bCR_2_F%5d,%5bTIME%5d.%5b2011%5d&amp;ShowOnWeb=true" TargetMode="External"/><Relationship Id="rId817" Type="http://schemas.openxmlformats.org/officeDocument/2006/relationships/hyperlink" Target="http://data.uis.unesco.org/OECDStat_Metadata/ShowMetadata.ashx?Dataset=EDULIT_DS&amp;Coords=%5bLOCATION%5d.%5bPSE%5d,%5bEDULIT_IND%5d.%5bCR_3_M%5d,%5bTIME%5d.%5b2014%5d&amp;ShowOnWeb=true" TargetMode="External"/><Relationship Id="rId249" Type="http://schemas.openxmlformats.org/officeDocument/2006/relationships/hyperlink" Target="http://data.uis.unesco.org/OECDStat_Metadata/ShowMetadata.ashx?Dataset=EDULIT_DS&amp;Coords=%5bLOCATION%5d.%5bNPL%5d,%5bEDULIT_IND%5d.%5bROFST_H_2_M%5d,%5bTIME%5d.%5b2011%5d&amp;ShowOnWeb=true" TargetMode="External"/><Relationship Id="rId456" Type="http://schemas.openxmlformats.org/officeDocument/2006/relationships/hyperlink" Target="http://data.uis.unesco.org/OECDStat_Metadata/ShowMetadata.ashx?Dataset=EDULIT_DS&amp;Coords=%5bLOCATION%5d.%5bECU%5d,%5bEDULIT_IND%5d.%5bCR_1_M%5d,%5bTIME%5d.%5b2014%5d&amp;ShowOnWeb=true" TargetMode="External"/><Relationship Id="rId663" Type="http://schemas.openxmlformats.org/officeDocument/2006/relationships/hyperlink" Target="http://data.uis.unesco.org/OECDStat_Metadata/ShowMetadata.ashx?Dataset=EDULIT_DS&amp;Coords=%5bLOCATION%5d.%5bNGA%5d,%5bEDULIT_IND%5d.%5bCR_2_M%5d,%5bTIME%5d.%5b2010%5d&amp;ShowOnWeb=true" TargetMode="External"/><Relationship Id="rId870" Type="http://schemas.openxmlformats.org/officeDocument/2006/relationships/table" Target="../tables/table5.xml"/><Relationship Id="rId13" Type="http://schemas.openxmlformats.org/officeDocument/2006/relationships/hyperlink" Target="http://data.uis.unesco.org/OECDStat_Metadata/ShowMetadata.ashx?Dataset=EDULIT_DS&amp;Coords=%5bLOCATION%5d.%5bKHM%5d,%5bEDULIT_IND%5d.%5bROFST_H_1_F%5d,%5bTIME%5d.%5b2010%5d&amp;ShowOnWeb=true" TargetMode="External"/><Relationship Id="rId109" Type="http://schemas.openxmlformats.org/officeDocument/2006/relationships/hyperlink" Target="http://data.uis.unesco.org/OECDStat_Metadata/ShowMetadata.ashx?Dataset=EDULIT_DS&amp;Coords=%5bLOCATION%5d.%5bMNE%5d,%5bEDULIT_IND%5d.%5bROFST_H_1_M%5d,%5bTIME%5d.%5b2013%5d&amp;ShowOnWeb=true" TargetMode="External"/><Relationship Id="rId316" Type="http://schemas.openxmlformats.org/officeDocument/2006/relationships/hyperlink" Target="http://data.uis.unesco.org/OECDStat_Metadata/ShowMetadata.ashx?Dataset=EDULIT_DS&amp;Coords=%5bLOCATION%5d.%5bDOM%5d,%5bEDULIT_IND%5d.%5bCR_1_F%5d,%5bTIME%5d.%5b2010%5d&amp;ShowOnWeb=true" TargetMode="External"/><Relationship Id="rId523" Type="http://schemas.openxmlformats.org/officeDocument/2006/relationships/hyperlink" Target="http://data.uis.unesco.org/OECDStat_Metadata/ShowMetadata.ashx?Dataset=EDULIT_DS&amp;Coords=%5bLOCATION%5d.%5bTGO%5d,%5bEDULIT_IND%5d.%5bCR_1_M%5d,%5bTIME%5d.%5b2014%5d&amp;ShowOnWeb=true" TargetMode="External"/><Relationship Id="rId97" Type="http://schemas.openxmlformats.org/officeDocument/2006/relationships/hyperlink" Target="http://data.uis.unesco.org/OECDStat_Metadata/ShowMetadata.ashx?Dataset=EDULIT_DS&amp;Coords=%5bLOCATION%5d.%5bGHA%5d,%5bEDULIT_IND%5d.%5bROFST_H_1_M%5d,%5bTIME%5d.%5b2015%5d&amp;ShowOnWeb=true" TargetMode="External"/><Relationship Id="rId730" Type="http://schemas.openxmlformats.org/officeDocument/2006/relationships/hyperlink" Target="http://data.uis.unesco.org/OECDStat_Metadata/ShowMetadata.ashx?Dataset=EDULIT_DS&amp;Coords=%5bLOCATION%5d.%5bLSO%5d,%5bEDULIT_IND%5d.%5bCR_3_F%5d,%5bTIME%5d.%5b2014%5d&amp;ShowOnWeb=true" TargetMode="External"/><Relationship Id="rId828" Type="http://schemas.openxmlformats.org/officeDocument/2006/relationships/hyperlink" Target="http://data.uis.unesco.org/OECDStat_Metadata/ShowMetadata.ashx?Dataset=EDULIT_DS&amp;Coords=%5bLOCATION%5d.%5bSWZ%5d,%5bEDULIT_IND%5d.%5bCR_3_M%5d,%5bTIME%5d.%5b2010%5d&amp;ShowOnWeb=true" TargetMode="External"/><Relationship Id="rId162" Type="http://schemas.openxmlformats.org/officeDocument/2006/relationships/hyperlink" Target="http://data.uis.unesco.org/OECDStat_Metadata/ShowMetadata.ashx?Dataset=EDULIT_DS&amp;Coords=%5bLOCATION%5d.%5bEGY%5d,%5bEDULIT_IND%5d.%5bROFST_H_2_F%5d,%5bTIME%5d.%5b2014%5d&amp;ShowOnWeb=true" TargetMode="External"/><Relationship Id="rId467" Type="http://schemas.openxmlformats.org/officeDocument/2006/relationships/hyperlink" Target="http://data.uis.unesco.org/OECDStat_Metadata/ShowMetadata.ashx?Dataset=EDULIT_DS&amp;Coords=%5bLOCATION%5d.%5bGTM%5d,%5bEDULIT_IND%5d.%5bCR_1_M%5d,%5bTIME%5d.%5b2014%5d&amp;ShowOnWeb=true" TargetMode="External"/><Relationship Id="rId674" Type="http://schemas.openxmlformats.org/officeDocument/2006/relationships/hyperlink" Target="http://data.uis.unesco.org/OECDStat_Metadata/ShowMetadata.ashx?Dataset=EDULIT_DS&amp;Coords=%5bLOCATION%5d.%5bZAF%5d,%5bEDULIT_IND%5d.%5bCR_2_M%5d,%5bTIME%5d.%5b2011%5d&amp;ShowOnWeb=true" TargetMode="External"/><Relationship Id="rId24" Type="http://schemas.openxmlformats.org/officeDocument/2006/relationships/hyperlink" Target="http://data.uis.unesco.org/OECDStat_Metadata/ShowMetadata.ashx?Dataset=EDULIT_DS&amp;Coords=%5bLOCATION%5d.%5bEGY%5d,%5bEDULIT_IND%5d.%5bROFST_H_1_F%5d,%5bTIME%5d.%5b2014%5d&amp;ShowOnWeb=true" TargetMode="External"/><Relationship Id="rId327" Type="http://schemas.openxmlformats.org/officeDocument/2006/relationships/hyperlink" Target="http://data.uis.unesco.org/OECDStat_Metadata/ShowMetadata.ashx?Dataset=EDULIT_DS&amp;Coords=%5bLOCATION%5d.%5bSLV%5d,%5bEDULIT_IND%5d.%5bCR_1_F%5d,%5bTIME%5d.%5b2012%5d&amp;ShowOnWeb=true" TargetMode="External"/><Relationship Id="rId534" Type="http://schemas.openxmlformats.org/officeDocument/2006/relationships/hyperlink" Target="http://data.uis.unesco.org/OECDStat_Metadata/ShowMetadata.ashx?Dataset=EDULIT_DS&amp;Coords=%5bLOCATION%5d.%5bVEN%5d,%5bEDULIT_IND%5d.%5bCR_1_M%5d,%5bTIME%5d.%5b2011%5d&amp;ShowOnWeb=true" TargetMode="External"/><Relationship Id="rId741" Type="http://schemas.openxmlformats.org/officeDocument/2006/relationships/hyperlink" Target="http://data.uis.unesco.org/OECDStat_Metadata/ShowMetadata.ashx?Dataset=EDULIT_DS&amp;Coords=%5bLOCATION%5d.%5bPAK%5d,%5bEDULIT_IND%5d.%5bCR_3_F%5d,%5bTIME%5d.%5b2012%5d&amp;ShowOnWeb=true" TargetMode="External"/><Relationship Id="rId839" Type="http://schemas.openxmlformats.org/officeDocument/2006/relationships/hyperlink" Target="http://data.uis.unesco.org/OECDStat_Metadata/ShowMetadata.ashx?Dataset=EDULIT_DS&amp;Coords=%5bLOCATION%5d.%5bVNM%5d,%5bEDULIT_IND%5d.%5bCR_3_M%5d,%5bTIME%5d.%5b2011%5d&amp;ShowOnWeb=true" TargetMode="External"/><Relationship Id="rId173" Type="http://schemas.openxmlformats.org/officeDocument/2006/relationships/hyperlink" Target="http://data.uis.unesco.org/OECDStat_Metadata/ShowMetadata.ashx?Dataset=EDULIT_DS&amp;Coords=%5bLOCATION%5d.%5bLAO%5d,%5bEDULIT_IND%5d.%5bROFST_H_2_F%5d,%5bTIME%5d.%5b2012%5d&amp;ShowOnWeb=true" TargetMode="External"/><Relationship Id="rId380" Type="http://schemas.openxmlformats.org/officeDocument/2006/relationships/hyperlink" Target="http://data.uis.unesco.org/OECDStat_Metadata/ShowMetadata.ashx?Dataset=EDULIT_DS&amp;Coords=%5bLOCATION%5d.%5bSRB%5d,%5bEDULIT_IND%5d.%5bCR_1_F%5d,%5bTIME%5d.%5b2011%5d&amp;ShowOnWeb=true" TargetMode="External"/><Relationship Id="rId601" Type="http://schemas.openxmlformats.org/officeDocument/2006/relationships/hyperlink" Target="http://data.uis.unesco.org/OECDStat_Metadata/ShowMetadata.ashx?Dataset=EDULIT_DS&amp;Coords=%5bLOCATION%5d.%5bSUR%5d,%5bEDULIT_IND%5d.%5bCR_2_F%5d,%5bTIME%5d.%5b2010%5d&amp;ShowOnWeb=true" TargetMode="External"/><Relationship Id="rId240" Type="http://schemas.openxmlformats.org/officeDocument/2006/relationships/hyperlink" Target="http://data.uis.unesco.org/OECDStat_Metadata/ShowMetadata.ashx?Dataset=EDULIT_DS&amp;Coords=%5bLOCATION%5d.%5bKGZ%5d,%5bEDULIT_IND%5d.%5bROFST_H_2_M%5d,%5bTIME%5d.%5b2012%5d&amp;ShowOnWeb=true" TargetMode="External"/><Relationship Id="rId478" Type="http://schemas.openxmlformats.org/officeDocument/2006/relationships/hyperlink" Target="http://data.uis.unesco.org/OECDStat_Metadata/ShowMetadata.ashx?Dataset=EDULIT_DS&amp;Coords=%5bLOCATION%5d.%5bLBR%5d,%5bEDULIT_IND%5d.%5bCR_1_M%5d,%5bTIME%5d.%5b2013%5d&amp;ShowOnWeb=true" TargetMode="External"/><Relationship Id="rId685" Type="http://schemas.openxmlformats.org/officeDocument/2006/relationships/hyperlink" Target="http://data.uis.unesco.org/OECDStat_Metadata/ShowMetadata.ashx?Dataset=EDULIT_DS&amp;Coords=%5bLOCATION%5d.%5bUGA%5d,%5bEDULIT_IND%5d.%5bCR_2_M%5d,%5bTIME%5d.%5b2011%5d&amp;ShowOnWeb=true" TargetMode="External"/><Relationship Id="rId35" Type="http://schemas.openxmlformats.org/officeDocument/2006/relationships/hyperlink" Target="http://data.uis.unesco.org/OECDStat_Metadata/ShowMetadata.ashx?Dataset=EDULIT_DS&amp;Coords=%5bLOCATION%5d.%5bLAO%5d,%5bEDULIT_IND%5d.%5bROFST_H_1_F%5d,%5bTIME%5d.%5b2012%5d&amp;ShowOnWeb=true" TargetMode="External"/><Relationship Id="rId100" Type="http://schemas.openxmlformats.org/officeDocument/2006/relationships/hyperlink" Target="http://data.uis.unesco.org/OECDStat_Metadata/ShowMetadata.ashx?Dataset=EDULIT_DS&amp;Coords=%5bLOCATION%5d.%5bHND%5d,%5bEDULIT_IND%5d.%5bROFST_H_1_M%5d,%5bTIME%5d.%5b2011%5d&amp;ShowOnWeb=true" TargetMode="External"/><Relationship Id="rId338" Type="http://schemas.openxmlformats.org/officeDocument/2006/relationships/hyperlink" Target="http://data.uis.unesco.org/OECDStat_Metadata/ShowMetadata.ashx?Dataset=EDULIT_DS&amp;Coords=%5bLOCATION%5d.%5bHND%5d,%5bEDULIT_IND%5d.%5bCR_1_F%5d,%5bTIME%5d.%5b2010%5d&amp;ShowOnWeb=true" TargetMode="External"/><Relationship Id="rId545" Type="http://schemas.openxmlformats.org/officeDocument/2006/relationships/hyperlink" Target="http://data.uis.unesco.org/OECDStat_Metadata/ShowMetadata.ashx?Dataset=EDULIT_DS&amp;Coords=%5bLOCATION%5d.%5bBGD%5d,%5bEDULIT_IND%5d.%5bCR_2_F%5d,%5bTIME%5d.%5b2011%5d&amp;ShowOnWeb=true" TargetMode="External"/><Relationship Id="rId752" Type="http://schemas.openxmlformats.org/officeDocument/2006/relationships/hyperlink" Target="http://data.uis.unesco.org/OECDStat_Metadata/ShowMetadata.ashx?Dataset=EDULIT_DS&amp;Coords=%5bLOCATION%5d.%5bSUR%5d,%5bEDULIT_IND%5d.%5bCR_3_F%5d,%5bTIME%5d.%5b2010%5d&amp;ShowOnWeb=true" TargetMode="External"/><Relationship Id="rId184" Type="http://schemas.openxmlformats.org/officeDocument/2006/relationships/hyperlink" Target="http://data.uis.unesco.org/OECDStat_Metadata/ShowMetadata.ashx?Dataset=EDULIT_DS&amp;Coords=%5bLOCATION%5d.%5bNGA%5d,%5bEDULIT_IND%5d.%5bROFST_H_2_F%5d,%5bTIME%5d.%5b2013%5d&amp;ShowOnWeb=true" TargetMode="External"/><Relationship Id="rId391" Type="http://schemas.openxmlformats.org/officeDocument/2006/relationships/hyperlink" Target="http://data.uis.unesco.org/OECDStat_Metadata/ShowMetadata.ashx?Dataset=EDULIT_DS&amp;Coords=%5bLOCATION%5d.%5bTGO%5d,%5bEDULIT_IND%5d.%5bCR_1_F%5d,%5bTIME%5d.%5b2014%5d&amp;ShowOnWeb=true" TargetMode="External"/><Relationship Id="rId405" Type="http://schemas.openxmlformats.org/officeDocument/2006/relationships/hyperlink" Target="http://data.uis.unesco.org/OECDStat_Metadata/ShowMetadata.ashx?Dataset=EDULIT_DS&amp;Coords=%5bLOCATION%5d.%5bVNM%5d,%5bEDULIT_IND%5d.%5bCR_1_F%5d,%5bTIME%5d.%5b2011%5d&amp;ShowOnWeb=true" TargetMode="External"/><Relationship Id="rId612" Type="http://schemas.openxmlformats.org/officeDocument/2006/relationships/hyperlink" Target="http://data.uis.unesco.org/OECDStat_Metadata/ShowMetadata.ashx?Dataset=EDULIT_DS&amp;Coords=%5bLOCATION%5d.%5bURY%5d,%5bEDULIT_IND%5d.%5bCR_2_F%5d,%5bTIME%5d.%5b2013%5d&amp;ShowOnWeb=true" TargetMode="External"/><Relationship Id="rId251" Type="http://schemas.openxmlformats.org/officeDocument/2006/relationships/hyperlink" Target="http://data.uis.unesco.org/OECDStat_Metadata/ShowMetadata.ashx?Dataset=EDULIT_DS&amp;Coords=%5bLOCATION%5d.%5bNGA%5d,%5bEDULIT_IND%5d.%5bROFST_H_2_M%5d,%5bTIME%5d.%5b2011%5d&amp;ShowOnWeb=true" TargetMode="External"/><Relationship Id="rId489" Type="http://schemas.openxmlformats.org/officeDocument/2006/relationships/hyperlink" Target="http://data.uis.unesco.org/OECDStat_Metadata/ShowMetadata.ashx?Dataset=EDULIT_DS&amp;Coords=%5bLOCATION%5d.%5bNGA%5d,%5bEDULIT_IND%5d.%5bCR_1_M%5d,%5bTIME%5d.%5b2010%5d&amp;ShowOnWeb=true" TargetMode="External"/><Relationship Id="rId696" Type="http://schemas.openxmlformats.org/officeDocument/2006/relationships/hyperlink" Target="http://data.uis.unesco.org/OECDStat_Metadata/ShowMetadata.ashx?Dataset=EDULIT_DS&amp;Coords=%5bLOCATION%5d.%5bARM%5d,%5bEDULIT_IND%5d.%5bCR_3_F%5d,%5bTIME%5d.%5b2011%5d&amp;ShowOnWeb=true" TargetMode="External"/><Relationship Id="rId46" Type="http://schemas.openxmlformats.org/officeDocument/2006/relationships/hyperlink" Target="http://data.uis.unesco.org/OECDStat_Metadata/ShowMetadata.ashx?Dataset=EDULIT_DS&amp;Coords=%5bLOCATION%5d.%5bNGA%5d,%5bEDULIT_IND%5d.%5bROFST_H_1_F%5d,%5bTIME%5d.%5b2013%5d&amp;ShowOnWeb=true" TargetMode="External"/><Relationship Id="rId293" Type="http://schemas.openxmlformats.org/officeDocument/2006/relationships/hyperlink" Target="http://data.uis.unesco.org/OECDStat_Metadata/ShowMetadata.ashx?Dataset=EDULIT_DS&amp;Coords=%5bLOCATION%5d.%5bBFA%5d,%5bEDULIT_IND%5d.%5bCR_1_F%5d,%5bTIME%5d.%5b2010%5d&amp;ShowOnWeb=true" TargetMode="External"/><Relationship Id="rId307" Type="http://schemas.openxmlformats.org/officeDocument/2006/relationships/hyperlink" Target="http://data.uis.unesco.org/OECDStat_Metadata/ShowMetadata.ashx?Dataset=EDULIT_DS&amp;Coords=%5bLOCATION%5d.%5bCRI%5d,%5bEDULIT_IND%5d.%5bCR_1_F%5d,%5bTIME%5d.%5b2010%5d&amp;ShowOnWeb=true" TargetMode="External"/><Relationship Id="rId349" Type="http://schemas.openxmlformats.org/officeDocument/2006/relationships/hyperlink" Target="http://data.uis.unesco.org/OECDStat_Metadata/ShowMetadata.ashx?Dataset=EDULIT_DS&amp;Coords=%5bLOCATION%5d.%5bMEX%5d,%5bEDULIT_IND%5d.%5bCR_1_F%5d,%5bTIME%5d.%5b2010%5d&amp;ShowOnWeb=true" TargetMode="External"/><Relationship Id="rId514" Type="http://schemas.openxmlformats.org/officeDocument/2006/relationships/hyperlink" Target="http://data.uis.unesco.org/OECDStat_Metadata/ShowMetadata.ashx?Dataset=EDULIT_DS&amp;Coords=%5bLOCATION%5d.%5bZAF%5d,%5bEDULIT_IND%5d.%5bCR_1_M%5d,%5bTIME%5d.%5b2011%5d&amp;ShowOnWeb=true" TargetMode="External"/><Relationship Id="rId556" Type="http://schemas.openxmlformats.org/officeDocument/2006/relationships/hyperlink" Target="http://data.uis.unesco.org/OECDStat_Metadata/ShowMetadata.ashx?Dataset=EDULIT_DS&amp;Coords=%5bLOCATION%5d.%5bTCD%5d,%5bEDULIT_IND%5d.%5bCR_2_F%5d,%5bTIME%5d.%5b2014%5d&amp;ShowOnWeb=true" TargetMode="External"/><Relationship Id="rId721" Type="http://schemas.openxmlformats.org/officeDocument/2006/relationships/hyperlink" Target="http://data.uis.unesco.org/OECDStat_Metadata/ShowMetadata.ashx?Dataset=EDULIT_DS&amp;Coords=%5bLOCATION%5d.%5bGHA%5d,%5bEDULIT_IND%5d.%5bCR_3_F%5d,%5bTIME%5d.%5b2010%5d&amp;ShowOnWeb=true" TargetMode="External"/><Relationship Id="rId763" Type="http://schemas.openxmlformats.org/officeDocument/2006/relationships/hyperlink" Target="http://data.uis.unesco.org/OECDStat_Metadata/ShowMetadata.ashx?Dataset=EDULIT_DS&amp;Coords=%5bLOCATION%5d.%5bURY%5d,%5bEDULIT_IND%5d.%5bCR_3_F%5d,%5bTIME%5d.%5b2013%5d&amp;ShowOnWeb=true" TargetMode="External"/><Relationship Id="rId88" Type="http://schemas.openxmlformats.org/officeDocument/2006/relationships/hyperlink" Target="http://data.uis.unesco.org/OECDStat_Metadata/ShowMetadata.ashx?Dataset=EDULIT_DS&amp;Coords=%5bLOCATION%5d.%5bCRI%5d,%5bEDULIT_IND%5d.%5bROFST_H_1_M%5d,%5bTIME%5d.%5b2011%5d&amp;ShowOnWeb=true" TargetMode="External"/><Relationship Id="rId111" Type="http://schemas.openxmlformats.org/officeDocument/2006/relationships/hyperlink" Target="http://data.uis.unesco.org/OECDStat_Metadata/ShowMetadata.ashx?Dataset=EDULIT_DS&amp;Coords=%5bLOCATION%5d.%5bNAM%5d,%5bEDULIT_IND%5d.%5bROFST_H_1_M%5d,%5bTIME%5d.%5b2013%5d&amp;ShowOnWeb=true" TargetMode="External"/><Relationship Id="rId153" Type="http://schemas.openxmlformats.org/officeDocument/2006/relationships/hyperlink" Target="http://data.uis.unesco.org/OECDStat_Metadata/ShowMetadata.ashx?Dataset=EDULIT_DS&amp;Coords=%5bLOCATION%5d.%5bCMR%5d,%5bEDULIT_IND%5d.%5bROFST_H_2_F%5d,%5bTIME%5d.%5b2011%5d&amp;ShowOnWeb=true" TargetMode="External"/><Relationship Id="rId195" Type="http://schemas.openxmlformats.org/officeDocument/2006/relationships/hyperlink" Target="http://data.uis.unesco.org/OECDStat_Metadata/ShowMetadata.ashx?Dataset=EDULIT_DS&amp;Coords=%5bLOCATION%5d.%5bSWZ%5d,%5bEDULIT_IND%5d.%5bROFST_H_2_F%5d,%5bTIME%5d.%5b2010%5d&amp;ShowOnWeb=true" TargetMode="External"/><Relationship Id="rId209" Type="http://schemas.openxmlformats.org/officeDocument/2006/relationships/hyperlink" Target="http://data.uis.unesco.org/OECDStat_Metadata/ShowMetadata.ashx?Dataset=EDULIT_DS&amp;Coords=%5bLOCATION%5d.%5bDZA%5d,%5bEDULIT_IND%5d.%5bROFST_H_2_M%5d,%5bTIME%5d.%5b2013%5d&amp;ShowOnWeb=true" TargetMode="External"/><Relationship Id="rId360" Type="http://schemas.openxmlformats.org/officeDocument/2006/relationships/hyperlink" Target="http://data.uis.unesco.org/OECDStat_Metadata/ShowMetadata.ashx?Dataset=EDULIT_DS&amp;Coords=%5bLOCATION%5d.%5bPAK%5d,%5bEDULIT_IND%5d.%5bCR_1_F%5d,%5bTIME%5d.%5b2012%5d&amp;ShowOnWeb=true" TargetMode="External"/><Relationship Id="rId416" Type="http://schemas.openxmlformats.org/officeDocument/2006/relationships/hyperlink" Target="http://data.uis.unesco.org/OECDStat_Metadata/ShowMetadata.ashx?Dataset=EDULIT_DS&amp;Coords=%5bLOCATION%5d.%5bBLR%5d,%5bEDULIT_IND%5d.%5bCR_1_M%5d,%5bTIME%5d.%5b2012%5d&amp;ShowOnWeb=true" TargetMode="External"/><Relationship Id="rId598" Type="http://schemas.openxmlformats.org/officeDocument/2006/relationships/hyperlink" Target="http://data.uis.unesco.org/OECDStat_Metadata/ShowMetadata.ashx?Dataset=EDULIT_DS&amp;Coords=%5bLOCATION%5d.%5bZAF%5d,%5bEDULIT_IND%5d.%5bCR_2_F%5d,%5bTIME%5d.%5b2011%5d&amp;ShowOnWeb=true" TargetMode="External"/><Relationship Id="rId819" Type="http://schemas.openxmlformats.org/officeDocument/2006/relationships/hyperlink" Target="http://data.uis.unesco.org/OECDStat_Metadata/ShowMetadata.ashx?Dataset=EDULIT_DS&amp;Coords=%5bLOCATION%5d.%5bRWA%5d,%5bEDULIT_IND%5d.%5bCR_3_M%5d,%5bTIME%5d.%5b2015%5d&amp;ShowOnWeb=true" TargetMode="External"/><Relationship Id="rId220" Type="http://schemas.openxmlformats.org/officeDocument/2006/relationships/hyperlink" Target="http://data.uis.unesco.org/OECDStat_Metadata/ShowMetadata.ashx?Dataset=EDULIT_DS&amp;Coords=%5bLOCATION%5d.%5bKHM%5d,%5bEDULIT_IND%5d.%5bROFST_H_2_M%5d,%5bTIME%5d.%5b2014%5d&amp;ShowOnWeb=true" TargetMode="External"/><Relationship Id="rId458" Type="http://schemas.openxmlformats.org/officeDocument/2006/relationships/hyperlink" Target="http://data.uis.unesco.org/OECDStat_Metadata/ShowMetadata.ashx?Dataset=EDULIT_DS&amp;Coords=%5bLOCATION%5d.%5bSLV%5d,%5bEDULIT_IND%5d.%5bCR_1_M%5d,%5bTIME%5d.%5b2010%5d&amp;ShowOnWeb=true" TargetMode="External"/><Relationship Id="rId623" Type="http://schemas.openxmlformats.org/officeDocument/2006/relationships/hyperlink" Target="http://data.uis.unesco.org/OECDStat_Metadata/ShowMetadata.ashx?Dataset=EDULIT_DS&amp;Coords=%5bLOCATION%5d.%5bBRB%5d,%5bEDULIT_IND%5d.%5bCR_2_M%5d,%5bTIME%5d.%5b2012%5d&amp;ShowOnWeb=true" TargetMode="External"/><Relationship Id="rId665" Type="http://schemas.openxmlformats.org/officeDocument/2006/relationships/hyperlink" Target="http://data.uis.unesco.org/OECDStat_Metadata/ShowMetadata.ashx?Dataset=EDULIT_DS&amp;Coords=%5bLOCATION%5d.%5bNGA%5d,%5bEDULIT_IND%5d.%5bCR_2_M%5d,%5bTIME%5d.%5b2013%5d&amp;ShowOnWeb=true" TargetMode="External"/><Relationship Id="rId830" Type="http://schemas.openxmlformats.org/officeDocument/2006/relationships/hyperlink" Target="http://data.uis.unesco.org/OECDStat_Metadata/ShowMetadata.ashx?Dataset=EDULIT_DS&amp;Coords=%5bLOCATION%5d.%5bTHA%5d,%5bEDULIT_IND%5d.%5bCR_3_M%5d,%5bTIME%5d.%5b2013%5d&amp;ShowOnWeb=true" TargetMode="External"/><Relationship Id="rId872" Type="http://schemas.openxmlformats.org/officeDocument/2006/relationships/comments" Target="../comments1.xml"/><Relationship Id="rId15" Type="http://schemas.openxmlformats.org/officeDocument/2006/relationships/hyperlink" Target="http://data.uis.unesco.org/OECDStat_Metadata/ShowMetadata.ashx?Dataset=EDULIT_DS&amp;Coords=%5bLOCATION%5d.%5bCMR%5d,%5bEDULIT_IND%5d.%5bROFST_H_1_F%5d,%5bTIME%5d.%5b2011%5d&amp;ShowOnWeb=true" TargetMode="External"/><Relationship Id="rId57" Type="http://schemas.openxmlformats.org/officeDocument/2006/relationships/hyperlink" Target="http://data.uis.unesco.org/OECDStat_Metadata/ShowMetadata.ashx?Dataset=EDULIT_DS&amp;Coords=%5bLOCATION%5d.%5bSUR%5d,%5bEDULIT_IND%5d.%5bROFST_H_1_F%5d,%5bTIME%5d.%5b2010%5d&amp;ShowOnWeb=true" TargetMode="External"/><Relationship Id="rId262" Type="http://schemas.openxmlformats.org/officeDocument/2006/relationships/hyperlink" Target="http://data.uis.unesco.org/OECDStat_Metadata/ShowMetadata.ashx?Dataset=EDULIT_DS&amp;Coords=%5bLOCATION%5d.%5bSDN%5d,%5bEDULIT_IND%5d.%5bROFST_H_2_M%5d,%5bTIME%5d.%5b2014%5d&amp;ShowOnWeb=true" TargetMode="External"/><Relationship Id="rId318" Type="http://schemas.openxmlformats.org/officeDocument/2006/relationships/hyperlink" Target="http://data.uis.unesco.org/OECDStat_Metadata/ShowMetadata.ashx?Dataset=EDULIT_DS&amp;Coords=%5bLOCATION%5d.%5bDOM%5d,%5bEDULIT_IND%5d.%5bCR_1_F%5d,%5bTIME%5d.%5b2012%5d&amp;ShowOnWeb=true" TargetMode="External"/><Relationship Id="rId525" Type="http://schemas.openxmlformats.org/officeDocument/2006/relationships/hyperlink" Target="http://data.uis.unesco.org/OECDStat_Metadata/ShowMetadata.ashx?Dataset=EDULIT_DS&amp;Coords=%5bLOCATION%5d.%5bUGA%5d,%5bEDULIT_IND%5d.%5bCR_1_M%5d,%5bTIME%5d.%5b2011%5d&amp;ShowOnWeb=true" TargetMode="External"/><Relationship Id="rId567" Type="http://schemas.openxmlformats.org/officeDocument/2006/relationships/hyperlink" Target="http://data.uis.unesco.org/OECDStat_Metadata/ShowMetadata.ashx?Dataset=EDULIT_DS&amp;Coords=%5bLOCATION%5d.%5bGAB%5d,%5bEDULIT_IND%5d.%5bCR_2_F%5d,%5bTIME%5d.%5b2012%5d&amp;ShowOnWeb=true" TargetMode="External"/><Relationship Id="rId732" Type="http://schemas.openxmlformats.org/officeDocument/2006/relationships/hyperlink" Target="http://data.uis.unesco.org/OECDStat_Metadata/ShowMetadata.ashx?Dataset=EDULIT_DS&amp;Coords=%5bLOCATION%5d.%5bMWI%5d,%5bEDULIT_IND%5d.%5bCR_3_F%5d,%5bTIME%5d.%5b2010%5d&amp;ShowOnWeb=true" TargetMode="External"/><Relationship Id="rId99" Type="http://schemas.openxmlformats.org/officeDocument/2006/relationships/hyperlink" Target="http://data.uis.unesco.org/OECDStat_Metadata/ShowMetadata.ashx?Dataset=EDULIT_DS&amp;Coords=%5bLOCATION%5d.%5bHTI%5d,%5bEDULIT_IND%5d.%5bROFST_H_1_M%5d,%5bTIME%5d.%5b2012%5d&amp;ShowOnWeb=true" TargetMode="External"/><Relationship Id="rId122" Type="http://schemas.openxmlformats.org/officeDocument/2006/relationships/hyperlink" Target="http://data.uis.unesco.org/OECDStat_Metadata/ShowMetadata.ashx?Dataset=EDULIT_DS&amp;Coords=%5bLOCATION%5d.%5bSRB%5d,%5bEDULIT_IND%5d.%5bROFST_H_1_M%5d,%5bTIME%5d.%5b2011%5d&amp;ShowOnWeb=true" TargetMode="External"/><Relationship Id="rId164" Type="http://schemas.openxmlformats.org/officeDocument/2006/relationships/hyperlink" Target="http://data.uis.unesco.org/OECDStat_Metadata/ShowMetadata.ashx?Dataset=EDULIT_DS&amp;Coords=%5bLOCATION%5d.%5bGAB%5d,%5bEDULIT_IND%5d.%5bROFST_H_2_F%5d,%5bTIME%5d.%5b2012%5d&amp;ShowOnWeb=true" TargetMode="External"/><Relationship Id="rId371" Type="http://schemas.openxmlformats.org/officeDocument/2006/relationships/hyperlink" Target="http://data.uis.unesco.org/OECDStat_Metadata/ShowMetadata.ashx?Dataset=EDULIT_DS&amp;Coords=%5bLOCATION%5d.%5bPER%5d,%5bEDULIT_IND%5d.%5bCR_1_F%5d,%5bTIME%5d.%5b2010%5d&amp;ShowOnWeb=true" TargetMode="External"/><Relationship Id="rId774" Type="http://schemas.openxmlformats.org/officeDocument/2006/relationships/hyperlink" Target="http://data.uis.unesco.org/OECDStat_Metadata/ShowMetadata.ashx?Dataset=EDULIT_DS&amp;Coords=%5bLOCATION%5d.%5bBRB%5d,%5bEDULIT_IND%5d.%5bCR_3_M%5d,%5bTIME%5d.%5b2012%5d&amp;ShowOnWeb=true" TargetMode="External"/><Relationship Id="rId427" Type="http://schemas.openxmlformats.org/officeDocument/2006/relationships/hyperlink" Target="http://data.uis.unesco.org/OECDStat_Metadata/ShowMetadata.ashx?Dataset=EDULIT_DS&amp;Coords=%5bLOCATION%5d.%5bKHM%5d,%5bEDULIT_IND%5d.%5bCR_1_M%5d,%5bTIME%5d.%5b2010%5d&amp;ShowOnWeb=true" TargetMode="External"/><Relationship Id="rId469" Type="http://schemas.openxmlformats.org/officeDocument/2006/relationships/hyperlink" Target="http://data.uis.unesco.org/OECDStat_Metadata/ShowMetadata.ashx?Dataset=EDULIT_DS&amp;Coords=%5bLOCATION%5d.%5bHTI%5d,%5bEDULIT_IND%5d.%5bCR_1_M%5d,%5bTIME%5d.%5b2012%5d&amp;ShowOnWeb=true" TargetMode="External"/><Relationship Id="rId634" Type="http://schemas.openxmlformats.org/officeDocument/2006/relationships/hyperlink" Target="http://data.uis.unesco.org/OECDStat_Metadata/ShowMetadata.ashx?Dataset=EDULIT_DS&amp;Coords=%5bLOCATION%5d.%5bCOG%5d,%5bEDULIT_IND%5d.%5bCR_2_M%5d,%5bTIME%5d.%5b2012%5d&amp;ShowOnWeb=true" TargetMode="External"/><Relationship Id="rId676" Type="http://schemas.openxmlformats.org/officeDocument/2006/relationships/hyperlink" Target="http://data.uis.unesco.org/OECDStat_Metadata/ShowMetadata.ashx?Dataset=EDULIT_DS&amp;Coords=%5bLOCATION%5d.%5bSDN%5d,%5bEDULIT_IND%5d.%5bCR_2_M%5d,%5bTIME%5d.%5b2014%5d&amp;ShowOnWeb=true" TargetMode="External"/><Relationship Id="rId841" Type="http://schemas.openxmlformats.org/officeDocument/2006/relationships/hyperlink" Target="http://data.uis.unesco.org/OECDStat_Metadata/ShowMetadata.ashx?Dataset=EDULIT_DS&amp;Coords=%5bLOCATION%5d.%5bZMB%5d,%5bEDULIT_IND%5d.%5bCR_3_M%5d,%5bTIME%5d.%5b2013%5d&amp;ShowOnWeb=true" TargetMode="External"/><Relationship Id="rId26" Type="http://schemas.openxmlformats.org/officeDocument/2006/relationships/hyperlink" Target="http://data.uis.unesco.org/OECDStat_Metadata/ShowMetadata.ashx?Dataset=EDULIT_DS&amp;Coords=%5bLOCATION%5d.%5bGAB%5d,%5bEDULIT_IND%5d.%5bROFST_H_1_F%5d,%5bTIME%5d.%5b2012%5d&amp;ShowOnWeb=true" TargetMode="External"/><Relationship Id="rId231" Type="http://schemas.openxmlformats.org/officeDocument/2006/relationships/hyperlink" Target="http://data.uis.unesco.org/OECDStat_Metadata/ShowMetadata.ashx?Dataset=EDULIT_DS&amp;Coords=%5bLOCATION%5d.%5bETH%5d,%5bEDULIT_IND%5d.%5bROFST_H_2_M%5d,%5bTIME%5d.%5b2011%5d&amp;ShowOnWeb=true" TargetMode="External"/><Relationship Id="rId273" Type="http://schemas.openxmlformats.org/officeDocument/2006/relationships/hyperlink" Target="http://data.uis.unesco.org/OECDStat_Metadata/ShowMetadata.ashx?Dataset=EDULIT_DS&amp;Coords=%5bLOCATION%5d.%5bURY%5d,%5bEDULIT_IND%5d.%5bROFST_H_2_M%5d,%5bTIME%5d.%5b2013%5d&amp;ShowOnWeb=true" TargetMode="External"/><Relationship Id="rId329" Type="http://schemas.openxmlformats.org/officeDocument/2006/relationships/hyperlink" Target="http://data.uis.unesco.org/OECDStat_Metadata/ShowMetadata.ashx?Dataset=EDULIT_DS&amp;Coords=%5bLOCATION%5d.%5bSLV%5d,%5bEDULIT_IND%5d.%5bCR_1_F%5d,%5bTIME%5d.%5b2014%5d&amp;ShowOnWeb=true" TargetMode="External"/><Relationship Id="rId480" Type="http://schemas.openxmlformats.org/officeDocument/2006/relationships/hyperlink" Target="http://data.uis.unesco.org/OECDStat_Metadata/ShowMetadata.ashx?Dataset=EDULIT_DS&amp;Coords=%5bLOCATION%5d.%5bMLI%5d,%5bEDULIT_IND%5d.%5bCR_1_M%5d,%5bTIME%5d.%5b2013%5d&amp;ShowOnWeb=true" TargetMode="External"/><Relationship Id="rId536" Type="http://schemas.openxmlformats.org/officeDocument/2006/relationships/hyperlink" Target="http://data.uis.unesco.org/OECDStat_Metadata/ShowMetadata.ashx?Dataset=EDULIT_DS&amp;Coords=%5bLOCATION%5d.%5bVEN%5d,%5bEDULIT_IND%5d.%5bCR_1_M%5d,%5bTIME%5d.%5b2013%5d&amp;ShowOnWeb=true" TargetMode="External"/><Relationship Id="rId701" Type="http://schemas.openxmlformats.org/officeDocument/2006/relationships/hyperlink" Target="http://data.uis.unesco.org/OECDStat_Metadata/ShowMetadata.ashx?Dataset=EDULIT_DS&amp;Coords=%5bLOCATION%5d.%5bBEN%5d,%5bEDULIT_IND%5d.%5bCR_3_F%5d,%5bTIME%5d.%5b2011%5d&amp;ShowOnWeb=true" TargetMode="External"/><Relationship Id="rId68" Type="http://schemas.openxmlformats.org/officeDocument/2006/relationships/hyperlink" Target="http://data.uis.unesco.org/OECDStat_Metadata/ShowMetadata.ashx?Dataset=EDULIT_DS&amp;Coords=%5bLOCATION%5d.%5bVNM%5d,%5bEDULIT_IND%5d.%5bROFST_H_1_F%5d,%5bTIME%5d.%5b2011%5d&amp;ShowOnWeb=true" TargetMode="External"/><Relationship Id="rId133" Type="http://schemas.openxmlformats.org/officeDocument/2006/relationships/hyperlink" Target="http://data.uis.unesco.org/OECDStat_Metadata/ShowMetadata.ashx?Dataset=EDULIT_DS&amp;Coords=%5bLOCATION%5d.%5bTUN%5d,%5bEDULIT_IND%5d.%5bROFST_H_1_M%5d,%5bTIME%5d.%5b2012%5d&amp;ShowOnWeb=true" TargetMode="External"/><Relationship Id="rId175" Type="http://schemas.openxmlformats.org/officeDocument/2006/relationships/hyperlink" Target="http://data.uis.unesco.org/OECDStat_Metadata/ShowMetadata.ashx?Dataset=EDULIT_DS&amp;Coords=%5bLOCATION%5d.%5bLBR%5d,%5bEDULIT_IND%5d.%5bROFST_H_2_F%5d,%5bTIME%5d.%5b2013%5d&amp;ShowOnWeb=true" TargetMode="External"/><Relationship Id="rId340" Type="http://schemas.openxmlformats.org/officeDocument/2006/relationships/hyperlink" Target="http://data.uis.unesco.org/OECDStat_Metadata/ShowMetadata.ashx?Dataset=EDULIT_DS&amp;Coords=%5bLOCATION%5d.%5bHND%5d,%5bEDULIT_IND%5d.%5bCR_1_F%5d,%5bTIME%5d.%5b2013%5d&amp;ShowOnWeb=true" TargetMode="External"/><Relationship Id="rId578" Type="http://schemas.openxmlformats.org/officeDocument/2006/relationships/hyperlink" Target="http://data.uis.unesco.org/OECDStat_Metadata/ShowMetadata.ashx?Dataset=EDULIT_DS&amp;Coords=%5bLOCATION%5d.%5bLSO%5d,%5bEDULIT_IND%5d.%5bCR_2_F%5d,%5bTIME%5d.%5b2014%5d&amp;ShowOnWeb=true" TargetMode="External"/><Relationship Id="rId743" Type="http://schemas.openxmlformats.org/officeDocument/2006/relationships/hyperlink" Target="http://data.uis.unesco.org/OECDStat_Metadata/ShowMetadata.ashx?Dataset=EDULIT_DS&amp;Coords=%5bLOCATION%5d.%5bRWA%5d,%5bEDULIT_IND%5d.%5bCR_3_F%5d,%5bTIME%5d.%5b2010%5d&amp;ShowOnWeb=true" TargetMode="External"/><Relationship Id="rId785" Type="http://schemas.openxmlformats.org/officeDocument/2006/relationships/hyperlink" Target="http://data.uis.unesco.org/OECDStat_Metadata/ShowMetadata.ashx?Dataset=EDULIT_DS&amp;Coords=%5bLOCATION%5d.%5bCOG%5d,%5bEDULIT_IND%5d.%5bCR_3_M%5d,%5bTIME%5d.%5b2012%5d&amp;ShowOnWeb=true" TargetMode="External"/><Relationship Id="rId200" Type="http://schemas.openxmlformats.org/officeDocument/2006/relationships/hyperlink" Target="http://data.uis.unesco.org/OECDStat_Metadata/ShowMetadata.ashx?Dataset=EDULIT_DS&amp;Coords=%5bLOCATION%5d.%5bTGO%5d,%5bEDULIT_IND%5d.%5bROFST_H_2_F%5d,%5bTIME%5d.%5b2014%5d&amp;ShowOnWeb=true" TargetMode="External"/><Relationship Id="rId382" Type="http://schemas.openxmlformats.org/officeDocument/2006/relationships/hyperlink" Target="http://data.uis.unesco.org/OECDStat_Metadata/ShowMetadata.ashx?Dataset=EDULIT_DS&amp;Coords=%5bLOCATION%5d.%5bZAF%5d,%5bEDULIT_IND%5d.%5bCR_1_F%5d,%5bTIME%5d.%5b2011%5d&amp;ShowOnWeb=true" TargetMode="External"/><Relationship Id="rId438" Type="http://schemas.openxmlformats.org/officeDocument/2006/relationships/hyperlink" Target="http://data.uis.unesco.org/OECDStat_Metadata/ShowMetadata.ashx?Dataset=EDULIT_DS&amp;Coords=%5bLOCATION%5d.%5bCOG%5d,%5bEDULIT_IND%5d.%5bCR_1_M%5d,%5bTIME%5d.%5b2012%5d&amp;ShowOnWeb=true" TargetMode="External"/><Relationship Id="rId603" Type="http://schemas.openxmlformats.org/officeDocument/2006/relationships/hyperlink" Target="http://data.uis.unesco.org/OECDStat_Metadata/ShowMetadata.ashx?Dataset=EDULIT_DS&amp;Coords=%5bLOCATION%5d.%5bTJK%5d,%5bEDULIT_IND%5d.%5bCR_2_F%5d,%5bTIME%5d.%5b2012%5d&amp;ShowOnWeb=true" TargetMode="External"/><Relationship Id="rId645" Type="http://schemas.openxmlformats.org/officeDocument/2006/relationships/hyperlink" Target="http://data.uis.unesco.org/OECDStat_Metadata/ShowMetadata.ashx?Dataset=EDULIT_DS&amp;Coords=%5bLOCATION%5d.%5bGHA%5d,%5bEDULIT_IND%5d.%5bCR_2_M%5d,%5bTIME%5d.%5b2010%5d&amp;ShowOnWeb=true" TargetMode="External"/><Relationship Id="rId687" Type="http://schemas.openxmlformats.org/officeDocument/2006/relationships/hyperlink" Target="http://data.uis.unesco.org/OECDStat_Metadata/ShowMetadata.ashx?Dataset=EDULIT_DS&amp;Coords=%5bLOCATION%5d.%5bUSA%5d,%5bEDULIT_IND%5d.%5bCR_2_M%5d,%5bTIME%5d.%5b2010%5d&amp;ShowOnWeb=true" TargetMode="External"/><Relationship Id="rId810" Type="http://schemas.openxmlformats.org/officeDocument/2006/relationships/hyperlink" Target="http://data.uis.unesco.org/OECDStat_Metadata/ShowMetadata.ashx?Dataset=EDULIT_DS&amp;Coords=%5bLOCATION%5d.%5bMOZ%5d,%5bEDULIT_IND%5d.%5bCR_3_M%5d,%5bTIME%5d.%5b2011%5d&amp;ShowOnWeb=true" TargetMode="External"/><Relationship Id="rId852" Type="http://schemas.openxmlformats.org/officeDocument/2006/relationships/hyperlink" Target="http://data.uis.unesco.org/OECDStat_Metadata/ShowMetadata.ashx?Dataset=EDULIT_DS&amp;Coords=%5bLOCATION%5d.%5bROU%5d,%5bEDULIT_IND%5d.%5bMYS_1T8_AG25T99_F%5d,%5bTIME%5d.%5b2013%5d&amp;ShowOnWeb=true" TargetMode="External"/><Relationship Id="rId242" Type="http://schemas.openxmlformats.org/officeDocument/2006/relationships/hyperlink" Target="http://data.uis.unesco.org/OECDStat_Metadata/ShowMetadata.ashx?Dataset=EDULIT_DS&amp;Coords=%5bLOCATION%5d.%5bLSO%5d,%5bEDULIT_IND%5d.%5bROFST_H_2_M%5d,%5bTIME%5d.%5b2014%5d&amp;ShowOnWeb=true" TargetMode="External"/><Relationship Id="rId284" Type="http://schemas.openxmlformats.org/officeDocument/2006/relationships/hyperlink" Target="http://data.uis.unesco.org/OECDStat_Metadata/ShowMetadata.ashx?Dataset=EDULIT_DS&amp;Coords=%5bLOCATION%5d.%5bBLR%5d,%5bEDULIT_IND%5d.%5bCR_1_F%5d,%5bTIME%5d.%5b2012%5d&amp;ShowOnWeb=true" TargetMode="External"/><Relationship Id="rId491" Type="http://schemas.openxmlformats.org/officeDocument/2006/relationships/hyperlink" Target="http://data.uis.unesco.org/OECDStat_Metadata/ShowMetadata.ashx?Dataset=EDULIT_DS&amp;Coords=%5bLOCATION%5d.%5bNGA%5d,%5bEDULIT_IND%5d.%5bCR_1_M%5d,%5bTIME%5d.%5b2013%5d&amp;ShowOnWeb=true" TargetMode="External"/><Relationship Id="rId505" Type="http://schemas.openxmlformats.org/officeDocument/2006/relationships/hyperlink" Target="http://data.uis.unesco.org/OECDStat_Metadata/ShowMetadata.ashx?Dataset=EDULIT_DS&amp;Coords=%5bLOCATION%5d.%5bPER%5d,%5bEDULIT_IND%5d.%5bCR_1_M%5d,%5bTIME%5d.%5b2012%5d&amp;ShowOnWeb=true" TargetMode="External"/><Relationship Id="rId712" Type="http://schemas.openxmlformats.org/officeDocument/2006/relationships/hyperlink" Target="http://data.uis.unesco.org/OECDStat_Metadata/ShowMetadata.ashx?Dataset=EDULIT_DS&amp;Coords=%5bLOCATION%5d.%5bCIV%5d,%5bEDULIT_IND%5d.%5bCR_3_F%5d,%5bTIME%5d.%5b2012%5d&amp;ShowOnWeb=true" TargetMode="External"/><Relationship Id="rId37" Type="http://schemas.openxmlformats.org/officeDocument/2006/relationships/hyperlink" Target="http://data.uis.unesco.org/OECDStat_Metadata/ShowMetadata.ashx?Dataset=EDULIT_DS&amp;Coords=%5bLOCATION%5d.%5bLBR%5d,%5bEDULIT_IND%5d.%5bROFST_H_1_F%5d,%5bTIME%5d.%5b2013%5d&amp;ShowOnWeb=true" TargetMode="External"/><Relationship Id="rId79" Type="http://schemas.openxmlformats.org/officeDocument/2006/relationships/hyperlink" Target="http://data.uis.unesco.org/OECDStat_Metadata/ShowMetadata.ashx?Dataset=EDULIT_DS&amp;Coords=%5bLOCATION%5d.%5bBTN%5d,%5bEDULIT_IND%5d.%5bROFST_H_1_M%5d,%5bTIME%5d.%5b2010%5d&amp;ShowOnWeb=true" TargetMode="External"/><Relationship Id="rId102" Type="http://schemas.openxmlformats.org/officeDocument/2006/relationships/hyperlink" Target="http://data.uis.unesco.org/OECDStat_Metadata/ShowMetadata.ashx?Dataset=EDULIT_DS&amp;Coords=%5bLOCATION%5d.%5bKEN%5d,%5bEDULIT_IND%5d.%5bROFST_H_1_M%5d,%5bTIME%5d.%5b2014%5d&amp;ShowOnWeb=true" TargetMode="External"/><Relationship Id="rId144" Type="http://schemas.openxmlformats.org/officeDocument/2006/relationships/hyperlink" Target="http://data.uis.unesco.org/OECDStat_Metadata/ShowMetadata.ashx?Dataset=EDULIT_DS&amp;Coords=%5bLOCATION%5d.%5bBGD%5d,%5bEDULIT_IND%5d.%5bROFST_H_2_F%5d,%5bTIME%5d.%5b2014%5d&amp;ShowOnWeb=true" TargetMode="External"/><Relationship Id="rId547" Type="http://schemas.openxmlformats.org/officeDocument/2006/relationships/hyperlink" Target="http://data.uis.unesco.org/OECDStat_Metadata/ShowMetadata.ashx?Dataset=EDULIT_DS&amp;Coords=%5bLOCATION%5d.%5bBRB%5d,%5bEDULIT_IND%5d.%5bCR_2_F%5d,%5bTIME%5d.%5b2012%5d&amp;ShowOnWeb=true" TargetMode="External"/><Relationship Id="rId589" Type="http://schemas.openxmlformats.org/officeDocument/2006/relationships/hyperlink" Target="http://data.uis.unesco.org/OECDStat_Metadata/ShowMetadata.ashx?Dataset=EDULIT_DS&amp;Coords=%5bLOCATION%5d.%5bNGA%5d,%5bEDULIT_IND%5d.%5bCR_2_F%5d,%5bTIME%5d.%5b2013%5d&amp;ShowOnWeb=true" TargetMode="External"/><Relationship Id="rId754" Type="http://schemas.openxmlformats.org/officeDocument/2006/relationships/hyperlink" Target="http://data.uis.unesco.org/OECDStat_Metadata/ShowMetadata.ashx?Dataset=EDULIT_DS&amp;Coords=%5bLOCATION%5d.%5bTJK%5d,%5bEDULIT_IND%5d.%5bCR_3_F%5d,%5bTIME%5d.%5b2012%5d&amp;ShowOnWeb=true" TargetMode="External"/><Relationship Id="rId796" Type="http://schemas.openxmlformats.org/officeDocument/2006/relationships/hyperlink" Target="http://data.uis.unesco.org/OECDStat_Metadata/ShowMetadata.ashx?Dataset=EDULIT_DS&amp;Coords=%5bLOCATION%5d.%5bGHA%5d,%5bEDULIT_IND%5d.%5bCR_3_M%5d,%5bTIME%5d.%5b2010%5d&amp;ShowOnWeb=true" TargetMode="External"/><Relationship Id="rId90" Type="http://schemas.openxmlformats.org/officeDocument/2006/relationships/hyperlink" Target="http://data.uis.unesco.org/OECDStat_Metadata/ShowMetadata.ashx?Dataset=EDULIT_DS&amp;Coords=%5bLOCATION%5d.%5bCOD%5d,%5bEDULIT_IND%5d.%5bROFST_H_1_M%5d,%5bTIME%5d.%5b2010%5d&amp;ShowOnWeb=true" TargetMode="External"/><Relationship Id="rId186" Type="http://schemas.openxmlformats.org/officeDocument/2006/relationships/hyperlink" Target="http://data.uis.unesco.org/OECDStat_Metadata/ShowMetadata.ashx?Dataset=EDULIT_DS&amp;Coords=%5bLOCATION%5d.%5bPSE%5d,%5bEDULIT_IND%5d.%5bROFST_H_2_F%5d,%5bTIME%5d.%5b2014%5d&amp;ShowOnWeb=true" TargetMode="External"/><Relationship Id="rId351" Type="http://schemas.openxmlformats.org/officeDocument/2006/relationships/hyperlink" Target="http://data.uis.unesco.org/OECDStat_Metadata/ShowMetadata.ashx?Dataset=EDULIT_DS&amp;Coords=%5bLOCATION%5d.%5bMEX%5d,%5bEDULIT_IND%5d.%5bCR_1_F%5d,%5bTIME%5d.%5b2014%5d&amp;ShowOnWeb=true" TargetMode="External"/><Relationship Id="rId393" Type="http://schemas.openxmlformats.org/officeDocument/2006/relationships/hyperlink" Target="http://data.uis.unesco.org/OECDStat_Metadata/ShowMetadata.ashx?Dataset=EDULIT_DS&amp;Coords=%5bLOCATION%5d.%5bUGA%5d,%5bEDULIT_IND%5d.%5bCR_1_F%5d,%5bTIME%5d.%5b2011%5d&amp;ShowOnWeb=true" TargetMode="External"/><Relationship Id="rId407" Type="http://schemas.openxmlformats.org/officeDocument/2006/relationships/hyperlink" Target="http://data.uis.unesco.org/OECDStat_Metadata/ShowMetadata.ashx?Dataset=EDULIT_DS&amp;Coords=%5bLOCATION%5d.%5bZMB%5d,%5bEDULIT_IND%5d.%5bCR_1_F%5d,%5bTIME%5d.%5b2013%5d&amp;ShowOnWeb=true" TargetMode="External"/><Relationship Id="rId449" Type="http://schemas.openxmlformats.org/officeDocument/2006/relationships/hyperlink" Target="http://data.uis.unesco.org/OECDStat_Metadata/ShowMetadata.ashx?Dataset=EDULIT_DS&amp;Coords=%5bLOCATION%5d.%5bDOM%5d,%5bEDULIT_IND%5d.%5bCR_1_M%5d,%5bTIME%5d.%5b2011%5d&amp;ShowOnWeb=true" TargetMode="External"/><Relationship Id="rId614" Type="http://schemas.openxmlformats.org/officeDocument/2006/relationships/hyperlink" Target="http://data.uis.unesco.org/OECDStat_Metadata/ShowMetadata.ashx?Dataset=EDULIT_DS&amp;Coords=%5bLOCATION%5d.%5bZMB%5d,%5bEDULIT_IND%5d.%5bCR_2_F%5d,%5bTIME%5d.%5b2010%5d&amp;ShowOnWeb=true" TargetMode="External"/><Relationship Id="rId656" Type="http://schemas.openxmlformats.org/officeDocument/2006/relationships/hyperlink" Target="http://data.uis.unesco.org/OECDStat_Metadata/ShowMetadata.ashx?Dataset=EDULIT_DS&amp;Coords=%5bLOCATION%5d.%5bMWI%5d,%5bEDULIT_IND%5d.%5bCR_2_M%5d,%5bTIME%5d.%5b2010%5d&amp;ShowOnWeb=true" TargetMode="External"/><Relationship Id="rId821" Type="http://schemas.openxmlformats.org/officeDocument/2006/relationships/hyperlink" Target="http://data.uis.unesco.org/OECDStat_Metadata/ShowMetadata.ashx?Dataset=EDULIT_DS&amp;Coords=%5bLOCATION%5d.%5bSEN%5d,%5bEDULIT_IND%5d.%5bCR_3_M%5d,%5bTIME%5d.%5b2011%5d&amp;ShowOnWeb=true" TargetMode="External"/><Relationship Id="rId863" Type="http://schemas.openxmlformats.org/officeDocument/2006/relationships/hyperlink" Target="http://data.uis.unesco.org/OECDStat_Metadata/ShowMetadata.ashx?Dataset=EDULIT_DS&amp;Coords=%5bLOCATION%5d.%5bROU%5d,%5bEDULIT_IND%5d.%5bMYS_1T8_AG25T99_M%5d,%5bTIME%5d.%5b2012%5d&amp;ShowOnWeb=true" TargetMode="External"/><Relationship Id="rId211" Type="http://schemas.openxmlformats.org/officeDocument/2006/relationships/hyperlink" Target="http://data.uis.unesco.org/OECDStat_Metadata/ShowMetadata.ashx?Dataset=EDULIT_DS&amp;Coords=%5bLOCATION%5d.%5bBGD%5d,%5bEDULIT_IND%5d.%5bROFST_H_2_M%5d,%5bTIME%5d.%5b2011%5d&amp;ShowOnWeb=true" TargetMode="External"/><Relationship Id="rId253" Type="http://schemas.openxmlformats.org/officeDocument/2006/relationships/hyperlink" Target="http://data.uis.unesco.org/OECDStat_Metadata/ShowMetadata.ashx?Dataset=EDULIT_DS&amp;Coords=%5bLOCATION%5d.%5bPAK%5d,%5bEDULIT_IND%5d.%5bROFST_H_2_M%5d,%5bTIME%5d.%5b2012%5d&amp;ShowOnWeb=true" TargetMode="External"/><Relationship Id="rId295" Type="http://schemas.openxmlformats.org/officeDocument/2006/relationships/hyperlink" Target="http://data.uis.unesco.org/OECDStat_Metadata/ShowMetadata.ashx?Dataset=EDULIT_DS&amp;Coords=%5bLOCATION%5d.%5bKHM%5d,%5bEDULIT_IND%5d.%5bCR_1_F%5d,%5bTIME%5d.%5b2010%5d&amp;ShowOnWeb=true" TargetMode="External"/><Relationship Id="rId309" Type="http://schemas.openxmlformats.org/officeDocument/2006/relationships/hyperlink" Target="http://data.uis.unesco.org/OECDStat_Metadata/ShowMetadata.ashx?Dataset=EDULIT_DS&amp;Coords=%5bLOCATION%5d.%5bCRI%5d,%5bEDULIT_IND%5d.%5bCR_1_F%5d,%5bTIME%5d.%5b2012%5d&amp;ShowOnWeb=true" TargetMode="External"/><Relationship Id="rId460" Type="http://schemas.openxmlformats.org/officeDocument/2006/relationships/hyperlink" Target="http://data.uis.unesco.org/OECDStat_Metadata/ShowMetadata.ashx?Dataset=EDULIT_DS&amp;Coords=%5bLOCATION%5d.%5bSLV%5d,%5bEDULIT_IND%5d.%5bCR_1_M%5d,%5bTIME%5d.%5b2013%5d&amp;ShowOnWeb=true" TargetMode="External"/><Relationship Id="rId516" Type="http://schemas.openxmlformats.org/officeDocument/2006/relationships/hyperlink" Target="http://data.uis.unesco.org/OECDStat_Metadata/ShowMetadata.ashx?Dataset=EDULIT_DS&amp;Coords=%5bLOCATION%5d.%5bSDN%5d,%5bEDULIT_IND%5d.%5bCR_1_M%5d,%5bTIME%5d.%5b2014%5d&amp;ShowOnWeb=true" TargetMode="External"/><Relationship Id="rId698" Type="http://schemas.openxmlformats.org/officeDocument/2006/relationships/hyperlink" Target="http://data.uis.unesco.org/OECDStat_Metadata/ShowMetadata.ashx?Dataset=EDULIT_DS&amp;Coords=%5bLOCATION%5d.%5bBGD%5d,%5bEDULIT_IND%5d.%5bCR_3_F%5d,%5bTIME%5d.%5b2014%5d&amp;ShowOnWeb=true" TargetMode="External"/><Relationship Id="rId48" Type="http://schemas.openxmlformats.org/officeDocument/2006/relationships/hyperlink" Target="http://data.uis.unesco.org/OECDStat_Metadata/ShowMetadata.ashx?Dataset=EDULIT_DS&amp;Coords=%5bLOCATION%5d.%5bPSE%5d,%5bEDULIT_IND%5d.%5bROFST_H_1_F%5d,%5bTIME%5d.%5b2014%5d&amp;ShowOnWeb=true" TargetMode="External"/><Relationship Id="rId113" Type="http://schemas.openxmlformats.org/officeDocument/2006/relationships/hyperlink" Target="http://data.uis.unesco.org/OECDStat_Metadata/ShowMetadata.ashx?Dataset=EDULIT_DS&amp;Coords=%5bLOCATION%5d.%5bNER%5d,%5bEDULIT_IND%5d.%5bROFST_H_1_M%5d,%5bTIME%5d.%5b2012%5d&amp;ShowOnWeb=true" TargetMode="External"/><Relationship Id="rId320" Type="http://schemas.openxmlformats.org/officeDocument/2006/relationships/hyperlink" Target="http://data.uis.unesco.org/OECDStat_Metadata/ShowMetadata.ashx?Dataset=EDULIT_DS&amp;Coords=%5bLOCATION%5d.%5bDOM%5d,%5bEDULIT_IND%5d.%5bCR_1_F%5d,%5bTIME%5d.%5b2014%5d&amp;ShowOnWeb=true" TargetMode="External"/><Relationship Id="rId558" Type="http://schemas.openxmlformats.org/officeDocument/2006/relationships/hyperlink" Target="http://data.uis.unesco.org/OECDStat_Metadata/ShowMetadata.ashx?Dataset=EDULIT_DS&amp;Coords=%5bLOCATION%5d.%5bCOG%5d,%5bEDULIT_IND%5d.%5bCR_2_F%5d,%5bTIME%5d.%5b2012%5d&amp;ShowOnWeb=true" TargetMode="External"/><Relationship Id="rId723" Type="http://schemas.openxmlformats.org/officeDocument/2006/relationships/hyperlink" Target="http://data.uis.unesco.org/OECDStat_Metadata/ShowMetadata.ashx?Dataset=EDULIT_DS&amp;Coords=%5bLOCATION%5d.%5bGIN%5d,%5bEDULIT_IND%5d.%5bCR_3_F%5d,%5bTIME%5d.%5b2012%5d&amp;ShowOnWeb=true" TargetMode="External"/><Relationship Id="rId765" Type="http://schemas.openxmlformats.org/officeDocument/2006/relationships/hyperlink" Target="http://data.uis.unesco.org/OECDStat_Metadata/ShowMetadata.ashx?Dataset=EDULIT_DS&amp;Coords=%5bLOCATION%5d.%5bZMB%5d,%5bEDULIT_IND%5d.%5bCR_3_F%5d,%5bTIME%5d.%5b2010%5d&amp;ShowOnWeb=true" TargetMode="External"/><Relationship Id="rId155" Type="http://schemas.openxmlformats.org/officeDocument/2006/relationships/hyperlink" Target="http://data.uis.unesco.org/OECDStat_Metadata/ShowMetadata.ashx?Dataset=EDULIT_DS&amp;Coords=%5bLOCATION%5d.%5bCOL%5d,%5bEDULIT_IND%5d.%5bROFST_H_2_F%5d,%5bTIME%5d.%5b2010%5d&amp;ShowOnWeb=true" TargetMode="External"/><Relationship Id="rId197" Type="http://schemas.openxmlformats.org/officeDocument/2006/relationships/hyperlink" Target="http://data.uis.unesco.org/OECDStat_Metadata/ShowMetadata.ashx?Dataset=EDULIT_DS&amp;Coords=%5bLOCATION%5d.%5bTHA%5d,%5bEDULIT_IND%5d.%5bROFST_H_2_F%5d,%5bTIME%5d.%5b2013%5d&amp;ShowOnWeb=true" TargetMode="External"/><Relationship Id="rId362" Type="http://schemas.openxmlformats.org/officeDocument/2006/relationships/hyperlink" Target="http://data.uis.unesco.org/OECDStat_Metadata/ShowMetadata.ashx?Dataset=EDULIT_DS&amp;Coords=%5bLOCATION%5d.%5bPAN%5d,%5bEDULIT_IND%5d.%5bCR_1_F%5d,%5bTIME%5d.%5b2010%5d&amp;ShowOnWeb=true" TargetMode="External"/><Relationship Id="rId418" Type="http://schemas.openxmlformats.org/officeDocument/2006/relationships/hyperlink" Target="http://data.uis.unesco.org/OECDStat_Metadata/ShowMetadata.ashx?Dataset=EDULIT_DS&amp;Coords=%5bLOCATION%5d.%5bBTN%5d,%5bEDULIT_IND%5d.%5bCR_1_M%5d,%5bTIME%5d.%5b2010%5d&amp;ShowOnWeb=true" TargetMode="External"/><Relationship Id="rId625" Type="http://schemas.openxmlformats.org/officeDocument/2006/relationships/hyperlink" Target="http://data.uis.unesco.org/OECDStat_Metadata/ShowMetadata.ashx?Dataset=EDULIT_DS&amp;Coords=%5bLOCATION%5d.%5bBEN%5d,%5bEDULIT_IND%5d.%5bCR_2_M%5d,%5bTIME%5d.%5b2011%5d&amp;ShowOnWeb=true" TargetMode="External"/><Relationship Id="rId832" Type="http://schemas.openxmlformats.org/officeDocument/2006/relationships/hyperlink" Target="http://data.uis.unesco.org/OECDStat_Metadata/ShowMetadata.ashx?Dataset=EDULIT_DS&amp;Coords=%5bLOCATION%5d.%5bTGO%5d,%5bEDULIT_IND%5d.%5bCR_3_M%5d,%5bTIME%5d.%5b2010%5d&amp;ShowOnWeb=true" TargetMode="External"/><Relationship Id="rId222" Type="http://schemas.openxmlformats.org/officeDocument/2006/relationships/hyperlink" Target="http://data.uis.unesco.org/OECDStat_Metadata/ShowMetadata.ashx?Dataset=EDULIT_DS&amp;Coords=%5bLOCATION%5d.%5bTCD%5d,%5bEDULIT_IND%5d.%5bROFST_H_2_M%5d,%5bTIME%5d.%5b2014%5d&amp;ShowOnWeb=true" TargetMode="External"/><Relationship Id="rId264" Type="http://schemas.openxmlformats.org/officeDocument/2006/relationships/hyperlink" Target="http://data.uis.unesco.org/OECDStat_Metadata/ShowMetadata.ashx?Dataset=EDULIT_DS&amp;Coords=%5bLOCATION%5d.%5bSWZ%5d,%5bEDULIT_IND%5d.%5bROFST_H_2_M%5d,%5bTIME%5d.%5b2010%5d&amp;ShowOnWeb=true" TargetMode="External"/><Relationship Id="rId471" Type="http://schemas.openxmlformats.org/officeDocument/2006/relationships/hyperlink" Target="http://data.uis.unesco.org/OECDStat_Metadata/ShowMetadata.ashx?Dataset=EDULIT_DS&amp;Coords=%5bLOCATION%5d.%5bHND%5d,%5bEDULIT_IND%5d.%5bCR_1_M%5d,%5bTIME%5d.%5b2011%5d&amp;ShowOnWeb=true" TargetMode="External"/><Relationship Id="rId667" Type="http://schemas.openxmlformats.org/officeDocument/2006/relationships/hyperlink" Target="http://data.uis.unesco.org/OECDStat_Metadata/ShowMetadata.ashx?Dataset=EDULIT_DS&amp;Coords=%5bLOCATION%5d.%5bPSE%5d,%5bEDULIT_IND%5d.%5bCR_2_M%5d,%5bTIME%5d.%5b2014%5d&amp;ShowOnWeb=true" TargetMode="External"/><Relationship Id="rId17" Type="http://schemas.openxmlformats.org/officeDocument/2006/relationships/hyperlink" Target="http://data.uis.unesco.org/OECDStat_Metadata/ShowMetadata.ashx?Dataset=EDULIT_DS&amp;Coords=%5bLOCATION%5d.%5bCOL%5d,%5bEDULIT_IND%5d.%5bROFST_H_1_F%5d,%5bTIME%5d.%5b2010%5d&amp;ShowOnWeb=true" TargetMode="External"/><Relationship Id="rId59" Type="http://schemas.openxmlformats.org/officeDocument/2006/relationships/hyperlink" Target="http://data.uis.unesco.org/OECDStat_Metadata/ShowMetadata.ashx?Dataset=EDULIT_DS&amp;Coords=%5bLOCATION%5d.%5bTJK%5d,%5bEDULIT_IND%5d.%5bROFST_H_1_F%5d,%5bTIME%5d.%5b2012%5d&amp;ShowOnWeb=true" TargetMode="External"/><Relationship Id="rId124" Type="http://schemas.openxmlformats.org/officeDocument/2006/relationships/hyperlink" Target="http://data.uis.unesco.org/OECDStat_Metadata/ShowMetadata.ashx?Dataset=EDULIT_DS&amp;Coords=%5bLOCATION%5d.%5bSSD%5d,%5bEDULIT_IND%5d.%5bROFST_H_1_M%5d,%5bTIME%5d.%5b2010%5d&amp;ShowOnWeb=true" TargetMode="External"/><Relationship Id="rId527" Type="http://schemas.openxmlformats.org/officeDocument/2006/relationships/hyperlink" Target="http://data.uis.unesco.org/OECDStat_Metadata/ShowMetadata.ashx?Dataset=EDULIT_DS&amp;Coords=%5bLOCATION%5d.%5bUSA%5d,%5bEDULIT_IND%5d.%5bCR_1_M%5d,%5bTIME%5d.%5b2010%5d&amp;ShowOnWeb=true" TargetMode="External"/><Relationship Id="rId569" Type="http://schemas.openxmlformats.org/officeDocument/2006/relationships/hyperlink" Target="http://data.uis.unesco.org/OECDStat_Metadata/ShowMetadata.ashx?Dataset=EDULIT_DS&amp;Coords=%5bLOCATION%5d.%5bGHA%5d,%5bEDULIT_IND%5d.%5bCR_2_F%5d,%5bTIME%5d.%5b2010%5d&amp;ShowOnWeb=true" TargetMode="External"/><Relationship Id="rId734" Type="http://schemas.openxmlformats.org/officeDocument/2006/relationships/hyperlink" Target="http://data.uis.unesco.org/OECDStat_Metadata/ShowMetadata.ashx?Dataset=EDULIT_DS&amp;Coords=%5bLOCATION%5d.%5bMNE%5d,%5bEDULIT_IND%5d.%5bCR_3_F%5d,%5bTIME%5d.%5b2013%5d&amp;ShowOnWeb=true" TargetMode="External"/><Relationship Id="rId776" Type="http://schemas.openxmlformats.org/officeDocument/2006/relationships/hyperlink" Target="http://data.uis.unesco.org/OECDStat_Metadata/ShowMetadata.ashx?Dataset=EDULIT_DS&amp;Coords=%5bLOCATION%5d.%5bBEN%5d,%5bEDULIT_IND%5d.%5bCR_3_M%5d,%5bTIME%5d.%5b2011%5d&amp;ShowOnWeb=true" TargetMode="External"/><Relationship Id="rId70" Type="http://schemas.openxmlformats.org/officeDocument/2006/relationships/hyperlink" Target="http://data.uis.unesco.org/OECDStat_Metadata/ShowMetadata.ashx?Dataset=EDULIT_DS&amp;Coords=%5bLOCATION%5d.%5bZWE%5d,%5bEDULIT_IND%5d.%5bROFST_H_1_F%5d,%5bTIME%5d.%5b2010%5d&amp;ShowOnWeb=true" TargetMode="External"/><Relationship Id="rId166" Type="http://schemas.openxmlformats.org/officeDocument/2006/relationships/hyperlink" Target="http://data.uis.unesco.org/OECDStat_Metadata/ShowMetadata.ashx?Dataset=EDULIT_DS&amp;Coords=%5bLOCATION%5d.%5bGHA%5d,%5bEDULIT_IND%5d.%5bROFST_H_2_F%5d,%5bTIME%5d.%5b2015%5d&amp;ShowOnWeb=true" TargetMode="External"/><Relationship Id="rId331" Type="http://schemas.openxmlformats.org/officeDocument/2006/relationships/hyperlink" Target="http://data.uis.unesco.org/OECDStat_Metadata/ShowMetadata.ashx?Dataset=EDULIT_DS&amp;Coords=%5bLOCATION%5d.%5bGAB%5d,%5bEDULIT_IND%5d.%5bCR_1_F%5d,%5bTIME%5d.%5b2012%5d&amp;ShowOnWeb=true" TargetMode="External"/><Relationship Id="rId373" Type="http://schemas.openxmlformats.org/officeDocument/2006/relationships/hyperlink" Target="http://data.uis.unesco.org/OECDStat_Metadata/ShowMetadata.ashx?Dataset=EDULIT_DS&amp;Coords=%5bLOCATION%5d.%5bPER%5d,%5bEDULIT_IND%5d.%5bCR_1_F%5d,%5bTIME%5d.%5b2012%5d&amp;ShowOnWeb=true" TargetMode="External"/><Relationship Id="rId429" Type="http://schemas.openxmlformats.org/officeDocument/2006/relationships/hyperlink" Target="http://data.uis.unesco.org/OECDStat_Metadata/ShowMetadata.ashx?Dataset=EDULIT_DS&amp;Coords=%5bLOCATION%5d.%5bCMR%5d,%5bEDULIT_IND%5d.%5bCR_1_M%5d,%5bTIME%5d.%5b2011%5d&amp;ShowOnWeb=true" TargetMode="External"/><Relationship Id="rId580" Type="http://schemas.openxmlformats.org/officeDocument/2006/relationships/hyperlink" Target="http://data.uis.unesco.org/OECDStat_Metadata/ShowMetadata.ashx?Dataset=EDULIT_DS&amp;Coords=%5bLOCATION%5d.%5bMWI%5d,%5bEDULIT_IND%5d.%5bCR_2_F%5d,%5bTIME%5d.%5b2010%5d&amp;ShowOnWeb=true" TargetMode="External"/><Relationship Id="rId636" Type="http://schemas.openxmlformats.org/officeDocument/2006/relationships/hyperlink" Target="http://data.uis.unesco.org/OECDStat_Metadata/ShowMetadata.ashx?Dataset=EDULIT_DS&amp;Coords=%5bLOCATION%5d.%5bCIV%5d,%5bEDULIT_IND%5d.%5bCR_2_M%5d,%5bTIME%5d.%5b2012%5d&amp;ShowOnWeb=true" TargetMode="External"/><Relationship Id="rId801" Type="http://schemas.openxmlformats.org/officeDocument/2006/relationships/hyperlink" Target="http://data.uis.unesco.org/OECDStat_Metadata/ShowMetadata.ashx?Dataset=EDULIT_DS&amp;Coords=%5bLOCATION%5d.%5bIRQ%5d,%5bEDULIT_IND%5d.%5bCR_3_M%5d,%5bTIME%5d.%5b2011%5d&amp;ShowOnWeb=true" TargetMode="External"/><Relationship Id="rId1" Type="http://schemas.openxmlformats.org/officeDocument/2006/relationships/hyperlink" Target="http://data.uis.unesco.org/OECDStat_Metadata/ShowMetadata.ashx?Dataset=EDULIT_DS&amp;ShowOnWeb=true&amp;Lang=en" TargetMode="External"/><Relationship Id="rId233" Type="http://schemas.openxmlformats.org/officeDocument/2006/relationships/hyperlink" Target="http://data.uis.unesco.org/OECDStat_Metadata/ShowMetadata.ashx?Dataset=EDULIT_DS&amp;Coords=%5bLOCATION%5d.%5bGMB%5d,%5bEDULIT_IND%5d.%5bROFST_H_2_M%5d,%5bTIME%5d.%5b2013%5d&amp;ShowOnWeb=true" TargetMode="External"/><Relationship Id="rId440" Type="http://schemas.openxmlformats.org/officeDocument/2006/relationships/hyperlink" Target="http://data.uis.unesco.org/OECDStat_Metadata/ShowMetadata.ashx?Dataset=EDULIT_DS&amp;Coords=%5bLOCATION%5d.%5bCRI%5d,%5bEDULIT_IND%5d.%5bCR_1_M%5d,%5bTIME%5d.%5b2011%5d&amp;ShowOnWeb=true" TargetMode="External"/><Relationship Id="rId678" Type="http://schemas.openxmlformats.org/officeDocument/2006/relationships/hyperlink" Target="http://data.uis.unesco.org/OECDStat_Metadata/ShowMetadata.ashx?Dataset=EDULIT_DS&amp;Coords=%5bLOCATION%5d.%5bSWZ%5d,%5bEDULIT_IND%5d.%5bCR_2_M%5d,%5bTIME%5d.%5b2010%5d&amp;ShowOnWeb=true" TargetMode="External"/><Relationship Id="rId843" Type="http://schemas.openxmlformats.org/officeDocument/2006/relationships/hyperlink" Target="http://data.uis.unesco.org/OECDStat_Metadata/ShowMetadata.ashx?Dataset=EDULIT_DS&amp;Coords=%5bLOCATION%5d.%5bAUS%5d,%5bEDULIT_IND%5d.%5bMYS_1T8_AG25T99_F%5d,%5bTIME%5d.%5b2012%5d&amp;ShowOnWeb=true" TargetMode="External"/><Relationship Id="rId28" Type="http://schemas.openxmlformats.org/officeDocument/2006/relationships/hyperlink" Target="http://data.uis.unesco.org/OECDStat_Metadata/ShowMetadata.ashx?Dataset=EDULIT_DS&amp;Coords=%5bLOCATION%5d.%5bGHA%5d,%5bEDULIT_IND%5d.%5bROFST_H_1_F%5d,%5bTIME%5d.%5b2015%5d&amp;ShowOnWeb=true" TargetMode="External"/><Relationship Id="rId275" Type="http://schemas.openxmlformats.org/officeDocument/2006/relationships/hyperlink" Target="http://data.uis.unesco.org/OECDStat_Metadata/ShowMetadata.ashx?Dataset=EDULIT_DS&amp;Coords=%5bLOCATION%5d.%5bZMB%5d,%5bEDULIT_IND%5d.%5bROFST_H_2_M%5d,%5bTIME%5d.%5b2013%5d&amp;ShowOnWeb=true" TargetMode="External"/><Relationship Id="rId300" Type="http://schemas.openxmlformats.org/officeDocument/2006/relationships/hyperlink" Target="http://data.uis.unesco.org/OECDStat_Metadata/ShowMetadata.ashx?Dataset=EDULIT_DS&amp;Coords=%5bLOCATION%5d.%5bCHL%5d,%5bEDULIT_IND%5d.%5bCR_1_F%5d,%5bTIME%5d.%5b2013%5d&amp;ShowOnWeb=true" TargetMode="External"/><Relationship Id="rId482" Type="http://schemas.openxmlformats.org/officeDocument/2006/relationships/hyperlink" Target="http://data.uis.unesco.org/OECDStat_Metadata/ShowMetadata.ashx?Dataset=EDULIT_DS&amp;Coords=%5bLOCATION%5d.%5bMEX%5d,%5bEDULIT_IND%5d.%5bCR_1_M%5d,%5bTIME%5d.%5b2012%5d&amp;ShowOnWeb=true" TargetMode="External"/><Relationship Id="rId538" Type="http://schemas.openxmlformats.org/officeDocument/2006/relationships/hyperlink" Target="http://data.uis.unesco.org/OECDStat_Metadata/ShowMetadata.ashx?Dataset=EDULIT_DS&amp;Coords=%5bLOCATION%5d.%5bZMB%5d,%5bEDULIT_IND%5d.%5bCR_1_M%5d,%5bTIME%5d.%5b2010%5d&amp;ShowOnWeb=true" TargetMode="External"/><Relationship Id="rId703" Type="http://schemas.openxmlformats.org/officeDocument/2006/relationships/hyperlink" Target="http://data.uis.unesco.org/OECDStat_Metadata/ShowMetadata.ashx?Dataset=EDULIT_DS&amp;Coords=%5bLOCATION%5d.%5bBFA%5d,%5bEDULIT_IND%5d.%5bCR_3_F%5d,%5bTIME%5d.%5b2010%5d&amp;ShowOnWeb=true" TargetMode="External"/><Relationship Id="rId745" Type="http://schemas.openxmlformats.org/officeDocument/2006/relationships/hyperlink" Target="http://data.uis.unesco.org/OECDStat_Metadata/ShowMetadata.ashx?Dataset=EDULIT_DS&amp;Coords=%5bLOCATION%5d.%5bLCA%5d,%5bEDULIT_IND%5d.%5bCR_3_F%5d,%5bTIME%5d.%5b2012%5d&amp;ShowOnWeb=true" TargetMode="External"/><Relationship Id="rId81" Type="http://schemas.openxmlformats.org/officeDocument/2006/relationships/hyperlink" Target="http://data.uis.unesco.org/OECDStat_Metadata/ShowMetadata.ashx?Dataset=EDULIT_DS&amp;Coords=%5bLOCATION%5d.%5bBDI%5d,%5bEDULIT_IND%5d.%5bROFST_H_1_M%5d,%5bTIME%5d.%5b2010%5d&amp;ShowOnWeb=true" TargetMode="External"/><Relationship Id="rId135" Type="http://schemas.openxmlformats.org/officeDocument/2006/relationships/hyperlink" Target="http://data.uis.unesco.org/OECDStat_Metadata/ShowMetadata.ashx?Dataset=EDULIT_DS&amp;Coords=%5bLOCATION%5d.%5bTZA%5d,%5bEDULIT_IND%5d.%5bROFST_H_1_M%5d,%5bTIME%5d.%5b2010%5d&amp;ShowOnWeb=true" TargetMode="External"/><Relationship Id="rId177" Type="http://schemas.openxmlformats.org/officeDocument/2006/relationships/hyperlink" Target="http://data.uis.unesco.org/OECDStat_Metadata/ShowMetadata.ashx?Dataset=EDULIT_DS&amp;Coords=%5bLOCATION%5d.%5bMLI%5d,%5bEDULIT_IND%5d.%5bROFST_H_2_F%5d,%5bTIME%5d.%5b2013%5d&amp;ShowOnWeb=true" TargetMode="External"/><Relationship Id="rId342" Type="http://schemas.openxmlformats.org/officeDocument/2006/relationships/hyperlink" Target="http://data.uis.unesco.org/OECDStat_Metadata/ShowMetadata.ashx?Dataset=EDULIT_DS&amp;Coords=%5bLOCATION%5d.%5bKEN%5d,%5bEDULIT_IND%5d.%5bCR_1_F%5d,%5bTIME%5d.%5b2014%5d&amp;ShowOnWeb=true" TargetMode="External"/><Relationship Id="rId384" Type="http://schemas.openxmlformats.org/officeDocument/2006/relationships/hyperlink" Target="http://data.uis.unesco.org/OECDStat_Metadata/ShowMetadata.ashx?Dataset=EDULIT_DS&amp;Coords=%5bLOCATION%5d.%5bSDN%5d,%5bEDULIT_IND%5d.%5bCR_1_F%5d,%5bTIME%5d.%5b2014%5d&amp;ShowOnWeb=true" TargetMode="External"/><Relationship Id="rId591" Type="http://schemas.openxmlformats.org/officeDocument/2006/relationships/hyperlink" Target="http://data.uis.unesco.org/OECDStat_Metadata/ShowMetadata.ashx?Dataset=EDULIT_DS&amp;Coords=%5bLOCATION%5d.%5bPSE%5d,%5bEDULIT_IND%5d.%5bCR_2_F%5d,%5bTIME%5d.%5b2014%5d&amp;ShowOnWeb=true" TargetMode="External"/><Relationship Id="rId605" Type="http://schemas.openxmlformats.org/officeDocument/2006/relationships/hyperlink" Target="http://data.uis.unesco.org/OECDStat_Metadata/ShowMetadata.ashx?Dataset=EDULIT_DS&amp;Coords=%5bLOCATION%5d.%5bMKD%5d,%5bEDULIT_IND%5d.%5bCR_2_F%5d,%5bTIME%5d.%5b2011%5d&amp;ShowOnWeb=true" TargetMode="External"/><Relationship Id="rId787" Type="http://schemas.openxmlformats.org/officeDocument/2006/relationships/hyperlink" Target="http://data.uis.unesco.org/OECDStat_Metadata/ShowMetadata.ashx?Dataset=EDULIT_DS&amp;Coords=%5bLOCATION%5d.%5bCIV%5d,%5bEDULIT_IND%5d.%5bCR_3_M%5d,%5bTIME%5d.%5b2012%5d&amp;ShowOnWeb=true" TargetMode="External"/><Relationship Id="rId812" Type="http://schemas.openxmlformats.org/officeDocument/2006/relationships/hyperlink" Target="http://data.uis.unesco.org/OECDStat_Metadata/ShowMetadata.ashx?Dataset=EDULIT_DS&amp;Coords=%5bLOCATION%5d.%5bNER%5d,%5bEDULIT_IND%5d.%5bCR_3_M%5d,%5bTIME%5d.%5b2012%5d&amp;ShowOnWeb=true" TargetMode="External"/><Relationship Id="rId202" Type="http://schemas.openxmlformats.org/officeDocument/2006/relationships/hyperlink" Target="http://data.uis.unesco.org/OECDStat_Metadata/ShowMetadata.ashx?Dataset=EDULIT_DS&amp;Coords=%5bLOCATION%5d.%5bUGA%5d,%5bEDULIT_IND%5d.%5bROFST_H_2_F%5d,%5bTIME%5d.%5b2011%5d&amp;ShowOnWeb=true" TargetMode="External"/><Relationship Id="rId244" Type="http://schemas.openxmlformats.org/officeDocument/2006/relationships/hyperlink" Target="http://data.uis.unesco.org/OECDStat_Metadata/ShowMetadata.ashx?Dataset=EDULIT_DS&amp;Coords=%5bLOCATION%5d.%5bMWI%5d,%5bEDULIT_IND%5d.%5bROFST_H_2_M%5d,%5bTIME%5d.%5b2010%5d&amp;ShowOnWeb=true" TargetMode="External"/><Relationship Id="rId647" Type="http://schemas.openxmlformats.org/officeDocument/2006/relationships/hyperlink" Target="http://data.uis.unesco.org/OECDStat_Metadata/ShowMetadata.ashx?Dataset=EDULIT_DS&amp;Coords=%5bLOCATION%5d.%5bGIN%5d,%5bEDULIT_IND%5d.%5bCR_2_M%5d,%5bTIME%5d.%5b2012%5d&amp;ShowOnWeb=true" TargetMode="External"/><Relationship Id="rId689" Type="http://schemas.openxmlformats.org/officeDocument/2006/relationships/hyperlink" Target="http://data.uis.unesco.org/OECDStat_Metadata/ShowMetadata.ashx?Dataset=EDULIT_DS&amp;Coords=%5bLOCATION%5d.%5bVNM%5d,%5bEDULIT_IND%5d.%5bCR_2_M%5d,%5bTIME%5d.%5b2011%5d&amp;ShowOnWeb=true" TargetMode="External"/><Relationship Id="rId854" Type="http://schemas.openxmlformats.org/officeDocument/2006/relationships/hyperlink" Target="http://data.uis.unesco.org/OECDStat_Metadata/ShowMetadata.ashx?Dataset=EDULIT_DS&amp;Coords=%5bLOCATION%5d.%5bROU%5d,%5bEDULIT_IND%5d.%5bMYS_1T8_AG25T99_F%5d,%5bTIME%5d.%5b2015%5d&amp;ShowOnWeb=true" TargetMode="External"/><Relationship Id="rId39" Type="http://schemas.openxmlformats.org/officeDocument/2006/relationships/hyperlink" Target="http://data.uis.unesco.org/OECDStat_Metadata/ShowMetadata.ashx?Dataset=EDULIT_DS&amp;Coords=%5bLOCATION%5d.%5bMLI%5d,%5bEDULIT_IND%5d.%5bROFST_H_1_F%5d,%5bTIME%5d.%5b2013%5d&amp;ShowOnWeb=true" TargetMode="External"/><Relationship Id="rId286" Type="http://schemas.openxmlformats.org/officeDocument/2006/relationships/hyperlink" Target="http://data.uis.unesco.org/OECDStat_Metadata/ShowMetadata.ashx?Dataset=EDULIT_DS&amp;Coords=%5bLOCATION%5d.%5bBTN%5d,%5bEDULIT_IND%5d.%5bCR_1_F%5d,%5bTIME%5d.%5b2010%5d&amp;ShowOnWeb=true" TargetMode="External"/><Relationship Id="rId451" Type="http://schemas.openxmlformats.org/officeDocument/2006/relationships/hyperlink" Target="http://data.uis.unesco.org/OECDStat_Metadata/ShowMetadata.ashx?Dataset=EDULIT_DS&amp;Coords=%5bLOCATION%5d.%5bDOM%5d,%5bEDULIT_IND%5d.%5bCR_1_M%5d,%5bTIME%5d.%5b2013%5d&amp;ShowOnWeb=true" TargetMode="External"/><Relationship Id="rId493" Type="http://schemas.openxmlformats.org/officeDocument/2006/relationships/hyperlink" Target="http://data.uis.unesco.org/OECDStat_Metadata/ShowMetadata.ashx?Dataset=EDULIT_DS&amp;Coords=%5bLOCATION%5d.%5bPSE%5d,%5bEDULIT_IND%5d.%5bCR_1_M%5d,%5bTIME%5d.%5b2014%5d&amp;ShowOnWeb=true" TargetMode="External"/><Relationship Id="rId507" Type="http://schemas.openxmlformats.org/officeDocument/2006/relationships/hyperlink" Target="http://data.uis.unesco.org/OECDStat_Metadata/ShowMetadata.ashx?Dataset=EDULIT_DS&amp;Coords=%5bLOCATION%5d.%5bPER%5d,%5bEDULIT_IND%5d.%5bCR_1_M%5d,%5bTIME%5d.%5b2014%5d&amp;ShowOnWeb=true" TargetMode="External"/><Relationship Id="rId549" Type="http://schemas.openxmlformats.org/officeDocument/2006/relationships/hyperlink" Target="http://data.uis.unesco.org/OECDStat_Metadata/ShowMetadata.ashx?Dataset=EDULIT_DS&amp;Coords=%5bLOCATION%5d.%5bBEN%5d,%5bEDULIT_IND%5d.%5bCR_2_F%5d,%5bTIME%5d.%5b2011%5d&amp;ShowOnWeb=true" TargetMode="External"/><Relationship Id="rId714" Type="http://schemas.openxmlformats.org/officeDocument/2006/relationships/hyperlink" Target="http://data.uis.unesco.org/OECDStat_Metadata/ShowMetadata.ashx?Dataset=EDULIT_DS&amp;Coords=%5bLOCATION%5d.%5bCOD%5d,%5bEDULIT_IND%5d.%5bCR_3_F%5d,%5bTIME%5d.%5b2010%5d&amp;ShowOnWeb=true" TargetMode="External"/><Relationship Id="rId756" Type="http://schemas.openxmlformats.org/officeDocument/2006/relationships/hyperlink" Target="http://data.uis.unesco.org/OECDStat_Metadata/ShowMetadata.ashx?Dataset=EDULIT_DS&amp;Coords=%5bLOCATION%5d.%5bMKD%5d,%5bEDULIT_IND%5d.%5bCR_3_F%5d,%5bTIME%5d.%5b2011%5d&amp;ShowOnWeb=true" TargetMode="External"/><Relationship Id="rId50" Type="http://schemas.openxmlformats.org/officeDocument/2006/relationships/hyperlink" Target="http://data.uis.unesco.org/OECDStat_Metadata/ShowMetadata.ashx?Dataset=EDULIT_DS&amp;Coords=%5bLOCATION%5d.%5bRWA%5d,%5bEDULIT_IND%5d.%5bROFST_H_1_F%5d,%5bTIME%5d.%5b2015%5d&amp;ShowOnWeb=true" TargetMode="External"/><Relationship Id="rId104" Type="http://schemas.openxmlformats.org/officeDocument/2006/relationships/hyperlink" Target="http://data.uis.unesco.org/OECDStat_Metadata/ShowMetadata.ashx?Dataset=EDULIT_DS&amp;Coords=%5bLOCATION%5d.%5bLAO%5d,%5bEDULIT_IND%5d.%5bROFST_H_1_M%5d,%5bTIME%5d.%5b2012%5d&amp;ShowOnWeb=true" TargetMode="External"/><Relationship Id="rId146" Type="http://schemas.openxmlformats.org/officeDocument/2006/relationships/hyperlink" Target="http://data.uis.unesco.org/OECDStat_Metadata/ShowMetadata.ashx?Dataset=EDULIT_DS&amp;Coords=%5bLOCATION%5d.%5bBLR%5d,%5bEDULIT_IND%5d.%5bROFST_H_2_F%5d,%5bTIME%5d.%5b2012%5d&amp;ShowOnWeb=true" TargetMode="External"/><Relationship Id="rId188" Type="http://schemas.openxmlformats.org/officeDocument/2006/relationships/hyperlink" Target="http://data.uis.unesco.org/OECDStat_Metadata/ShowMetadata.ashx?Dataset=EDULIT_DS&amp;Coords=%5bLOCATION%5d.%5bRWA%5d,%5bEDULIT_IND%5d.%5bROFST_H_2_F%5d,%5bTIME%5d.%5b2015%5d&amp;ShowOnWeb=true" TargetMode="External"/><Relationship Id="rId311" Type="http://schemas.openxmlformats.org/officeDocument/2006/relationships/hyperlink" Target="http://data.uis.unesco.org/OECDStat_Metadata/ShowMetadata.ashx?Dataset=EDULIT_DS&amp;Coords=%5bLOCATION%5d.%5bCRI%5d,%5bEDULIT_IND%5d.%5bCR_1_F%5d,%5bTIME%5d.%5b2014%5d&amp;ShowOnWeb=true" TargetMode="External"/><Relationship Id="rId353" Type="http://schemas.openxmlformats.org/officeDocument/2006/relationships/hyperlink" Target="http://data.uis.unesco.org/OECDStat_Metadata/ShowMetadata.ashx?Dataset=EDULIT_DS&amp;Coords=%5bLOCATION%5d.%5bMOZ%5d,%5bEDULIT_IND%5d.%5bCR_1_F%5d,%5bTIME%5d.%5b2011%5d&amp;ShowOnWeb=true" TargetMode="External"/><Relationship Id="rId395" Type="http://schemas.openxmlformats.org/officeDocument/2006/relationships/hyperlink" Target="http://data.uis.unesco.org/OECDStat_Metadata/ShowMetadata.ashx?Dataset=EDULIT_DS&amp;Coords=%5bLOCATION%5d.%5bUSA%5d,%5bEDULIT_IND%5d.%5bCR_1_F%5d,%5bTIME%5d.%5b2010%5d&amp;ShowOnWeb=true" TargetMode="External"/><Relationship Id="rId409" Type="http://schemas.openxmlformats.org/officeDocument/2006/relationships/hyperlink" Target="http://data.uis.unesco.org/OECDStat_Metadata/ShowMetadata.ashx?Dataset=EDULIT_DS&amp;Coords=%5bLOCATION%5d.%5bAFG%5d,%5bEDULIT_IND%5d.%5bCR_1_M%5d,%5bTIME%5d.%5b2011%5d&amp;ShowOnWeb=true" TargetMode="External"/><Relationship Id="rId560" Type="http://schemas.openxmlformats.org/officeDocument/2006/relationships/hyperlink" Target="http://data.uis.unesco.org/OECDStat_Metadata/ShowMetadata.ashx?Dataset=EDULIT_DS&amp;Coords=%5bLOCATION%5d.%5bCIV%5d,%5bEDULIT_IND%5d.%5bCR_2_F%5d,%5bTIME%5d.%5b2012%5d&amp;ShowOnWeb=true" TargetMode="External"/><Relationship Id="rId798" Type="http://schemas.openxmlformats.org/officeDocument/2006/relationships/hyperlink" Target="http://data.uis.unesco.org/OECDStat_Metadata/ShowMetadata.ashx?Dataset=EDULIT_DS&amp;Coords=%5bLOCATION%5d.%5bGIN%5d,%5bEDULIT_IND%5d.%5bCR_3_M%5d,%5bTIME%5d.%5b2012%5d&amp;ShowOnWeb=true" TargetMode="External"/><Relationship Id="rId92" Type="http://schemas.openxmlformats.org/officeDocument/2006/relationships/hyperlink" Target="http://data.uis.unesco.org/OECDStat_Metadata/ShowMetadata.ashx?Dataset=EDULIT_DS&amp;Coords=%5bLOCATION%5d.%5bDOM%5d,%5bEDULIT_IND%5d.%5bROFST_H_1_M%5d,%5bTIME%5d.%5b2013%5d&amp;ShowOnWeb=true" TargetMode="External"/><Relationship Id="rId213" Type="http://schemas.openxmlformats.org/officeDocument/2006/relationships/hyperlink" Target="http://data.uis.unesco.org/OECDStat_Metadata/ShowMetadata.ashx?Dataset=EDULIT_DS&amp;Coords=%5bLOCATION%5d.%5bBRB%5d,%5bEDULIT_IND%5d.%5bROFST_H_2_M%5d,%5bTIME%5d.%5b2012%5d&amp;ShowOnWeb=true" TargetMode="External"/><Relationship Id="rId420" Type="http://schemas.openxmlformats.org/officeDocument/2006/relationships/hyperlink" Target="http://data.uis.unesco.org/OECDStat_Metadata/ShowMetadata.ashx?Dataset=EDULIT_DS&amp;Coords=%5bLOCATION%5d.%5bBOL%5d,%5bEDULIT_IND%5d.%5bCR_1_M%5d,%5bTIME%5d.%5b2013%5d&amp;ShowOnWeb=true" TargetMode="External"/><Relationship Id="rId616" Type="http://schemas.openxmlformats.org/officeDocument/2006/relationships/hyperlink" Target="http://data.uis.unesco.org/OECDStat_Metadata/ShowMetadata.ashx?Dataset=EDULIT_DS&amp;Coords=%5bLOCATION%5d.%5bZWE%5d,%5bEDULIT_IND%5d.%5bCR_2_F%5d,%5bTIME%5d.%5b2010%5d&amp;ShowOnWeb=true" TargetMode="External"/><Relationship Id="rId658" Type="http://schemas.openxmlformats.org/officeDocument/2006/relationships/hyperlink" Target="http://data.uis.unesco.org/OECDStat_Metadata/ShowMetadata.ashx?Dataset=EDULIT_DS&amp;Coords=%5bLOCATION%5d.%5bMNE%5d,%5bEDULIT_IND%5d.%5bCR_2_M%5d,%5bTIME%5d.%5b2013%5d&amp;ShowOnWeb=true" TargetMode="External"/><Relationship Id="rId823" Type="http://schemas.openxmlformats.org/officeDocument/2006/relationships/hyperlink" Target="http://data.uis.unesco.org/OECDStat_Metadata/ShowMetadata.ashx?Dataset=EDULIT_DS&amp;Coords=%5bLOCATION%5d.%5bSLE%5d,%5bEDULIT_IND%5d.%5bCR_3_M%5d,%5bTIME%5d.%5b2013%5d&amp;ShowOnWeb=true" TargetMode="External"/><Relationship Id="rId865" Type="http://schemas.openxmlformats.org/officeDocument/2006/relationships/hyperlink" Target="http://data.uis.unesco.org/OECDStat_Metadata/ShowMetadata.ashx?Dataset=EDULIT_DS&amp;Coords=%5bLOCATION%5d.%5bROU%5d,%5bEDULIT_IND%5d.%5bMYS_1T8_AG25T99_M%5d,%5bTIME%5d.%5b2014%5d&amp;ShowOnWeb=true" TargetMode="External"/><Relationship Id="rId255" Type="http://schemas.openxmlformats.org/officeDocument/2006/relationships/hyperlink" Target="http://data.uis.unesco.org/OECDStat_Metadata/ShowMetadata.ashx?Dataset=EDULIT_DS&amp;Coords=%5bLOCATION%5d.%5bRWA%5d,%5bEDULIT_IND%5d.%5bROFST_H_2_M%5d,%5bTIME%5d.%5b2010%5d&amp;ShowOnWeb=true" TargetMode="External"/><Relationship Id="rId297" Type="http://schemas.openxmlformats.org/officeDocument/2006/relationships/hyperlink" Target="http://data.uis.unesco.org/OECDStat_Metadata/ShowMetadata.ashx?Dataset=EDULIT_DS&amp;Coords=%5bLOCATION%5d.%5bCMR%5d,%5bEDULIT_IND%5d.%5bCR_1_F%5d,%5bTIME%5d.%5b2011%5d&amp;ShowOnWeb=true" TargetMode="External"/><Relationship Id="rId462" Type="http://schemas.openxmlformats.org/officeDocument/2006/relationships/hyperlink" Target="http://data.uis.unesco.org/OECDStat_Metadata/ShowMetadata.ashx?Dataset=EDULIT_DS&amp;Coords=%5bLOCATION%5d.%5bETH%5d,%5bEDULIT_IND%5d.%5bCR_1_M%5d,%5bTIME%5d.%5b2011%5d&amp;ShowOnWeb=true" TargetMode="External"/><Relationship Id="rId518" Type="http://schemas.openxmlformats.org/officeDocument/2006/relationships/hyperlink" Target="http://data.uis.unesco.org/OECDStat_Metadata/ShowMetadata.ashx?Dataset=EDULIT_DS&amp;Coords=%5bLOCATION%5d.%5bSWZ%5d,%5bEDULIT_IND%5d.%5bCR_1_M%5d,%5bTIME%5d.%5b2010%5d&amp;ShowOnWeb=true" TargetMode="External"/><Relationship Id="rId725" Type="http://schemas.openxmlformats.org/officeDocument/2006/relationships/hyperlink" Target="http://data.uis.unesco.org/OECDStat_Metadata/ShowMetadata.ashx?Dataset=EDULIT_DS&amp;Coords=%5bLOCATION%5d.%5bHND%5d,%5bEDULIT_IND%5d.%5bCR_3_F%5d,%5bTIME%5d.%5b2011%5d&amp;ShowOnWeb=true" TargetMode="External"/><Relationship Id="rId115" Type="http://schemas.openxmlformats.org/officeDocument/2006/relationships/hyperlink" Target="http://data.uis.unesco.org/OECDStat_Metadata/ShowMetadata.ashx?Dataset=EDULIT_DS&amp;Coords=%5bLOCATION%5d.%5bNGA%5d,%5bEDULIT_IND%5d.%5bROFST_H_1_M%5d,%5bTIME%5d.%5b2013%5d&amp;ShowOnWeb=true" TargetMode="External"/><Relationship Id="rId157" Type="http://schemas.openxmlformats.org/officeDocument/2006/relationships/hyperlink" Target="http://data.uis.unesco.org/OECDStat_Metadata/ShowMetadata.ashx?Dataset=EDULIT_DS&amp;Coords=%5bLOCATION%5d.%5bCRI%5d,%5bEDULIT_IND%5d.%5bROFST_H_2_F%5d,%5bTIME%5d.%5b2011%5d&amp;ShowOnWeb=true" TargetMode="External"/><Relationship Id="rId322" Type="http://schemas.openxmlformats.org/officeDocument/2006/relationships/hyperlink" Target="http://data.uis.unesco.org/OECDStat_Metadata/ShowMetadata.ashx?Dataset=EDULIT_DS&amp;Coords=%5bLOCATION%5d.%5bECU%5d,%5bEDULIT_IND%5d.%5bCR_1_F%5d,%5bTIME%5d.%5b2011%5d&amp;ShowOnWeb=true" TargetMode="External"/><Relationship Id="rId364" Type="http://schemas.openxmlformats.org/officeDocument/2006/relationships/hyperlink" Target="http://data.uis.unesco.org/OECDStat_Metadata/ShowMetadata.ashx?Dataset=EDULIT_DS&amp;Coords=%5bLOCATION%5d.%5bPAN%5d,%5bEDULIT_IND%5d.%5bCR_1_F%5d,%5bTIME%5d.%5b2013%5d&amp;ShowOnWeb=true" TargetMode="External"/><Relationship Id="rId767" Type="http://schemas.openxmlformats.org/officeDocument/2006/relationships/hyperlink" Target="http://data.uis.unesco.org/OECDStat_Metadata/ShowMetadata.ashx?Dataset=EDULIT_DS&amp;Coords=%5bLOCATION%5d.%5bZWE%5d,%5bEDULIT_IND%5d.%5bCR_3_F%5d,%5bTIME%5d.%5b2010%5d&amp;ShowOnWeb=true" TargetMode="External"/><Relationship Id="rId61" Type="http://schemas.openxmlformats.org/officeDocument/2006/relationships/hyperlink" Target="http://data.uis.unesco.org/OECDStat_Metadata/ShowMetadata.ashx?Dataset=EDULIT_DS&amp;Coords=%5bLOCATION%5d.%5bMKD%5d,%5bEDULIT_IND%5d.%5bROFST_H_1_F%5d,%5bTIME%5d.%5b2011%5d&amp;ShowOnWeb=true" TargetMode="External"/><Relationship Id="rId199" Type="http://schemas.openxmlformats.org/officeDocument/2006/relationships/hyperlink" Target="http://data.uis.unesco.org/OECDStat_Metadata/ShowMetadata.ashx?Dataset=EDULIT_DS&amp;Coords=%5bLOCATION%5d.%5bTGO%5d,%5bEDULIT_IND%5d.%5bROFST_H_2_F%5d,%5bTIME%5d.%5b2010%5d&amp;ShowOnWeb=true" TargetMode="External"/><Relationship Id="rId571" Type="http://schemas.openxmlformats.org/officeDocument/2006/relationships/hyperlink" Target="http://data.uis.unesco.org/OECDStat_Metadata/ShowMetadata.ashx?Dataset=EDULIT_DS&amp;Coords=%5bLOCATION%5d.%5bGIN%5d,%5bEDULIT_IND%5d.%5bCR_2_F%5d,%5bTIME%5d.%5b2012%5d&amp;ShowOnWeb=true" TargetMode="External"/><Relationship Id="rId627" Type="http://schemas.openxmlformats.org/officeDocument/2006/relationships/hyperlink" Target="http://data.uis.unesco.org/OECDStat_Metadata/ShowMetadata.ashx?Dataset=EDULIT_DS&amp;Coords=%5bLOCATION%5d.%5bBFA%5d,%5bEDULIT_IND%5d.%5bCR_2_M%5d,%5bTIME%5d.%5b2010%5d&amp;ShowOnWeb=true" TargetMode="External"/><Relationship Id="rId669" Type="http://schemas.openxmlformats.org/officeDocument/2006/relationships/hyperlink" Target="http://data.uis.unesco.org/OECDStat_Metadata/ShowMetadata.ashx?Dataset=EDULIT_DS&amp;Coords=%5bLOCATION%5d.%5bRWA%5d,%5bEDULIT_IND%5d.%5bCR_2_M%5d,%5bTIME%5d.%5b2015%5d&amp;ShowOnWeb=true" TargetMode="External"/><Relationship Id="rId834" Type="http://schemas.openxmlformats.org/officeDocument/2006/relationships/hyperlink" Target="http://data.uis.unesco.org/OECDStat_Metadata/ShowMetadata.ashx?Dataset=EDULIT_DS&amp;Coords=%5bLOCATION%5d.%5bTUN%5d,%5bEDULIT_IND%5d.%5bCR_3_M%5d,%5bTIME%5d.%5b2012%5d&amp;ShowOnWeb=true" TargetMode="External"/><Relationship Id="rId19" Type="http://schemas.openxmlformats.org/officeDocument/2006/relationships/hyperlink" Target="http://data.uis.unesco.org/OECDStat_Metadata/ShowMetadata.ashx?Dataset=EDULIT_DS&amp;Coords=%5bLOCATION%5d.%5bCRI%5d,%5bEDULIT_IND%5d.%5bROFST_H_1_F%5d,%5bTIME%5d.%5b2011%5d&amp;ShowOnWeb=true" TargetMode="External"/><Relationship Id="rId224" Type="http://schemas.openxmlformats.org/officeDocument/2006/relationships/hyperlink" Target="http://data.uis.unesco.org/OECDStat_Metadata/ShowMetadata.ashx?Dataset=EDULIT_DS&amp;Coords=%5bLOCATION%5d.%5bCOG%5d,%5bEDULIT_IND%5d.%5bROFST_H_2_M%5d,%5bTIME%5d.%5b2012%5d&amp;ShowOnWeb=true" TargetMode="External"/><Relationship Id="rId266" Type="http://schemas.openxmlformats.org/officeDocument/2006/relationships/hyperlink" Target="http://data.uis.unesco.org/OECDStat_Metadata/ShowMetadata.ashx?Dataset=EDULIT_DS&amp;Coords=%5bLOCATION%5d.%5bTHA%5d,%5bEDULIT_IND%5d.%5bROFST_H_2_M%5d,%5bTIME%5d.%5b2013%5d&amp;ShowOnWeb=true" TargetMode="External"/><Relationship Id="rId431" Type="http://schemas.openxmlformats.org/officeDocument/2006/relationships/hyperlink" Target="http://data.uis.unesco.org/OECDStat_Metadata/ShowMetadata.ashx?Dataset=EDULIT_DS&amp;Coords=%5bLOCATION%5d.%5bCHL%5d,%5bEDULIT_IND%5d.%5bCR_1_M%5d,%5bTIME%5d.%5b2011%5d&amp;ShowOnWeb=true" TargetMode="External"/><Relationship Id="rId473" Type="http://schemas.openxmlformats.org/officeDocument/2006/relationships/hyperlink" Target="http://data.uis.unesco.org/OECDStat_Metadata/ShowMetadata.ashx?Dataset=EDULIT_DS&amp;Coords=%5bLOCATION%5d.%5bIRQ%5d,%5bEDULIT_IND%5d.%5bCR_1_M%5d,%5bTIME%5d.%5b2011%5d&amp;ShowOnWeb=true" TargetMode="External"/><Relationship Id="rId529" Type="http://schemas.openxmlformats.org/officeDocument/2006/relationships/hyperlink" Target="http://data.uis.unesco.org/OECDStat_Metadata/ShowMetadata.ashx?Dataset=EDULIT_DS&amp;Coords=%5bLOCATION%5d.%5bURY%5d,%5bEDULIT_IND%5d.%5bCR_1_M%5d,%5bTIME%5d.%5b2011%5d&amp;ShowOnWeb=true" TargetMode="External"/><Relationship Id="rId680" Type="http://schemas.openxmlformats.org/officeDocument/2006/relationships/hyperlink" Target="http://data.uis.unesco.org/OECDStat_Metadata/ShowMetadata.ashx?Dataset=EDULIT_DS&amp;Coords=%5bLOCATION%5d.%5bTHA%5d,%5bEDULIT_IND%5d.%5bCR_2_M%5d,%5bTIME%5d.%5b2013%5d&amp;ShowOnWeb=true" TargetMode="External"/><Relationship Id="rId736" Type="http://schemas.openxmlformats.org/officeDocument/2006/relationships/hyperlink" Target="http://data.uis.unesco.org/OECDStat_Metadata/ShowMetadata.ashx?Dataset=EDULIT_DS&amp;Coords=%5bLOCATION%5d.%5bNAM%5d,%5bEDULIT_IND%5d.%5bCR_3_F%5d,%5bTIME%5d.%5b2013%5d&amp;ShowOnWeb=true" TargetMode="External"/><Relationship Id="rId30" Type="http://schemas.openxmlformats.org/officeDocument/2006/relationships/hyperlink" Target="http://data.uis.unesco.org/OECDStat_Metadata/ShowMetadata.ashx?Dataset=EDULIT_DS&amp;Coords=%5bLOCATION%5d.%5bHTI%5d,%5bEDULIT_IND%5d.%5bROFST_H_1_F%5d,%5bTIME%5d.%5b2012%5d&amp;ShowOnWeb=true" TargetMode="External"/><Relationship Id="rId126" Type="http://schemas.openxmlformats.org/officeDocument/2006/relationships/hyperlink" Target="http://data.uis.unesco.org/OECDStat_Metadata/ShowMetadata.ashx?Dataset=EDULIT_DS&amp;Coords=%5bLOCATION%5d.%5bSUR%5d,%5bEDULIT_IND%5d.%5bROFST_H_1_M%5d,%5bTIME%5d.%5b2010%5d&amp;ShowOnWeb=true" TargetMode="External"/><Relationship Id="rId168" Type="http://schemas.openxmlformats.org/officeDocument/2006/relationships/hyperlink" Target="http://data.uis.unesco.org/OECDStat_Metadata/ShowMetadata.ashx?Dataset=EDULIT_DS&amp;Coords=%5bLOCATION%5d.%5bHTI%5d,%5bEDULIT_IND%5d.%5bROFST_H_2_F%5d,%5bTIME%5d.%5b2012%5d&amp;ShowOnWeb=true" TargetMode="External"/><Relationship Id="rId333" Type="http://schemas.openxmlformats.org/officeDocument/2006/relationships/hyperlink" Target="http://data.uis.unesco.org/OECDStat_Metadata/ShowMetadata.ashx?Dataset=EDULIT_DS&amp;Coords=%5bLOCATION%5d.%5bGHA%5d,%5bEDULIT_IND%5d.%5bCR_1_F%5d,%5bTIME%5d.%5b2010%5d&amp;ShowOnWeb=true" TargetMode="External"/><Relationship Id="rId540" Type="http://schemas.openxmlformats.org/officeDocument/2006/relationships/hyperlink" Target="http://data.uis.unesco.org/OECDStat_Metadata/ShowMetadata.ashx?Dataset=EDULIT_DS&amp;Coords=%5bLOCATION%5d.%5bZWE%5d,%5bEDULIT_IND%5d.%5bCR_1_M%5d,%5bTIME%5d.%5b2010%5d&amp;ShowOnWeb=true" TargetMode="External"/><Relationship Id="rId778" Type="http://schemas.openxmlformats.org/officeDocument/2006/relationships/hyperlink" Target="http://data.uis.unesco.org/OECDStat_Metadata/ShowMetadata.ashx?Dataset=EDULIT_DS&amp;Coords=%5bLOCATION%5d.%5bBFA%5d,%5bEDULIT_IND%5d.%5bCR_3_M%5d,%5bTIME%5d.%5b2010%5d&amp;ShowOnWeb=true" TargetMode="External"/><Relationship Id="rId72" Type="http://schemas.openxmlformats.org/officeDocument/2006/relationships/hyperlink" Target="http://data.uis.unesco.org/OECDStat_Metadata/ShowMetadata.ashx?Dataset=EDULIT_DS&amp;Coords=%5bLOCATION%5d.%5bDZA%5d,%5bEDULIT_IND%5d.%5bROFST_H_1_M%5d,%5bTIME%5d.%5b2013%5d&amp;ShowOnWeb=true" TargetMode="External"/><Relationship Id="rId375" Type="http://schemas.openxmlformats.org/officeDocument/2006/relationships/hyperlink" Target="http://data.uis.unesco.org/OECDStat_Metadata/ShowMetadata.ashx?Dataset=EDULIT_DS&amp;Coords=%5bLOCATION%5d.%5bPER%5d,%5bEDULIT_IND%5d.%5bCR_1_F%5d,%5bTIME%5d.%5b2014%5d&amp;ShowOnWeb=true" TargetMode="External"/><Relationship Id="rId582" Type="http://schemas.openxmlformats.org/officeDocument/2006/relationships/hyperlink" Target="http://data.uis.unesco.org/OECDStat_Metadata/ShowMetadata.ashx?Dataset=EDULIT_DS&amp;Coords=%5bLOCATION%5d.%5bMNE%5d,%5bEDULIT_IND%5d.%5bCR_2_F%5d,%5bTIME%5d.%5b2013%5d&amp;ShowOnWeb=true" TargetMode="External"/><Relationship Id="rId638" Type="http://schemas.openxmlformats.org/officeDocument/2006/relationships/hyperlink" Target="http://data.uis.unesco.org/OECDStat_Metadata/ShowMetadata.ashx?Dataset=EDULIT_DS&amp;Coords=%5bLOCATION%5d.%5bCOD%5d,%5bEDULIT_IND%5d.%5bCR_2_M%5d,%5bTIME%5d.%5b2010%5d&amp;ShowOnWeb=true" TargetMode="External"/><Relationship Id="rId803" Type="http://schemas.openxmlformats.org/officeDocument/2006/relationships/hyperlink" Target="http://data.uis.unesco.org/OECDStat_Metadata/ShowMetadata.ashx?Dataset=EDULIT_DS&amp;Coords=%5bLOCATION%5d.%5bKGZ%5d,%5bEDULIT_IND%5d.%5bCR_3_M%5d,%5bTIME%5d.%5b2012%5d&amp;ShowOnWeb=true" TargetMode="External"/><Relationship Id="rId845" Type="http://schemas.openxmlformats.org/officeDocument/2006/relationships/hyperlink" Target="http://data.uis.unesco.org/OECDStat_Metadata/ShowMetadata.ashx?Dataset=EDULIT_DS&amp;Coords=%5bLOCATION%5d.%5bDNK%5d,%5bEDULIT_IND%5d.%5bMYS_1T8_AG25T99_F%5d,%5bTIME%5d.%5b2014%5d&amp;ShowOnWeb=true" TargetMode="External"/><Relationship Id="rId3" Type="http://schemas.openxmlformats.org/officeDocument/2006/relationships/hyperlink" Target="http://data.uis.unesco.org/OECDStat_Metadata/ShowMetadata.ashx?Dataset=EDULIT_DS&amp;Coords=%5bLOCATION%5d.%5bDZA%5d,%5bEDULIT_IND%5d.%5bROFST_H_1_F%5d,%5bTIME%5d.%5b2013%5d&amp;ShowOnWeb=true" TargetMode="External"/><Relationship Id="rId235" Type="http://schemas.openxmlformats.org/officeDocument/2006/relationships/hyperlink" Target="http://data.uis.unesco.org/OECDStat_Metadata/ShowMetadata.ashx?Dataset=EDULIT_DS&amp;Coords=%5bLOCATION%5d.%5bGIN%5d,%5bEDULIT_IND%5d.%5bROFST_H_2_M%5d,%5bTIME%5d.%5b2012%5d&amp;ShowOnWeb=true" TargetMode="External"/><Relationship Id="rId277" Type="http://schemas.openxmlformats.org/officeDocument/2006/relationships/hyperlink" Target="http://data.uis.unesco.org/OECDStat_Metadata/ShowMetadata.ashx?Dataset=EDULIT_DS&amp;Coords=%5bLOCATION%5d.%5bAFG%5d,%5bEDULIT_IND%5d.%5bCR_1_F%5d,%5bTIME%5d.%5b2011%5d&amp;ShowOnWeb=true" TargetMode="External"/><Relationship Id="rId400" Type="http://schemas.openxmlformats.org/officeDocument/2006/relationships/hyperlink" Target="http://data.uis.unesco.org/OECDStat_Metadata/ShowMetadata.ashx?Dataset=EDULIT_DS&amp;Coords=%5bLOCATION%5d.%5bURY%5d,%5bEDULIT_IND%5d.%5bCR_1_F%5d,%5bTIME%5d.%5b2014%5d&amp;ShowOnWeb=true" TargetMode="External"/><Relationship Id="rId442" Type="http://schemas.openxmlformats.org/officeDocument/2006/relationships/hyperlink" Target="http://data.uis.unesco.org/OECDStat_Metadata/ShowMetadata.ashx?Dataset=EDULIT_DS&amp;Coords=%5bLOCATION%5d.%5bCRI%5d,%5bEDULIT_IND%5d.%5bCR_1_M%5d,%5bTIME%5d.%5b2013%5d&amp;ShowOnWeb=true" TargetMode="External"/><Relationship Id="rId484" Type="http://schemas.openxmlformats.org/officeDocument/2006/relationships/hyperlink" Target="http://data.uis.unesco.org/OECDStat_Metadata/ShowMetadata.ashx?Dataset=EDULIT_DS&amp;Coords=%5bLOCATION%5d.%5bMNE%5d,%5bEDULIT_IND%5d.%5bCR_1_M%5d,%5bTIME%5d.%5b2013%5d&amp;ShowOnWeb=true" TargetMode="External"/><Relationship Id="rId705" Type="http://schemas.openxmlformats.org/officeDocument/2006/relationships/hyperlink" Target="http://data.uis.unesco.org/OECDStat_Metadata/ShowMetadata.ashx?Dataset=EDULIT_DS&amp;Coords=%5bLOCATION%5d.%5bKHM%5d,%5bEDULIT_IND%5d.%5bCR_3_F%5d,%5bTIME%5d.%5b2010%5d&amp;ShowOnWeb=true" TargetMode="External"/><Relationship Id="rId137" Type="http://schemas.openxmlformats.org/officeDocument/2006/relationships/hyperlink" Target="http://data.uis.unesco.org/OECDStat_Metadata/ShowMetadata.ashx?Dataset=EDULIT_DS&amp;Coords=%5bLOCATION%5d.%5bVNM%5d,%5bEDULIT_IND%5d.%5bROFST_H_1_M%5d,%5bTIME%5d.%5b2011%5d&amp;ShowOnWeb=true" TargetMode="External"/><Relationship Id="rId302" Type="http://schemas.openxmlformats.org/officeDocument/2006/relationships/hyperlink" Target="http://data.uis.unesco.org/OECDStat_Metadata/ShowMetadata.ashx?Dataset=EDULIT_DS&amp;Coords=%5bLOCATION%5d.%5bCOL%5d,%5bEDULIT_IND%5d.%5bCR_1_F%5d,%5bTIME%5d.%5b2011%5d&amp;ShowOnWeb=true" TargetMode="External"/><Relationship Id="rId344" Type="http://schemas.openxmlformats.org/officeDocument/2006/relationships/hyperlink" Target="http://data.uis.unesco.org/OECDStat_Metadata/ShowMetadata.ashx?Dataset=EDULIT_DS&amp;Coords=%5bLOCATION%5d.%5bLAO%5d,%5bEDULIT_IND%5d.%5bCR_1_F%5d,%5bTIME%5d.%5b2012%5d&amp;ShowOnWeb=true" TargetMode="External"/><Relationship Id="rId691" Type="http://schemas.openxmlformats.org/officeDocument/2006/relationships/hyperlink" Target="http://data.uis.unesco.org/OECDStat_Metadata/ShowMetadata.ashx?Dataset=EDULIT_DS&amp;Coords=%5bLOCATION%5d.%5bZMB%5d,%5bEDULIT_IND%5d.%5bCR_2_M%5d,%5bTIME%5d.%5b2013%5d&amp;ShowOnWeb=true" TargetMode="External"/><Relationship Id="rId747" Type="http://schemas.openxmlformats.org/officeDocument/2006/relationships/hyperlink" Target="http://data.uis.unesco.org/OECDStat_Metadata/ShowMetadata.ashx?Dataset=EDULIT_DS&amp;Coords=%5bLOCATION%5d.%5bSRB%5d,%5bEDULIT_IND%5d.%5bCR_3_F%5d,%5bTIME%5d.%5b2011%5d&amp;ShowOnWeb=true" TargetMode="External"/><Relationship Id="rId789" Type="http://schemas.openxmlformats.org/officeDocument/2006/relationships/hyperlink" Target="http://data.uis.unesco.org/OECDStat_Metadata/ShowMetadata.ashx?Dataset=EDULIT_DS&amp;Coords=%5bLOCATION%5d.%5bCOD%5d,%5bEDULIT_IND%5d.%5bCR_3_M%5d,%5bTIME%5d.%5b2010%5d&amp;ShowOnWeb=true" TargetMode="External"/><Relationship Id="rId41" Type="http://schemas.openxmlformats.org/officeDocument/2006/relationships/hyperlink" Target="http://data.uis.unesco.org/OECDStat_Metadata/ShowMetadata.ashx?Dataset=EDULIT_DS&amp;Coords=%5bLOCATION%5d.%5bMOZ%5d,%5bEDULIT_IND%5d.%5bROFST_H_1_F%5d,%5bTIME%5d.%5b2011%5d&amp;ShowOnWeb=true" TargetMode="External"/><Relationship Id="rId83" Type="http://schemas.openxmlformats.org/officeDocument/2006/relationships/hyperlink" Target="http://data.uis.unesco.org/OECDStat_Metadata/ShowMetadata.ashx?Dataset=EDULIT_DS&amp;Coords=%5bLOCATION%5d.%5bKHM%5d,%5bEDULIT_IND%5d.%5bROFST_H_1_M%5d,%5bTIME%5d.%5b2014%5d&amp;ShowOnWeb=true" TargetMode="External"/><Relationship Id="rId179" Type="http://schemas.openxmlformats.org/officeDocument/2006/relationships/hyperlink" Target="http://data.uis.unesco.org/OECDStat_Metadata/ShowMetadata.ashx?Dataset=EDULIT_DS&amp;Coords=%5bLOCATION%5d.%5bMOZ%5d,%5bEDULIT_IND%5d.%5bROFST_H_2_F%5d,%5bTIME%5d.%5b2011%5d&amp;ShowOnWeb=true" TargetMode="External"/><Relationship Id="rId386" Type="http://schemas.openxmlformats.org/officeDocument/2006/relationships/hyperlink" Target="http://data.uis.unesco.org/OECDStat_Metadata/ShowMetadata.ashx?Dataset=EDULIT_DS&amp;Coords=%5bLOCATION%5d.%5bSWZ%5d,%5bEDULIT_IND%5d.%5bCR_1_F%5d,%5bTIME%5d.%5b2010%5d&amp;ShowOnWeb=true" TargetMode="External"/><Relationship Id="rId551" Type="http://schemas.openxmlformats.org/officeDocument/2006/relationships/hyperlink" Target="http://data.uis.unesco.org/OECDStat_Metadata/ShowMetadata.ashx?Dataset=EDULIT_DS&amp;Coords=%5bLOCATION%5d.%5bBFA%5d,%5bEDULIT_IND%5d.%5bCR_2_F%5d,%5bTIME%5d.%5b2010%5d&amp;ShowOnWeb=true" TargetMode="External"/><Relationship Id="rId593" Type="http://schemas.openxmlformats.org/officeDocument/2006/relationships/hyperlink" Target="http://data.uis.unesco.org/OECDStat_Metadata/ShowMetadata.ashx?Dataset=EDULIT_DS&amp;Coords=%5bLOCATION%5d.%5bRWA%5d,%5bEDULIT_IND%5d.%5bCR_2_F%5d,%5bTIME%5d.%5b2015%5d&amp;ShowOnWeb=true" TargetMode="External"/><Relationship Id="rId607" Type="http://schemas.openxmlformats.org/officeDocument/2006/relationships/hyperlink" Target="http://data.uis.unesco.org/OECDStat_Metadata/ShowMetadata.ashx?Dataset=EDULIT_DS&amp;Coords=%5bLOCATION%5d.%5bTGO%5d,%5bEDULIT_IND%5d.%5bCR_2_F%5d,%5bTIME%5d.%5b2014%5d&amp;ShowOnWeb=true" TargetMode="External"/><Relationship Id="rId649" Type="http://schemas.openxmlformats.org/officeDocument/2006/relationships/hyperlink" Target="http://data.uis.unesco.org/OECDStat_Metadata/ShowMetadata.ashx?Dataset=EDULIT_DS&amp;Coords=%5bLOCATION%5d.%5bHND%5d,%5bEDULIT_IND%5d.%5bCR_2_M%5d,%5bTIME%5d.%5b2011%5d&amp;ShowOnWeb=true" TargetMode="External"/><Relationship Id="rId814" Type="http://schemas.openxmlformats.org/officeDocument/2006/relationships/hyperlink" Target="http://data.uis.unesco.org/OECDStat_Metadata/ShowMetadata.ashx?Dataset=EDULIT_DS&amp;Coords=%5bLOCATION%5d.%5bNGA%5d,%5bEDULIT_IND%5d.%5bCR_3_M%5d,%5bTIME%5d.%5b2011%5d&amp;ShowOnWeb=true" TargetMode="External"/><Relationship Id="rId856" Type="http://schemas.openxmlformats.org/officeDocument/2006/relationships/hyperlink" Target="http://data.uis.unesco.org/OECDStat_Metadata/ShowMetadata.ashx?Dataset=EDULIT_DS&amp;Coords=%5bLOCATION%5d.%5bAUS%5d,%5bEDULIT_IND%5d.%5bMYS_1T8_AG25T99_M%5d,%5bTIME%5d.%5b2015%5d&amp;ShowOnWeb=true" TargetMode="External"/><Relationship Id="rId190" Type="http://schemas.openxmlformats.org/officeDocument/2006/relationships/hyperlink" Target="http://data.uis.unesco.org/OECDStat_Metadata/ShowMetadata.ashx?Dataset=EDULIT_DS&amp;Coords=%5bLOCATION%5d.%5bSRB%5d,%5bEDULIT_IND%5d.%5bROFST_H_2_F%5d,%5bTIME%5d.%5b2011%5d&amp;ShowOnWeb=true" TargetMode="External"/><Relationship Id="rId204" Type="http://schemas.openxmlformats.org/officeDocument/2006/relationships/hyperlink" Target="http://data.uis.unesco.org/OECDStat_Metadata/ShowMetadata.ashx?Dataset=EDULIT_DS&amp;Coords=%5bLOCATION%5d.%5bURY%5d,%5bEDULIT_IND%5d.%5bROFST_H_2_F%5d,%5bTIME%5d.%5b2013%5d&amp;ShowOnWeb=true" TargetMode="External"/><Relationship Id="rId246" Type="http://schemas.openxmlformats.org/officeDocument/2006/relationships/hyperlink" Target="http://data.uis.unesco.org/OECDStat_Metadata/ShowMetadata.ashx?Dataset=EDULIT_DS&amp;Coords=%5bLOCATION%5d.%5bMNE%5d,%5bEDULIT_IND%5d.%5bROFST_H_2_M%5d,%5bTIME%5d.%5b2013%5d&amp;ShowOnWeb=true" TargetMode="External"/><Relationship Id="rId288" Type="http://schemas.openxmlformats.org/officeDocument/2006/relationships/hyperlink" Target="http://data.uis.unesco.org/OECDStat_Metadata/ShowMetadata.ashx?Dataset=EDULIT_DS&amp;Coords=%5bLOCATION%5d.%5bBOL%5d,%5bEDULIT_IND%5d.%5bCR_1_F%5d,%5bTIME%5d.%5b2013%5d&amp;ShowOnWeb=true" TargetMode="External"/><Relationship Id="rId411" Type="http://schemas.openxmlformats.org/officeDocument/2006/relationships/hyperlink" Target="http://data.uis.unesco.org/OECDStat_Metadata/ShowMetadata.ashx?Dataset=EDULIT_DS&amp;Coords=%5bLOCATION%5d.%5bARG%5d,%5bEDULIT_IND%5d.%5bCR_1_M%5d,%5bTIME%5d.%5b2010%5d&amp;ShowOnWeb=true" TargetMode="External"/><Relationship Id="rId453" Type="http://schemas.openxmlformats.org/officeDocument/2006/relationships/hyperlink" Target="http://data.uis.unesco.org/OECDStat_Metadata/ShowMetadata.ashx?Dataset=EDULIT_DS&amp;Coords=%5bLOCATION%5d.%5bECU%5d,%5bEDULIT_IND%5d.%5bCR_1_M%5d,%5bTIME%5d.%5b2010%5d&amp;ShowOnWeb=true" TargetMode="External"/><Relationship Id="rId509" Type="http://schemas.openxmlformats.org/officeDocument/2006/relationships/hyperlink" Target="http://data.uis.unesco.org/OECDStat_Metadata/ShowMetadata.ashx?Dataset=EDULIT_DS&amp;Coords=%5bLOCATION%5d.%5bRWA%5d,%5bEDULIT_IND%5d.%5bCR_1_M%5d,%5bTIME%5d.%5b2015%5d&amp;ShowOnWeb=true" TargetMode="External"/><Relationship Id="rId660" Type="http://schemas.openxmlformats.org/officeDocument/2006/relationships/hyperlink" Target="http://data.uis.unesco.org/OECDStat_Metadata/ShowMetadata.ashx?Dataset=EDULIT_DS&amp;Coords=%5bLOCATION%5d.%5bNAM%5d,%5bEDULIT_IND%5d.%5bCR_2_M%5d,%5bTIME%5d.%5b2013%5d&amp;ShowOnWeb=true" TargetMode="External"/><Relationship Id="rId106" Type="http://schemas.openxmlformats.org/officeDocument/2006/relationships/hyperlink" Target="http://data.uis.unesco.org/OECDStat_Metadata/ShowMetadata.ashx?Dataset=EDULIT_DS&amp;Coords=%5bLOCATION%5d.%5bLBR%5d,%5bEDULIT_IND%5d.%5bROFST_H_1_M%5d,%5bTIME%5d.%5b2013%5d&amp;ShowOnWeb=true" TargetMode="External"/><Relationship Id="rId313" Type="http://schemas.openxmlformats.org/officeDocument/2006/relationships/hyperlink" Target="http://data.uis.unesco.org/OECDStat_Metadata/ShowMetadata.ashx?Dataset=EDULIT_DS&amp;Coords=%5bLOCATION%5d.%5bCUB%5d,%5bEDULIT_IND%5d.%5bCR_1_F%5d,%5bTIME%5d.%5b2014%5d&amp;ShowOnWeb=true" TargetMode="External"/><Relationship Id="rId495" Type="http://schemas.openxmlformats.org/officeDocument/2006/relationships/hyperlink" Target="http://data.uis.unesco.org/OECDStat_Metadata/ShowMetadata.ashx?Dataset=EDULIT_DS&amp;Coords=%5bLOCATION%5d.%5bPAN%5d,%5bEDULIT_IND%5d.%5bCR_1_M%5d,%5bTIME%5d.%5b2011%5d&amp;ShowOnWeb=true" TargetMode="External"/><Relationship Id="rId716" Type="http://schemas.openxmlformats.org/officeDocument/2006/relationships/hyperlink" Target="http://data.uis.unesco.org/OECDStat_Metadata/ShowMetadata.ashx?Dataset=EDULIT_DS&amp;Coords=%5bLOCATION%5d.%5bDOM%5d,%5bEDULIT_IND%5d.%5bCR_3_F%5d,%5bTIME%5d.%5b2013%5d&amp;ShowOnWeb=true" TargetMode="External"/><Relationship Id="rId758" Type="http://schemas.openxmlformats.org/officeDocument/2006/relationships/hyperlink" Target="http://data.uis.unesco.org/OECDStat_Metadata/ShowMetadata.ashx?Dataset=EDULIT_DS&amp;Coords=%5bLOCATION%5d.%5bTGO%5d,%5bEDULIT_IND%5d.%5bCR_3_F%5d,%5bTIME%5d.%5b2014%5d&amp;ShowOnWeb=true" TargetMode="External"/><Relationship Id="rId10" Type="http://schemas.openxmlformats.org/officeDocument/2006/relationships/hyperlink" Target="http://data.uis.unesco.org/OECDStat_Metadata/ShowMetadata.ashx?Dataset=EDULIT_DS&amp;Coords=%5bLOCATION%5d.%5bBTN%5d,%5bEDULIT_IND%5d.%5bROFST_H_1_F%5d,%5bTIME%5d.%5b2010%5d&amp;ShowOnWeb=true" TargetMode="External"/><Relationship Id="rId52" Type="http://schemas.openxmlformats.org/officeDocument/2006/relationships/hyperlink" Target="http://data.uis.unesco.org/OECDStat_Metadata/ShowMetadata.ashx?Dataset=EDULIT_DS&amp;Coords=%5bLOCATION%5d.%5bSEN%5d,%5bEDULIT_IND%5d.%5bROFST_H_1_F%5d,%5bTIME%5d.%5b2011%5d&amp;ShowOnWeb=true" TargetMode="External"/><Relationship Id="rId94" Type="http://schemas.openxmlformats.org/officeDocument/2006/relationships/hyperlink" Target="http://data.uis.unesco.org/OECDStat_Metadata/ShowMetadata.ashx?Dataset=EDULIT_DS&amp;Coords=%5bLOCATION%5d.%5bETH%5d,%5bEDULIT_IND%5d.%5bROFST_H_1_M%5d,%5bTIME%5d.%5b2011%5d&amp;ShowOnWeb=true" TargetMode="External"/><Relationship Id="rId148" Type="http://schemas.openxmlformats.org/officeDocument/2006/relationships/hyperlink" Target="http://data.uis.unesco.org/OECDStat_Metadata/ShowMetadata.ashx?Dataset=EDULIT_DS&amp;Coords=%5bLOCATION%5d.%5bBTN%5d,%5bEDULIT_IND%5d.%5bROFST_H_2_F%5d,%5bTIME%5d.%5b2010%5d&amp;ShowOnWeb=true" TargetMode="External"/><Relationship Id="rId355" Type="http://schemas.openxmlformats.org/officeDocument/2006/relationships/hyperlink" Target="http://data.uis.unesco.org/OECDStat_Metadata/ShowMetadata.ashx?Dataset=EDULIT_DS&amp;Coords=%5bLOCATION%5d.%5bNPL%5d,%5bEDULIT_IND%5d.%5bCR_1_F%5d,%5bTIME%5d.%5b2011%5d&amp;ShowOnWeb=true" TargetMode="External"/><Relationship Id="rId397" Type="http://schemas.openxmlformats.org/officeDocument/2006/relationships/hyperlink" Target="http://data.uis.unesco.org/OECDStat_Metadata/ShowMetadata.ashx?Dataset=EDULIT_DS&amp;Coords=%5bLOCATION%5d.%5bURY%5d,%5bEDULIT_IND%5d.%5bCR_1_F%5d,%5bTIME%5d.%5b2011%5d&amp;ShowOnWeb=true" TargetMode="External"/><Relationship Id="rId520" Type="http://schemas.openxmlformats.org/officeDocument/2006/relationships/hyperlink" Target="http://data.uis.unesco.org/OECDStat_Metadata/ShowMetadata.ashx?Dataset=EDULIT_DS&amp;Coords=%5bLOCATION%5d.%5bTHA%5d,%5bEDULIT_IND%5d.%5bCR_1_M%5d,%5bTIME%5d.%5b2013%5d&amp;ShowOnWeb=true" TargetMode="External"/><Relationship Id="rId562" Type="http://schemas.openxmlformats.org/officeDocument/2006/relationships/hyperlink" Target="http://data.uis.unesco.org/OECDStat_Metadata/ShowMetadata.ashx?Dataset=EDULIT_DS&amp;Coords=%5bLOCATION%5d.%5bCOD%5d,%5bEDULIT_IND%5d.%5bCR_2_F%5d,%5bTIME%5d.%5b2010%5d&amp;ShowOnWeb=true" TargetMode="External"/><Relationship Id="rId618" Type="http://schemas.openxmlformats.org/officeDocument/2006/relationships/hyperlink" Target="http://data.uis.unesco.org/OECDStat_Metadata/ShowMetadata.ashx?Dataset=EDULIT_DS&amp;Coords=%5bLOCATION%5d.%5bDZA%5d,%5bEDULIT_IND%5d.%5bCR_2_M%5d,%5bTIME%5d.%5b2013%5d&amp;ShowOnWeb=true" TargetMode="External"/><Relationship Id="rId825" Type="http://schemas.openxmlformats.org/officeDocument/2006/relationships/hyperlink" Target="http://data.uis.unesco.org/OECDStat_Metadata/ShowMetadata.ashx?Dataset=EDULIT_DS&amp;Coords=%5bLOCATION%5d.%5bSSD%5d,%5bEDULIT_IND%5d.%5bCR_3_M%5d,%5bTIME%5d.%5b2010%5d&amp;ShowOnWeb=true" TargetMode="External"/><Relationship Id="rId215" Type="http://schemas.openxmlformats.org/officeDocument/2006/relationships/hyperlink" Target="http://data.uis.unesco.org/OECDStat_Metadata/ShowMetadata.ashx?Dataset=EDULIT_DS&amp;Coords=%5bLOCATION%5d.%5bBEN%5d,%5bEDULIT_IND%5d.%5bROFST_H_2_M%5d,%5bTIME%5d.%5b2011%5d&amp;ShowOnWeb=true" TargetMode="External"/><Relationship Id="rId257" Type="http://schemas.openxmlformats.org/officeDocument/2006/relationships/hyperlink" Target="http://data.uis.unesco.org/OECDStat_Metadata/ShowMetadata.ashx?Dataset=EDULIT_DS&amp;Coords=%5bLOCATION%5d.%5bLCA%5d,%5bEDULIT_IND%5d.%5bROFST_H_2_M%5d,%5bTIME%5d.%5b2012%5d&amp;ShowOnWeb=true" TargetMode="External"/><Relationship Id="rId422" Type="http://schemas.openxmlformats.org/officeDocument/2006/relationships/hyperlink" Target="http://data.uis.unesco.org/OECDStat_Metadata/ShowMetadata.ashx?Dataset=EDULIT_DS&amp;Coords=%5bLOCATION%5d.%5bBRA%5d,%5bEDULIT_IND%5d.%5bCR_1_M%5d,%5bTIME%5d.%5b2012%5d&amp;ShowOnWeb=true" TargetMode="External"/><Relationship Id="rId464" Type="http://schemas.openxmlformats.org/officeDocument/2006/relationships/hyperlink" Target="http://data.uis.unesco.org/OECDStat_Metadata/ShowMetadata.ashx?Dataset=EDULIT_DS&amp;Coords=%5bLOCATION%5d.%5bGMB%5d,%5bEDULIT_IND%5d.%5bCR_1_M%5d,%5bTIME%5d.%5b2013%5d&amp;ShowOnWeb=true" TargetMode="External"/><Relationship Id="rId867" Type="http://schemas.openxmlformats.org/officeDocument/2006/relationships/hyperlink" Target="http://data.uis.unesco.org/" TargetMode="External"/><Relationship Id="rId299" Type="http://schemas.openxmlformats.org/officeDocument/2006/relationships/hyperlink" Target="http://data.uis.unesco.org/OECDStat_Metadata/ShowMetadata.ashx?Dataset=EDULIT_DS&amp;Coords=%5bLOCATION%5d.%5bCHL%5d,%5bEDULIT_IND%5d.%5bCR_1_F%5d,%5bTIME%5d.%5b2011%5d&amp;ShowOnWeb=true" TargetMode="External"/><Relationship Id="rId727" Type="http://schemas.openxmlformats.org/officeDocument/2006/relationships/hyperlink" Target="http://data.uis.unesco.org/OECDStat_Metadata/ShowMetadata.ashx?Dataset=EDULIT_DS&amp;Coords=%5bLOCATION%5d.%5bKEN%5d,%5bEDULIT_IND%5d.%5bCR_3_F%5d,%5bTIME%5d.%5b2014%5d&amp;ShowOnWeb=true" TargetMode="External"/><Relationship Id="rId63" Type="http://schemas.openxmlformats.org/officeDocument/2006/relationships/hyperlink" Target="http://data.uis.unesco.org/OECDStat_Metadata/ShowMetadata.ashx?Dataset=EDULIT_DS&amp;Coords=%5bLOCATION%5d.%5bTGO%5d,%5bEDULIT_IND%5d.%5bROFST_H_1_F%5d,%5bTIME%5d.%5b2014%5d&amp;ShowOnWeb=true" TargetMode="External"/><Relationship Id="rId159" Type="http://schemas.openxmlformats.org/officeDocument/2006/relationships/hyperlink" Target="http://data.uis.unesco.org/OECDStat_Metadata/ShowMetadata.ashx?Dataset=EDULIT_DS&amp;Coords=%5bLOCATION%5d.%5bCOD%5d,%5bEDULIT_IND%5d.%5bROFST_H_2_F%5d,%5bTIME%5d.%5b2010%5d&amp;ShowOnWeb=true" TargetMode="External"/><Relationship Id="rId366" Type="http://schemas.openxmlformats.org/officeDocument/2006/relationships/hyperlink" Target="http://data.uis.unesco.org/OECDStat_Metadata/ShowMetadata.ashx?Dataset=EDULIT_DS&amp;Coords=%5bLOCATION%5d.%5bPRY%5d,%5bEDULIT_IND%5d.%5bCR_1_F%5d,%5bTIME%5d.%5b2010%5d&amp;ShowOnWeb=true" TargetMode="External"/><Relationship Id="rId573" Type="http://schemas.openxmlformats.org/officeDocument/2006/relationships/hyperlink" Target="http://data.uis.unesco.org/OECDStat_Metadata/ShowMetadata.ashx?Dataset=EDULIT_DS&amp;Coords=%5bLOCATION%5d.%5bHND%5d,%5bEDULIT_IND%5d.%5bCR_2_F%5d,%5bTIME%5d.%5b2011%5d&amp;ShowOnWeb=true" TargetMode="External"/><Relationship Id="rId780" Type="http://schemas.openxmlformats.org/officeDocument/2006/relationships/hyperlink" Target="http://data.uis.unesco.org/OECDStat_Metadata/ShowMetadata.ashx?Dataset=EDULIT_DS&amp;Coords=%5bLOCATION%5d.%5bKHM%5d,%5bEDULIT_IND%5d.%5bCR_3_M%5d,%5bTIME%5d.%5b2010%5d&amp;ShowOnWeb=true" TargetMode="External"/><Relationship Id="rId226" Type="http://schemas.openxmlformats.org/officeDocument/2006/relationships/hyperlink" Target="http://data.uis.unesco.org/OECDStat_Metadata/ShowMetadata.ashx?Dataset=EDULIT_DS&amp;Coords=%5bLOCATION%5d.%5bCIV%5d,%5bEDULIT_IND%5d.%5bROFST_H_2_M%5d,%5bTIME%5d.%5b2012%5d&amp;ShowOnWeb=true" TargetMode="External"/><Relationship Id="rId433" Type="http://schemas.openxmlformats.org/officeDocument/2006/relationships/hyperlink" Target="http://data.uis.unesco.org/OECDStat_Metadata/ShowMetadata.ashx?Dataset=EDULIT_DS&amp;Coords=%5bLOCATION%5d.%5bCOL%5d,%5bEDULIT_IND%5d.%5bCR_1_M%5d,%5bTIME%5d.%5b2010%5d&amp;ShowOnWeb=true" TargetMode="External"/><Relationship Id="rId640" Type="http://schemas.openxmlformats.org/officeDocument/2006/relationships/hyperlink" Target="http://data.uis.unesco.org/OECDStat_Metadata/ShowMetadata.ashx?Dataset=EDULIT_DS&amp;Coords=%5bLOCATION%5d.%5bDOM%5d,%5bEDULIT_IND%5d.%5bCR_2_M%5d,%5bTIME%5d.%5b2013%5d&amp;ShowOnWeb=true" TargetMode="External"/><Relationship Id="rId738" Type="http://schemas.openxmlformats.org/officeDocument/2006/relationships/hyperlink" Target="http://data.uis.unesco.org/OECDStat_Metadata/ShowMetadata.ashx?Dataset=EDULIT_DS&amp;Coords=%5bLOCATION%5d.%5bNGA%5d,%5bEDULIT_IND%5d.%5bCR_3_F%5d,%5bTIME%5d.%5b2010%5d&amp;ShowOnWeb=true" TargetMode="External"/><Relationship Id="rId74" Type="http://schemas.openxmlformats.org/officeDocument/2006/relationships/hyperlink" Target="http://data.uis.unesco.org/OECDStat_Metadata/ShowMetadata.ashx?Dataset=EDULIT_DS&amp;Coords=%5bLOCATION%5d.%5bBGD%5d,%5bEDULIT_IND%5d.%5bROFST_H_1_M%5d,%5bTIME%5d.%5b2011%5d&amp;ShowOnWeb=true" TargetMode="External"/><Relationship Id="rId377" Type="http://schemas.openxmlformats.org/officeDocument/2006/relationships/hyperlink" Target="http://data.uis.unesco.org/OECDStat_Metadata/ShowMetadata.ashx?Dataset=EDULIT_DS&amp;Coords=%5bLOCATION%5d.%5bRWA%5d,%5bEDULIT_IND%5d.%5bCR_1_F%5d,%5bTIME%5d.%5b2015%5d&amp;ShowOnWeb=true" TargetMode="External"/><Relationship Id="rId500" Type="http://schemas.openxmlformats.org/officeDocument/2006/relationships/hyperlink" Target="http://data.uis.unesco.org/OECDStat_Metadata/ShowMetadata.ashx?Dataset=EDULIT_DS&amp;Coords=%5bLOCATION%5d.%5bPRY%5d,%5bEDULIT_IND%5d.%5bCR_1_M%5d,%5bTIME%5d.%5b2012%5d&amp;ShowOnWeb=true" TargetMode="External"/><Relationship Id="rId584" Type="http://schemas.openxmlformats.org/officeDocument/2006/relationships/hyperlink" Target="http://data.uis.unesco.org/OECDStat_Metadata/ShowMetadata.ashx?Dataset=EDULIT_DS&amp;Coords=%5bLOCATION%5d.%5bNAM%5d,%5bEDULIT_IND%5d.%5bCR_2_F%5d,%5bTIME%5d.%5b2013%5d&amp;ShowOnWeb=true" TargetMode="External"/><Relationship Id="rId805" Type="http://schemas.openxmlformats.org/officeDocument/2006/relationships/hyperlink" Target="http://data.uis.unesco.org/OECDStat_Metadata/ShowMetadata.ashx?Dataset=EDULIT_DS&amp;Coords=%5bLOCATION%5d.%5bLSO%5d,%5bEDULIT_IND%5d.%5bCR_3_M%5d,%5bTIME%5d.%5b2014%5d&amp;ShowOnWeb=true" TargetMode="External"/><Relationship Id="rId5" Type="http://schemas.openxmlformats.org/officeDocument/2006/relationships/hyperlink" Target="http://data.uis.unesco.org/OECDStat_Metadata/ShowMetadata.ashx?Dataset=EDULIT_DS&amp;Coords=%5bLOCATION%5d.%5bBGD%5d,%5bEDULIT_IND%5d.%5bROFST_H_1_F%5d,%5bTIME%5d.%5b2011%5d&amp;ShowOnWeb=true" TargetMode="External"/><Relationship Id="rId237" Type="http://schemas.openxmlformats.org/officeDocument/2006/relationships/hyperlink" Target="http://data.uis.unesco.org/OECDStat_Metadata/ShowMetadata.ashx?Dataset=EDULIT_DS&amp;Coords=%5bLOCATION%5d.%5bHND%5d,%5bEDULIT_IND%5d.%5bROFST_H_2_M%5d,%5bTIME%5d.%5b2011%5d&amp;ShowOnWeb=true" TargetMode="External"/><Relationship Id="rId791" Type="http://schemas.openxmlformats.org/officeDocument/2006/relationships/hyperlink" Target="http://data.uis.unesco.org/OECDStat_Metadata/ShowMetadata.ashx?Dataset=EDULIT_DS&amp;Coords=%5bLOCATION%5d.%5bDOM%5d,%5bEDULIT_IND%5d.%5bCR_3_M%5d,%5bTIME%5d.%5b2013%5d&amp;ShowOnWeb=true" TargetMode="External"/><Relationship Id="rId444" Type="http://schemas.openxmlformats.org/officeDocument/2006/relationships/hyperlink" Target="http://data.uis.unesco.org/OECDStat_Metadata/ShowMetadata.ashx?Dataset=EDULIT_DS&amp;Coords=%5bLOCATION%5d.%5bCIV%5d,%5bEDULIT_IND%5d.%5bCR_1_M%5d,%5bTIME%5d.%5b2012%5d&amp;ShowOnWeb=true" TargetMode="External"/><Relationship Id="rId651" Type="http://schemas.openxmlformats.org/officeDocument/2006/relationships/hyperlink" Target="http://data.uis.unesco.org/OECDStat_Metadata/ShowMetadata.ashx?Dataset=EDULIT_DS&amp;Coords=%5bLOCATION%5d.%5bKEN%5d,%5bEDULIT_IND%5d.%5bCR_2_M%5d,%5bTIME%5d.%5b2014%5d&amp;ShowOnWeb=true" TargetMode="External"/><Relationship Id="rId749" Type="http://schemas.openxmlformats.org/officeDocument/2006/relationships/hyperlink" Target="http://data.uis.unesco.org/OECDStat_Metadata/ShowMetadata.ashx?Dataset=EDULIT_DS&amp;Coords=%5bLOCATION%5d.%5bZAF%5d,%5bEDULIT_IND%5d.%5bCR_3_F%5d,%5bTIME%5d.%5b2011%5d&amp;ShowOnWeb=true" TargetMode="External"/><Relationship Id="rId290" Type="http://schemas.openxmlformats.org/officeDocument/2006/relationships/hyperlink" Target="http://data.uis.unesco.org/OECDStat_Metadata/ShowMetadata.ashx?Dataset=EDULIT_DS&amp;Coords=%5bLOCATION%5d.%5bBRA%5d,%5bEDULIT_IND%5d.%5bCR_1_F%5d,%5bTIME%5d.%5b2012%5d&amp;ShowOnWeb=true" TargetMode="External"/><Relationship Id="rId304" Type="http://schemas.openxmlformats.org/officeDocument/2006/relationships/hyperlink" Target="http://data.uis.unesco.org/OECDStat_Metadata/ShowMetadata.ashx?Dataset=EDULIT_DS&amp;Coords=%5bLOCATION%5d.%5bCOL%5d,%5bEDULIT_IND%5d.%5bCR_1_F%5d,%5bTIME%5d.%5b2013%5d&amp;ShowOnWeb=true" TargetMode="External"/><Relationship Id="rId388" Type="http://schemas.openxmlformats.org/officeDocument/2006/relationships/hyperlink" Target="http://data.uis.unesco.org/OECDStat_Metadata/ShowMetadata.ashx?Dataset=EDULIT_DS&amp;Coords=%5bLOCATION%5d.%5bTHA%5d,%5bEDULIT_IND%5d.%5bCR_1_F%5d,%5bTIME%5d.%5b2013%5d&amp;ShowOnWeb=true" TargetMode="External"/><Relationship Id="rId511" Type="http://schemas.openxmlformats.org/officeDocument/2006/relationships/hyperlink" Target="http://data.uis.unesco.org/OECDStat_Metadata/ShowMetadata.ashx?Dataset=EDULIT_DS&amp;Coords=%5bLOCATION%5d.%5bSEN%5d,%5bEDULIT_IND%5d.%5bCR_1_M%5d,%5bTIME%5d.%5b2011%5d&amp;ShowOnWeb=true" TargetMode="External"/><Relationship Id="rId609" Type="http://schemas.openxmlformats.org/officeDocument/2006/relationships/hyperlink" Target="http://data.uis.unesco.org/OECDStat_Metadata/ShowMetadata.ashx?Dataset=EDULIT_DS&amp;Coords=%5bLOCATION%5d.%5bUGA%5d,%5bEDULIT_IND%5d.%5bCR_2_F%5d,%5bTIME%5d.%5b2011%5d&amp;ShowOnWeb=true" TargetMode="External"/><Relationship Id="rId85" Type="http://schemas.openxmlformats.org/officeDocument/2006/relationships/hyperlink" Target="http://data.uis.unesco.org/OECDStat_Metadata/ShowMetadata.ashx?Dataset=EDULIT_DS&amp;Coords=%5bLOCATION%5d.%5bTCD%5d,%5bEDULIT_IND%5d.%5bROFST_H_1_M%5d,%5bTIME%5d.%5b2014%5d&amp;ShowOnWeb=true" TargetMode="External"/><Relationship Id="rId150" Type="http://schemas.openxmlformats.org/officeDocument/2006/relationships/hyperlink" Target="http://data.uis.unesco.org/OECDStat_Metadata/ShowMetadata.ashx?Dataset=EDULIT_DS&amp;Coords=%5bLOCATION%5d.%5bBDI%5d,%5bEDULIT_IND%5d.%5bROFST_H_2_F%5d,%5bTIME%5d.%5b2010%5d&amp;ShowOnWeb=true" TargetMode="External"/><Relationship Id="rId595" Type="http://schemas.openxmlformats.org/officeDocument/2006/relationships/hyperlink" Target="http://data.uis.unesco.org/OECDStat_Metadata/ShowMetadata.ashx?Dataset=EDULIT_DS&amp;Coords=%5bLOCATION%5d.%5bSEN%5d,%5bEDULIT_IND%5d.%5bCR_2_F%5d,%5bTIME%5d.%5b2011%5d&amp;ShowOnWeb=true" TargetMode="External"/><Relationship Id="rId816" Type="http://schemas.openxmlformats.org/officeDocument/2006/relationships/hyperlink" Target="http://data.uis.unesco.org/OECDStat_Metadata/ShowMetadata.ashx?Dataset=EDULIT_DS&amp;Coords=%5bLOCATION%5d.%5bPAK%5d,%5bEDULIT_IND%5d.%5bCR_3_M%5d,%5bTIME%5d.%5b2012%5d&amp;ShowOnWeb=true" TargetMode="External"/><Relationship Id="rId248" Type="http://schemas.openxmlformats.org/officeDocument/2006/relationships/hyperlink" Target="http://data.uis.unesco.org/OECDStat_Metadata/ShowMetadata.ashx?Dataset=EDULIT_DS&amp;Coords=%5bLOCATION%5d.%5bNAM%5d,%5bEDULIT_IND%5d.%5bROFST_H_2_M%5d,%5bTIME%5d.%5b2013%5d&amp;ShowOnWeb=true" TargetMode="External"/><Relationship Id="rId455" Type="http://schemas.openxmlformats.org/officeDocument/2006/relationships/hyperlink" Target="http://data.uis.unesco.org/OECDStat_Metadata/ShowMetadata.ashx?Dataset=EDULIT_DS&amp;Coords=%5bLOCATION%5d.%5bECU%5d,%5bEDULIT_IND%5d.%5bCR_1_M%5d,%5bTIME%5d.%5b2013%5d&amp;ShowOnWeb=true" TargetMode="External"/><Relationship Id="rId662" Type="http://schemas.openxmlformats.org/officeDocument/2006/relationships/hyperlink" Target="http://data.uis.unesco.org/OECDStat_Metadata/ShowMetadata.ashx?Dataset=EDULIT_DS&amp;Coords=%5bLOCATION%5d.%5bNER%5d,%5bEDULIT_IND%5d.%5bCR_2_M%5d,%5bTIME%5d.%5b2012%5d&amp;ShowOnWeb=true" TargetMode="External"/><Relationship Id="rId12" Type="http://schemas.openxmlformats.org/officeDocument/2006/relationships/hyperlink" Target="http://data.uis.unesco.org/OECDStat_Metadata/ShowMetadata.ashx?Dataset=EDULIT_DS&amp;Coords=%5bLOCATION%5d.%5bBDI%5d,%5bEDULIT_IND%5d.%5bROFST_H_1_F%5d,%5bTIME%5d.%5b2010%5d&amp;ShowOnWeb=true" TargetMode="External"/><Relationship Id="rId108" Type="http://schemas.openxmlformats.org/officeDocument/2006/relationships/hyperlink" Target="http://data.uis.unesco.org/OECDStat_Metadata/ShowMetadata.ashx?Dataset=EDULIT_DS&amp;Coords=%5bLOCATION%5d.%5bMLI%5d,%5bEDULIT_IND%5d.%5bROFST_H_1_M%5d,%5bTIME%5d.%5b2013%5d&amp;ShowOnWeb=true" TargetMode="External"/><Relationship Id="rId315" Type="http://schemas.openxmlformats.org/officeDocument/2006/relationships/hyperlink" Target="http://data.uis.unesco.org/OECDStat_Metadata/ShowMetadata.ashx?Dataset=EDULIT_DS&amp;Coords=%5bLOCATION%5d.%5bCOD%5d,%5bEDULIT_IND%5d.%5bCR_1_F%5d,%5bTIME%5d.%5b2013%5d&amp;ShowOnWeb=true" TargetMode="External"/><Relationship Id="rId522" Type="http://schemas.openxmlformats.org/officeDocument/2006/relationships/hyperlink" Target="http://data.uis.unesco.org/OECDStat_Metadata/ShowMetadata.ashx?Dataset=EDULIT_DS&amp;Coords=%5bLOCATION%5d.%5bTGO%5d,%5bEDULIT_IND%5d.%5bCR_1_M%5d,%5bTIME%5d.%5b2010%5d&amp;ShowOnWeb=true" TargetMode="External"/><Relationship Id="rId96" Type="http://schemas.openxmlformats.org/officeDocument/2006/relationships/hyperlink" Target="http://data.uis.unesco.org/OECDStat_Metadata/ShowMetadata.ashx?Dataset=EDULIT_DS&amp;Coords=%5bLOCATION%5d.%5bGMB%5d,%5bEDULIT_IND%5d.%5bROFST_H_1_M%5d,%5bTIME%5d.%5b2013%5d&amp;ShowOnWeb=true" TargetMode="External"/><Relationship Id="rId161" Type="http://schemas.openxmlformats.org/officeDocument/2006/relationships/hyperlink" Target="http://data.uis.unesco.org/OECDStat_Metadata/ShowMetadata.ashx?Dataset=EDULIT_DS&amp;Coords=%5bLOCATION%5d.%5bDOM%5d,%5bEDULIT_IND%5d.%5bROFST_H_2_F%5d,%5bTIME%5d.%5b2013%5d&amp;ShowOnWeb=true" TargetMode="External"/><Relationship Id="rId399" Type="http://schemas.openxmlformats.org/officeDocument/2006/relationships/hyperlink" Target="http://data.uis.unesco.org/OECDStat_Metadata/ShowMetadata.ashx?Dataset=EDULIT_DS&amp;Coords=%5bLOCATION%5d.%5bURY%5d,%5bEDULIT_IND%5d.%5bCR_1_F%5d,%5bTIME%5d.%5b2013%5d&amp;ShowOnWeb=true" TargetMode="External"/><Relationship Id="rId827" Type="http://schemas.openxmlformats.org/officeDocument/2006/relationships/hyperlink" Target="http://data.uis.unesco.org/OECDStat_Metadata/ShowMetadata.ashx?Dataset=EDULIT_DS&amp;Coords=%5bLOCATION%5d.%5bSUR%5d,%5bEDULIT_IND%5d.%5bCR_3_M%5d,%5bTIME%5d.%5b2010%5d&amp;ShowOnWeb=true" TargetMode="External"/><Relationship Id="rId259" Type="http://schemas.openxmlformats.org/officeDocument/2006/relationships/hyperlink" Target="http://data.uis.unesco.org/OECDStat_Metadata/ShowMetadata.ashx?Dataset=EDULIT_DS&amp;Coords=%5bLOCATION%5d.%5bSRB%5d,%5bEDULIT_IND%5d.%5bROFST_H_2_M%5d,%5bTIME%5d.%5b2011%5d&amp;ShowOnWeb=true" TargetMode="External"/><Relationship Id="rId466" Type="http://schemas.openxmlformats.org/officeDocument/2006/relationships/hyperlink" Target="http://data.uis.unesco.org/OECDStat_Metadata/ShowMetadata.ashx?Dataset=EDULIT_DS&amp;Coords=%5bLOCATION%5d.%5bGHA%5d,%5bEDULIT_IND%5d.%5bCR_1_M%5d,%5bTIME%5d.%5b2015%5d&amp;ShowOnWeb=true" TargetMode="External"/><Relationship Id="rId673" Type="http://schemas.openxmlformats.org/officeDocument/2006/relationships/hyperlink" Target="http://data.uis.unesco.org/OECDStat_Metadata/ShowMetadata.ashx?Dataset=EDULIT_DS&amp;Coords=%5bLOCATION%5d.%5bSLE%5d,%5bEDULIT_IND%5d.%5bCR_2_M%5d,%5bTIME%5d.%5b2013%5d&amp;ShowOnWeb=true" TargetMode="External"/><Relationship Id="rId23" Type="http://schemas.openxmlformats.org/officeDocument/2006/relationships/hyperlink" Target="http://data.uis.unesco.org/OECDStat_Metadata/ShowMetadata.ashx?Dataset=EDULIT_DS&amp;Coords=%5bLOCATION%5d.%5bDOM%5d,%5bEDULIT_IND%5d.%5bROFST_H_1_F%5d,%5bTIME%5d.%5b2013%5d&amp;ShowOnWeb=true" TargetMode="External"/><Relationship Id="rId119" Type="http://schemas.openxmlformats.org/officeDocument/2006/relationships/hyperlink" Target="http://data.uis.unesco.org/OECDStat_Metadata/ShowMetadata.ashx?Dataset=EDULIT_DS&amp;Coords=%5bLOCATION%5d.%5bRWA%5d,%5bEDULIT_IND%5d.%5bROFST_H_1_M%5d,%5bTIME%5d.%5b2015%5d&amp;ShowOnWeb=true" TargetMode="External"/><Relationship Id="rId326" Type="http://schemas.openxmlformats.org/officeDocument/2006/relationships/hyperlink" Target="http://data.uis.unesco.org/OECDStat_Metadata/ShowMetadata.ashx?Dataset=EDULIT_DS&amp;Coords=%5bLOCATION%5d.%5bSLV%5d,%5bEDULIT_IND%5d.%5bCR_1_F%5d,%5bTIME%5d.%5b2010%5d&amp;ShowOnWeb=true" TargetMode="External"/><Relationship Id="rId533" Type="http://schemas.openxmlformats.org/officeDocument/2006/relationships/hyperlink" Target="http://data.uis.unesco.org/OECDStat_Metadata/ShowMetadata.ashx?Dataset=EDULIT_DS&amp;Coords=%5bLOCATION%5d.%5bVEN%5d,%5bEDULIT_IND%5d.%5bCR_1_M%5d,%5bTIME%5d.%5b2010%5d&amp;ShowOnWeb=true" TargetMode="External"/><Relationship Id="rId740" Type="http://schemas.openxmlformats.org/officeDocument/2006/relationships/hyperlink" Target="http://data.uis.unesco.org/OECDStat_Metadata/ShowMetadata.ashx?Dataset=EDULIT_DS&amp;Coords=%5bLOCATION%5d.%5bNGA%5d,%5bEDULIT_IND%5d.%5bCR_3_F%5d,%5bTIME%5d.%5b2013%5d&amp;ShowOnWeb=true" TargetMode="External"/><Relationship Id="rId838" Type="http://schemas.openxmlformats.org/officeDocument/2006/relationships/hyperlink" Target="http://data.uis.unesco.org/OECDStat_Metadata/ShowMetadata.ashx?Dataset=EDULIT_DS&amp;Coords=%5bLOCATION%5d.%5bURY%5d,%5bEDULIT_IND%5d.%5bCR_3_M%5d,%5bTIME%5d.%5b2013%5d&amp;ShowOnWeb=true" TargetMode="External"/><Relationship Id="rId172" Type="http://schemas.openxmlformats.org/officeDocument/2006/relationships/hyperlink" Target="http://data.uis.unesco.org/OECDStat_Metadata/ShowMetadata.ashx?Dataset=EDULIT_DS&amp;Coords=%5bLOCATION%5d.%5bKGZ%5d,%5bEDULIT_IND%5d.%5bROFST_H_2_F%5d,%5bTIME%5d.%5b2012%5d&amp;ShowOnWeb=true" TargetMode="External"/><Relationship Id="rId477" Type="http://schemas.openxmlformats.org/officeDocument/2006/relationships/hyperlink" Target="http://data.uis.unesco.org/OECDStat_Metadata/ShowMetadata.ashx?Dataset=EDULIT_DS&amp;Coords=%5bLOCATION%5d.%5bLSO%5d,%5bEDULIT_IND%5d.%5bCR_1_M%5d,%5bTIME%5d.%5b2014%5d&amp;ShowOnWeb=true" TargetMode="External"/><Relationship Id="rId600" Type="http://schemas.openxmlformats.org/officeDocument/2006/relationships/hyperlink" Target="http://data.uis.unesco.org/OECDStat_Metadata/ShowMetadata.ashx?Dataset=EDULIT_DS&amp;Coords=%5bLOCATION%5d.%5bSDN%5d,%5bEDULIT_IND%5d.%5bCR_2_F%5d,%5bTIME%5d.%5b2014%5d&amp;ShowOnWeb=true" TargetMode="External"/><Relationship Id="rId684" Type="http://schemas.openxmlformats.org/officeDocument/2006/relationships/hyperlink" Target="http://data.uis.unesco.org/OECDStat_Metadata/ShowMetadata.ashx?Dataset=EDULIT_DS&amp;Coords=%5bLOCATION%5d.%5bTUN%5d,%5bEDULIT_IND%5d.%5bCR_2_M%5d,%5bTIME%5d.%5b2012%5d&amp;ShowOnWeb=true" TargetMode="External"/><Relationship Id="rId337" Type="http://schemas.openxmlformats.org/officeDocument/2006/relationships/hyperlink" Target="http://data.uis.unesco.org/OECDStat_Metadata/ShowMetadata.ashx?Dataset=EDULIT_DS&amp;Coords=%5bLOCATION%5d.%5bHTI%5d,%5bEDULIT_IND%5d.%5bCR_1_F%5d,%5bTIME%5d.%5b2012%5d&amp;ShowOnWeb=true" TargetMode="External"/><Relationship Id="rId34" Type="http://schemas.openxmlformats.org/officeDocument/2006/relationships/hyperlink" Target="http://data.uis.unesco.org/OECDStat_Metadata/ShowMetadata.ashx?Dataset=EDULIT_DS&amp;Coords=%5bLOCATION%5d.%5bKGZ%5d,%5bEDULIT_IND%5d.%5bROFST_H_1_F%5d,%5bTIME%5d.%5b2012%5d&amp;ShowOnWeb=true" TargetMode="External"/><Relationship Id="rId544" Type="http://schemas.openxmlformats.org/officeDocument/2006/relationships/hyperlink" Target="http://data.uis.unesco.org/OECDStat_Metadata/ShowMetadata.ashx?Dataset=EDULIT_DS&amp;Coords=%5bLOCATION%5d.%5bARM%5d,%5bEDULIT_IND%5d.%5bCR_2_F%5d,%5bTIME%5d.%5b2011%5d&amp;ShowOnWeb=true" TargetMode="External"/><Relationship Id="rId751" Type="http://schemas.openxmlformats.org/officeDocument/2006/relationships/hyperlink" Target="http://data.uis.unesco.org/OECDStat_Metadata/ShowMetadata.ashx?Dataset=EDULIT_DS&amp;Coords=%5bLOCATION%5d.%5bSDN%5d,%5bEDULIT_IND%5d.%5bCR_3_F%5d,%5bTIME%5d.%5b2014%5d&amp;ShowOnWeb=true" TargetMode="External"/><Relationship Id="rId849" Type="http://schemas.openxmlformats.org/officeDocument/2006/relationships/hyperlink" Target="http://data.uis.unesco.org/OECDStat_Metadata/ShowMetadata.ashx?Dataset=EDULIT_DS&amp;Coords=%5bLOCATION%5d.%5bROU%5d,%5bEDULIT_IND%5d.%5bMYS_1T8_AG25T99_F%5d,%5bTIME%5d.%5b2010%5d&amp;ShowOnWeb=true" TargetMode="External"/><Relationship Id="rId183" Type="http://schemas.openxmlformats.org/officeDocument/2006/relationships/hyperlink" Target="http://data.uis.unesco.org/OECDStat_Metadata/ShowMetadata.ashx?Dataset=EDULIT_DS&amp;Coords=%5bLOCATION%5d.%5bNGA%5d,%5bEDULIT_IND%5d.%5bROFST_H_2_F%5d,%5bTIME%5d.%5b2011%5d&amp;ShowOnWeb=true" TargetMode="External"/><Relationship Id="rId390" Type="http://schemas.openxmlformats.org/officeDocument/2006/relationships/hyperlink" Target="http://data.uis.unesco.org/OECDStat_Metadata/ShowMetadata.ashx?Dataset=EDULIT_DS&amp;Coords=%5bLOCATION%5d.%5bTGO%5d,%5bEDULIT_IND%5d.%5bCR_1_F%5d,%5bTIME%5d.%5b2010%5d&amp;ShowOnWeb=true" TargetMode="External"/><Relationship Id="rId404" Type="http://schemas.openxmlformats.org/officeDocument/2006/relationships/hyperlink" Target="http://data.uis.unesco.org/OECDStat_Metadata/ShowMetadata.ashx?Dataset=EDULIT_DS&amp;Coords=%5bLOCATION%5d.%5bVEN%5d,%5bEDULIT_IND%5d.%5bCR_1_F%5d,%5bTIME%5d.%5b2013%5d&amp;ShowOnWeb=true" TargetMode="External"/><Relationship Id="rId611" Type="http://schemas.openxmlformats.org/officeDocument/2006/relationships/hyperlink" Target="http://data.uis.unesco.org/OECDStat_Metadata/ShowMetadata.ashx?Dataset=EDULIT_DS&amp;Coords=%5bLOCATION%5d.%5bUSA%5d,%5bEDULIT_IND%5d.%5bCR_2_F%5d,%5bTIME%5d.%5b2010%5d&amp;ShowOnWeb=true" TargetMode="External"/><Relationship Id="rId250" Type="http://schemas.openxmlformats.org/officeDocument/2006/relationships/hyperlink" Target="http://data.uis.unesco.org/OECDStat_Metadata/ShowMetadata.ashx?Dataset=EDULIT_DS&amp;Coords=%5bLOCATION%5d.%5bNER%5d,%5bEDULIT_IND%5d.%5bROFST_H_2_M%5d,%5bTIME%5d.%5b2012%5d&amp;ShowOnWeb=true" TargetMode="External"/><Relationship Id="rId488" Type="http://schemas.openxmlformats.org/officeDocument/2006/relationships/hyperlink" Target="http://data.uis.unesco.org/OECDStat_Metadata/ShowMetadata.ashx?Dataset=EDULIT_DS&amp;Coords=%5bLOCATION%5d.%5bNER%5d,%5bEDULIT_IND%5d.%5bCR_1_M%5d,%5bTIME%5d.%5b2012%5d&amp;ShowOnWeb=true" TargetMode="External"/><Relationship Id="rId695" Type="http://schemas.openxmlformats.org/officeDocument/2006/relationships/hyperlink" Target="http://data.uis.unesco.org/OECDStat_Metadata/ShowMetadata.ashx?Dataset=EDULIT_DS&amp;Coords=%5bLOCATION%5d.%5bARG%5d,%5bEDULIT_IND%5d.%5bCR_3_F%5d,%5bTIME%5d.%5b2010%5d&amp;ShowOnWeb=true" TargetMode="External"/><Relationship Id="rId709" Type="http://schemas.openxmlformats.org/officeDocument/2006/relationships/hyperlink" Target="http://data.uis.unesco.org/OECDStat_Metadata/ShowMetadata.ashx?Dataset=EDULIT_DS&amp;Coords=%5bLOCATION%5d.%5bCOL%5d,%5bEDULIT_IND%5d.%5bCR_3_F%5d,%5bTIME%5d.%5b2010%5d&amp;ShowOnWeb=true" TargetMode="External"/><Relationship Id="rId45" Type="http://schemas.openxmlformats.org/officeDocument/2006/relationships/hyperlink" Target="http://data.uis.unesco.org/OECDStat_Metadata/ShowMetadata.ashx?Dataset=EDULIT_DS&amp;Coords=%5bLOCATION%5d.%5bNGA%5d,%5bEDULIT_IND%5d.%5bROFST_H_1_F%5d,%5bTIME%5d.%5b2011%5d&amp;ShowOnWeb=true" TargetMode="External"/><Relationship Id="rId110" Type="http://schemas.openxmlformats.org/officeDocument/2006/relationships/hyperlink" Target="http://data.uis.unesco.org/OECDStat_Metadata/ShowMetadata.ashx?Dataset=EDULIT_DS&amp;Coords=%5bLOCATION%5d.%5bMOZ%5d,%5bEDULIT_IND%5d.%5bROFST_H_1_M%5d,%5bTIME%5d.%5b2011%5d&amp;ShowOnWeb=true" TargetMode="External"/><Relationship Id="rId348" Type="http://schemas.openxmlformats.org/officeDocument/2006/relationships/hyperlink" Target="http://data.uis.unesco.org/OECDStat_Metadata/ShowMetadata.ashx?Dataset=EDULIT_DS&amp;Coords=%5bLOCATION%5d.%5bMLI%5d,%5bEDULIT_IND%5d.%5bCR_1_F%5d,%5bTIME%5d.%5b2013%5d&amp;ShowOnWeb=true" TargetMode="External"/><Relationship Id="rId555" Type="http://schemas.openxmlformats.org/officeDocument/2006/relationships/hyperlink" Target="http://data.uis.unesco.org/OECDStat_Metadata/ShowMetadata.ashx?Dataset=EDULIT_DS&amp;Coords=%5bLOCATION%5d.%5bCMR%5d,%5bEDULIT_IND%5d.%5bCR_2_F%5d,%5bTIME%5d.%5b2011%5d&amp;ShowOnWeb=true" TargetMode="External"/><Relationship Id="rId762" Type="http://schemas.openxmlformats.org/officeDocument/2006/relationships/hyperlink" Target="http://data.uis.unesco.org/OECDStat_Metadata/ShowMetadata.ashx?Dataset=EDULIT_DS&amp;Coords=%5bLOCATION%5d.%5bUSA%5d,%5bEDULIT_IND%5d.%5bCR_3_F%5d,%5bTIME%5d.%5b2010%5d&amp;ShowOnWeb=true" TargetMode="External"/><Relationship Id="rId194" Type="http://schemas.openxmlformats.org/officeDocument/2006/relationships/hyperlink" Target="http://data.uis.unesco.org/OECDStat_Metadata/ShowMetadata.ashx?Dataset=EDULIT_DS&amp;Coords=%5bLOCATION%5d.%5bSUR%5d,%5bEDULIT_IND%5d.%5bROFST_H_2_F%5d,%5bTIME%5d.%5b2010%5d&amp;ShowOnWeb=true" TargetMode="External"/><Relationship Id="rId208" Type="http://schemas.openxmlformats.org/officeDocument/2006/relationships/hyperlink" Target="http://data.uis.unesco.org/OECDStat_Metadata/ShowMetadata.ashx?Dataset=EDULIT_DS&amp;Coords=%5bLOCATION%5d.%5bAFG%5d,%5bEDULIT_IND%5d.%5bROFST_H_2_M%5d,%5bTIME%5d.%5b2011%5d&amp;ShowOnWeb=true" TargetMode="External"/><Relationship Id="rId415" Type="http://schemas.openxmlformats.org/officeDocument/2006/relationships/hyperlink" Target="http://data.uis.unesco.org/OECDStat_Metadata/ShowMetadata.ashx?Dataset=EDULIT_DS&amp;Coords=%5bLOCATION%5d.%5bBRB%5d,%5bEDULIT_IND%5d.%5bCR_1_M%5d,%5bTIME%5d.%5b2012%5d&amp;ShowOnWeb=true" TargetMode="External"/><Relationship Id="rId622" Type="http://schemas.openxmlformats.org/officeDocument/2006/relationships/hyperlink" Target="http://data.uis.unesco.org/OECDStat_Metadata/ShowMetadata.ashx?Dataset=EDULIT_DS&amp;Coords=%5bLOCATION%5d.%5bBGD%5d,%5bEDULIT_IND%5d.%5bCR_2_M%5d,%5bTIME%5d.%5b2014%5d&amp;ShowOnWeb=true" TargetMode="External"/><Relationship Id="rId261" Type="http://schemas.openxmlformats.org/officeDocument/2006/relationships/hyperlink" Target="http://data.uis.unesco.org/OECDStat_Metadata/ShowMetadata.ashx?Dataset=EDULIT_DS&amp;Coords=%5bLOCATION%5d.%5bSSD%5d,%5bEDULIT_IND%5d.%5bROFST_H_2_M%5d,%5bTIME%5d.%5b2010%5d&amp;ShowOnWeb=true" TargetMode="External"/><Relationship Id="rId499" Type="http://schemas.openxmlformats.org/officeDocument/2006/relationships/hyperlink" Target="http://data.uis.unesco.org/OECDStat_Metadata/ShowMetadata.ashx?Dataset=EDULIT_DS&amp;Coords=%5bLOCATION%5d.%5bPRY%5d,%5bEDULIT_IND%5d.%5bCR_1_M%5d,%5bTIME%5d.%5b2011%5d&amp;ShowOnWeb=true" TargetMode="External"/><Relationship Id="rId56" Type="http://schemas.openxmlformats.org/officeDocument/2006/relationships/hyperlink" Target="http://data.uis.unesco.org/OECDStat_Metadata/ShowMetadata.ashx?Dataset=EDULIT_DS&amp;Coords=%5bLOCATION%5d.%5bSDN%5d,%5bEDULIT_IND%5d.%5bROFST_H_1_F%5d,%5bTIME%5d.%5b2014%5d&amp;ShowOnWeb=true" TargetMode="External"/><Relationship Id="rId359" Type="http://schemas.openxmlformats.org/officeDocument/2006/relationships/hyperlink" Target="http://data.uis.unesco.org/OECDStat_Metadata/ShowMetadata.ashx?Dataset=EDULIT_DS&amp;Coords=%5bLOCATION%5d.%5bNGA%5d,%5bEDULIT_IND%5d.%5bCR_1_F%5d,%5bTIME%5d.%5b2013%5d&amp;ShowOnWeb=true" TargetMode="External"/><Relationship Id="rId566" Type="http://schemas.openxmlformats.org/officeDocument/2006/relationships/hyperlink" Target="http://data.uis.unesco.org/OECDStat_Metadata/ShowMetadata.ashx?Dataset=EDULIT_DS&amp;Coords=%5bLOCATION%5d.%5bETH%5d,%5bEDULIT_IND%5d.%5bCR_2_F%5d,%5bTIME%5d.%5b2011%5d&amp;ShowOnWeb=true" TargetMode="External"/><Relationship Id="rId773" Type="http://schemas.openxmlformats.org/officeDocument/2006/relationships/hyperlink" Target="http://data.uis.unesco.org/OECDStat_Metadata/ShowMetadata.ashx?Dataset=EDULIT_DS&amp;Coords=%5bLOCATION%5d.%5bBGD%5d,%5bEDULIT_IND%5d.%5bCR_3_M%5d,%5bTIME%5d.%5b2014%5d&amp;ShowOnWeb=true" TargetMode="External"/><Relationship Id="rId121" Type="http://schemas.openxmlformats.org/officeDocument/2006/relationships/hyperlink" Target="http://data.uis.unesco.org/OECDStat_Metadata/ShowMetadata.ashx?Dataset=EDULIT_DS&amp;Coords=%5bLOCATION%5d.%5bSEN%5d,%5bEDULIT_IND%5d.%5bROFST_H_1_M%5d,%5bTIME%5d.%5b2011%5d&amp;ShowOnWeb=true" TargetMode="External"/><Relationship Id="rId219" Type="http://schemas.openxmlformats.org/officeDocument/2006/relationships/hyperlink" Target="http://data.uis.unesco.org/OECDStat_Metadata/ShowMetadata.ashx?Dataset=EDULIT_DS&amp;Coords=%5bLOCATION%5d.%5bKHM%5d,%5bEDULIT_IND%5d.%5bROFST_H_2_M%5d,%5bTIME%5d.%5b2010%5d&amp;ShowOnWeb=true" TargetMode="External"/><Relationship Id="rId426" Type="http://schemas.openxmlformats.org/officeDocument/2006/relationships/hyperlink" Target="http://data.uis.unesco.org/OECDStat_Metadata/ShowMetadata.ashx?Dataset=EDULIT_DS&amp;Coords=%5bLOCATION%5d.%5bBDI%5d,%5bEDULIT_IND%5d.%5bCR_1_M%5d,%5bTIME%5d.%5b2010%5d&amp;ShowOnWeb=true" TargetMode="External"/><Relationship Id="rId633" Type="http://schemas.openxmlformats.org/officeDocument/2006/relationships/hyperlink" Target="http://data.uis.unesco.org/OECDStat_Metadata/ShowMetadata.ashx?Dataset=EDULIT_DS&amp;Coords=%5bLOCATION%5d.%5bCOL%5d,%5bEDULIT_IND%5d.%5bCR_2_M%5d,%5bTIME%5d.%5b2010%5d&amp;ShowOnWeb=true" TargetMode="External"/><Relationship Id="rId840" Type="http://schemas.openxmlformats.org/officeDocument/2006/relationships/hyperlink" Target="http://data.uis.unesco.org/OECDStat_Metadata/ShowMetadata.ashx?Dataset=EDULIT_DS&amp;Coords=%5bLOCATION%5d.%5bZMB%5d,%5bEDULIT_IND%5d.%5bCR_3_M%5d,%5bTIME%5d.%5b2010%5d&amp;ShowOnWeb=true" TargetMode="External"/><Relationship Id="rId67" Type="http://schemas.openxmlformats.org/officeDocument/2006/relationships/hyperlink" Target="http://data.uis.unesco.org/OECDStat_Metadata/ShowMetadata.ashx?Dataset=EDULIT_DS&amp;Coords=%5bLOCATION%5d.%5bURY%5d,%5bEDULIT_IND%5d.%5bROFST_H_1_F%5d,%5bTIME%5d.%5b2013%5d&amp;ShowOnWeb=true" TargetMode="External"/><Relationship Id="rId272" Type="http://schemas.openxmlformats.org/officeDocument/2006/relationships/hyperlink" Target="http://data.uis.unesco.org/OECDStat_Metadata/ShowMetadata.ashx?Dataset=EDULIT_DS&amp;Coords=%5bLOCATION%5d.%5bTZA%5d,%5bEDULIT_IND%5d.%5bROFST_H_2_M%5d,%5bTIME%5d.%5b2010%5d&amp;ShowOnWeb=true" TargetMode="External"/><Relationship Id="rId577" Type="http://schemas.openxmlformats.org/officeDocument/2006/relationships/hyperlink" Target="http://data.uis.unesco.org/OECDStat_Metadata/ShowMetadata.ashx?Dataset=EDULIT_DS&amp;Coords=%5bLOCATION%5d.%5bLAO%5d,%5bEDULIT_IND%5d.%5bCR_2_F%5d,%5bTIME%5d.%5b2012%5d&amp;ShowOnWeb=true" TargetMode="External"/><Relationship Id="rId700" Type="http://schemas.openxmlformats.org/officeDocument/2006/relationships/hyperlink" Target="http://data.uis.unesco.org/OECDStat_Metadata/ShowMetadata.ashx?Dataset=EDULIT_DS&amp;Coords=%5bLOCATION%5d.%5bBLR%5d,%5bEDULIT_IND%5d.%5bCR_3_F%5d,%5bTIME%5d.%5b2012%5d&amp;ShowOnWeb=true" TargetMode="External"/><Relationship Id="rId132" Type="http://schemas.openxmlformats.org/officeDocument/2006/relationships/hyperlink" Target="http://data.uis.unesco.org/OECDStat_Metadata/ShowMetadata.ashx?Dataset=EDULIT_DS&amp;Coords=%5bLOCATION%5d.%5bTGO%5d,%5bEDULIT_IND%5d.%5bROFST_H_1_M%5d,%5bTIME%5d.%5b2014%5d&amp;ShowOnWeb=true" TargetMode="External"/><Relationship Id="rId784" Type="http://schemas.openxmlformats.org/officeDocument/2006/relationships/hyperlink" Target="http://data.uis.unesco.org/OECDStat_Metadata/ShowMetadata.ashx?Dataset=EDULIT_DS&amp;Coords=%5bLOCATION%5d.%5bCOL%5d,%5bEDULIT_IND%5d.%5bCR_3_M%5d,%5bTIME%5d.%5b2010%5d&amp;ShowOnWeb=true" TargetMode="External"/><Relationship Id="rId437" Type="http://schemas.openxmlformats.org/officeDocument/2006/relationships/hyperlink" Target="http://data.uis.unesco.org/OECDStat_Metadata/ShowMetadata.ashx?Dataset=EDULIT_DS&amp;Coords=%5bLOCATION%5d.%5bCOL%5d,%5bEDULIT_IND%5d.%5bCR_1_M%5d,%5bTIME%5d.%5b2014%5d&amp;ShowOnWeb=true" TargetMode="External"/><Relationship Id="rId644" Type="http://schemas.openxmlformats.org/officeDocument/2006/relationships/hyperlink" Target="http://data.uis.unesco.org/OECDStat_Metadata/ShowMetadata.ashx?Dataset=EDULIT_DS&amp;Coords=%5bLOCATION%5d.%5bGMB%5d,%5bEDULIT_IND%5d.%5bCR_2_M%5d,%5bTIME%5d.%5b2013%5d&amp;ShowOnWeb=true" TargetMode="External"/><Relationship Id="rId851" Type="http://schemas.openxmlformats.org/officeDocument/2006/relationships/hyperlink" Target="http://data.uis.unesco.org/OECDStat_Metadata/ShowMetadata.ashx?Dataset=EDULIT_DS&amp;Coords=%5bLOCATION%5d.%5bROU%5d,%5bEDULIT_IND%5d.%5bMYS_1T8_AG25T99_F%5d,%5bTIME%5d.%5b2012%5d&amp;ShowOnWeb=true" TargetMode="External"/><Relationship Id="rId283" Type="http://schemas.openxmlformats.org/officeDocument/2006/relationships/hyperlink" Target="http://data.uis.unesco.org/OECDStat_Metadata/ShowMetadata.ashx?Dataset=EDULIT_DS&amp;Coords=%5bLOCATION%5d.%5bBRB%5d,%5bEDULIT_IND%5d.%5bCR_1_F%5d,%5bTIME%5d.%5b2012%5d&amp;ShowOnWeb=true" TargetMode="External"/><Relationship Id="rId490" Type="http://schemas.openxmlformats.org/officeDocument/2006/relationships/hyperlink" Target="http://data.uis.unesco.org/OECDStat_Metadata/ShowMetadata.ashx?Dataset=EDULIT_DS&amp;Coords=%5bLOCATION%5d.%5bNGA%5d,%5bEDULIT_IND%5d.%5bCR_1_M%5d,%5bTIME%5d.%5b2011%5d&amp;ShowOnWeb=true" TargetMode="External"/><Relationship Id="rId504" Type="http://schemas.openxmlformats.org/officeDocument/2006/relationships/hyperlink" Target="http://data.uis.unesco.org/OECDStat_Metadata/ShowMetadata.ashx?Dataset=EDULIT_DS&amp;Coords=%5bLOCATION%5d.%5bPER%5d,%5bEDULIT_IND%5d.%5bCR_1_M%5d,%5bTIME%5d.%5b2011%5d&amp;ShowOnWeb=true" TargetMode="External"/><Relationship Id="rId711" Type="http://schemas.openxmlformats.org/officeDocument/2006/relationships/hyperlink" Target="http://data.uis.unesco.org/OECDStat_Metadata/ShowMetadata.ashx?Dataset=EDULIT_DS&amp;Coords=%5bLOCATION%5d.%5bCRI%5d,%5bEDULIT_IND%5d.%5bCR_3_F%5d,%5bTIME%5d.%5b2011%5d&amp;ShowOnWeb=true" TargetMode="External"/><Relationship Id="rId78" Type="http://schemas.openxmlformats.org/officeDocument/2006/relationships/hyperlink" Target="http://data.uis.unesco.org/OECDStat_Metadata/ShowMetadata.ashx?Dataset=EDULIT_DS&amp;Coords=%5bLOCATION%5d.%5bBEN%5d,%5bEDULIT_IND%5d.%5bROFST_H_1_M%5d,%5bTIME%5d.%5b2011%5d&amp;ShowOnWeb=true" TargetMode="External"/><Relationship Id="rId143" Type="http://schemas.openxmlformats.org/officeDocument/2006/relationships/hyperlink" Target="http://data.uis.unesco.org/OECDStat_Metadata/ShowMetadata.ashx?Dataset=EDULIT_DS&amp;Coords=%5bLOCATION%5d.%5bBGD%5d,%5bEDULIT_IND%5d.%5bROFST_H_2_F%5d,%5bTIME%5d.%5b2011%5d&amp;ShowOnWeb=true" TargetMode="External"/><Relationship Id="rId350" Type="http://schemas.openxmlformats.org/officeDocument/2006/relationships/hyperlink" Target="http://data.uis.unesco.org/OECDStat_Metadata/ShowMetadata.ashx?Dataset=EDULIT_DS&amp;Coords=%5bLOCATION%5d.%5bMEX%5d,%5bEDULIT_IND%5d.%5bCR_1_F%5d,%5bTIME%5d.%5b2012%5d&amp;ShowOnWeb=true" TargetMode="External"/><Relationship Id="rId588" Type="http://schemas.openxmlformats.org/officeDocument/2006/relationships/hyperlink" Target="http://data.uis.unesco.org/OECDStat_Metadata/ShowMetadata.ashx?Dataset=EDULIT_DS&amp;Coords=%5bLOCATION%5d.%5bNGA%5d,%5bEDULIT_IND%5d.%5bCR_2_F%5d,%5bTIME%5d.%5b2011%5d&amp;ShowOnWeb=true" TargetMode="External"/><Relationship Id="rId795" Type="http://schemas.openxmlformats.org/officeDocument/2006/relationships/hyperlink" Target="http://data.uis.unesco.org/OECDStat_Metadata/ShowMetadata.ashx?Dataset=EDULIT_DS&amp;Coords=%5bLOCATION%5d.%5bGMB%5d,%5bEDULIT_IND%5d.%5bCR_3_M%5d,%5bTIME%5d.%5b2013%5d&amp;ShowOnWeb=true" TargetMode="External"/><Relationship Id="rId809" Type="http://schemas.openxmlformats.org/officeDocument/2006/relationships/hyperlink" Target="http://data.uis.unesco.org/OECDStat_Metadata/ShowMetadata.ashx?Dataset=EDULIT_DS&amp;Coords=%5bLOCATION%5d.%5bMNE%5d,%5bEDULIT_IND%5d.%5bCR_3_M%5d,%5bTIME%5d.%5b2013%5d&amp;ShowOnWeb=true" TargetMode="External"/><Relationship Id="rId9" Type="http://schemas.openxmlformats.org/officeDocument/2006/relationships/hyperlink" Target="http://data.uis.unesco.org/OECDStat_Metadata/ShowMetadata.ashx?Dataset=EDULIT_DS&amp;Coords=%5bLOCATION%5d.%5bBEN%5d,%5bEDULIT_IND%5d.%5bROFST_H_1_F%5d,%5bTIME%5d.%5b2011%5d&amp;ShowOnWeb=true" TargetMode="External"/><Relationship Id="rId210" Type="http://schemas.openxmlformats.org/officeDocument/2006/relationships/hyperlink" Target="http://data.uis.unesco.org/OECDStat_Metadata/ShowMetadata.ashx?Dataset=EDULIT_DS&amp;Coords=%5bLOCATION%5d.%5bARM%5d,%5bEDULIT_IND%5d.%5bROFST_H_2_M%5d,%5bTIME%5d.%5b2011%5d&amp;ShowOnWeb=true" TargetMode="External"/><Relationship Id="rId448" Type="http://schemas.openxmlformats.org/officeDocument/2006/relationships/hyperlink" Target="http://data.uis.unesco.org/OECDStat_Metadata/ShowMetadata.ashx?Dataset=EDULIT_DS&amp;Coords=%5bLOCATION%5d.%5bDOM%5d,%5bEDULIT_IND%5d.%5bCR_1_M%5d,%5bTIME%5d.%5b2010%5d&amp;ShowOnWeb=true" TargetMode="External"/><Relationship Id="rId655" Type="http://schemas.openxmlformats.org/officeDocument/2006/relationships/hyperlink" Target="http://data.uis.unesco.org/OECDStat_Metadata/ShowMetadata.ashx?Dataset=EDULIT_DS&amp;Coords=%5bLOCATION%5d.%5bLBR%5d,%5bEDULIT_IND%5d.%5bCR_2_M%5d,%5bTIME%5d.%5b2013%5d&amp;ShowOnWeb=true" TargetMode="External"/><Relationship Id="rId862" Type="http://schemas.openxmlformats.org/officeDocument/2006/relationships/hyperlink" Target="http://data.uis.unesco.org/OECDStat_Metadata/ShowMetadata.ashx?Dataset=EDULIT_DS&amp;Coords=%5bLOCATION%5d.%5bROU%5d,%5bEDULIT_IND%5d.%5bMYS_1T8_AG25T99_M%5d,%5bTIME%5d.%5b2011%5d&amp;ShowOnWeb=true" TargetMode="External"/><Relationship Id="rId294" Type="http://schemas.openxmlformats.org/officeDocument/2006/relationships/hyperlink" Target="http://data.uis.unesco.org/OECDStat_Metadata/ShowMetadata.ashx?Dataset=EDULIT_DS&amp;Coords=%5bLOCATION%5d.%5bBDI%5d,%5bEDULIT_IND%5d.%5bCR_1_F%5d,%5bTIME%5d.%5b2010%5d&amp;ShowOnWeb=true" TargetMode="External"/><Relationship Id="rId308" Type="http://schemas.openxmlformats.org/officeDocument/2006/relationships/hyperlink" Target="http://data.uis.unesco.org/OECDStat_Metadata/ShowMetadata.ashx?Dataset=EDULIT_DS&amp;Coords=%5bLOCATION%5d.%5bCRI%5d,%5bEDULIT_IND%5d.%5bCR_1_F%5d,%5bTIME%5d.%5b2011%5d&amp;ShowOnWeb=true" TargetMode="External"/><Relationship Id="rId515" Type="http://schemas.openxmlformats.org/officeDocument/2006/relationships/hyperlink" Target="http://data.uis.unesco.org/OECDStat_Metadata/ShowMetadata.ashx?Dataset=EDULIT_DS&amp;Coords=%5bLOCATION%5d.%5bSSD%5d,%5bEDULIT_IND%5d.%5bCR_1_M%5d,%5bTIME%5d.%5b2010%5d&amp;ShowOnWeb=true" TargetMode="External"/><Relationship Id="rId722" Type="http://schemas.openxmlformats.org/officeDocument/2006/relationships/hyperlink" Target="http://data.uis.unesco.org/OECDStat_Metadata/ShowMetadata.ashx?Dataset=EDULIT_DS&amp;Coords=%5bLOCATION%5d.%5bGHA%5d,%5bEDULIT_IND%5d.%5bCR_3_F%5d,%5bTIME%5d.%5b2015%5d&amp;ShowOnWeb=true" TargetMode="External"/><Relationship Id="rId89" Type="http://schemas.openxmlformats.org/officeDocument/2006/relationships/hyperlink" Target="http://data.uis.unesco.org/OECDStat_Metadata/ShowMetadata.ashx?Dataset=EDULIT_DS&amp;Coords=%5bLOCATION%5d.%5bCIV%5d,%5bEDULIT_IND%5d.%5bROFST_H_1_M%5d,%5bTIME%5d.%5b2012%5d&amp;ShowOnWeb=true" TargetMode="External"/><Relationship Id="rId154" Type="http://schemas.openxmlformats.org/officeDocument/2006/relationships/hyperlink" Target="http://data.uis.unesco.org/OECDStat_Metadata/ShowMetadata.ashx?Dataset=EDULIT_DS&amp;Coords=%5bLOCATION%5d.%5bTCD%5d,%5bEDULIT_IND%5d.%5bROFST_H_2_F%5d,%5bTIME%5d.%5b2014%5d&amp;ShowOnWeb=true" TargetMode="External"/><Relationship Id="rId361" Type="http://schemas.openxmlformats.org/officeDocument/2006/relationships/hyperlink" Target="http://data.uis.unesco.org/OECDStat_Metadata/ShowMetadata.ashx?Dataset=EDULIT_DS&amp;Coords=%5bLOCATION%5d.%5bPSE%5d,%5bEDULIT_IND%5d.%5bCR_1_F%5d,%5bTIME%5d.%5b2014%5d&amp;ShowOnWeb=true" TargetMode="External"/><Relationship Id="rId599" Type="http://schemas.openxmlformats.org/officeDocument/2006/relationships/hyperlink" Target="http://data.uis.unesco.org/OECDStat_Metadata/ShowMetadata.ashx?Dataset=EDULIT_DS&amp;Coords=%5bLOCATION%5d.%5bSSD%5d,%5bEDULIT_IND%5d.%5bCR_2_F%5d,%5bTIME%5d.%5b2010%5d&amp;ShowOnWeb=true" TargetMode="External"/><Relationship Id="rId459" Type="http://schemas.openxmlformats.org/officeDocument/2006/relationships/hyperlink" Target="http://data.uis.unesco.org/OECDStat_Metadata/ShowMetadata.ashx?Dataset=EDULIT_DS&amp;Coords=%5bLOCATION%5d.%5bSLV%5d,%5bEDULIT_IND%5d.%5bCR_1_M%5d,%5bTIME%5d.%5b2012%5d&amp;ShowOnWeb=true" TargetMode="External"/><Relationship Id="rId666" Type="http://schemas.openxmlformats.org/officeDocument/2006/relationships/hyperlink" Target="http://data.uis.unesco.org/OECDStat_Metadata/ShowMetadata.ashx?Dataset=EDULIT_DS&amp;Coords=%5bLOCATION%5d.%5bPAK%5d,%5bEDULIT_IND%5d.%5bCR_2_M%5d,%5bTIME%5d.%5b2012%5d&amp;ShowOnWeb=true" TargetMode="External"/><Relationship Id="rId16" Type="http://schemas.openxmlformats.org/officeDocument/2006/relationships/hyperlink" Target="http://data.uis.unesco.org/OECDStat_Metadata/ShowMetadata.ashx?Dataset=EDULIT_DS&amp;Coords=%5bLOCATION%5d.%5bTCD%5d,%5bEDULIT_IND%5d.%5bROFST_H_1_F%5d,%5bTIME%5d.%5b2014%5d&amp;ShowOnWeb=true" TargetMode="External"/><Relationship Id="rId221" Type="http://schemas.openxmlformats.org/officeDocument/2006/relationships/hyperlink" Target="http://data.uis.unesco.org/OECDStat_Metadata/ShowMetadata.ashx?Dataset=EDULIT_DS&amp;Coords=%5bLOCATION%5d.%5bCMR%5d,%5bEDULIT_IND%5d.%5bROFST_H_2_M%5d,%5bTIME%5d.%5b2011%5d&amp;ShowOnWeb=true" TargetMode="External"/><Relationship Id="rId319" Type="http://schemas.openxmlformats.org/officeDocument/2006/relationships/hyperlink" Target="http://data.uis.unesco.org/OECDStat_Metadata/ShowMetadata.ashx?Dataset=EDULIT_DS&amp;Coords=%5bLOCATION%5d.%5bDOM%5d,%5bEDULIT_IND%5d.%5bCR_1_F%5d,%5bTIME%5d.%5b2013%5d&amp;ShowOnWeb=true" TargetMode="External"/><Relationship Id="rId526" Type="http://schemas.openxmlformats.org/officeDocument/2006/relationships/hyperlink" Target="http://data.uis.unesco.org/OECDStat_Metadata/ShowMetadata.ashx?Dataset=EDULIT_DS&amp;Coords=%5bLOCATION%5d.%5bTZA%5d,%5bEDULIT_IND%5d.%5bCR_1_M%5d,%5bTIME%5d.%5b2010%5d&amp;ShowOnWeb=true" TargetMode="External"/><Relationship Id="rId733" Type="http://schemas.openxmlformats.org/officeDocument/2006/relationships/hyperlink" Target="http://data.uis.unesco.org/OECDStat_Metadata/ShowMetadata.ashx?Dataset=EDULIT_DS&amp;Coords=%5bLOCATION%5d.%5bMLI%5d,%5bEDULIT_IND%5d.%5bCR_3_F%5d,%5bTIME%5d.%5b2013%5d&amp;ShowOnWeb=true" TargetMode="External"/><Relationship Id="rId165" Type="http://schemas.openxmlformats.org/officeDocument/2006/relationships/hyperlink" Target="http://data.uis.unesco.org/OECDStat_Metadata/ShowMetadata.ashx?Dataset=EDULIT_DS&amp;Coords=%5bLOCATION%5d.%5bGMB%5d,%5bEDULIT_IND%5d.%5bROFST_H_2_F%5d,%5bTIME%5d.%5b2013%5d&amp;ShowOnWeb=true" TargetMode="External"/><Relationship Id="rId372" Type="http://schemas.openxmlformats.org/officeDocument/2006/relationships/hyperlink" Target="http://data.uis.unesco.org/OECDStat_Metadata/ShowMetadata.ashx?Dataset=EDULIT_DS&amp;Coords=%5bLOCATION%5d.%5bPER%5d,%5bEDULIT_IND%5d.%5bCR_1_F%5d,%5bTIME%5d.%5b2011%5d&amp;ShowOnWeb=true" TargetMode="External"/><Relationship Id="rId677" Type="http://schemas.openxmlformats.org/officeDocument/2006/relationships/hyperlink" Target="http://data.uis.unesco.org/OECDStat_Metadata/ShowMetadata.ashx?Dataset=EDULIT_DS&amp;Coords=%5bLOCATION%5d.%5bSUR%5d,%5bEDULIT_IND%5d.%5bCR_2_M%5d,%5bTIME%5d.%5b2010%5d&amp;ShowOnWeb=true" TargetMode="External"/><Relationship Id="rId800" Type="http://schemas.openxmlformats.org/officeDocument/2006/relationships/hyperlink" Target="http://data.uis.unesco.org/OECDStat_Metadata/ShowMetadata.ashx?Dataset=EDULIT_DS&amp;Coords=%5bLOCATION%5d.%5bHND%5d,%5bEDULIT_IND%5d.%5bCR_3_M%5d,%5bTIME%5d.%5b2011%5d&amp;ShowOnWeb=true" TargetMode="External"/><Relationship Id="rId232" Type="http://schemas.openxmlformats.org/officeDocument/2006/relationships/hyperlink" Target="http://data.uis.unesco.org/OECDStat_Metadata/ShowMetadata.ashx?Dataset=EDULIT_DS&amp;Coords=%5bLOCATION%5d.%5bGAB%5d,%5bEDULIT_IND%5d.%5bROFST_H_2_M%5d,%5bTIME%5d.%5b2012%5d&amp;ShowOnWeb=true" TargetMode="External"/><Relationship Id="rId27" Type="http://schemas.openxmlformats.org/officeDocument/2006/relationships/hyperlink" Target="http://data.uis.unesco.org/OECDStat_Metadata/ShowMetadata.ashx?Dataset=EDULIT_DS&amp;Coords=%5bLOCATION%5d.%5bGMB%5d,%5bEDULIT_IND%5d.%5bROFST_H_1_F%5d,%5bTIME%5d.%5b2013%5d&amp;ShowOnWeb=true" TargetMode="External"/><Relationship Id="rId537" Type="http://schemas.openxmlformats.org/officeDocument/2006/relationships/hyperlink" Target="http://data.uis.unesco.org/OECDStat_Metadata/ShowMetadata.ashx?Dataset=EDULIT_DS&amp;Coords=%5bLOCATION%5d.%5bVNM%5d,%5bEDULIT_IND%5d.%5bCR_1_M%5d,%5bTIME%5d.%5b2011%5d&amp;ShowOnWeb=true" TargetMode="External"/><Relationship Id="rId744" Type="http://schemas.openxmlformats.org/officeDocument/2006/relationships/hyperlink" Target="http://data.uis.unesco.org/OECDStat_Metadata/ShowMetadata.ashx?Dataset=EDULIT_DS&amp;Coords=%5bLOCATION%5d.%5bRWA%5d,%5bEDULIT_IND%5d.%5bCR_3_F%5d,%5bTIME%5d.%5b2015%5d&amp;ShowOnWeb=true" TargetMode="External"/><Relationship Id="rId80" Type="http://schemas.openxmlformats.org/officeDocument/2006/relationships/hyperlink" Target="http://data.uis.unesco.org/OECDStat_Metadata/ShowMetadata.ashx?Dataset=EDULIT_DS&amp;Coords=%5bLOCATION%5d.%5bBFA%5d,%5bEDULIT_IND%5d.%5bROFST_H_1_M%5d,%5bTIME%5d.%5b2010%5d&amp;ShowOnWeb=true" TargetMode="External"/><Relationship Id="rId176" Type="http://schemas.openxmlformats.org/officeDocument/2006/relationships/hyperlink" Target="http://data.uis.unesco.org/OECDStat_Metadata/ShowMetadata.ashx?Dataset=EDULIT_DS&amp;Coords=%5bLOCATION%5d.%5bMWI%5d,%5bEDULIT_IND%5d.%5bROFST_H_2_F%5d,%5bTIME%5d.%5b2010%5d&amp;ShowOnWeb=true" TargetMode="External"/><Relationship Id="rId383" Type="http://schemas.openxmlformats.org/officeDocument/2006/relationships/hyperlink" Target="http://data.uis.unesco.org/OECDStat_Metadata/ShowMetadata.ashx?Dataset=EDULIT_DS&amp;Coords=%5bLOCATION%5d.%5bSSD%5d,%5bEDULIT_IND%5d.%5bCR_1_F%5d,%5bTIME%5d.%5b2010%5d&amp;ShowOnWeb=true" TargetMode="External"/><Relationship Id="rId590" Type="http://schemas.openxmlformats.org/officeDocument/2006/relationships/hyperlink" Target="http://data.uis.unesco.org/OECDStat_Metadata/ShowMetadata.ashx?Dataset=EDULIT_DS&amp;Coords=%5bLOCATION%5d.%5bPAK%5d,%5bEDULIT_IND%5d.%5bCR_2_F%5d,%5bTIME%5d.%5b2012%5d&amp;ShowOnWeb=true" TargetMode="External"/><Relationship Id="rId604" Type="http://schemas.openxmlformats.org/officeDocument/2006/relationships/hyperlink" Target="http://data.uis.unesco.org/OECDStat_Metadata/ShowMetadata.ashx?Dataset=EDULIT_DS&amp;Coords=%5bLOCATION%5d.%5bTHA%5d,%5bEDULIT_IND%5d.%5bCR_2_F%5d,%5bTIME%5d.%5b2013%5d&amp;ShowOnWeb=true" TargetMode="External"/><Relationship Id="rId811" Type="http://schemas.openxmlformats.org/officeDocument/2006/relationships/hyperlink" Target="http://data.uis.unesco.org/OECDStat_Metadata/ShowMetadata.ashx?Dataset=EDULIT_DS&amp;Coords=%5bLOCATION%5d.%5bNAM%5d,%5bEDULIT_IND%5d.%5bCR_3_M%5d,%5bTIME%5d.%5b2013%5d&amp;ShowOnWeb=true" TargetMode="External"/><Relationship Id="rId243" Type="http://schemas.openxmlformats.org/officeDocument/2006/relationships/hyperlink" Target="http://data.uis.unesco.org/OECDStat_Metadata/ShowMetadata.ashx?Dataset=EDULIT_DS&amp;Coords=%5bLOCATION%5d.%5bLBR%5d,%5bEDULIT_IND%5d.%5bROFST_H_2_M%5d,%5bTIME%5d.%5b2013%5d&amp;ShowOnWeb=true" TargetMode="External"/><Relationship Id="rId450" Type="http://schemas.openxmlformats.org/officeDocument/2006/relationships/hyperlink" Target="http://data.uis.unesco.org/OECDStat_Metadata/ShowMetadata.ashx?Dataset=EDULIT_DS&amp;Coords=%5bLOCATION%5d.%5bDOM%5d,%5bEDULIT_IND%5d.%5bCR_1_M%5d,%5bTIME%5d.%5b2012%5d&amp;ShowOnWeb=true" TargetMode="External"/><Relationship Id="rId688" Type="http://schemas.openxmlformats.org/officeDocument/2006/relationships/hyperlink" Target="http://data.uis.unesco.org/OECDStat_Metadata/ShowMetadata.ashx?Dataset=EDULIT_DS&amp;Coords=%5bLOCATION%5d.%5bURY%5d,%5bEDULIT_IND%5d.%5bCR_2_M%5d,%5bTIME%5d.%5b2013%5d&amp;ShowOnWeb=true" TargetMode="External"/><Relationship Id="rId38" Type="http://schemas.openxmlformats.org/officeDocument/2006/relationships/hyperlink" Target="http://data.uis.unesco.org/OECDStat_Metadata/ShowMetadata.ashx?Dataset=EDULIT_DS&amp;Coords=%5bLOCATION%5d.%5bMWI%5d,%5bEDULIT_IND%5d.%5bROFST_H_1_F%5d,%5bTIME%5d.%5b2010%5d&amp;ShowOnWeb=true" TargetMode="External"/><Relationship Id="rId103" Type="http://schemas.openxmlformats.org/officeDocument/2006/relationships/hyperlink" Target="http://data.uis.unesco.org/OECDStat_Metadata/ShowMetadata.ashx?Dataset=EDULIT_DS&amp;Coords=%5bLOCATION%5d.%5bKGZ%5d,%5bEDULIT_IND%5d.%5bROFST_H_1_M%5d,%5bTIME%5d.%5b2012%5d&amp;ShowOnWeb=true" TargetMode="External"/><Relationship Id="rId310" Type="http://schemas.openxmlformats.org/officeDocument/2006/relationships/hyperlink" Target="http://data.uis.unesco.org/OECDStat_Metadata/ShowMetadata.ashx?Dataset=EDULIT_DS&amp;Coords=%5bLOCATION%5d.%5bCRI%5d,%5bEDULIT_IND%5d.%5bCR_1_F%5d,%5bTIME%5d.%5b2013%5d&amp;ShowOnWeb=true" TargetMode="External"/><Relationship Id="rId548" Type="http://schemas.openxmlformats.org/officeDocument/2006/relationships/hyperlink" Target="http://data.uis.unesco.org/OECDStat_Metadata/ShowMetadata.ashx?Dataset=EDULIT_DS&amp;Coords=%5bLOCATION%5d.%5bBLR%5d,%5bEDULIT_IND%5d.%5bCR_2_F%5d,%5bTIME%5d.%5b2012%5d&amp;ShowOnWeb=true" TargetMode="External"/><Relationship Id="rId755" Type="http://schemas.openxmlformats.org/officeDocument/2006/relationships/hyperlink" Target="http://data.uis.unesco.org/OECDStat_Metadata/ShowMetadata.ashx?Dataset=EDULIT_DS&amp;Coords=%5bLOCATION%5d.%5bTHA%5d,%5bEDULIT_IND%5d.%5bCR_3_F%5d,%5bTIME%5d.%5b2013%5d&amp;ShowOnWeb=true" TargetMode="External"/><Relationship Id="rId91" Type="http://schemas.openxmlformats.org/officeDocument/2006/relationships/hyperlink" Target="http://data.uis.unesco.org/OECDStat_Metadata/ShowMetadata.ashx?Dataset=EDULIT_DS&amp;Coords=%5bLOCATION%5d.%5bCOD%5d,%5bEDULIT_IND%5d.%5bROFST_H_1_M%5d,%5bTIME%5d.%5b2013%5d&amp;ShowOnWeb=true" TargetMode="External"/><Relationship Id="rId187" Type="http://schemas.openxmlformats.org/officeDocument/2006/relationships/hyperlink" Target="http://data.uis.unesco.org/OECDStat_Metadata/ShowMetadata.ashx?Dataset=EDULIT_DS&amp;Coords=%5bLOCATION%5d.%5bRWA%5d,%5bEDULIT_IND%5d.%5bROFST_H_2_F%5d,%5bTIME%5d.%5b2010%5d&amp;ShowOnWeb=true" TargetMode="External"/><Relationship Id="rId394" Type="http://schemas.openxmlformats.org/officeDocument/2006/relationships/hyperlink" Target="http://data.uis.unesco.org/OECDStat_Metadata/ShowMetadata.ashx?Dataset=EDULIT_DS&amp;Coords=%5bLOCATION%5d.%5bTZA%5d,%5bEDULIT_IND%5d.%5bCR_1_F%5d,%5bTIME%5d.%5b2010%5d&amp;ShowOnWeb=true" TargetMode="External"/><Relationship Id="rId408" Type="http://schemas.openxmlformats.org/officeDocument/2006/relationships/hyperlink" Target="http://data.uis.unesco.org/OECDStat_Metadata/ShowMetadata.ashx?Dataset=EDULIT_DS&amp;Coords=%5bLOCATION%5d.%5bZWE%5d,%5bEDULIT_IND%5d.%5bCR_1_F%5d,%5bTIME%5d.%5b2010%5d&amp;ShowOnWeb=true" TargetMode="External"/><Relationship Id="rId615" Type="http://schemas.openxmlformats.org/officeDocument/2006/relationships/hyperlink" Target="http://data.uis.unesco.org/OECDStat_Metadata/ShowMetadata.ashx?Dataset=EDULIT_DS&amp;Coords=%5bLOCATION%5d.%5bZMB%5d,%5bEDULIT_IND%5d.%5bCR_2_F%5d,%5bTIME%5d.%5b2013%5d&amp;ShowOnWeb=true" TargetMode="External"/><Relationship Id="rId822" Type="http://schemas.openxmlformats.org/officeDocument/2006/relationships/hyperlink" Target="http://data.uis.unesco.org/OECDStat_Metadata/ShowMetadata.ashx?Dataset=EDULIT_DS&amp;Coords=%5bLOCATION%5d.%5bSRB%5d,%5bEDULIT_IND%5d.%5bCR_3_M%5d,%5bTIME%5d.%5b2011%5d&amp;ShowOnWeb=true" TargetMode="External"/><Relationship Id="rId254" Type="http://schemas.openxmlformats.org/officeDocument/2006/relationships/hyperlink" Target="http://data.uis.unesco.org/OECDStat_Metadata/ShowMetadata.ashx?Dataset=EDULIT_DS&amp;Coords=%5bLOCATION%5d.%5bPSE%5d,%5bEDULIT_IND%5d.%5bROFST_H_2_M%5d,%5bTIME%5d.%5b2014%5d&amp;ShowOnWeb=true" TargetMode="External"/><Relationship Id="rId699" Type="http://schemas.openxmlformats.org/officeDocument/2006/relationships/hyperlink" Target="http://data.uis.unesco.org/OECDStat_Metadata/ShowMetadata.ashx?Dataset=EDULIT_DS&amp;Coords=%5bLOCATION%5d.%5bBRB%5d,%5bEDULIT_IND%5d.%5bCR_3_F%5d,%5bTIME%5d.%5b2012%5d&amp;ShowOnWeb=true" TargetMode="External"/><Relationship Id="rId49" Type="http://schemas.openxmlformats.org/officeDocument/2006/relationships/hyperlink" Target="http://data.uis.unesco.org/OECDStat_Metadata/ShowMetadata.ashx?Dataset=EDULIT_DS&amp;Coords=%5bLOCATION%5d.%5bRWA%5d,%5bEDULIT_IND%5d.%5bROFST_H_1_F%5d,%5bTIME%5d.%5b2010%5d&amp;ShowOnWeb=true" TargetMode="External"/><Relationship Id="rId114" Type="http://schemas.openxmlformats.org/officeDocument/2006/relationships/hyperlink" Target="http://data.uis.unesco.org/OECDStat_Metadata/ShowMetadata.ashx?Dataset=EDULIT_DS&amp;Coords=%5bLOCATION%5d.%5bNGA%5d,%5bEDULIT_IND%5d.%5bROFST_H_1_M%5d,%5bTIME%5d.%5b2011%5d&amp;ShowOnWeb=true" TargetMode="External"/><Relationship Id="rId461" Type="http://schemas.openxmlformats.org/officeDocument/2006/relationships/hyperlink" Target="http://data.uis.unesco.org/OECDStat_Metadata/ShowMetadata.ashx?Dataset=EDULIT_DS&amp;Coords=%5bLOCATION%5d.%5bSLV%5d,%5bEDULIT_IND%5d.%5bCR_1_M%5d,%5bTIME%5d.%5b2014%5d&amp;ShowOnWeb=true" TargetMode="External"/><Relationship Id="rId559" Type="http://schemas.openxmlformats.org/officeDocument/2006/relationships/hyperlink" Target="http://data.uis.unesco.org/OECDStat_Metadata/ShowMetadata.ashx?Dataset=EDULIT_DS&amp;Coords=%5bLOCATION%5d.%5bCRI%5d,%5bEDULIT_IND%5d.%5bCR_2_F%5d,%5bTIME%5d.%5b2011%5d&amp;ShowOnWeb=true" TargetMode="External"/><Relationship Id="rId766" Type="http://schemas.openxmlformats.org/officeDocument/2006/relationships/hyperlink" Target="http://data.uis.unesco.org/OECDStat_Metadata/ShowMetadata.ashx?Dataset=EDULIT_DS&amp;Coords=%5bLOCATION%5d.%5bZMB%5d,%5bEDULIT_IND%5d.%5bCR_3_F%5d,%5bTIME%5d.%5b2013%5d&amp;ShowOnWeb=true" TargetMode="External"/><Relationship Id="rId198" Type="http://schemas.openxmlformats.org/officeDocument/2006/relationships/hyperlink" Target="http://data.uis.unesco.org/OECDStat_Metadata/ShowMetadata.ashx?Dataset=EDULIT_DS&amp;Coords=%5bLOCATION%5d.%5bMKD%5d,%5bEDULIT_IND%5d.%5bROFST_H_2_F%5d,%5bTIME%5d.%5b2011%5d&amp;ShowOnWeb=true" TargetMode="External"/><Relationship Id="rId321" Type="http://schemas.openxmlformats.org/officeDocument/2006/relationships/hyperlink" Target="http://data.uis.unesco.org/OECDStat_Metadata/ShowMetadata.ashx?Dataset=EDULIT_DS&amp;Coords=%5bLOCATION%5d.%5bECU%5d,%5bEDULIT_IND%5d.%5bCR_1_F%5d,%5bTIME%5d.%5b2010%5d&amp;ShowOnWeb=true" TargetMode="External"/><Relationship Id="rId419" Type="http://schemas.openxmlformats.org/officeDocument/2006/relationships/hyperlink" Target="http://data.uis.unesco.org/OECDStat_Metadata/ShowMetadata.ashx?Dataset=EDULIT_DS&amp;Coords=%5bLOCATION%5d.%5bBOL%5d,%5bEDULIT_IND%5d.%5bCR_1_M%5d,%5bTIME%5d.%5b2011%5d&amp;ShowOnWeb=true" TargetMode="External"/><Relationship Id="rId626" Type="http://schemas.openxmlformats.org/officeDocument/2006/relationships/hyperlink" Target="http://data.uis.unesco.org/OECDStat_Metadata/ShowMetadata.ashx?Dataset=EDULIT_DS&amp;Coords=%5bLOCATION%5d.%5bBTN%5d,%5bEDULIT_IND%5d.%5bCR_2_M%5d,%5bTIME%5d.%5b2010%5d&amp;ShowOnWeb=true" TargetMode="External"/><Relationship Id="rId833" Type="http://schemas.openxmlformats.org/officeDocument/2006/relationships/hyperlink" Target="http://data.uis.unesco.org/OECDStat_Metadata/ShowMetadata.ashx?Dataset=EDULIT_DS&amp;Coords=%5bLOCATION%5d.%5bTGO%5d,%5bEDULIT_IND%5d.%5bCR_3_M%5d,%5bTIME%5d.%5b2014%5d&amp;ShowOnWeb=true" TargetMode="External"/><Relationship Id="rId265" Type="http://schemas.openxmlformats.org/officeDocument/2006/relationships/hyperlink" Target="http://data.uis.unesco.org/OECDStat_Metadata/ShowMetadata.ashx?Dataset=EDULIT_DS&amp;Coords=%5bLOCATION%5d.%5bTJK%5d,%5bEDULIT_IND%5d.%5bROFST_H_2_M%5d,%5bTIME%5d.%5b2012%5d&amp;ShowOnWeb=true" TargetMode="External"/><Relationship Id="rId472" Type="http://schemas.openxmlformats.org/officeDocument/2006/relationships/hyperlink" Target="http://data.uis.unesco.org/OECDStat_Metadata/ShowMetadata.ashx?Dataset=EDULIT_DS&amp;Coords=%5bLOCATION%5d.%5bHND%5d,%5bEDULIT_IND%5d.%5bCR_1_M%5d,%5bTIME%5d.%5b2013%5d&amp;ShowOnWeb=true" TargetMode="External"/><Relationship Id="rId125" Type="http://schemas.openxmlformats.org/officeDocument/2006/relationships/hyperlink" Target="http://data.uis.unesco.org/OECDStat_Metadata/ShowMetadata.ashx?Dataset=EDULIT_DS&amp;Coords=%5bLOCATION%5d.%5bSDN%5d,%5bEDULIT_IND%5d.%5bROFST_H_1_M%5d,%5bTIME%5d.%5b2014%5d&amp;ShowOnWeb=true" TargetMode="External"/><Relationship Id="rId332" Type="http://schemas.openxmlformats.org/officeDocument/2006/relationships/hyperlink" Target="http://data.uis.unesco.org/OECDStat_Metadata/ShowMetadata.ashx?Dataset=EDULIT_DS&amp;Coords=%5bLOCATION%5d.%5bGMB%5d,%5bEDULIT_IND%5d.%5bCR_1_F%5d,%5bTIME%5d.%5b2013%5d&amp;ShowOnWeb=true" TargetMode="External"/><Relationship Id="rId777" Type="http://schemas.openxmlformats.org/officeDocument/2006/relationships/hyperlink" Target="http://data.uis.unesco.org/OECDStat_Metadata/ShowMetadata.ashx?Dataset=EDULIT_DS&amp;Coords=%5bLOCATION%5d.%5bBTN%5d,%5bEDULIT_IND%5d.%5bCR_3_M%5d,%5bTIME%5d.%5b2010%5d&amp;ShowOnWeb=true" TargetMode="External"/><Relationship Id="rId637" Type="http://schemas.openxmlformats.org/officeDocument/2006/relationships/hyperlink" Target="http://data.uis.unesco.org/OECDStat_Metadata/ShowMetadata.ashx?Dataset=EDULIT_DS&amp;Coords=%5bLOCATION%5d.%5bCUB%5d,%5bEDULIT_IND%5d.%5bCR_2_M%5d,%5bTIME%5d.%5b2014%5d&amp;ShowOnWeb=true" TargetMode="External"/><Relationship Id="rId844" Type="http://schemas.openxmlformats.org/officeDocument/2006/relationships/hyperlink" Target="http://data.uis.unesco.org/OECDStat_Metadata/ShowMetadata.ashx?Dataset=EDULIT_DS&amp;Coords=%5bLOCATION%5d.%5bAUS%5d,%5bEDULIT_IND%5d.%5bMYS_1T8_AG25T99_F%5d,%5bTIME%5d.%5b2015%5d&amp;ShowOnWeb=true" TargetMode="External"/><Relationship Id="rId276" Type="http://schemas.openxmlformats.org/officeDocument/2006/relationships/hyperlink" Target="http://data.uis.unesco.org/OECDStat_Metadata/ShowMetadata.ashx?Dataset=EDULIT_DS&amp;Coords=%5bLOCATION%5d.%5bZWE%5d,%5bEDULIT_IND%5d.%5bROFST_H_2_M%5d,%5bTIME%5d.%5b2010%5d&amp;ShowOnWeb=true" TargetMode="External"/><Relationship Id="rId483" Type="http://schemas.openxmlformats.org/officeDocument/2006/relationships/hyperlink" Target="http://data.uis.unesco.org/OECDStat_Metadata/ShowMetadata.ashx?Dataset=EDULIT_DS&amp;Coords=%5bLOCATION%5d.%5bMEX%5d,%5bEDULIT_IND%5d.%5bCR_1_M%5d,%5bTIME%5d.%5b2014%5d&amp;ShowOnWeb=true" TargetMode="External"/><Relationship Id="rId690" Type="http://schemas.openxmlformats.org/officeDocument/2006/relationships/hyperlink" Target="http://data.uis.unesco.org/OECDStat_Metadata/ShowMetadata.ashx?Dataset=EDULIT_DS&amp;Coords=%5bLOCATION%5d.%5bZMB%5d,%5bEDULIT_IND%5d.%5bCR_2_M%5d,%5bTIME%5d.%5b2010%5d&amp;ShowOnWeb=true" TargetMode="External"/><Relationship Id="rId704" Type="http://schemas.openxmlformats.org/officeDocument/2006/relationships/hyperlink" Target="http://data.uis.unesco.org/OECDStat_Metadata/ShowMetadata.ashx?Dataset=EDULIT_DS&amp;Coords=%5bLOCATION%5d.%5bBDI%5d,%5bEDULIT_IND%5d.%5bCR_3_F%5d,%5bTIME%5d.%5b2010%5d&amp;ShowOnWeb=true" TargetMode="External"/><Relationship Id="rId40" Type="http://schemas.openxmlformats.org/officeDocument/2006/relationships/hyperlink" Target="http://data.uis.unesco.org/OECDStat_Metadata/ShowMetadata.ashx?Dataset=EDULIT_DS&amp;Coords=%5bLOCATION%5d.%5bMNE%5d,%5bEDULIT_IND%5d.%5bROFST_H_1_F%5d,%5bTIME%5d.%5b2013%5d&amp;ShowOnWeb=true" TargetMode="External"/><Relationship Id="rId136" Type="http://schemas.openxmlformats.org/officeDocument/2006/relationships/hyperlink" Target="http://data.uis.unesco.org/OECDStat_Metadata/ShowMetadata.ashx?Dataset=EDULIT_DS&amp;Coords=%5bLOCATION%5d.%5bURY%5d,%5bEDULIT_IND%5d.%5bROFST_H_1_M%5d,%5bTIME%5d.%5b2013%5d&amp;ShowOnWeb=true" TargetMode="External"/><Relationship Id="rId343" Type="http://schemas.openxmlformats.org/officeDocument/2006/relationships/hyperlink" Target="http://data.uis.unesco.org/OECDStat_Metadata/ShowMetadata.ashx?Dataset=EDULIT_DS&amp;Coords=%5bLOCATION%5d.%5bKGZ%5d,%5bEDULIT_IND%5d.%5bCR_1_F%5d,%5bTIME%5d.%5b2012%5d&amp;ShowOnWeb=true" TargetMode="External"/><Relationship Id="rId550" Type="http://schemas.openxmlformats.org/officeDocument/2006/relationships/hyperlink" Target="http://data.uis.unesco.org/OECDStat_Metadata/ShowMetadata.ashx?Dataset=EDULIT_DS&amp;Coords=%5bLOCATION%5d.%5bBTN%5d,%5bEDULIT_IND%5d.%5bCR_2_F%5d,%5bTIME%5d.%5b2010%5d&amp;ShowOnWeb=true" TargetMode="External"/><Relationship Id="rId788" Type="http://schemas.openxmlformats.org/officeDocument/2006/relationships/hyperlink" Target="http://data.uis.unesco.org/OECDStat_Metadata/ShowMetadata.ashx?Dataset=EDULIT_DS&amp;Coords=%5bLOCATION%5d.%5bCUB%5d,%5bEDULIT_IND%5d.%5bCR_3_M%5d,%5bTIME%5d.%5b2014%5d&amp;ShowOnWeb=true" TargetMode="External"/><Relationship Id="rId203" Type="http://schemas.openxmlformats.org/officeDocument/2006/relationships/hyperlink" Target="http://data.uis.unesco.org/OECDStat_Metadata/ShowMetadata.ashx?Dataset=EDULIT_DS&amp;Coords=%5bLOCATION%5d.%5bTZA%5d,%5bEDULIT_IND%5d.%5bROFST_H_2_F%5d,%5bTIME%5d.%5b2010%5d&amp;ShowOnWeb=true" TargetMode="External"/><Relationship Id="rId648" Type="http://schemas.openxmlformats.org/officeDocument/2006/relationships/hyperlink" Target="http://data.uis.unesco.org/OECDStat_Metadata/ShowMetadata.ashx?Dataset=EDULIT_DS&amp;Coords=%5bLOCATION%5d.%5bHTI%5d,%5bEDULIT_IND%5d.%5bCR_2_M%5d,%5bTIME%5d.%5b2012%5d&amp;ShowOnWeb=true" TargetMode="External"/><Relationship Id="rId855" Type="http://schemas.openxmlformats.org/officeDocument/2006/relationships/hyperlink" Target="http://data.uis.unesco.org/OECDStat_Metadata/ShowMetadata.ashx?Dataset=EDULIT_DS&amp;Coords=%5bLOCATION%5d.%5bAUS%5d,%5bEDULIT_IND%5d.%5bMYS_1T8_AG25T99_M%5d,%5bTIME%5d.%5b2012%5d&amp;ShowOnWeb=true" TargetMode="External"/><Relationship Id="rId287" Type="http://schemas.openxmlformats.org/officeDocument/2006/relationships/hyperlink" Target="http://data.uis.unesco.org/OECDStat_Metadata/ShowMetadata.ashx?Dataset=EDULIT_DS&amp;Coords=%5bLOCATION%5d.%5bBOL%5d,%5bEDULIT_IND%5d.%5bCR_1_F%5d,%5bTIME%5d.%5b2011%5d&amp;ShowOnWeb=true" TargetMode="External"/><Relationship Id="rId410" Type="http://schemas.openxmlformats.org/officeDocument/2006/relationships/hyperlink" Target="http://data.uis.unesco.org/OECDStat_Metadata/ShowMetadata.ashx?Dataset=EDULIT_DS&amp;Coords=%5bLOCATION%5d.%5bDZA%5d,%5bEDULIT_IND%5d.%5bCR_1_M%5d,%5bTIME%5d.%5b2013%5d&amp;ShowOnWeb=true" TargetMode="External"/><Relationship Id="rId494" Type="http://schemas.openxmlformats.org/officeDocument/2006/relationships/hyperlink" Target="http://data.uis.unesco.org/OECDStat_Metadata/ShowMetadata.ashx?Dataset=EDULIT_DS&amp;Coords=%5bLOCATION%5d.%5bPAN%5d,%5bEDULIT_IND%5d.%5bCR_1_M%5d,%5bTIME%5d.%5b2010%5d&amp;ShowOnWeb=true" TargetMode="External"/><Relationship Id="rId508" Type="http://schemas.openxmlformats.org/officeDocument/2006/relationships/hyperlink" Target="http://data.uis.unesco.org/OECDStat_Metadata/ShowMetadata.ashx?Dataset=EDULIT_DS&amp;Coords=%5bLOCATION%5d.%5bRWA%5d,%5bEDULIT_IND%5d.%5bCR_1_M%5d,%5bTIME%5d.%5b2010%5d&amp;ShowOnWeb=true" TargetMode="External"/><Relationship Id="rId715" Type="http://schemas.openxmlformats.org/officeDocument/2006/relationships/hyperlink" Target="http://data.uis.unesco.org/OECDStat_Metadata/ShowMetadata.ashx?Dataset=EDULIT_DS&amp;Coords=%5bLOCATION%5d.%5bCOD%5d,%5bEDULIT_IND%5d.%5bCR_3_F%5d,%5bTIME%5d.%5b2013%5d&amp;ShowOnWeb=true" TargetMode="External"/><Relationship Id="rId147" Type="http://schemas.openxmlformats.org/officeDocument/2006/relationships/hyperlink" Target="http://data.uis.unesco.org/OECDStat_Metadata/ShowMetadata.ashx?Dataset=EDULIT_DS&amp;Coords=%5bLOCATION%5d.%5bBEN%5d,%5bEDULIT_IND%5d.%5bROFST_H_2_F%5d,%5bTIME%5d.%5b2011%5d&amp;ShowOnWeb=true" TargetMode="External"/><Relationship Id="rId354" Type="http://schemas.openxmlformats.org/officeDocument/2006/relationships/hyperlink" Target="http://data.uis.unesco.org/OECDStat_Metadata/ShowMetadata.ashx?Dataset=EDULIT_DS&amp;Coords=%5bLOCATION%5d.%5bNAM%5d,%5bEDULIT_IND%5d.%5bCR_1_F%5d,%5bTIME%5d.%5b2013%5d&amp;ShowOnWeb=true" TargetMode="External"/><Relationship Id="rId799" Type="http://schemas.openxmlformats.org/officeDocument/2006/relationships/hyperlink" Target="http://data.uis.unesco.org/OECDStat_Metadata/ShowMetadata.ashx?Dataset=EDULIT_DS&amp;Coords=%5bLOCATION%5d.%5bHTI%5d,%5bEDULIT_IND%5d.%5bCR_3_M%5d,%5bTIME%5d.%5b2012%5d&amp;ShowOnWeb=true" TargetMode="External"/><Relationship Id="rId51" Type="http://schemas.openxmlformats.org/officeDocument/2006/relationships/hyperlink" Target="http://data.uis.unesco.org/OECDStat_Metadata/ShowMetadata.ashx?Dataset=EDULIT_DS&amp;Coords=%5bLOCATION%5d.%5bLCA%5d,%5bEDULIT_IND%5d.%5bROFST_H_1_F%5d,%5bTIME%5d.%5b2012%5d&amp;ShowOnWeb=true" TargetMode="External"/><Relationship Id="rId561" Type="http://schemas.openxmlformats.org/officeDocument/2006/relationships/hyperlink" Target="http://data.uis.unesco.org/OECDStat_Metadata/ShowMetadata.ashx?Dataset=EDULIT_DS&amp;Coords=%5bLOCATION%5d.%5bCUB%5d,%5bEDULIT_IND%5d.%5bCR_2_F%5d,%5bTIME%5d.%5b2014%5d&amp;ShowOnWeb=true" TargetMode="External"/><Relationship Id="rId659" Type="http://schemas.openxmlformats.org/officeDocument/2006/relationships/hyperlink" Target="http://data.uis.unesco.org/OECDStat_Metadata/ShowMetadata.ashx?Dataset=EDULIT_DS&amp;Coords=%5bLOCATION%5d.%5bMOZ%5d,%5bEDULIT_IND%5d.%5bCR_2_M%5d,%5bTIME%5d.%5b2011%5d&amp;ShowOnWeb=true" TargetMode="External"/><Relationship Id="rId866" Type="http://schemas.openxmlformats.org/officeDocument/2006/relationships/hyperlink" Target="http://data.uis.unesco.org/OECDStat_Metadata/ShowMetadata.ashx?Dataset=EDULIT_DS&amp;Coords=%5bLOCATION%5d.%5bROU%5d,%5bEDULIT_IND%5d.%5bMYS_1T8_AG25T99_M%5d,%5bTIME%5d.%5b2015%5d&amp;ShowOnWeb=true" TargetMode="External"/><Relationship Id="rId214" Type="http://schemas.openxmlformats.org/officeDocument/2006/relationships/hyperlink" Target="http://data.uis.unesco.org/OECDStat_Metadata/ShowMetadata.ashx?Dataset=EDULIT_DS&amp;Coords=%5bLOCATION%5d.%5bBLR%5d,%5bEDULIT_IND%5d.%5bROFST_H_2_M%5d,%5bTIME%5d.%5b2012%5d&amp;ShowOnWeb=true" TargetMode="External"/><Relationship Id="rId298" Type="http://schemas.openxmlformats.org/officeDocument/2006/relationships/hyperlink" Target="http://data.uis.unesco.org/OECDStat_Metadata/ShowMetadata.ashx?Dataset=EDULIT_DS&amp;Coords=%5bLOCATION%5d.%5bTCD%5d,%5bEDULIT_IND%5d.%5bCR_1_F%5d,%5bTIME%5d.%5b2014%5d&amp;ShowOnWeb=true" TargetMode="External"/><Relationship Id="rId421" Type="http://schemas.openxmlformats.org/officeDocument/2006/relationships/hyperlink" Target="http://data.uis.unesco.org/OECDStat_Metadata/ShowMetadata.ashx?Dataset=EDULIT_DS&amp;Coords=%5bLOCATION%5d.%5bBRA%5d,%5bEDULIT_IND%5d.%5bCR_1_M%5d,%5bTIME%5d.%5b2011%5d&amp;ShowOnWeb=true" TargetMode="External"/><Relationship Id="rId519" Type="http://schemas.openxmlformats.org/officeDocument/2006/relationships/hyperlink" Target="http://data.uis.unesco.org/OECDStat_Metadata/ShowMetadata.ashx?Dataset=EDULIT_DS&amp;Coords=%5bLOCATION%5d.%5bTJK%5d,%5bEDULIT_IND%5d.%5bCR_1_M%5d,%5bTIME%5d.%5b2012%5d&amp;ShowOnWeb=true" TargetMode="External"/><Relationship Id="rId158" Type="http://schemas.openxmlformats.org/officeDocument/2006/relationships/hyperlink" Target="http://data.uis.unesco.org/OECDStat_Metadata/ShowMetadata.ashx?Dataset=EDULIT_DS&amp;Coords=%5bLOCATION%5d.%5bCIV%5d,%5bEDULIT_IND%5d.%5bROFST_H_2_F%5d,%5bTIME%5d.%5b2012%5d&amp;ShowOnWeb=true" TargetMode="External"/><Relationship Id="rId726" Type="http://schemas.openxmlformats.org/officeDocument/2006/relationships/hyperlink" Target="http://data.uis.unesco.org/OECDStat_Metadata/ShowMetadata.ashx?Dataset=EDULIT_DS&amp;Coords=%5bLOCATION%5d.%5bIRQ%5d,%5bEDULIT_IND%5d.%5bCR_3_F%5d,%5bTIME%5d.%5b2011%5d&amp;ShowOnWeb=true" TargetMode="External"/><Relationship Id="rId62" Type="http://schemas.openxmlformats.org/officeDocument/2006/relationships/hyperlink" Target="http://data.uis.unesco.org/OECDStat_Metadata/ShowMetadata.ashx?Dataset=EDULIT_DS&amp;Coords=%5bLOCATION%5d.%5bTGO%5d,%5bEDULIT_IND%5d.%5bROFST_H_1_F%5d,%5bTIME%5d.%5b2010%5d&amp;ShowOnWeb=true" TargetMode="External"/><Relationship Id="rId365" Type="http://schemas.openxmlformats.org/officeDocument/2006/relationships/hyperlink" Target="http://data.uis.unesco.org/OECDStat_Metadata/ShowMetadata.ashx?Dataset=EDULIT_DS&amp;Coords=%5bLOCATION%5d.%5bPAN%5d,%5bEDULIT_IND%5d.%5bCR_1_F%5d,%5bTIME%5d.%5b2014%5d&amp;ShowOnWeb=true" TargetMode="External"/><Relationship Id="rId572" Type="http://schemas.openxmlformats.org/officeDocument/2006/relationships/hyperlink" Target="http://data.uis.unesco.org/OECDStat_Metadata/ShowMetadata.ashx?Dataset=EDULIT_DS&amp;Coords=%5bLOCATION%5d.%5bHTI%5d,%5bEDULIT_IND%5d.%5bCR_2_F%5d,%5bTIME%5d.%5b2012%5d&amp;ShowOnWeb=true" TargetMode="External"/><Relationship Id="rId225" Type="http://schemas.openxmlformats.org/officeDocument/2006/relationships/hyperlink" Target="http://data.uis.unesco.org/OECDStat_Metadata/ShowMetadata.ashx?Dataset=EDULIT_DS&amp;Coords=%5bLOCATION%5d.%5bCRI%5d,%5bEDULIT_IND%5d.%5bROFST_H_2_M%5d,%5bTIME%5d.%5b2011%5d&amp;ShowOnWeb=true" TargetMode="External"/><Relationship Id="rId432" Type="http://schemas.openxmlformats.org/officeDocument/2006/relationships/hyperlink" Target="http://data.uis.unesco.org/OECDStat_Metadata/ShowMetadata.ashx?Dataset=EDULIT_DS&amp;Coords=%5bLOCATION%5d.%5bCHL%5d,%5bEDULIT_IND%5d.%5bCR_1_M%5d,%5bTIME%5d.%5b2013%5d&amp;ShowOnWeb=true" TargetMode="External"/><Relationship Id="rId737" Type="http://schemas.openxmlformats.org/officeDocument/2006/relationships/hyperlink" Target="http://data.uis.unesco.org/OECDStat_Metadata/ShowMetadata.ashx?Dataset=EDULIT_DS&amp;Coords=%5bLOCATION%5d.%5bNER%5d,%5bEDULIT_IND%5d.%5bCR_3_F%5d,%5bTIME%5d.%5b2012%5d&amp;ShowOnWeb=true" TargetMode="External"/><Relationship Id="rId73" Type="http://schemas.openxmlformats.org/officeDocument/2006/relationships/hyperlink" Target="http://data.uis.unesco.org/OECDStat_Metadata/ShowMetadata.ashx?Dataset=EDULIT_DS&amp;Coords=%5bLOCATION%5d.%5bARM%5d,%5bEDULIT_IND%5d.%5bROFST_H_1_M%5d,%5bTIME%5d.%5b2011%5d&amp;ShowOnWeb=true" TargetMode="External"/><Relationship Id="rId169" Type="http://schemas.openxmlformats.org/officeDocument/2006/relationships/hyperlink" Target="http://data.uis.unesco.org/OECDStat_Metadata/ShowMetadata.ashx?Dataset=EDULIT_DS&amp;Coords=%5bLOCATION%5d.%5bHND%5d,%5bEDULIT_IND%5d.%5bROFST_H_2_F%5d,%5bTIME%5d.%5b2011%5d&amp;ShowOnWeb=true" TargetMode="External"/><Relationship Id="rId376" Type="http://schemas.openxmlformats.org/officeDocument/2006/relationships/hyperlink" Target="http://data.uis.unesco.org/OECDStat_Metadata/ShowMetadata.ashx?Dataset=EDULIT_DS&amp;Coords=%5bLOCATION%5d.%5bRWA%5d,%5bEDULIT_IND%5d.%5bCR_1_F%5d,%5bTIME%5d.%5b2010%5d&amp;ShowOnWeb=true" TargetMode="External"/><Relationship Id="rId583" Type="http://schemas.openxmlformats.org/officeDocument/2006/relationships/hyperlink" Target="http://data.uis.unesco.org/OECDStat_Metadata/ShowMetadata.ashx?Dataset=EDULIT_DS&amp;Coords=%5bLOCATION%5d.%5bMOZ%5d,%5bEDULIT_IND%5d.%5bCR_2_F%5d,%5bTIME%5d.%5b2011%5d&amp;ShowOnWeb=true" TargetMode="External"/><Relationship Id="rId790" Type="http://schemas.openxmlformats.org/officeDocument/2006/relationships/hyperlink" Target="http://data.uis.unesco.org/OECDStat_Metadata/ShowMetadata.ashx?Dataset=EDULIT_DS&amp;Coords=%5bLOCATION%5d.%5bCOD%5d,%5bEDULIT_IND%5d.%5bCR_3_M%5d,%5bTIME%5d.%5b2013%5d&amp;ShowOnWeb=true" TargetMode="External"/><Relationship Id="rId804" Type="http://schemas.openxmlformats.org/officeDocument/2006/relationships/hyperlink" Target="http://data.uis.unesco.org/OECDStat_Metadata/ShowMetadata.ashx?Dataset=EDULIT_DS&amp;Coords=%5bLOCATION%5d.%5bLAO%5d,%5bEDULIT_IND%5d.%5bCR_3_M%5d,%5bTIME%5d.%5b2012%5d&amp;ShowOnWeb=true" TargetMode="External"/><Relationship Id="rId4" Type="http://schemas.openxmlformats.org/officeDocument/2006/relationships/hyperlink" Target="http://data.uis.unesco.org/OECDStat_Metadata/ShowMetadata.ashx?Dataset=EDULIT_DS&amp;Coords=%5bLOCATION%5d.%5bARM%5d,%5bEDULIT_IND%5d.%5bROFST_H_1_F%5d,%5bTIME%5d.%5b2011%5d&amp;ShowOnWeb=true" TargetMode="External"/><Relationship Id="rId236" Type="http://schemas.openxmlformats.org/officeDocument/2006/relationships/hyperlink" Target="http://data.uis.unesco.org/OECDStat_Metadata/ShowMetadata.ashx?Dataset=EDULIT_DS&amp;Coords=%5bLOCATION%5d.%5bHTI%5d,%5bEDULIT_IND%5d.%5bROFST_H_2_M%5d,%5bTIME%5d.%5b2012%5d&amp;ShowOnWeb=true" TargetMode="External"/><Relationship Id="rId443" Type="http://schemas.openxmlformats.org/officeDocument/2006/relationships/hyperlink" Target="http://data.uis.unesco.org/OECDStat_Metadata/ShowMetadata.ashx?Dataset=EDULIT_DS&amp;Coords=%5bLOCATION%5d.%5bCRI%5d,%5bEDULIT_IND%5d.%5bCR_1_M%5d,%5bTIME%5d.%5b2014%5d&amp;ShowOnWeb=true" TargetMode="External"/><Relationship Id="rId650" Type="http://schemas.openxmlformats.org/officeDocument/2006/relationships/hyperlink" Target="http://data.uis.unesco.org/OECDStat_Metadata/ShowMetadata.ashx?Dataset=EDULIT_DS&amp;Coords=%5bLOCATION%5d.%5bIRQ%5d,%5bEDULIT_IND%5d.%5bCR_2_M%5d,%5bTIME%5d.%5b2011%5d&amp;ShowOnWeb=true" TargetMode="External"/><Relationship Id="rId303" Type="http://schemas.openxmlformats.org/officeDocument/2006/relationships/hyperlink" Target="http://data.uis.unesco.org/OECDStat_Metadata/ShowMetadata.ashx?Dataset=EDULIT_DS&amp;Coords=%5bLOCATION%5d.%5bCOL%5d,%5bEDULIT_IND%5d.%5bCR_1_F%5d,%5bTIME%5d.%5b2012%5d&amp;ShowOnWeb=true" TargetMode="External"/><Relationship Id="rId748" Type="http://schemas.openxmlformats.org/officeDocument/2006/relationships/hyperlink" Target="http://data.uis.unesco.org/OECDStat_Metadata/ShowMetadata.ashx?Dataset=EDULIT_DS&amp;Coords=%5bLOCATION%5d.%5bSLE%5d,%5bEDULIT_IND%5d.%5bCR_3_F%5d,%5bTIME%5d.%5b2013%5d&amp;ShowOnWeb=true" TargetMode="External"/><Relationship Id="rId84" Type="http://schemas.openxmlformats.org/officeDocument/2006/relationships/hyperlink" Target="http://data.uis.unesco.org/OECDStat_Metadata/ShowMetadata.ashx?Dataset=EDULIT_DS&amp;Coords=%5bLOCATION%5d.%5bCMR%5d,%5bEDULIT_IND%5d.%5bROFST_H_1_M%5d,%5bTIME%5d.%5b2011%5d&amp;ShowOnWeb=true" TargetMode="External"/><Relationship Id="rId387" Type="http://schemas.openxmlformats.org/officeDocument/2006/relationships/hyperlink" Target="http://data.uis.unesco.org/OECDStat_Metadata/ShowMetadata.ashx?Dataset=EDULIT_DS&amp;Coords=%5bLOCATION%5d.%5bTJK%5d,%5bEDULIT_IND%5d.%5bCR_1_F%5d,%5bTIME%5d.%5b2012%5d&amp;ShowOnWeb=true" TargetMode="External"/><Relationship Id="rId510" Type="http://schemas.openxmlformats.org/officeDocument/2006/relationships/hyperlink" Target="http://data.uis.unesco.org/OECDStat_Metadata/ShowMetadata.ashx?Dataset=EDULIT_DS&amp;Coords=%5bLOCATION%5d.%5bLCA%5d,%5bEDULIT_IND%5d.%5bCR_1_M%5d,%5bTIME%5d.%5b2012%5d&amp;ShowOnWeb=true" TargetMode="External"/><Relationship Id="rId594" Type="http://schemas.openxmlformats.org/officeDocument/2006/relationships/hyperlink" Target="http://data.uis.unesco.org/OECDStat_Metadata/ShowMetadata.ashx?Dataset=EDULIT_DS&amp;Coords=%5bLOCATION%5d.%5bLCA%5d,%5bEDULIT_IND%5d.%5bCR_2_F%5d,%5bTIME%5d.%5b2012%5d&amp;ShowOnWeb=true" TargetMode="External"/><Relationship Id="rId608" Type="http://schemas.openxmlformats.org/officeDocument/2006/relationships/hyperlink" Target="http://data.uis.unesco.org/OECDStat_Metadata/ShowMetadata.ashx?Dataset=EDULIT_DS&amp;Coords=%5bLOCATION%5d.%5bTUN%5d,%5bEDULIT_IND%5d.%5bCR_2_F%5d,%5bTIME%5d.%5b2012%5d&amp;ShowOnWeb=true" TargetMode="External"/><Relationship Id="rId815" Type="http://schemas.openxmlformats.org/officeDocument/2006/relationships/hyperlink" Target="http://data.uis.unesco.org/OECDStat_Metadata/ShowMetadata.ashx?Dataset=EDULIT_DS&amp;Coords=%5bLOCATION%5d.%5bNGA%5d,%5bEDULIT_IND%5d.%5bCR_3_M%5d,%5bTIME%5d.%5b2013%5d&amp;ShowOnWeb=true" TargetMode="External"/><Relationship Id="rId247" Type="http://schemas.openxmlformats.org/officeDocument/2006/relationships/hyperlink" Target="http://data.uis.unesco.org/OECDStat_Metadata/ShowMetadata.ashx?Dataset=EDULIT_DS&amp;Coords=%5bLOCATION%5d.%5bMOZ%5d,%5bEDULIT_IND%5d.%5bROFST_H_2_M%5d,%5bTIME%5d.%5b2011%5d&amp;ShowOnWeb=true" TargetMode="External"/><Relationship Id="rId107" Type="http://schemas.openxmlformats.org/officeDocument/2006/relationships/hyperlink" Target="http://data.uis.unesco.org/OECDStat_Metadata/ShowMetadata.ashx?Dataset=EDULIT_DS&amp;Coords=%5bLOCATION%5d.%5bMWI%5d,%5bEDULIT_IND%5d.%5bROFST_H_1_M%5d,%5bTIME%5d.%5b2010%5d&amp;ShowOnWeb=true" TargetMode="External"/><Relationship Id="rId454" Type="http://schemas.openxmlformats.org/officeDocument/2006/relationships/hyperlink" Target="http://data.uis.unesco.org/OECDStat_Metadata/ShowMetadata.ashx?Dataset=EDULIT_DS&amp;Coords=%5bLOCATION%5d.%5bECU%5d,%5bEDULIT_IND%5d.%5bCR_1_M%5d,%5bTIME%5d.%5b2011%5d&amp;ShowOnWeb=true" TargetMode="External"/><Relationship Id="rId661" Type="http://schemas.openxmlformats.org/officeDocument/2006/relationships/hyperlink" Target="http://data.uis.unesco.org/OECDStat_Metadata/ShowMetadata.ashx?Dataset=EDULIT_DS&amp;Coords=%5bLOCATION%5d.%5bNPL%5d,%5bEDULIT_IND%5d.%5bCR_2_M%5d,%5bTIME%5d.%5b2011%5d&amp;ShowOnWeb=true" TargetMode="External"/><Relationship Id="rId759" Type="http://schemas.openxmlformats.org/officeDocument/2006/relationships/hyperlink" Target="http://data.uis.unesco.org/OECDStat_Metadata/ShowMetadata.ashx?Dataset=EDULIT_DS&amp;Coords=%5bLOCATION%5d.%5bTUN%5d,%5bEDULIT_IND%5d.%5bCR_3_F%5d,%5bTIME%5d.%5b2012%5d&amp;ShowOnWeb=true" TargetMode="External"/><Relationship Id="rId11" Type="http://schemas.openxmlformats.org/officeDocument/2006/relationships/hyperlink" Target="http://data.uis.unesco.org/OECDStat_Metadata/ShowMetadata.ashx?Dataset=EDULIT_DS&amp;Coords=%5bLOCATION%5d.%5bBFA%5d,%5bEDULIT_IND%5d.%5bROFST_H_1_F%5d,%5bTIME%5d.%5b2010%5d&amp;ShowOnWeb=true" TargetMode="External"/><Relationship Id="rId314" Type="http://schemas.openxmlformats.org/officeDocument/2006/relationships/hyperlink" Target="http://data.uis.unesco.org/OECDStat_Metadata/ShowMetadata.ashx?Dataset=EDULIT_DS&amp;Coords=%5bLOCATION%5d.%5bCOD%5d,%5bEDULIT_IND%5d.%5bCR_1_F%5d,%5bTIME%5d.%5b2010%5d&amp;ShowOnWeb=true" TargetMode="External"/><Relationship Id="rId398" Type="http://schemas.openxmlformats.org/officeDocument/2006/relationships/hyperlink" Target="http://data.uis.unesco.org/OECDStat_Metadata/ShowMetadata.ashx?Dataset=EDULIT_DS&amp;Coords=%5bLOCATION%5d.%5bURY%5d,%5bEDULIT_IND%5d.%5bCR_1_F%5d,%5bTIME%5d.%5b2012%5d&amp;ShowOnWeb=true" TargetMode="External"/><Relationship Id="rId521" Type="http://schemas.openxmlformats.org/officeDocument/2006/relationships/hyperlink" Target="http://data.uis.unesco.org/OECDStat_Metadata/ShowMetadata.ashx?Dataset=EDULIT_DS&amp;Coords=%5bLOCATION%5d.%5bMKD%5d,%5bEDULIT_IND%5d.%5bCR_1_M%5d,%5bTIME%5d.%5b2011%5d&amp;ShowOnWeb=true" TargetMode="External"/><Relationship Id="rId619" Type="http://schemas.openxmlformats.org/officeDocument/2006/relationships/hyperlink" Target="http://data.uis.unesco.org/OECDStat_Metadata/ShowMetadata.ashx?Dataset=EDULIT_DS&amp;Coords=%5bLOCATION%5d.%5bARG%5d,%5bEDULIT_IND%5d.%5bCR_2_M%5d,%5bTIME%5d.%5b2010%5d&amp;ShowOnWeb=true" TargetMode="External"/><Relationship Id="rId95" Type="http://schemas.openxmlformats.org/officeDocument/2006/relationships/hyperlink" Target="http://data.uis.unesco.org/OECDStat_Metadata/ShowMetadata.ashx?Dataset=EDULIT_DS&amp;Coords=%5bLOCATION%5d.%5bGAB%5d,%5bEDULIT_IND%5d.%5bROFST_H_1_M%5d,%5bTIME%5d.%5b2012%5d&amp;ShowOnWeb=true" TargetMode="External"/><Relationship Id="rId160" Type="http://schemas.openxmlformats.org/officeDocument/2006/relationships/hyperlink" Target="http://data.uis.unesco.org/OECDStat_Metadata/ShowMetadata.ashx?Dataset=EDULIT_DS&amp;Coords=%5bLOCATION%5d.%5bCOD%5d,%5bEDULIT_IND%5d.%5bROFST_H_2_F%5d,%5bTIME%5d.%5b2013%5d&amp;ShowOnWeb=true" TargetMode="External"/><Relationship Id="rId826" Type="http://schemas.openxmlformats.org/officeDocument/2006/relationships/hyperlink" Target="http://data.uis.unesco.org/OECDStat_Metadata/ShowMetadata.ashx?Dataset=EDULIT_DS&amp;Coords=%5bLOCATION%5d.%5bSDN%5d,%5bEDULIT_IND%5d.%5bCR_3_M%5d,%5bTIME%5d.%5b2014%5d&amp;ShowOnWeb=true" TargetMode="External"/><Relationship Id="rId258" Type="http://schemas.openxmlformats.org/officeDocument/2006/relationships/hyperlink" Target="http://data.uis.unesco.org/OECDStat_Metadata/ShowMetadata.ashx?Dataset=EDULIT_DS&amp;Coords=%5bLOCATION%5d.%5bSEN%5d,%5bEDULIT_IND%5d.%5bROFST_H_2_M%5d,%5bTIME%5d.%5b2011%5d&amp;ShowOnWeb=true" TargetMode="External"/><Relationship Id="rId465" Type="http://schemas.openxmlformats.org/officeDocument/2006/relationships/hyperlink" Target="http://data.uis.unesco.org/OECDStat_Metadata/ShowMetadata.ashx?Dataset=EDULIT_DS&amp;Coords=%5bLOCATION%5d.%5bGHA%5d,%5bEDULIT_IND%5d.%5bCR_1_M%5d,%5bTIME%5d.%5b2010%5d&amp;ShowOnWeb=true" TargetMode="External"/><Relationship Id="rId672" Type="http://schemas.openxmlformats.org/officeDocument/2006/relationships/hyperlink" Target="http://data.uis.unesco.org/OECDStat_Metadata/ShowMetadata.ashx?Dataset=EDULIT_DS&amp;Coords=%5bLOCATION%5d.%5bSRB%5d,%5bEDULIT_IND%5d.%5bCR_2_M%5d,%5bTIME%5d.%5b2011%5d&amp;ShowOnWeb=true" TargetMode="External"/><Relationship Id="rId22" Type="http://schemas.openxmlformats.org/officeDocument/2006/relationships/hyperlink" Target="http://data.uis.unesco.org/OECDStat_Metadata/ShowMetadata.ashx?Dataset=EDULIT_DS&amp;Coords=%5bLOCATION%5d.%5bCOD%5d,%5bEDULIT_IND%5d.%5bROFST_H_1_F%5d,%5bTIME%5d.%5b2013%5d&amp;ShowOnWeb=true" TargetMode="External"/><Relationship Id="rId118" Type="http://schemas.openxmlformats.org/officeDocument/2006/relationships/hyperlink" Target="http://data.uis.unesco.org/OECDStat_Metadata/ShowMetadata.ashx?Dataset=EDULIT_DS&amp;Coords=%5bLOCATION%5d.%5bRWA%5d,%5bEDULIT_IND%5d.%5bROFST_H_1_M%5d,%5bTIME%5d.%5b2010%5d&amp;ShowOnWeb=true" TargetMode="External"/><Relationship Id="rId325" Type="http://schemas.openxmlformats.org/officeDocument/2006/relationships/hyperlink" Target="http://data.uis.unesco.org/OECDStat_Metadata/ShowMetadata.ashx?Dataset=EDULIT_DS&amp;Coords=%5bLOCATION%5d.%5bEGY%5d,%5bEDULIT_IND%5d.%5bCR_1_F%5d,%5bTIME%5d.%5b2014%5d&amp;ShowOnWeb=true" TargetMode="External"/><Relationship Id="rId532" Type="http://schemas.openxmlformats.org/officeDocument/2006/relationships/hyperlink" Target="http://data.uis.unesco.org/OECDStat_Metadata/ShowMetadata.ashx?Dataset=EDULIT_DS&amp;Coords=%5bLOCATION%5d.%5bURY%5d,%5bEDULIT_IND%5d.%5bCR_1_M%5d,%5bTIME%5d.%5b2014%5d&amp;ShowOnWeb=true" TargetMode="External"/><Relationship Id="rId171" Type="http://schemas.openxmlformats.org/officeDocument/2006/relationships/hyperlink" Target="http://data.uis.unesco.org/OECDStat_Metadata/ShowMetadata.ashx?Dataset=EDULIT_DS&amp;Coords=%5bLOCATION%5d.%5bKEN%5d,%5bEDULIT_IND%5d.%5bROFST_H_2_F%5d,%5bTIME%5d.%5b2014%5d&amp;ShowOnWeb=true" TargetMode="External"/><Relationship Id="rId837" Type="http://schemas.openxmlformats.org/officeDocument/2006/relationships/hyperlink" Target="http://data.uis.unesco.org/OECDStat_Metadata/ShowMetadata.ashx?Dataset=EDULIT_DS&amp;Coords=%5bLOCATION%5d.%5bUSA%5d,%5bEDULIT_IND%5d.%5bCR_3_M%5d,%5bTIME%5d.%5b2010%5d&amp;ShowOnWeb=true" TargetMode="External"/><Relationship Id="rId269" Type="http://schemas.openxmlformats.org/officeDocument/2006/relationships/hyperlink" Target="http://data.uis.unesco.org/OECDStat_Metadata/ShowMetadata.ashx?Dataset=EDULIT_DS&amp;Coords=%5bLOCATION%5d.%5bTGO%5d,%5bEDULIT_IND%5d.%5bROFST_H_2_M%5d,%5bTIME%5d.%5b2014%5d&amp;ShowOnWeb=true" TargetMode="External"/><Relationship Id="rId476" Type="http://schemas.openxmlformats.org/officeDocument/2006/relationships/hyperlink" Target="http://data.uis.unesco.org/OECDStat_Metadata/ShowMetadata.ashx?Dataset=EDULIT_DS&amp;Coords=%5bLOCATION%5d.%5bLAO%5d,%5bEDULIT_IND%5d.%5bCR_1_M%5d,%5bTIME%5d.%5b2012%5d&amp;ShowOnWeb=true" TargetMode="External"/><Relationship Id="rId683" Type="http://schemas.openxmlformats.org/officeDocument/2006/relationships/hyperlink" Target="http://data.uis.unesco.org/OECDStat_Metadata/ShowMetadata.ashx?Dataset=EDULIT_DS&amp;Coords=%5bLOCATION%5d.%5bTGO%5d,%5bEDULIT_IND%5d.%5bCR_2_M%5d,%5bTIME%5d.%5b2014%5d&amp;ShowOnWeb=true" TargetMode="External"/><Relationship Id="rId33" Type="http://schemas.openxmlformats.org/officeDocument/2006/relationships/hyperlink" Target="http://data.uis.unesco.org/OECDStat_Metadata/ShowMetadata.ashx?Dataset=EDULIT_DS&amp;Coords=%5bLOCATION%5d.%5bKEN%5d,%5bEDULIT_IND%5d.%5bROFST_H_1_F%5d,%5bTIME%5d.%5b2014%5d&amp;ShowOnWeb=true" TargetMode="External"/><Relationship Id="rId129" Type="http://schemas.openxmlformats.org/officeDocument/2006/relationships/hyperlink" Target="http://data.uis.unesco.org/OECDStat_Metadata/ShowMetadata.ashx?Dataset=EDULIT_DS&amp;Coords=%5bLOCATION%5d.%5bTHA%5d,%5bEDULIT_IND%5d.%5bROFST_H_1_M%5d,%5bTIME%5d.%5b2013%5d&amp;ShowOnWeb=true" TargetMode="External"/><Relationship Id="rId336" Type="http://schemas.openxmlformats.org/officeDocument/2006/relationships/hyperlink" Target="http://data.uis.unesco.org/OECDStat_Metadata/ShowMetadata.ashx?Dataset=EDULIT_DS&amp;Coords=%5bLOCATION%5d.%5bGIN%5d,%5bEDULIT_IND%5d.%5bCR_1_F%5d,%5bTIME%5d.%5b2012%5d&amp;ShowOnWeb=true" TargetMode="External"/><Relationship Id="rId543" Type="http://schemas.openxmlformats.org/officeDocument/2006/relationships/hyperlink" Target="http://data.uis.unesco.org/OECDStat_Metadata/ShowMetadata.ashx?Dataset=EDULIT_DS&amp;Coords=%5bLOCATION%5d.%5bARG%5d,%5bEDULIT_IND%5d.%5bCR_2_F%5d,%5bTIME%5d.%5b2010%5d&amp;ShowOnWeb=true" TargetMode="External"/><Relationship Id="rId182" Type="http://schemas.openxmlformats.org/officeDocument/2006/relationships/hyperlink" Target="http://data.uis.unesco.org/OECDStat_Metadata/ShowMetadata.ashx?Dataset=EDULIT_DS&amp;Coords=%5bLOCATION%5d.%5bNER%5d,%5bEDULIT_IND%5d.%5bROFST_H_2_F%5d,%5bTIME%5d.%5b2012%5d&amp;ShowOnWeb=true" TargetMode="External"/><Relationship Id="rId403" Type="http://schemas.openxmlformats.org/officeDocument/2006/relationships/hyperlink" Target="http://data.uis.unesco.org/OECDStat_Metadata/ShowMetadata.ashx?Dataset=EDULIT_DS&amp;Coords=%5bLOCATION%5d.%5bVEN%5d,%5bEDULIT_IND%5d.%5bCR_1_F%5d,%5bTIME%5d.%5b2012%5d&amp;ShowOnWeb=true" TargetMode="External"/><Relationship Id="rId750" Type="http://schemas.openxmlformats.org/officeDocument/2006/relationships/hyperlink" Target="http://data.uis.unesco.org/OECDStat_Metadata/ShowMetadata.ashx?Dataset=EDULIT_DS&amp;Coords=%5bLOCATION%5d.%5bSSD%5d,%5bEDULIT_IND%5d.%5bCR_3_F%5d,%5bTIME%5d.%5b2010%5d&amp;ShowOnWeb=true" TargetMode="External"/><Relationship Id="rId848" Type="http://schemas.openxmlformats.org/officeDocument/2006/relationships/hyperlink" Target="http://data.uis.unesco.org/OECDStat_Metadata/ShowMetadata.ashx?Dataset=EDULIT_DS&amp;Coords=%5bLOCATION%5d.%5bLVA%5d,%5bEDULIT_IND%5d.%5bMYS_1T8_AG25T99_F%5d,%5bTIME%5d.%5b2015%5d&amp;ShowOnWeb=true" TargetMode="External"/><Relationship Id="rId487" Type="http://schemas.openxmlformats.org/officeDocument/2006/relationships/hyperlink" Target="http://data.uis.unesco.org/OECDStat_Metadata/ShowMetadata.ashx?Dataset=EDULIT_DS&amp;Coords=%5bLOCATION%5d.%5bNPL%5d,%5bEDULIT_IND%5d.%5bCR_1_M%5d,%5bTIME%5d.%5b2011%5d&amp;ShowOnWeb=true" TargetMode="External"/><Relationship Id="rId610" Type="http://schemas.openxmlformats.org/officeDocument/2006/relationships/hyperlink" Target="http://data.uis.unesco.org/OECDStat_Metadata/ShowMetadata.ashx?Dataset=EDULIT_DS&amp;Coords=%5bLOCATION%5d.%5bTZA%5d,%5bEDULIT_IND%5d.%5bCR_2_F%5d,%5bTIME%5d.%5b2010%5d&amp;ShowOnWeb=true" TargetMode="External"/><Relationship Id="rId694" Type="http://schemas.openxmlformats.org/officeDocument/2006/relationships/hyperlink" Target="http://data.uis.unesco.org/OECDStat_Metadata/ShowMetadata.ashx?Dataset=EDULIT_DS&amp;Coords=%5bLOCATION%5d.%5bDZA%5d,%5bEDULIT_IND%5d.%5bCR_3_F%5d,%5bTIME%5d.%5b2013%5d&amp;ShowOnWeb=true" TargetMode="External"/><Relationship Id="rId708" Type="http://schemas.openxmlformats.org/officeDocument/2006/relationships/hyperlink" Target="http://data.uis.unesco.org/OECDStat_Metadata/ShowMetadata.ashx?Dataset=EDULIT_DS&amp;Coords=%5bLOCATION%5d.%5bTCD%5d,%5bEDULIT_IND%5d.%5bCR_3_F%5d,%5bTIME%5d.%5b2014%5d&amp;ShowOnWeb=true" TargetMode="External"/><Relationship Id="rId347" Type="http://schemas.openxmlformats.org/officeDocument/2006/relationships/hyperlink" Target="http://data.uis.unesco.org/OECDStat_Metadata/ShowMetadata.ashx?Dataset=EDULIT_DS&amp;Coords=%5bLOCATION%5d.%5bMWI%5d,%5bEDULIT_IND%5d.%5bCR_1_F%5d,%5bTIME%5d.%5b2010%5d&amp;ShowOnWeb=true" TargetMode="External"/><Relationship Id="rId44" Type="http://schemas.openxmlformats.org/officeDocument/2006/relationships/hyperlink" Target="http://data.uis.unesco.org/OECDStat_Metadata/ShowMetadata.ashx?Dataset=EDULIT_DS&amp;Coords=%5bLOCATION%5d.%5bNER%5d,%5bEDULIT_IND%5d.%5bROFST_H_1_F%5d,%5bTIME%5d.%5b2012%5d&amp;ShowOnWeb=true" TargetMode="External"/><Relationship Id="rId554" Type="http://schemas.openxmlformats.org/officeDocument/2006/relationships/hyperlink" Target="http://data.uis.unesco.org/OECDStat_Metadata/ShowMetadata.ashx?Dataset=EDULIT_DS&amp;Coords=%5bLOCATION%5d.%5bKHM%5d,%5bEDULIT_IND%5d.%5bCR_2_F%5d,%5bTIME%5d.%5b2014%5d&amp;ShowOnWeb=true" TargetMode="External"/><Relationship Id="rId761" Type="http://schemas.openxmlformats.org/officeDocument/2006/relationships/hyperlink" Target="http://data.uis.unesco.org/OECDStat_Metadata/ShowMetadata.ashx?Dataset=EDULIT_DS&amp;Coords=%5bLOCATION%5d.%5bTZA%5d,%5bEDULIT_IND%5d.%5bCR_3_F%5d,%5bTIME%5d.%5b2010%5d&amp;ShowOnWeb=true" TargetMode="External"/><Relationship Id="rId859" Type="http://schemas.openxmlformats.org/officeDocument/2006/relationships/hyperlink" Target="http://data.uis.unesco.org/OECDStat_Metadata/ShowMetadata.ashx?Dataset=EDULIT_DS&amp;Coords=%5bLOCATION%5d.%5bHUN%5d,%5bEDULIT_IND%5d.%5bMYS_1T8_AG25T99_M%5d,%5bTIME%5d.%5b2013%5d&amp;ShowOnWeb=true" TargetMode="External"/><Relationship Id="rId193" Type="http://schemas.openxmlformats.org/officeDocument/2006/relationships/hyperlink" Target="http://data.uis.unesco.org/OECDStat_Metadata/ShowMetadata.ashx?Dataset=EDULIT_DS&amp;Coords=%5bLOCATION%5d.%5bSDN%5d,%5bEDULIT_IND%5d.%5bROFST_H_2_F%5d,%5bTIME%5d.%5b2014%5d&amp;ShowOnWeb=true" TargetMode="External"/><Relationship Id="rId207" Type="http://schemas.openxmlformats.org/officeDocument/2006/relationships/hyperlink" Target="http://data.uis.unesco.org/OECDStat_Metadata/ShowMetadata.ashx?Dataset=EDULIT_DS&amp;Coords=%5bLOCATION%5d.%5bZWE%5d,%5bEDULIT_IND%5d.%5bROFST_H_2_F%5d,%5bTIME%5d.%5b2010%5d&amp;ShowOnWeb=true" TargetMode="External"/><Relationship Id="rId414" Type="http://schemas.openxmlformats.org/officeDocument/2006/relationships/hyperlink" Target="http://data.uis.unesco.org/OECDStat_Metadata/ShowMetadata.ashx?Dataset=EDULIT_DS&amp;Coords=%5bLOCATION%5d.%5bBGD%5d,%5bEDULIT_IND%5d.%5bCR_1_M%5d,%5bTIME%5d.%5b2014%5d&amp;ShowOnWeb=true" TargetMode="External"/><Relationship Id="rId498" Type="http://schemas.openxmlformats.org/officeDocument/2006/relationships/hyperlink" Target="http://data.uis.unesco.org/OECDStat_Metadata/ShowMetadata.ashx?Dataset=EDULIT_DS&amp;Coords=%5bLOCATION%5d.%5bPRY%5d,%5bEDULIT_IND%5d.%5bCR_1_M%5d,%5bTIME%5d.%5b2010%5d&amp;ShowOnWeb=true" TargetMode="External"/><Relationship Id="rId621" Type="http://schemas.openxmlformats.org/officeDocument/2006/relationships/hyperlink" Target="http://data.uis.unesco.org/OECDStat_Metadata/ShowMetadata.ashx?Dataset=EDULIT_DS&amp;Coords=%5bLOCATION%5d.%5bBGD%5d,%5bEDULIT_IND%5d.%5bCR_2_M%5d,%5bTIME%5d.%5b2011%5d&amp;ShowOnWeb=true" TargetMode="External"/><Relationship Id="rId260" Type="http://schemas.openxmlformats.org/officeDocument/2006/relationships/hyperlink" Target="http://data.uis.unesco.org/OECDStat_Metadata/ShowMetadata.ashx?Dataset=EDULIT_DS&amp;Coords=%5bLOCATION%5d.%5bSLE%5d,%5bEDULIT_IND%5d.%5bROFST_H_2_M%5d,%5bTIME%5d.%5b2013%5d&amp;ShowOnWeb=true" TargetMode="External"/><Relationship Id="rId719" Type="http://schemas.openxmlformats.org/officeDocument/2006/relationships/hyperlink" Target="http://data.uis.unesco.org/OECDStat_Metadata/ShowMetadata.ashx?Dataset=EDULIT_DS&amp;Coords=%5bLOCATION%5d.%5bGAB%5d,%5bEDULIT_IND%5d.%5bCR_3_F%5d,%5bTIME%5d.%5b2012%5d&amp;ShowOnWeb=true" TargetMode="External"/><Relationship Id="rId55" Type="http://schemas.openxmlformats.org/officeDocument/2006/relationships/hyperlink" Target="http://data.uis.unesco.org/OECDStat_Metadata/ShowMetadata.ashx?Dataset=EDULIT_DS&amp;Coords=%5bLOCATION%5d.%5bSSD%5d,%5bEDULIT_IND%5d.%5bROFST_H_1_F%5d,%5bTIME%5d.%5b2010%5d&amp;ShowOnWeb=true" TargetMode="External"/><Relationship Id="rId120" Type="http://schemas.openxmlformats.org/officeDocument/2006/relationships/hyperlink" Target="http://data.uis.unesco.org/OECDStat_Metadata/ShowMetadata.ashx?Dataset=EDULIT_DS&amp;Coords=%5bLOCATION%5d.%5bLCA%5d,%5bEDULIT_IND%5d.%5bROFST_H_1_M%5d,%5bTIME%5d.%5b2012%5d&amp;ShowOnWeb=true" TargetMode="External"/><Relationship Id="rId358" Type="http://schemas.openxmlformats.org/officeDocument/2006/relationships/hyperlink" Target="http://data.uis.unesco.org/OECDStat_Metadata/ShowMetadata.ashx?Dataset=EDULIT_DS&amp;Coords=%5bLOCATION%5d.%5bNGA%5d,%5bEDULIT_IND%5d.%5bCR_1_F%5d,%5bTIME%5d.%5b2011%5d&amp;ShowOnWeb=true" TargetMode="External"/><Relationship Id="rId565" Type="http://schemas.openxmlformats.org/officeDocument/2006/relationships/hyperlink" Target="http://data.uis.unesco.org/OECDStat_Metadata/ShowMetadata.ashx?Dataset=EDULIT_DS&amp;Coords=%5bLOCATION%5d.%5bEGY%5d,%5bEDULIT_IND%5d.%5bCR_2_F%5d,%5bTIME%5d.%5b2014%5d&amp;ShowOnWeb=true" TargetMode="External"/><Relationship Id="rId772" Type="http://schemas.openxmlformats.org/officeDocument/2006/relationships/hyperlink" Target="http://data.uis.unesco.org/OECDStat_Metadata/ShowMetadata.ashx?Dataset=EDULIT_DS&amp;Coords=%5bLOCATION%5d.%5bBGD%5d,%5bEDULIT_IND%5d.%5bCR_3_M%5d,%5bTIME%5d.%5b2011%5d&amp;ShowOnWeb=true" TargetMode="External"/><Relationship Id="rId218" Type="http://schemas.openxmlformats.org/officeDocument/2006/relationships/hyperlink" Target="http://data.uis.unesco.org/OECDStat_Metadata/ShowMetadata.ashx?Dataset=EDULIT_DS&amp;Coords=%5bLOCATION%5d.%5bBDI%5d,%5bEDULIT_IND%5d.%5bROFST_H_2_M%5d,%5bTIME%5d.%5b2010%5d&amp;ShowOnWeb=true" TargetMode="External"/><Relationship Id="rId425" Type="http://schemas.openxmlformats.org/officeDocument/2006/relationships/hyperlink" Target="http://data.uis.unesco.org/OECDStat_Metadata/ShowMetadata.ashx?Dataset=EDULIT_DS&amp;Coords=%5bLOCATION%5d.%5bBFA%5d,%5bEDULIT_IND%5d.%5bCR_1_M%5d,%5bTIME%5d.%5b2010%5d&amp;ShowOnWeb=true" TargetMode="External"/><Relationship Id="rId632" Type="http://schemas.openxmlformats.org/officeDocument/2006/relationships/hyperlink" Target="http://data.uis.unesco.org/OECDStat_Metadata/ShowMetadata.ashx?Dataset=EDULIT_DS&amp;Coords=%5bLOCATION%5d.%5bTCD%5d,%5bEDULIT_IND%5d.%5bCR_2_M%5d,%5bTIME%5d.%5b2014%5d&amp;ShowOnWeb=true" TargetMode="External"/><Relationship Id="rId271" Type="http://schemas.openxmlformats.org/officeDocument/2006/relationships/hyperlink" Target="http://data.uis.unesco.org/OECDStat_Metadata/ShowMetadata.ashx?Dataset=EDULIT_DS&amp;Coords=%5bLOCATION%5d.%5bUGA%5d,%5bEDULIT_IND%5d.%5bROFST_H_2_M%5d,%5bTIME%5d.%5b2011%5d&amp;ShowOnWeb=true" TargetMode="External"/><Relationship Id="rId66" Type="http://schemas.openxmlformats.org/officeDocument/2006/relationships/hyperlink" Target="http://data.uis.unesco.org/OECDStat_Metadata/ShowMetadata.ashx?Dataset=EDULIT_DS&amp;Coords=%5bLOCATION%5d.%5bTZA%5d,%5bEDULIT_IND%5d.%5bROFST_H_1_F%5d,%5bTIME%5d.%5b2010%5d&amp;ShowOnWeb=true" TargetMode="External"/><Relationship Id="rId131" Type="http://schemas.openxmlformats.org/officeDocument/2006/relationships/hyperlink" Target="http://data.uis.unesco.org/OECDStat_Metadata/ShowMetadata.ashx?Dataset=EDULIT_DS&amp;Coords=%5bLOCATION%5d.%5bTGO%5d,%5bEDULIT_IND%5d.%5bROFST_H_1_M%5d,%5bTIME%5d.%5b2010%5d&amp;ShowOnWeb=true" TargetMode="External"/><Relationship Id="rId369" Type="http://schemas.openxmlformats.org/officeDocument/2006/relationships/hyperlink" Target="http://data.uis.unesco.org/OECDStat_Metadata/ShowMetadata.ashx?Dataset=EDULIT_DS&amp;Coords=%5bLOCATION%5d.%5bPRY%5d,%5bEDULIT_IND%5d.%5bCR_1_F%5d,%5bTIME%5d.%5b2013%5d&amp;ShowOnWeb=true" TargetMode="External"/><Relationship Id="rId576" Type="http://schemas.openxmlformats.org/officeDocument/2006/relationships/hyperlink" Target="http://data.uis.unesco.org/OECDStat_Metadata/ShowMetadata.ashx?Dataset=EDULIT_DS&amp;Coords=%5bLOCATION%5d.%5bKGZ%5d,%5bEDULIT_IND%5d.%5bCR_2_F%5d,%5bTIME%5d.%5b2012%5d&amp;ShowOnWeb=true" TargetMode="External"/><Relationship Id="rId783" Type="http://schemas.openxmlformats.org/officeDocument/2006/relationships/hyperlink" Target="http://data.uis.unesco.org/OECDStat_Metadata/ShowMetadata.ashx?Dataset=EDULIT_DS&amp;Coords=%5bLOCATION%5d.%5bTCD%5d,%5bEDULIT_IND%5d.%5bCR_3_M%5d,%5bTIME%5d.%5b2014%5d&amp;ShowOnWeb=true" TargetMode="External"/><Relationship Id="rId229" Type="http://schemas.openxmlformats.org/officeDocument/2006/relationships/hyperlink" Target="http://data.uis.unesco.org/OECDStat_Metadata/ShowMetadata.ashx?Dataset=EDULIT_DS&amp;Coords=%5bLOCATION%5d.%5bDOM%5d,%5bEDULIT_IND%5d.%5bROFST_H_2_M%5d,%5bTIME%5d.%5b2013%5d&amp;ShowOnWeb=true" TargetMode="External"/><Relationship Id="rId436" Type="http://schemas.openxmlformats.org/officeDocument/2006/relationships/hyperlink" Target="http://data.uis.unesco.org/OECDStat_Metadata/ShowMetadata.ashx?Dataset=EDULIT_DS&amp;Coords=%5bLOCATION%5d.%5bCOL%5d,%5bEDULIT_IND%5d.%5bCR_1_M%5d,%5bTIME%5d.%5b2013%5d&amp;ShowOnWeb=true" TargetMode="External"/><Relationship Id="rId643" Type="http://schemas.openxmlformats.org/officeDocument/2006/relationships/hyperlink" Target="http://data.uis.unesco.org/OECDStat_Metadata/ShowMetadata.ashx?Dataset=EDULIT_DS&amp;Coords=%5bLOCATION%5d.%5bGAB%5d,%5bEDULIT_IND%5d.%5bCR_2_M%5d,%5bTIME%5d.%5b2012%5d&amp;ShowOnWeb=true" TargetMode="External"/><Relationship Id="rId850" Type="http://schemas.openxmlformats.org/officeDocument/2006/relationships/hyperlink" Target="http://data.uis.unesco.org/OECDStat_Metadata/ShowMetadata.ashx?Dataset=EDULIT_DS&amp;Coords=%5bLOCATION%5d.%5bROU%5d,%5bEDULIT_IND%5d.%5bMYS_1T8_AG25T99_F%5d,%5bTIME%5d.%5b2011%5d&amp;ShowOnWeb=true" TargetMode="External"/><Relationship Id="rId77" Type="http://schemas.openxmlformats.org/officeDocument/2006/relationships/hyperlink" Target="http://data.uis.unesco.org/OECDStat_Metadata/ShowMetadata.ashx?Dataset=EDULIT_DS&amp;Coords=%5bLOCATION%5d.%5bBLR%5d,%5bEDULIT_IND%5d.%5bROFST_H_1_M%5d,%5bTIME%5d.%5b2012%5d&amp;ShowOnWeb=true" TargetMode="External"/><Relationship Id="rId282" Type="http://schemas.openxmlformats.org/officeDocument/2006/relationships/hyperlink" Target="http://data.uis.unesco.org/OECDStat_Metadata/ShowMetadata.ashx?Dataset=EDULIT_DS&amp;Coords=%5bLOCATION%5d.%5bBGD%5d,%5bEDULIT_IND%5d.%5bCR_1_F%5d,%5bTIME%5d.%5b2014%5d&amp;ShowOnWeb=true" TargetMode="External"/><Relationship Id="rId503" Type="http://schemas.openxmlformats.org/officeDocument/2006/relationships/hyperlink" Target="http://data.uis.unesco.org/OECDStat_Metadata/ShowMetadata.ashx?Dataset=EDULIT_DS&amp;Coords=%5bLOCATION%5d.%5bPER%5d,%5bEDULIT_IND%5d.%5bCR_1_M%5d,%5bTIME%5d.%5b2010%5d&amp;ShowOnWeb=true" TargetMode="External"/><Relationship Id="rId587" Type="http://schemas.openxmlformats.org/officeDocument/2006/relationships/hyperlink" Target="http://data.uis.unesco.org/OECDStat_Metadata/ShowMetadata.ashx?Dataset=EDULIT_DS&amp;Coords=%5bLOCATION%5d.%5bNGA%5d,%5bEDULIT_IND%5d.%5bCR_2_F%5d,%5bTIME%5d.%5b2010%5d&amp;ShowOnWeb=true" TargetMode="External"/><Relationship Id="rId710" Type="http://schemas.openxmlformats.org/officeDocument/2006/relationships/hyperlink" Target="http://data.uis.unesco.org/OECDStat_Metadata/ShowMetadata.ashx?Dataset=EDULIT_DS&amp;Coords=%5bLOCATION%5d.%5bCOG%5d,%5bEDULIT_IND%5d.%5bCR_3_F%5d,%5bTIME%5d.%5b2012%5d&amp;ShowOnWeb=true" TargetMode="External"/><Relationship Id="rId808" Type="http://schemas.openxmlformats.org/officeDocument/2006/relationships/hyperlink" Target="http://data.uis.unesco.org/OECDStat_Metadata/ShowMetadata.ashx?Dataset=EDULIT_DS&amp;Coords=%5bLOCATION%5d.%5bMLI%5d,%5bEDULIT_IND%5d.%5bCR_3_M%5d,%5bTIME%5d.%5b2013%5d&amp;ShowOnWeb=true" TargetMode="External"/><Relationship Id="rId8" Type="http://schemas.openxmlformats.org/officeDocument/2006/relationships/hyperlink" Target="http://data.uis.unesco.org/OECDStat_Metadata/ShowMetadata.ashx?Dataset=EDULIT_DS&amp;Coords=%5bLOCATION%5d.%5bBLR%5d,%5bEDULIT_IND%5d.%5bROFST_H_1_F%5d,%5bTIME%5d.%5b2012%5d&amp;ShowOnWeb=true" TargetMode="External"/><Relationship Id="rId142" Type="http://schemas.openxmlformats.org/officeDocument/2006/relationships/hyperlink" Target="http://data.uis.unesco.org/OECDStat_Metadata/ShowMetadata.ashx?Dataset=EDULIT_DS&amp;Coords=%5bLOCATION%5d.%5bARM%5d,%5bEDULIT_IND%5d.%5bROFST_H_2_F%5d,%5bTIME%5d.%5b2011%5d&amp;ShowOnWeb=true" TargetMode="External"/><Relationship Id="rId447" Type="http://schemas.openxmlformats.org/officeDocument/2006/relationships/hyperlink" Target="http://data.uis.unesco.org/OECDStat_Metadata/ShowMetadata.ashx?Dataset=EDULIT_DS&amp;Coords=%5bLOCATION%5d.%5bCOD%5d,%5bEDULIT_IND%5d.%5bCR_1_M%5d,%5bTIME%5d.%5b2013%5d&amp;ShowOnWeb=true" TargetMode="External"/><Relationship Id="rId794" Type="http://schemas.openxmlformats.org/officeDocument/2006/relationships/hyperlink" Target="http://data.uis.unesco.org/OECDStat_Metadata/ShowMetadata.ashx?Dataset=EDULIT_DS&amp;Coords=%5bLOCATION%5d.%5bGAB%5d,%5bEDULIT_IND%5d.%5bCR_3_M%5d,%5bTIME%5d.%5b2012%5d&amp;ShowOnWeb=true" TargetMode="External"/><Relationship Id="rId654" Type="http://schemas.openxmlformats.org/officeDocument/2006/relationships/hyperlink" Target="http://data.uis.unesco.org/OECDStat_Metadata/ShowMetadata.ashx?Dataset=EDULIT_DS&amp;Coords=%5bLOCATION%5d.%5bLSO%5d,%5bEDULIT_IND%5d.%5bCR_2_M%5d,%5bTIME%5d.%5b2014%5d&amp;ShowOnWeb=true" TargetMode="External"/><Relationship Id="rId861" Type="http://schemas.openxmlformats.org/officeDocument/2006/relationships/hyperlink" Target="http://data.uis.unesco.org/OECDStat_Metadata/ShowMetadata.ashx?Dataset=EDULIT_DS&amp;Coords=%5bLOCATION%5d.%5bROU%5d,%5bEDULIT_IND%5d.%5bMYS_1T8_AG25T99_M%5d,%5bTIME%5d.%5b2010%5d&amp;ShowOnWeb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31"/>
  <sheetViews>
    <sheetView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14" sqref="B14"/>
    </sheetView>
  </sheetViews>
  <sheetFormatPr defaultRowHeight="13.2" x14ac:dyDescent="0.25"/>
  <cols>
    <col min="1" max="1" width="22.5546875" customWidth="1"/>
    <col min="2" max="2" width="10.6640625" customWidth="1"/>
    <col min="3" max="3" width="11.6640625" bestFit="1" customWidth="1"/>
    <col min="4" max="4" width="11.6640625" customWidth="1"/>
    <col min="5" max="5" width="12.44140625" customWidth="1"/>
    <col min="6" max="6" width="12" customWidth="1"/>
    <col min="7" max="7" width="13.33203125" customWidth="1"/>
    <col min="8" max="8" width="11.33203125" customWidth="1"/>
    <col min="9" max="9" width="12.109375" customWidth="1"/>
    <col min="10" max="10" width="11.33203125" customWidth="1"/>
    <col min="11" max="11" width="14" customWidth="1"/>
    <col min="12" max="14" width="11.109375" customWidth="1"/>
    <col min="15" max="15" width="11.6640625" customWidth="1"/>
    <col min="16" max="16" width="11.44140625" customWidth="1"/>
    <col min="17" max="17" width="14.6640625" customWidth="1"/>
    <col min="18" max="18" width="11" customWidth="1"/>
    <col min="19" max="19" width="11.6640625" customWidth="1"/>
    <col min="20" max="20" width="16.6640625" customWidth="1"/>
    <col min="21" max="21" width="17.109375" customWidth="1"/>
    <col min="22" max="22" width="12.88671875" customWidth="1"/>
    <col min="23" max="23" width="17.88671875" customWidth="1"/>
    <col min="24" max="24" width="18.33203125" customWidth="1"/>
    <col min="25" max="25" width="14.88671875" customWidth="1"/>
  </cols>
  <sheetData>
    <row r="1" spans="1:25" ht="39" customHeight="1" thickBot="1" x14ac:dyDescent="0.3">
      <c r="B1" s="102" t="s">
        <v>433</v>
      </c>
      <c r="C1" s="103"/>
      <c r="D1" s="100" t="s">
        <v>495</v>
      </c>
      <c r="E1" s="101"/>
      <c r="F1" s="100" t="s">
        <v>496</v>
      </c>
      <c r="G1" s="101"/>
      <c r="H1" s="100" t="s">
        <v>497</v>
      </c>
      <c r="I1" s="101"/>
      <c r="J1" s="100" t="s">
        <v>456</v>
      </c>
      <c r="K1" s="101"/>
      <c r="L1" s="100" t="s">
        <v>457</v>
      </c>
      <c r="M1" s="101"/>
      <c r="N1" s="100" t="s">
        <v>458</v>
      </c>
      <c r="O1" s="101"/>
      <c r="P1" s="100" t="s">
        <v>459</v>
      </c>
      <c r="Q1" s="101"/>
      <c r="R1" s="100" t="s">
        <v>460</v>
      </c>
      <c r="S1" s="101"/>
      <c r="T1" s="100" t="s">
        <v>469</v>
      </c>
      <c r="U1" s="101"/>
      <c r="V1" s="100" t="s">
        <v>461</v>
      </c>
      <c r="W1" s="101"/>
      <c r="X1" s="100" t="s">
        <v>462</v>
      </c>
      <c r="Y1" s="101"/>
    </row>
    <row r="2" spans="1:25" x14ac:dyDescent="0.25">
      <c r="B2" s="47" t="s">
        <v>434</v>
      </c>
      <c r="C2" s="48" t="str">
        <f>INDEX($A$7:$A$128,MATCH(C3,B7:B128,0))</f>
        <v>Cuba</v>
      </c>
      <c r="D2" s="47" t="s">
        <v>434</v>
      </c>
      <c r="E2" s="48" t="str">
        <f>INDEX($A$7:$A$128,MATCH(E3,D7:D128,0))</f>
        <v>Bangladesh</v>
      </c>
      <c r="F2" s="47" t="s">
        <v>434</v>
      </c>
      <c r="G2" s="48" t="str">
        <f>INDEX($A$7:$A$128,MATCH(G3,F7:F128,0))</f>
        <v>Serbia</v>
      </c>
      <c r="H2" s="47" t="s">
        <v>434</v>
      </c>
      <c r="I2" s="48" t="str">
        <f>INDEX($A$7:$A$128,MATCH(I3,H7:H128,0))</f>
        <v>Belgium</v>
      </c>
      <c r="J2" s="49" t="s">
        <v>434</v>
      </c>
      <c r="K2" s="48" t="str">
        <f>INDEX($A$7:$A$128,MATCH(K3,J7:J128,0))</f>
        <v>Armenia</v>
      </c>
      <c r="L2" s="49" t="s">
        <v>434</v>
      </c>
      <c r="M2" s="48" t="str">
        <f>INDEX($A$7:$A$128,MATCH(M3,L7:L128,0))</f>
        <v>Denmark</v>
      </c>
      <c r="N2" s="49" t="s">
        <v>434</v>
      </c>
      <c r="O2" s="48" t="str">
        <f>INDEX($A$7:$A$128,MATCH(O3,N7:N128,0))</f>
        <v>Barbados</v>
      </c>
      <c r="P2" s="49" t="s">
        <v>434</v>
      </c>
      <c r="Q2" s="48" t="str">
        <f>INDEX($A$7:$A$128,MATCH(Q3,P7:P128,0))</f>
        <v>Ukraine</v>
      </c>
      <c r="R2" s="49" t="s">
        <v>434</v>
      </c>
      <c r="S2" s="48" t="str">
        <f>INDEX($A$7:$A$128,MATCH(S3,R7:R128,0))</f>
        <v>Barbados</v>
      </c>
      <c r="T2" s="49" t="s">
        <v>434</v>
      </c>
      <c r="U2" s="48" t="str">
        <f>INDEX($A$7:$A$128,MATCH(U3,T7:T128,0))</f>
        <v>Côte d'Ivoire</v>
      </c>
      <c r="V2" s="49" t="s">
        <v>434</v>
      </c>
      <c r="W2" s="48" t="str">
        <f>INDEX($A$7:$A$128,MATCH(W3,V7:V128,0))</f>
        <v>Norway</v>
      </c>
      <c r="X2" s="49" t="s">
        <v>434</v>
      </c>
      <c r="Y2" s="48" t="str">
        <f>INDEX($A$7:$A$128,MATCH(Y3,X7:X128,0))</f>
        <v>Zimbabwe</v>
      </c>
    </row>
    <row r="3" spans="1:25" x14ac:dyDescent="0.25">
      <c r="B3" s="50"/>
      <c r="C3" s="51">
        <f>MAX(B7:B128)</f>
        <v>93.643981271591514</v>
      </c>
      <c r="D3" s="50"/>
      <c r="E3" s="90">
        <f>MIN(D7:D128)</f>
        <v>1.6770000000000001E-4</v>
      </c>
      <c r="F3" s="50"/>
      <c r="G3" s="90">
        <f>MIN(F7:F128)</f>
        <v>1.2290000000000001E-4</v>
      </c>
      <c r="H3" s="50"/>
      <c r="I3" s="90">
        <f>MIN(H7:H128)</f>
        <v>1.4237E-3</v>
      </c>
      <c r="J3" s="50"/>
      <c r="K3" s="90">
        <f>MAX(J7:J128)</f>
        <v>1</v>
      </c>
      <c r="L3" s="50"/>
      <c r="M3" s="90">
        <f>MAX(L7:L128)</f>
        <v>1</v>
      </c>
      <c r="N3" s="50"/>
      <c r="O3" s="90">
        <f>MAX(N7:N128)</f>
        <v>0.97063689999999991</v>
      </c>
      <c r="P3" s="50"/>
      <c r="Q3" s="51">
        <f>MAX(P7:P128)</f>
        <v>14.12283</v>
      </c>
      <c r="R3" s="50"/>
      <c r="S3" s="90">
        <f>MAX(R7:R128)</f>
        <v>1</v>
      </c>
      <c r="T3" s="50"/>
      <c r="U3" s="90">
        <f>MAX(T7:T128)</f>
        <v>1</v>
      </c>
      <c r="V3" s="50"/>
      <c r="W3" s="51">
        <f>MIN(V7:V128)</f>
        <v>8.8685700000000001</v>
      </c>
      <c r="X3" s="92"/>
      <c r="Y3" s="90">
        <f>MAX(X7:X128)</f>
        <v>0.30007620000000002</v>
      </c>
    </row>
    <row r="4" spans="1:25" x14ac:dyDescent="0.25">
      <c r="B4" s="50" t="s">
        <v>435</v>
      </c>
      <c r="C4" s="52" t="str">
        <f>INDEX($A$7:$A$128,MATCH(C5,B7:B128,0))</f>
        <v>South Sudan</v>
      </c>
      <c r="D4" s="50" t="s">
        <v>435</v>
      </c>
      <c r="E4" s="52" t="str">
        <f>INDEX($A$7:$A$128,MATCH(E5,D7:D128,0))</f>
        <v>South Sudan</v>
      </c>
      <c r="F4" s="50" t="s">
        <v>435</v>
      </c>
      <c r="G4" s="52" t="str">
        <f>INDEX($A$7:$A$128,MATCH(G5,F7:F128,0))</f>
        <v>Niger</v>
      </c>
      <c r="H4" s="50" t="s">
        <v>435</v>
      </c>
      <c r="I4" s="52" t="str">
        <f>INDEX($A$7:$A$128,MATCH(I5,H7:H128,0))</f>
        <v>Niger</v>
      </c>
      <c r="J4" s="50" t="s">
        <v>435</v>
      </c>
      <c r="K4" s="52" t="str">
        <f>INDEX($A$7:$A$128,MATCH(K5,J7:J128,0))</f>
        <v>South Sudan</v>
      </c>
      <c r="L4" s="50" t="s">
        <v>435</v>
      </c>
      <c r="M4" s="52" t="str">
        <f>INDEX($A$7:$A$128,MATCH(M5,L7:L128,0))</f>
        <v>Niger</v>
      </c>
      <c r="N4" s="50" t="s">
        <v>435</v>
      </c>
      <c r="O4" s="52" t="str">
        <f>INDEX($A$7:$A$128,MATCH(O5,N7:N128,0))</f>
        <v>Niger</v>
      </c>
      <c r="P4" s="50" t="s">
        <v>435</v>
      </c>
      <c r="Q4" s="52" t="str">
        <f>INDEX($A$7:$A$128,MATCH(Q5,P7:P128,0))</f>
        <v>Guinea</v>
      </c>
      <c r="R4" s="50" t="s">
        <v>435</v>
      </c>
      <c r="S4" s="52" t="str">
        <f>INDEX($A$7:$A$128,MATCH(S5,R7:R128,0))</f>
        <v>Niger</v>
      </c>
      <c r="T4" s="50" t="s">
        <v>435</v>
      </c>
      <c r="U4" s="52" t="str">
        <f>INDEX($A$7:$A$128,MATCH(U5,T7:T128,0))</f>
        <v>Suriname</v>
      </c>
      <c r="V4" s="50" t="s">
        <v>435</v>
      </c>
      <c r="W4" s="52" t="str">
        <f>INDEX($A$7:$A$128,MATCH(W5,V7:V128,0))</f>
        <v>Central African Republic</v>
      </c>
      <c r="X4" s="50" t="s">
        <v>435</v>
      </c>
      <c r="Y4" s="52" t="str">
        <f>INDEX($A$7:$A$128,MATCH(Y5,X7:X128,0))</f>
        <v>South Sudan</v>
      </c>
    </row>
    <row r="5" spans="1:25" ht="13.8" thickBot="1" x14ac:dyDescent="0.3">
      <c r="B5" s="55"/>
      <c r="C5" s="56">
        <f>MIN(B7:B128)</f>
        <v>15.933309894423235</v>
      </c>
      <c r="D5" s="55"/>
      <c r="E5" s="91">
        <f>MAX(D7:D128)</f>
        <v>0.73255399999999993</v>
      </c>
      <c r="F5" s="55"/>
      <c r="G5" s="91">
        <f>MAX(F7:F128)</f>
        <v>0.73038859999999994</v>
      </c>
      <c r="H5" s="55"/>
      <c r="I5" s="91">
        <f>MAX(H7:H128)</f>
        <v>0.90545159999999991</v>
      </c>
      <c r="J5" s="55"/>
      <c r="K5" s="91">
        <f>MIN(J7:J128)</f>
        <v>0.18164420000000001</v>
      </c>
      <c r="L5" s="55"/>
      <c r="M5" s="91">
        <f>MIN(L7:L128)</f>
        <v>4.0815999999999998E-2</v>
      </c>
      <c r="N5" s="55"/>
      <c r="O5" s="91">
        <f>MIN(N7:N128)</f>
        <v>9.1154000000000009E-3</v>
      </c>
      <c r="P5" s="55"/>
      <c r="Q5" s="56">
        <f>MIN(P7:P128)</f>
        <v>0.72724</v>
      </c>
      <c r="R5" s="55"/>
      <c r="S5" s="91">
        <f>MIN(R7:R128)</f>
        <v>0.17147179999999998</v>
      </c>
      <c r="T5" s="55"/>
      <c r="U5" s="91">
        <f>MIN(T7:T128)</f>
        <v>5.7638600000000005E-2</v>
      </c>
      <c r="V5" s="55"/>
      <c r="W5" s="56">
        <f>MAX(V7:V128)</f>
        <v>80.115759999999995</v>
      </c>
      <c r="X5" s="93"/>
      <c r="Y5" s="91">
        <f>MIN(X7:X128)</f>
        <v>2.56324E-2</v>
      </c>
    </row>
    <row r="6" spans="1:25" ht="66" x14ac:dyDescent="0.25">
      <c r="A6" s="53" t="s">
        <v>2</v>
      </c>
      <c r="B6" s="78" t="s">
        <v>483</v>
      </c>
      <c r="C6" s="79" t="s">
        <v>436</v>
      </c>
      <c r="D6" s="78" t="s">
        <v>463</v>
      </c>
      <c r="E6" s="83" t="s">
        <v>472</v>
      </c>
      <c r="F6" s="78" t="s">
        <v>464</v>
      </c>
      <c r="G6" s="83" t="s">
        <v>473</v>
      </c>
      <c r="H6" s="78" t="s">
        <v>465</v>
      </c>
      <c r="I6" s="83" t="s">
        <v>474</v>
      </c>
      <c r="J6" s="80" t="s">
        <v>456</v>
      </c>
      <c r="K6" s="83" t="s">
        <v>475</v>
      </c>
      <c r="L6" s="78" t="s">
        <v>466</v>
      </c>
      <c r="M6" s="83" t="s">
        <v>476</v>
      </c>
      <c r="N6" s="78" t="s">
        <v>467</v>
      </c>
      <c r="O6" s="83" t="s">
        <v>477</v>
      </c>
      <c r="P6" s="78" t="s">
        <v>468</v>
      </c>
      <c r="Q6" s="83" t="s">
        <v>478</v>
      </c>
      <c r="R6" s="78" t="s">
        <v>425</v>
      </c>
      <c r="S6" s="83" t="s">
        <v>479</v>
      </c>
      <c r="T6" s="78" t="s">
        <v>470</v>
      </c>
      <c r="U6" s="83" t="s">
        <v>480</v>
      </c>
      <c r="V6" s="78" t="s">
        <v>471</v>
      </c>
      <c r="W6" s="83" t="s">
        <v>481</v>
      </c>
      <c r="X6" s="78" t="s">
        <v>462</v>
      </c>
      <c r="Y6" s="83" t="s">
        <v>482</v>
      </c>
    </row>
    <row r="7" spans="1:25" x14ac:dyDescent="0.25">
      <c r="A7" s="66" t="s">
        <v>164</v>
      </c>
      <c r="B7" s="75">
        <f t="shared" ref="B7:B38" si="0">AVERAGE(E7,G7,I7,K7,M7,O7,Q7,S7,U7,W7,Y7)</f>
        <v>15.933309894423235</v>
      </c>
      <c r="C7" s="59">
        <f t="shared" ref="C7:C38" si="1">RANK(B7,$B$7:$B$128,1)</f>
        <v>1</v>
      </c>
      <c r="D7" s="84">
        <f t="array" ref="D7">INDEX('UNESCO Data'!$M$3:$M$4658,MATCH(A7&amp;$D$130,'UNESCO Data'!$B$3:$B$4658&amp;'UNESCO Data'!$A$3:$A$4658,0))/100</f>
        <v>0.73255399999999993</v>
      </c>
      <c r="E7" s="81">
        <f t="shared" ref="E7:E38" si="2">IF(ISERROR(((D7-$E$5)/($E$3-$E$5))*100),"",((D7-$E$5)/($E$3-$E$5))*100)</f>
        <v>0</v>
      </c>
      <c r="F7" s="84">
        <f t="array" ref="F7">IF(ISERR(INDEX('UNESCO Data'!$M$3:$M$4658,MATCH(A7&amp;$F$130,'UNESCO Data'!$B$3:$B$4658&amp;'UNESCO Data'!$A$3:$A$4658,0))/100),"",INDEX('UNESCO Data'!$M$3:$M$4658,MATCH(A7&amp;$F$130,'UNESCO Data'!$B$3:$B$4658&amp;'UNESCO Data'!$A$3:$A$4658,0))/100)</f>
        <v>0.59734609999999999</v>
      </c>
      <c r="G7" s="81">
        <f t="shared" ref="G7:G38" si="3">IF(ISERROR(((F7-$G$5)/($G$3-$G$5))*100),"",((F7-$G$5)/($G$3-$G$5))*100)</f>
        <v>18.21836901281273</v>
      </c>
      <c r="H7" s="84">
        <f t="array" ref="H7">IF(ISERR(INDEX('UNESCO Data'!$M$3:$M$4658,MATCH(A7&amp;$H$130,'UNESCO Data'!$B$3:$B$4658&amp;'UNESCO Data'!$A$3:$A$4658,0))/100),"",INDEX('UNESCO Data'!$M$3:$M$4658,MATCH(A7&amp;$H$130,'UNESCO Data'!$B$3:$B$4658&amp;'UNESCO Data'!$A$3:$A$4658,0))/100)</f>
        <v>0.65870200000000001</v>
      </c>
      <c r="I7" s="81">
        <f t="shared" ref="I7:I38" si="4">IF(ISERROR(((H7-$I$5)/($I$3-$I$5))*100),"",((H7-$I$5)/($I$3-$I$5))*100)</f>
        <v>27.294467349956779</v>
      </c>
      <c r="J7" s="86">
        <f t="array" ref="J7">IF(ISERR(INDEX('UNESCO Data'!$M$3:$M$4658,MATCH(A7&amp;$J$130,'UNESCO Data'!$B$3:$B$4658&amp;'UNESCO Data'!$A$3:$A$4658,0))/100),"",INDEX('UNESCO Data'!$M$3:$M$4658,MATCH(A7&amp;$J$130,'UNESCO Data'!$B$3:$B$4658&amp;'UNESCO Data'!$A$3:$A$4658,0))/100)</f>
        <v>0.18164420000000001</v>
      </c>
      <c r="K7" s="81">
        <f t="shared" ref="K7:K38" si="5">IF(ISERROR(((J7-$K$5)/($K$3-$K$5))*100),"",((J7-$K$5)/($K$3-$K$5))*100)</f>
        <v>0</v>
      </c>
      <c r="L7" s="84">
        <f t="array" ref="L7">IF(ISERR(INDEX('UNESCO Data'!$M$3:$M$4658,MATCH(A7&amp;$L$130,'UNESCO Data'!$B$3:$B$4658&amp;'UNESCO Data'!$A$3:$A$4658,0))/100),"",INDEX('UNESCO Data'!$M$3:$M$4658,MATCH(A7&amp;$L$130,'UNESCO Data'!$B$3:$B$4658&amp;'UNESCO Data'!$A$3:$A$4658,0))/100)</f>
        <v>9.4072900000000001E-2</v>
      </c>
      <c r="M7" s="81">
        <f t="shared" ref="M7:M38" si="6">IF(ISERROR(((L7-$M$5)/($M$3-$M$5))*100),"",((L7-$M$5)/($M$3-$M$5))*100)</f>
        <v>5.5523132162337987</v>
      </c>
      <c r="N7" s="84">
        <f t="array" ref="N7">IF(ISERR(INDEX('UNESCO Data'!$M$3:$M$4658,MATCH(A7&amp;$N$130,'UNESCO Data'!$B$3:$B$4658&amp;'UNESCO Data'!$A$3:$A$4658,0))/100),"",INDEX('UNESCO Data'!$M$3:$M$4658,MATCH(A7&amp;$N$130,'UNESCO Data'!$B$3:$B$4658&amp;'UNESCO Data'!$A$3:$A$4658,0))/100)</f>
        <v>3.0504400000000001E-2</v>
      </c>
      <c r="O7" s="81">
        <f t="shared" ref="O7:O38" si="7">IF(ISERROR(((N7-$O$5)/($O$3-$O$5))*100),"",((N7-$O$5)/($O$3-$O$5))*100)</f>
        <v>2.2244952400960352</v>
      </c>
      <c r="P7" s="77">
        <f t="array" ref="P7">INDEX('UNESCO Data'!$M$3:$M$4658,MATCH(A7&amp;$P$130,'UNESCO Data'!$B$3:$B$4658&amp;'UNESCO Data'!$A$3:$A$4658,0))</f>
        <v>1.372457</v>
      </c>
      <c r="Q7" s="81">
        <f t="shared" ref="Q7:Q38" si="8">IF(ISERROR(((P7-$Q$5)/($Q$3-$Q$5))*100),"",((P7-$Q$5)/($Q$3-$Q$5))*100)</f>
        <v>4.8166374157465253</v>
      </c>
      <c r="R7" s="84">
        <f t="array" ref="R7">IF(ISERR(INDEX('UNESCO Data'!$M$3:$M$4658,MATCH(A7&amp;$R$130,'UNESCO Data'!$B$3:$B$4658&amp;'UNESCO Data'!$A$3:$A$4658,0))/100),"",INDEX('UNESCO Data'!$M$3:$M$4658,MATCH(A7&amp;$R$130,'UNESCO Data'!$B$3:$B$4658&amp;'UNESCO Data'!$A$3:$A$4658,0))/100)</f>
        <v>0.41775990000000002</v>
      </c>
      <c r="S7" s="81">
        <f t="shared" ref="S7:S38" si="9">IF(ISERROR(((R7-$S$5)/($S$3-$S$5))*100),"",((R7-$S$5)/($S$3-$S$5))*100)</f>
        <v>29.725976738027747</v>
      </c>
      <c r="T7" s="84">
        <f t="array" ref="T7">IF(ISERR(INDEX('UNESCO Data'!$M$3:$M$4658,MATCH(A7&amp;$T$130,'UNESCO Data'!$B$3:$B$4658&amp;'UNESCO Data'!$A$3:$A$4658,0))/100),"",INDEX('UNESCO Data'!$M$3:$M$4658,MATCH(A7&amp;$T$130,'UNESCO Data'!$B$3:$B$4658&amp;'UNESCO Data'!$A$3:$A$4658,0))/100)</f>
        <v>0.44027099999999997</v>
      </c>
      <c r="U7" s="81">
        <f t="shared" ref="U7:U38" si="10">IF(ISERROR(((T7-$U$5)/($U$3-$U$5))*100),"",((T7-$U$5)/($U$3-$U$5))*100)</f>
        <v>40.603573109000429</v>
      </c>
      <c r="V7" s="88">
        <f t="array" ref="V7">INDEX('UNESCO Data'!$M$3:$M$4658,MATCH(A7&amp;$V$130,'UNESCO Data'!$B$3:$B$4658&amp;'UNESCO Data'!$A$3:$A$4658,0))</f>
        <v>46.75029</v>
      </c>
      <c r="W7" s="81">
        <f t="shared" ref="W7:W38" si="11">IF(ISERROR(((V7-$W$5)/($W$3-$W$5))*100),"",((V7-$W$5)/($W$3-$W$5))*100)</f>
        <v>46.830576756781568</v>
      </c>
      <c r="X7" s="84">
        <f t="array" ref="X7">IF(ISERR(INDEX('UNESCO Data'!$M$3:$M$4658,MATCH(A7&amp;$X$130,'UNESCO Data'!$B$3:$B$4658&amp;'UNESCO Data'!$A$3:$A$4658,0))/100),"",INDEX('UNESCO Data'!$M$3:$M$4658,MATCH(A7&amp;$X$130,'UNESCO Data'!$B$3:$B$4658&amp;'UNESCO Data'!$A$3:$A$4658,0))/100)</f>
        <v>2.56324E-2</v>
      </c>
      <c r="Y7" s="81">
        <f t="shared" ref="Y7:Y38" si="12">IF(ISERROR(((X7-$Y$5)/($Y$3-$Y$5))*100),"",((X7-$Y$5)/($Y$3-$Y$5))*100)</f>
        <v>0</v>
      </c>
    </row>
    <row r="8" spans="1:25" x14ac:dyDescent="0.25">
      <c r="A8" s="66" t="s">
        <v>36</v>
      </c>
      <c r="B8" s="75">
        <f t="shared" si="0"/>
        <v>17.745595640841366</v>
      </c>
      <c r="C8" s="59">
        <f t="shared" si="1"/>
        <v>2</v>
      </c>
      <c r="D8" s="84">
        <f t="array" ref="D8">INDEX('UNESCO Data'!$M$3:$M$4658,MATCH(A8&amp;$D$130,'UNESCO Data'!$B$3:$B$4658&amp;'UNESCO Data'!$A$3:$A$4658,0))/100</f>
        <v>0.37631210000000004</v>
      </c>
      <c r="E8" s="81">
        <f t="shared" si="2"/>
        <v>48.641256670147968</v>
      </c>
      <c r="F8" s="84">
        <f t="array" ref="F8">IF(ISERR(INDEX('UNESCO Data'!$M$3:$M$4658,MATCH(A8&amp;$F$130,'UNESCO Data'!$B$3:$B$4658&amp;'UNESCO Data'!$A$3:$A$4658,0))/100),"",INDEX('UNESCO Data'!$M$3:$M$4658,MATCH(A8&amp;$F$130,'UNESCO Data'!$B$3:$B$4658&amp;'UNESCO Data'!$A$3:$A$4658,0))/100)</f>
        <v>0.66360079999999999</v>
      </c>
      <c r="G8" s="81">
        <f t="shared" si="3"/>
        <v>9.1456849198860031</v>
      </c>
      <c r="H8" s="84">
        <f t="array" ref="H8">IF(ISERR(INDEX('UNESCO Data'!$M$3:$M$4658,MATCH(A8&amp;$H$130,'UNESCO Data'!$B$3:$B$4658&amp;'UNESCO Data'!$A$3:$A$4658,0))/100),"",INDEX('UNESCO Data'!$M$3:$M$4658,MATCH(A8&amp;$H$130,'UNESCO Data'!$B$3:$B$4658&amp;'UNESCO Data'!$A$3:$A$4658,0))/100)</f>
        <v>0.89978959999999997</v>
      </c>
      <c r="I8" s="81">
        <f t="shared" si="4"/>
        <v>0.62630810398660763</v>
      </c>
      <c r="J8" s="86">
        <f t="array" ref="J8">IF(ISERR(INDEX('UNESCO Data'!$M$3:$M$4658,MATCH(A8&amp;$J$130,'UNESCO Data'!$B$3:$B$4658&amp;'UNESCO Data'!$A$3:$A$4658,0))/100),"",INDEX('UNESCO Data'!$M$3:$M$4658,MATCH(A8&amp;$J$130,'UNESCO Data'!$B$3:$B$4658&amp;'UNESCO Data'!$A$3:$A$4658,0))/100)</f>
        <v>0.33606029999999998</v>
      </c>
      <c r="K8" s="81">
        <f t="shared" si="5"/>
        <v>18.869066486728631</v>
      </c>
      <c r="L8" s="84">
        <f t="array" ref="L8">IF(ISERR(INDEX('UNESCO Data'!$M$3:$M$4658,MATCH(A8&amp;$L$130,'UNESCO Data'!$B$3:$B$4658&amp;'UNESCO Data'!$A$3:$A$4658,0))/100),"",INDEX('UNESCO Data'!$M$3:$M$4658,MATCH(A8&amp;$L$130,'UNESCO Data'!$B$3:$B$4658&amp;'UNESCO Data'!$A$3:$A$4658,0))/100)</f>
        <v>8.1866500000000009E-2</v>
      </c>
      <c r="M8" s="81">
        <f t="shared" si="6"/>
        <v>4.2797315217935257</v>
      </c>
      <c r="N8" s="84">
        <f t="array" ref="N8">IF(ISERR(INDEX('UNESCO Data'!$M$3:$M$4658,MATCH(A8&amp;$N$130,'UNESCO Data'!$B$3:$B$4658&amp;'UNESCO Data'!$A$3:$A$4658,0))/100),"",INDEX('UNESCO Data'!$M$3:$M$4658,MATCH(A8&amp;$N$130,'UNESCO Data'!$B$3:$B$4658&amp;'UNESCO Data'!$A$3:$A$4658,0))/100)</f>
        <v>4.5133699999999999E-2</v>
      </c>
      <c r="O8" s="81">
        <f t="shared" si="7"/>
        <v>3.7459692788980798</v>
      </c>
      <c r="P8" s="77">
        <f t="array" ref="P8">INDEX('UNESCO Data'!$M$3:$M$4658,MATCH(A8&amp;$P$130,'UNESCO Data'!$B$3:$B$4658&amp;'UNESCO Data'!$A$3:$A$4658,0))</f>
        <v>3.8777490000000001</v>
      </c>
      <c r="Q8" s="81">
        <f t="shared" si="8"/>
        <v>23.519001402700439</v>
      </c>
      <c r="R8" s="84">
        <f t="array" ref="R8">IF(ISERR(INDEX('UNESCO Data'!$M$3:$M$4658,MATCH(A8&amp;$R$130,'UNESCO Data'!$B$3:$B$4658&amp;'UNESCO Data'!$A$3:$A$4658,0))/100),"",INDEX('UNESCO Data'!$M$3:$M$4658,MATCH(A8&amp;$R$130,'UNESCO Data'!$B$3:$B$4658&amp;'UNESCO Data'!$A$3:$A$4658,0))/100)</f>
        <v>0.26971329999999999</v>
      </c>
      <c r="S8" s="81">
        <f t="shared" si="9"/>
        <v>11.857351385263652</v>
      </c>
      <c r="T8" s="84">
        <f t="array" ref="T8">IF(ISERR(INDEX('UNESCO Data'!$M$3:$M$4658,MATCH(A8&amp;$T$130,'UNESCO Data'!$B$3:$B$4658&amp;'UNESCO Data'!$A$3:$A$4658,0))/100),"",INDEX('UNESCO Data'!$M$3:$M$4658,MATCH(A8&amp;$T$130,'UNESCO Data'!$B$3:$B$4658&amp;'UNESCO Data'!$A$3:$A$4658,0))/100)</f>
        <v>0.57917019999999997</v>
      </c>
      <c r="U8" s="81">
        <f t="shared" si="10"/>
        <v>55.343056283926742</v>
      </c>
      <c r="V8" s="88">
        <f t="array" ref="V8">INDEX('UNESCO Data'!$M$3:$M$4658,MATCH(A8&amp;$V$130,'UNESCO Data'!$B$3:$B$4658&amp;'UNESCO Data'!$A$3:$A$4658,0))</f>
        <v>80.115759999999995</v>
      </c>
      <c r="W8" s="81">
        <f t="shared" si="11"/>
        <v>0</v>
      </c>
      <c r="X8" s="84">
        <f t="array" ref="X8">IF(ISERR(INDEX('UNESCO Data'!$M$3:$M$4658,MATCH(A8&amp;$X$130,'UNESCO Data'!$B$3:$B$4658&amp;'UNESCO Data'!$A$3:$A$4658,0))/100),"",INDEX('UNESCO Data'!$M$3:$M$4658,MATCH(A8&amp;$X$130,'UNESCO Data'!$B$3:$B$4658&amp;'UNESCO Data'!$A$3:$A$4658,0))/100)</f>
        <v>7.8254599999999994E-2</v>
      </c>
      <c r="Y8" s="81">
        <f t="shared" si="12"/>
        <v>19.17412599592339</v>
      </c>
    </row>
    <row r="9" spans="1:25" x14ac:dyDescent="0.25">
      <c r="A9" s="66" t="s">
        <v>127</v>
      </c>
      <c r="B9" s="75">
        <f t="shared" si="0"/>
        <v>21.495338507801815</v>
      </c>
      <c r="C9" s="59">
        <f t="shared" si="1"/>
        <v>3</v>
      </c>
      <c r="D9" s="84">
        <f t="array" ref="D9">INDEX('UNESCO Data'!$M$3:$M$4658,MATCH(A9&amp;$D$130,'UNESCO Data'!$B$3:$B$4658&amp;'UNESCO Data'!$A$3:$A$4658,0))/100</f>
        <v>0.41692839999999998</v>
      </c>
      <c r="E9" s="81">
        <f t="shared" si="2"/>
        <v>43.095508476878933</v>
      </c>
      <c r="F9" s="84">
        <f t="array" ref="F9">IF(ISERR(INDEX('UNESCO Data'!$M$3:$M$4658,MATCH(A9&amp;$F$130,'UNESCO Data'!$B$3:$B$4658&amp;'UNESCO Data'!$A$3:$A$4658,0))/100),"",INDEX('UNESCO Data'!$M$3:$M$4658,MATCH(A9&amp;$F$130,'UNESCO Data'!$B$3:$B$4658&amp;'UNESCO Data'!$A$3:$A$4658,0))/100)</f>
        <v>0.73038859999999994</v>
      </c>
      <c r="G9" s="81">
        <f t="shared" si="3"/>
        <v>0</v>
      </c>
      <c r="H9" s="84">
        <f t="array" ref="H9">IF(ISERR(INDEX('UNESCO Data'!$M$3:$M$4658,MATCH(A9&amp;$H$130,'UNESCO Data'!$B$3:$B$4658&amp;'UNESCO Data'!$A$3:$A$4658,0))/100),"",INDEX('UNESCO Data'!$M$3:$M$4658,MATCH(A9&amp;$H$130,'UNESCO Data'!$B$3:$B$4658&amp;'UNESCO Data'!$A$3:$A$4658,0))/100)</f>
        <v>0.90545159999999991</v>
      </c>
      <c r="I9" s="81">
        <f t="shared" si="4"/>
        <v>0</v>
      </c>
      <c r="J9" s="86">
        <f t="array" ref="J9">IF(ISERR(INDEX('UNESCO Data'!$M$3:$M$4658,MATCH(A9&amp;$J$130,'UNESCO Data'!$B$3:$B$4658&amp;'UNESCO Data'!$A$3:$A$4658,0))/100),"",INDEX('UNESCO Data'!$M$3:$M$4658,MATCH(A9&amp;$J$130,'UNESCO Data'!$B$3:$B$4658&amp;'UNESCO Data'!$A$3:$A$4658,0))/100)</f>
        <v>0.22684270000000001</v>
      </c>
      <c r="K9" s="81">
        <f t="shared" si="5"/>
        <v>5.5230866574172266</v>
      </c>
      <c r="L9" s="84">
        <f t="array" ref="L9">IF(ISERR(INDEX('UNESCO Data'!$M$3:$M$4658,MATCH(A9&amp;$L$130,'UNESCO Data'!$B$3:$B$4658&amp;'UNESCO Data'!$A$3:$A$4658,0))/100),"",INDEX('UNESCO Data'!$M$3:$M$4658,MATCH(A9&amp;$L$130,'UNESCO Data'!$B$3:$B$4658&amp;'UNESCO Data'!$A$3:$A$4658,0))/100)</f>
        <v>4.0815999999999998E-2</v>
      </c>
      <c r="M9" s="81">
        <f t="shared" si="6"/>
        <v>0</v>
      </c>
      <c r="N9" s="84">
        <f t="array" ref="N9">IF(ISERR(INDEX('UNESCO Data'!$M$3:$M$4658,MATCH(A9&amp;$N$130,'UNESCO Data'!$B$3:$B$4658&amp;'UNESCO Data'!$A$3:$A$4658,0))/100),"",INDEX('UNESCO Data'!$M$3:$M$4658,MATCH(A9&amp;$N$130,'UNESCO Data'!$B$3:$B$4658&amp;'UNESCO Data'!$A$3:$A$4658,0))/100)</f>
        <v>9.1154000000000009E-3</v>
      </c>
      <c r="O9" s="81">
        <f t="shared" si="7"/>
        <v>0</v>
      </c>
      <c r="P9" s="77">
        <f t="array" ref="P9">INDEX('UNESCO Data'!$M$3:$M$4658,MATCH(A9&amp;$P$130,'UNESCO Data'!$B$3:$B$4658&amp;'UNESCO Data'!$A$3:$A$4658,0))</f>
        <v>1.3168230000000001</v>
      </c>
      <c r="Q9" s="81">
        <f t="shared" si="8"/>
        <v>4.401321628983867</v>
      </c>
      <c r="R9" s="84">
        <f t="array" ref="R9">IF(ISERR(INDEX('UNESCO Data'!$M$3:$M$4658,MATCH(A9&amp;$R$130,'UNESCO Data'!$B$3:$B$4658&amp;'UNESCO Data'!$A$3:$A$4658,0))/100),"",INDEX('UNESCO Data'!$M$3:$M$4658,MATCH(A9&amp;$R$130,'UNESCO Data'!$B$3:$B$4658&amp;'UNESCO Data'!$A$3:$A$4658,0))/100)</f>
        <v>0.17147179999999998</v>
      </c>
      <c r="S9" s="81">
        <f t="shared" si="9"/>
        <v>0</v>
      </c>
      <c r="T9" s="84">
        <f t="array" ref="T9">IF(ISERR(INDEX('UNESCO Data'!$M$3:$M$4658,MATCH(A9&amp;$T$130,'UNESCO Data'!$B$3:$B$4658&amp;'UNESCO Data'!$A$3:$A$4658,0))/100),"",INDEX('UNESCO Data'!$M$3:$M$4658,MATCH(A9&amp;$T$130,'UNESCO Data'!$B$3:$B$4658&amp;'UNESCO Data'!$A$3:$A$4658,0))/100)</f>
        <v>0.55523600000000006</v>
      </c>
      <c r="U9" s="81">
        <f t="shared" si="10"/>
        <v>52.803245124428912</v>
      </c>
      <c r="V9" s="88">
        <f t="array" ref="V9">INDEX('UNESCO Data'!$M$3:$M$4658,MATCH(A9&amp;$V$130,'UNESCO Data'!$B$3:$B$4658&amp;'UNESCO Data'!$A$3:$A$4658,0))</f>
        <v>36.628900000000002</v>
      </c>
      <c r="W9" s="81">
        <f t="shared" si="11"/>
        <v>61.036596671391528</v>
      </c>
      <c r="X9" s="84">
        <f t="array" ref="X9">IF(ISERR(INDEX('UNESCO Data'!$M$3:$M$4658,MATCH(A9&amp;$X$130,'UNESCO Data'!$B$3:$B$4658&amp;'UNESCO Data'!$A$3:$A$4658,0))/100),"",INDEX('UNESCO Data'!$M$3:$M$4658,MATCH(A9&amp;$X$130,'UNESCO Data'!$B$3:$B$4658&amp;'UNESCO Data'!$A$3:$A$4658,0))/100)</f>
        <v>0.216615</v>
      </c>
      <c r="Y9" s="81">
        <f t="shared" si="12"/>
        <v>69.588965026719492</v>
      </c>
    </row>
    <row r="10" spans="1:25" x14ac:dyDescent="0.25">
      <c r="A10" s="66" t="s">
        <v>4</v>
      </c>
      <c r="B10" s="75">
        <f t="shared" si="0"/>
        <v>23.510562850516216</v>
      </c>
      <c r="C10" s="59">
        <f t="shared" si="1"/>
        <v>4</v>
      </c>
      <c r="D10" s="84">
        <f t="array" ref="D10">INDEX('UNESCO Data'!$M$3:$M$4658,MATCH(A10&amp;$D$130,'UNESCO Data'!$B$3:$B$4658&amp;'UNESCO Data'!$A$3:$A$4658,0))/100</f>
        <v>0.51879150000000007</v>
      </c>
      <c r="E10" s="81">
        <f t="shared" si="2"/>
        <v>29.187124335886661</v>
      </c>
      <c r="F10" s="84">
        <f t="array" ref="F10">IF(ISERR(INDEX('UNESCO Data'!$M$3:$M$4658,MATCH(A10&amp;$F$130,'UNESCO Data'!$B$3:$B$4658&amp;'UNESCO Data'!$A$3:$A$4658,0))/100),"",INDEX('UNESCO Data'!$M$3:$M$4658,MATCH(A10&amp;$F$130,'UNESCO Data'!$B$3:$B$4658&amp;'UNESCO Data'!$A$3:$A$4658,0))/100)</f>
        <v>0.50313770000000002</v>
      </c>
      <c r="G10" s="81">
        <f t="shared" si="3"/>
        <v>31.118933834630319</v>
      </c>
      <c r="H10" s="84">
        <f t="array" ref="H10">IF(ISERR(INDEX('UNESCO Data'!$M$3:$M$4658,MATCH(A10&amp;$H$130,'UNESCO Data'!$B$3:$B$4658&amp;'UNESCO Data'!$A$3:$A$4658,0))/100),"",INDEX('UNESCO Data'!$M$3:$M$4658,MATCH(A10&amp;$H$130,'UNESCO Data'!$B$3:$B$4658&amp;'UNESCO Data'!$A$3:$A$4658,0))/100)</f>
        <v>0.67108210000000001</v>
      </c>
      <c r="I10" s="81">
        <f t="shared" si="4"/>
        <v>25.925029526190503</v>
      </c>
      <c r="J10" s="86">
        <f t="array" ref="J10">IF(ISERR(INDEX('UNESCO Data'!$M$3:$M$4658,MATCH(A10&amp;$J$130,'UNESCO Data'!$B$3:$B$4658&amp;'UNESCO Data'!$A$3:$A$4658,0))/100),"",INDEX('UNESCO Data'!$M$3:$M$4658,MATCH(A10&amp;$J$130,'UNESCO Data'!$B$3:$B$4658&amp;'UNESCO Data'!$A$3:$A$4658,0))/100)</f>
        <v>0.26637879999999997</v>
      </c>
      <c r="K10" s="81">
        <f t="shared" si="5"/>
        <v>10.354249337513092</v>
      </c>
      <c r="L10" s="84">
        <f t="array" ref="L10">IF(ISERR(INDEX('UNESCO Data'!$M$3:$M$4658,MATCH(A10&amp;$L$130,'UNESCO Data'!$B$3:$B$4658&amp;'UNESCO Data'!$A$3:$A$4658,0))/100),"",INDEX('UNESCO Data'!$M$3:$M$4658,MATCH(A10&amp;$L$130,'UNESCO Data'!$B$3:$B$4658&amp;'UNESCO Data'!$A$3:$A$4658,0))/100)</f>
        <v>0.1150881</v>
      </c>
      <c r="M10" s="81">
        <f t="shared" si="6"/>
        <v>7.7432588533586895</v>
      </c>
      <c r="N10" s="84">
        <f t="array" ref="N10">IF(ISERR(INDEX('UNESCO Data'!$M$3:$M$4658,MATCH(A10&amp;$N$130,'UNESCO Data'!$B$3:$B$4658&amp;'UNESCO Data'!$A$3:$A$4658,0))/100),"",INDEX('UNESCO Data'!$M$3:$M$4658,MATCH(A10&amp;$N$130,'UNESCO Data'!$B$3:$B$4658&amp;'UNESCO Data'!$A$3:$A$4658,0))/100)</f>
        <v>5.5623899999999997E-2</v>
      </c>
      <c r="O10" s="81">
        <f t="shared" si="7"/>
        <v>4.8369693241388774</v>
      </c>
      <c r="P10" s="77">
        <f t="array" ref="P10">INDEX('UNESCO Data'!$M$3:$M$4658,MATCH(A10&amp;$P$130,'UNESCO Data'!$B$3:$B$4658&amp;'UNESCO Data'!$A$3:$A$4658,0))</f>
        <v>1.332576</v>
      </c>
      <c r="Q10" s="81">
        <f t="shared" si="8"/>
        <v>4.518920032637606</v>
      </c>
      <c r="R10" s="84">
        <f t="array" ref="R10">IF(ISERR(INDEX('UNESCO Data'!$M$3:$M$4658,MATCH(A10&amp;$R$130,'UNESCO Data'!$B$3:$B$4658&amp;'UNESCO Data'!$A$3:$A$4658,0))/100),"",INDEX('UNESCO Data'!$M$3:$M$4658,MATCH(A10&amp;$R$130,'UNESCO Data'!$B$3:$B$4658&amp;'UNESCO Data'!$A$3:$A$4658,0))/100)</f>
        <v>0.46105989999999997</v>
      </c>
      <c r="S10" s="81">
        <f t="shared" si="9"/>
        <v>34.952111467056888</v>
      </c>
      <c r="T10" s="84" t="str">
        <f t="array" ref="T10">IF(ISERR(INDEX('UNESCO Data'!$M$3:$M$4658,MATCH(A10&amp;$T$130,'UNESCO Data'!$B$3:$B$4658&amp;'UNESCO Data'!$A$3:$A$4658,0))/100),"",INDEX('UNESCO Data'!$M$3:$M$4658,MATCH(A10&amp;$T$130,'UNESCO Data'!$B$3:$B$4658&amp;'UNESCO Data'!$A$3:$A$4658,0))/100)</f>
        <v/>
      </c>
      <c r="U10" s="81" t="str">
        <f t="shared" si="10"/>
        <v/>
      </c>
      <c r="V10" s="88">
        <f t="array" ref="V10">INDEX('UNESCO Data'!$M$3:$M$4658,MATCH(A10&amp;$V$130,'UNESCO Data'!$B$3:$B$4658&amp;'UNESCO Data'!$A$3:$A$4658,0))</f>
        <v>44.328769999999999</v>
      </c>
      <c r="W10" s="81">
        <f t="shared" si="11"/>
        <v>50.229335360454222</v>
      </c>
      <c r="X10" s="84">
        <f t="array" ref="X10">IF(ISERR(INDEX('UNESCO Data'!$M$3:$M$4658,MATCH(A10&amp;$X$130,'UNESCO Data'!$B$3:$B$4658&amp;'UNESCO Data'!$A$3:$A$4658,0))/100),"",INDEX('UNESCO Data'!$M$3:$M$4658,MATCH(A10&amp;$X$130,'UNESCO Data'!$B$3:$B$4658&amp;'UNESCO Data'!$A$3:$A$4658,0))/100)</f>
        <v>0.12509000000000001</v>
      </c>
      <c r="Y10" s="81">
        <f t="shared" si="12"/>
        <v>36.239696433295272</v>
      </c>
    </row>
    <row r="11" spans="1:25" x14ac:dyDescent="0.25">
      <c r="A11" s="66" t="s">
        <v>37</v>
      </c>
      <c r="B11" s="75">
        <f t="shared" si="0"/>
        <v>27.164188231209774</v>
      </c>
      <c r="C11" s="59">
        <f t="shared" si="1"/>
        <v>5</v>
      </c>
      <c r="D11" s="84">
        <f t="array" ref="D11">INDEX('UNESCO Data'!$M$3:$M$4658,MATCH(A11&amp;$D$130,'UNESCO Data'!$B$3:$B$4658&amp;'UNESCO Data'!$A$3:$A$4658,0))/100</f>
        <v>0.31300600000000001</v>
      </c>
      <c r="E11" s="81">
        <f t="shared" si="2"/>
        <v>57.285069368446671</v>
      </c>
      <c r="F11" s="84">
        <f t="array" ref="F11">IF(ISERR(INDEX('UNESCO Data'!$M$3:$M$4658,MATCH(A11&amp;$F$130,'UNESCO Data'!$B$3:$B$4658&amp;'UNESCO Data'!$A$3:$A$4658,0))/100),"",INDEX('UNESCO Data'!$M$3:$M$4658,MATCH(A11&amp;$F$130,'UNESCO Data'!$B$3:$B$4658&amp;'UNESCO Data'!$A$3:$A$4658,0))/100)</f>
        <v>0.48907119999999998</v>
      </c>
      <c r="G11" s="81">
        <f t="shared" si="3"/>
        <v>33.045150552737176</v>
      </c>
      <c r="H11" s="84">
        <f t="array" ref="H11">IF(ISERR(INDEX('UNESCO Data'!$M$3:$M$4658,MATCH(A11&amp;$H$130,'UNESCO Data'!$B$3:$B$4658&amp;'UNESCO Data'!$A$3:$A$4658,0))/100),"",INDEX('UNESCO Data'!$M$3:$M$4658,MATCH(A11&amp;$H$130,'UNESCO Data'!$B$3:$B$4658&amp;'UNESCO Data'!$A$3:$A$4658,0))/100)</f>
        <v>0.7558899</v>
      </c>
      <c r="I11" s="81">
        <f t="shared" si="4"/>
        <v>16.54392524832474</v>
      </c>
      <c r="J11" s="86">
        <f t="array" ref="J11">IF(ISERR(INDEX('UNESCO Data'!$M$3:$M$4658,MATCH(A11&amp;$J$130,'UNESCO Data'!$B$3:$B$4658&amp;'UNESCO Data'!$A$3:$A$4658,0))/100),"",INDEX('UNESCO Data'!$M$3:$M$4658,MATCH(A11&amp;$J$130,'UNESCO Data'!$B$3:$B$4658&amp;'UNESCO Data'!$A$3:$A$4658,0))/100)</f>
        <v>0.23720160000000001</v>
      </c>
      <c r="K11" s="81">
        <f t="shared" si="5"/>
        <v>6.7889052659002376</v>
      </c>
      <c r="L11" s="84">
        <f t="array" ref="L11">IF(ISERR(INDEX('UNESCO Data'!$M$3:$M$4658,MATCH(A11&amp;$L$130,'UNESCO Data'!$B$3:$B$4658&amp;'UNESCO Data'!$A$3:$A$4658,0))/100),"",INDEX('UNESCO Data'!$M$3:$M$4658,MATCH(A11&amp;$L$130,'UNESCO Data'!$B$3:$B$4658&amp;'UNESCO Data'!$A$3:$A$4658,0))/100)</f>
        <v>9.9951000000000012E-2</v>
      </c>
      <c r="M11" s="81">
        <f t="shared" si="6"/>
        <v>6.1651361991025713</v>
      </c>
      <c r="N11" s="84">
        <f t="array" ref="N11">IF(ISERR(INDEX('UNESCO Data'!$M$3:$M$4658,MATCH(A11&amp;$N$130,'UNESCO Data'!$B$3:$B$4658&amp;'UNESCO Data'!$A$3:$A$4658,0))/100),"",INDEX('UNESCO Data'!$M$3:$M$4658,MATCH(A11&amp;$N$130,'UNESCO Data'!$B$3:$B$4658&amp;'UNESCO Data'!$A$3:$A$4658,0))/100)</f>
        <v>5.4885700000000003E-2</v>
      </c>
      <c r="O11" s="81">
        <f t="shared" si="7"/>
        <v>4.7601951698427962</v>
      </c>
      <c r="P11" s="77">
        <f t="array" ref="P11">INDEX('UNESCO Data'!$M$3:$M$4658,MATCH(A11&amp;$P$130,'UNESCO Data'!$B$3:$B$4658&amp;'UNESCO Data'!$A$3:$A$4658,0))</f>
        <v>2.1510500000000001</v>
      </c>
      <c r="Q11" s="81">
        <f t="shared" si="8"/>
        <v>10.628945794847407</v>
      </c>
      <c r="R11" s="84">
        <f t="array" ref="R11">IF(ISERR(INDEX('UNESCO Data'!$M$3:$M$4658,MATCH(A11&amp;$R$130,'UNESCO Data'!$B$3:$B$4658&amp;'UNESCO Data'!$A$3:$A$4658,0))/100),"",INDEX('UNESCO Data'!$M$3:$M$4658,MATCH(A11&amp;$R$130,'UNESCO Data'!$B$3:$B$4658&amp;'UNESCO Data'!$A$3:$A$4658,0))/100)</f>
        <v>0.50170340000000002</v>
      </c>
      <c r="S11" s="81">
        <f t="shared" si="9"/>
        <v>39.857617399142242</v>
      </c>
      <c r="T11" s="84">
        <f t="array" ref="T11">IF(ISERR(INDEX('UNESCO Data'!$M$3:$M$4658,MATCH(A11&amp;$T$130,'UNESCO Data'!$B$3:$B$4658&amp;'UNESCO Data'!$A$3:$A$4658,0))/100),"",INDEX('UNESCO Data'!$M$3:$M$4658,MATCH(A11&amp;$T$130,'UNESCO Data'!$B$3:$B$4658&amp;'UNESCO Data'!$A$3:$A$4658,0))/100)</f>
        <v>0.6498018000000001</v>
      </c>
      <c r="U11" s="81">
        <f t="shared" si="10"/>
        <v>62.838227457109355</v>
      </c>
      <c r="V11" s="88">
        <f t="array" ref="V11">INDEX('UNESCO Data'!$M$3:$M$4658,MATCH(A11&amp;$V$130,'UNESCO Data'!$B$3:$B$4658&amp;'UNESCO Data'!$A$3:$A$4658,0))</f>
        <v>62.427630000000001</v>
      </c>
      <c r="W11" s="81">
        <f t="shared" si="11"/>
        <v>24.826424733382463</v>
      </c>
      <c r="X11" s="84">
        <f t="array" ref="X11">IF(ISERR(INDEX('UNESCO Data'!$M$3:$M$4658,MATCH(A11&amp;$X$130,'UNESCO Data'!$B$3:$B$4658&amp;'UNESCO Data'!$A$3:$A$4658,0))/100),"",INDEX('UNESCO Data'!$M$3:$M$4658,MATCH(A11&amp;$X$130,'UNESCO Data'!$B$3:$B$4658&amp;'UNESCO Data'!$A$3:$A$4658,0))/100)</f>
        <v>0.12461460000000001</v>
      </c>
      <c r="Y11" s="81">
        <f t="shared" si="12"/>
        <v>36.066473354471846</v>
      </c>
    </row>
    <row r="12" spans="1:25" x14ac:dyDescent="0.25">
      <c r="A12" s="66" t="s">
        <v>108</v>
      </c>
      <c r="B12" s="75">
        <f t="shared" si="0"/>
        <v>29.283070890943396</v>
      </c>
      <c r="C12" s="59">
        <f t="shared" si="1"/>
        <v>6</v>
      </c>
      <c r="D12" s="84">
        <f t="array" ref="D12">INDEX('UNESCO Data'!$M$3:$M$4658,MATCH(A12&amp;$D$130,'UNESCO Data'!$B$3:$B$4658&amp;'UNESCO Data'!$A$3:$A$4658,0))/100</f>
        <v>0.42734220000000001</v>
      </c>
      <c r="E12" s="81">
        <f t="shared" si="2"/>
        <v>41.673608586069939</v>
      </c>
      <c r="F12" s="84">
        <f t="array" ref="F12">IF(ISERR(INDEX('UNESCO Data'!$M$3:$M$4658,MATCH(A12&amp;$F$130,'UNESCO Data'!$B$3:$B$4658&amp;'UNESCO Data'!$A$3:$A$4658,0))/100),"",INDEX('UNESCO Data'!$M$3:$M$4658,MATCH(A12&amp;$F$130,'UNESCO Data'!$B$3:$B$4658&amp;'UNESCO Data'!$A$3:$A$4658,0))/100)</f>
        <v>0.48239280000000001</v>
      </c>
      <c r="G12" s="81">
        <f t="shared" si="3"/>
        <v>33.959667008870873</v>
      </c>
      <c r="H12" s="84">
        <f t="array" ref="H12">IF(ISERR(INDEX('UNESCO Data'!$M$3:$M$4658,MATCH(A12&amp;$H$130,'UNESCO Data'!$B$3:$B$4658&amp;'UNESCO Data'!$A$3:$A$4658,0))/100),"",INDEX('UNESCO Data'!$M$3:$M$4658,MATCH(A12&amp;$H$130,'UNESCO Data'!$B$3:$B$4658&amp;'UNESCO Data'!$A$3:$A$4658,0))/100)</f>
        <v>0.75409819999999994</v>
      </c>
      <c r="I12" s="81">
        <f t="shared" si="4"/>
        <v>16.742116034250714</v>
      </c>
      <c r="J12" s="86">
        <f t="array" ref="J12">IF(ISERR(INDEX('UNESCO Data'!$M$3:$M$4658,MATCH(A12&amp;$J$130,'UNESCO Data'!$B$3:$B$4658&amp;'UNESCO Data'!$A$3:$A$4658,0))/100),"",INDEX('UNESCO Data'!$M$3:$M$4658,MATCH(A12&amp;$J$130,'UNESCO Data'!$B$3:$B$4658&amp;'UNESCO Data'!$A$3:$A$4658,0))/100)</f>
        <v>0.37752669999999999</v>
      </c>
      <c r="K12" s="81">
        <f t="shared" si="5"/>
        <v>23.936104564787101</v>
      </c>
      <c r="L12" s="84">
        <f t="array" ref="L12">IF(ISERR(INDEX('UNESCO Data'!$M$3:$M$4658,MATCH(A12&amp;$L$130,'UNESCO Data'!$B$3:$B$4658&amp;'UNESCO Data'!$A$3:$A$4658,0))/100),"",INDEX('UNESCO Data'!$M$3:$M$4658,MATCH(A12&amp;$L$130,'UNESCO Data'!$B$3:$B$4658&amp;'UNESCO Data'!$A$3:$A$4658,0))/100)</f>
        <v>0.13147110000000001</v>
      </c>
      <c r="M12" s="81">
        <f t="shared" si="6"/>
        <v>9.4512731655240287</v>
      </c>
      <c r="N12" s="84">
        <f t="array" ref="N12">IF(ISERR(INDEX('UNESCO Data'!$M$3:$M$4658,MATCH(A12&amp;$N$130,'UNESCO Data'!$B$3:$B$4658&amp;'UNESCO Data'!$A$3:$A$4658,0))/100),"",INDEX('UNESCO Data'!$M$3:$M$4658,MATCH(A12&amp;$N$130,'UNESCO Data'!$B$3:$B$4658&amp;'UNESCO Data'!$A$3:$A$4658,0))/100)</f>
        <v>6.9419000000000008E-2</v>
      </c>
      <c r="O12" s="81">
        <f t="shared" si="7"/>
        <v>6.2716850325239744</v>
      </c>
      <c r="P12" s="77">
        <f t="array" ref="P12">INDEX('UNESCO Data'!$M$3:$M$4658,MATCH(A12&amp;$P$130,'UNESCO Data'!$B$3:$B$4658&amp;'UNESCO Data'!$A$3:$A$4658,0))</f>
        <v>1.3125</v>
      </c>
      <c r="Q12" s="81">
        <f t="shared" si="8"/>
        <v>4.3690498141552556</v>
      </c>
      <c r="R12" s="84">
        <f t="array" ref="R12">IF(ISERR(INDEX('UNESCO Data'!$M$3:$M$4658,MATCH(A12&amp;$R$130,'UNESCO Data'!$B$3:$B$4658&amp;'UNESCO Data'!$A$3:$A$4658,0))/100),"",INDEX('UNESCO Data'!$M$3:$M$4658,MATCH(A12&amp;$R$130,'UNESCO Data'!$B$3:$B$4658&amp;'UNESCO Data'!$A$3:$A$4658,0))/100)</f>
        <v>0.39207680000000006</v>
      </c>
      <c r="S12" s="81">
        <f t="shared" si="9"/>
        <v>26.626130528810009</v>
      </c>
      <c r="T12" s="84">
        <f t="array" ref="T12">IF(ISERR(INDEX('UNESCO Data'!$M$3:$M$4658,MATCH(A12&amp;$T$130,'UNESCO Data'!$B$3:$B$4658&amp;'UNESCO Data'!$A$3:$A$4658,0))/100),"",INDEX('UNESCO Data'!$M$3:$M$4658,MATCH(A12&amp;$T$130,'UNESCO Data'!$B$3:$B$4658&amp;'UNESCO Data'!$A$3:$A$4658,0))/100)</f>
        <v>0.52423850000000005</v>
      </c>
      <c r="U12" s="81">
        <f t="shared" si="10"/>
        <v>49.513901991316715</v>
      </c>
      <c r="V12" s="88">
        <f t="array" ref="V12">INDEX('UNESCO Data'!$M$3:$M$4658,MATCH(A12&amp;$V$130,'UNESCO Data'!$B$3:$B$4658&amp;'UNESCO Data'!$A$3:$A$4658,0))</f>
        <v>42.706949999999999</v>
      </c>
      <c r="W12" s="81">
        <f t="shared" si="11"/>
        <v>52.505663732141585</v>
      </c>
      <c r="X12" s="84">
        <f t="array" ref="X12">IF(ISERR(INDEX('UNESCO Data'!$M$3:$M$4658,MATCH(A12&amp;$X$130,'UNESCO Data'!$B$3:$B$4658&amp;'UNESCO Data'!$A$3:$A$4658,0))/100),"",INDEX('UNESCO Data'!$M$3:$M$4658,MATCH(A12&amp;$X$130,'UNESCO Data'!$B$3:$B$4658&amp;'UNESCO Data'!$A$3:$A$4658,0))/100)</f>
        <v>0.1822426</v>
      </c>
      <c r="Y12" s="81">
        <f t="shared" si="12"/>
        <v>57.0645793419272</v>
      </c>
    </row>
    <row r="13" spans="1:25" x14ac:dyDescent="0.25">
      <c r="A13" s="66" t="s">
        <v>73</v>
      </c>
      <c r="B13" s="75">
        <f t="shared" si="0"/>
        <v>30.352126264489378</v>
      </c>
      <c r="C13" s="59">
        <f t="shared" si="1"/>
        <v>7</v>
      </c>
      <c r="D13" s="84">
        <f t="array" ref="D13">INDEX('UNESCO Data'!$M$3:$M$4658,MATCH(A13&amp;$D$130,'UNESCO Data'!$B$3:$B$4658&amp;'UNESCO Data'!$A$3:$A$4658,0))/100</f>
        <v>0.27759780000000001</v>
      </c>
      <c r="E13" s="81">
        <f t="shared" si="2"/>
        <v>62.119703768352842</v>
      </c>
      <c r="F13" s="84">
        <f t="array" ref="F13">IF(ISERR(INDEX('UNESCO Data'!$M$3:$M$4658,MATCH(A13&amp;$F$130,'UNESCO Data'!$B$3:$B$4658&amp;'UNESCO Data'!$A$3:$A$4658,0))/100),"",INDEX('UNESCO Data'!$M$3:$M$4658,MATCH(A13&amp;$F$130,'UNESCO Data'!$B$3:$B$4658&amp;'UNESCO Data'!$A$3:$A$4658,0))/100)</f>
        <v>0.6001436</v>
      </c>
      <c r="G13" s="81">
        <f t="shared" si="3"/>
        <v>17.835289265263309</v>
      </c>
      <c r="H13" s="84">
        <f t="array" ref="H13">IF(ISERR(INDEX('UNESCO Data'!$M$3:$M$4658,MATCH(A13&amp;$H$130,'UNESCO Data'!$B$3:$B$4658&amp;'UNESCO Data'!$A$3:$A$4658,0))/100),"",INDEX('UNESCO Data'!$M$3:$M$4658,MATCH(A13&amp;$H$130,'UNESCO Data'!$B$3:$B$4658&amp;'UNESCO Data'!$A$3:$A$4658,0))/100)</f>
        <v>0.76292109999999991</v>
      </c>
      <c r="I13" s="81">
        <f t="shared" si="4"/>
        <v>15.766161641692698</v>
      </c>
      <c r="J13" s="86">
        <f t="array" ref="J13">IF(ISERR(INDEX('UNESCO Data'!$M$3:$M$4658,MATCH(A13&amp;$J$130,'UNESCO Data'!$B$3:$B$4658&amp;'UNESCO Data'!$A$3:$A$4658,0))/100),"",INDEX('UNESCO Data'!$M$3:$M$4658,MATCH(A13&amp;$J$130,'UNESCO Data'!$B$3:$B$4658&amp;'UNESCO Data'!$A$3:$A$4658,0))/100)</f>
        <v>0.35577700000000001</v>
      </c>
      <c r="K13" s="81">
        <f t="shared" si="5"/>
        <v>21.278373049961889</v>
      </c>
      <c r="L13" s="84">
        <f t="array" ref="L13">IF(ISERR(INDEX('UNESCO Data'!$M$3:$M$4658,MATCH(A13&amp;$L$130,'UNESCO Data'!$B$3:$B$4658&amp;'UNESCO Data'!$A$3:$A$4658,0))/100),"",INDEX('UNESCO Data'!$M$3:$M$4658,MATCH(A13&amp;$L$130,'UNESCO Data'!$B$3:$B$4658&amp;'UNESCO Data'!$A$3:$A$4658,0))/100)</f>
        <v>0.18159819999999999</v>
      </c>
      <c r="M13" s="81">
        <f t="shared" si="6"/>
        <v>14.677288194965721</v>
      </c>
      <c r="N13" s="84">
        <f t="array" ref="N13">IF(ISERR(INDEX('UNESCO Data'!$M$3:$M$4658,MATCH(A13&amp;$N$130,'UNESCO Data'!$B$3:$B$4658&amp;'UNESCO Data'!$A$3:$A$4658,0))/100),"",INDEX('UNESCO Data'!$M$3:$M$4658,MATCH(A13&amp;$N$130,'UNESCO Data'!$B$3:$B$4658&amp;'UNESCO Data'!$A$3:$A$4658,0))/100)</f>
        <v>9.8286599999999988E-2</v>
      </c>
      <c r="O13" s="81">
        <f t="shared" si="7"/>
        <v>9.2739683928024501</v>
      </c>
      <c r="P13" s="77">
        <f t="array" ref="P13">INDEX('UNESCO Data'!$M$3:$M$4658,MATCH(A13&amp;$P$130,'UNESCO Data'!$B$3:$B$4658&amp;'UNESCO Data'!$A$3:$A$4658,0))</f>
        <v>0.72724</v>
      </c>
      <c r="Q13" s="81">
        <f t="shared" si="8"/>
        <v>0</v>
      </c>
      <c r="R13" s="84">
        <f t="array" ref="R13">IF(ISERR(INDEX('UNESCO Data'!$M$3:$M$4658,MATCH(A13&amp;$R$130,'UNESCO Data'!$B$3:$B$4658&amp;'UNESCO Data'!$A$3:$A$4658,0))/100),"",INDEX('UNESCO Data'!$M$3:$M$4658,MATCH(A13&amp;$R$130,'UNESCO Data'!$B$3:$B$4658&amp;'UNESCO Data'!$A$3:$A$4658,0))/100)</f>
        <v>0.47506880000000001</v>
      </c>
      <c r="S13" s="81">
        <f t="shared" si="9"/>
        <v>36.642928991433244</v>
      </c>
      <c r="T13" s="84">
        <f t="array" ref="T13">IF(ISERR(INDEX('UNESCO Data'!$M$3:$M$4658,MATCH(A13&amp;$T$130,'UNESCO Data'!$B$3:$B$4658&amp;'UNESCO Data'!$A$3:$A$4658,0))/100),"",INDEX('UNESCO Data'!$M$3:$M$4658,MATCH(A13&amp;$T$130,'UNESCO Data'!$B$3:$B$4658&amp;'UNESCO Data'!$A$3:$A$4658,0))/100)</f>
        <v>0.75003950000000008</v>
      </c>
      <c r="U13" s="81">
        <f t="shared" si="10"/>
        <v>73.475091403361816</v>
      </c>
      <c r="V13" s="88">
        <f t="array" ref="V13">INDEX('UNESCO Data'!$M$3:$M$4658,MATCH(A13&amp;$V$130,'UNESCO Data'!$B$3:$B$4658&amp;'UNESCO Data'!$A$3:$A$4658,0))</f>
        <v>45.590960000000003</v>
      </c>
      <c r="W13" s="81">
        <f t="shared" si="11"/>
        <v>48.457770755590495</v>
      </c>
      <c r="X13" s="84">
        <f t="array" ref="X13">IF(ISERR(INDEX('UNESCO Data'!$M$3:$M$4658,MATCH(A13&amp;$X$130,'UNESCO Data'!$B$3:$B$4658&amp;'UNESCO Data'!$A$3:$A$4658,0))/100),"",INDEX('UNESCO Data'!$M$3:$M$4658,MATCH(A13&amp;$X$130,'UNESCO Data'!$B$3:$B$4658&amp;'UNESCO Data'!$A$3:$A$4658,0))/100)</f>
        <v>0.11989509999999999</v>
      </c>
      <c r="Y13" s="81">
        <f t="shared" si="12"/>
        <v>34.346813445958695</v>
      </c>
    </row>
    <row r="14" spans="1:25" x14ac:dyDescent="0.25">
      <c r="A14" s="66" t="s">
        <v>30</v>
      </c>
      <c r="B14" s="75">
        <f t="shared" si="0"/>
        <v>33.027842402774844</v>
      </c>
      <c r="C14" s="59">
        <f t="shared" si="1"/>
        <v>8</v>
      </c>
      <c r="D14" s="84">
        <f t="array" ref="D14">INDEX('UNESCO Data'!$M$3:$M$4658,MATCH(A14&amp;$D$130,'UNESCO Data'!$B$3:$B$4658&amp;'UNESCO Data'!$A$3:$A$4658,0))/100</f>
        <v>0.32136929999999997</v>
      </c>
      <c r="E14" s="81">
        <f t="shared" si="2"/>
        <v>56.143144676518389</v>
      </c>
      <c r="F14" s="84">
        <f t="array" ref="F14">IF(ISERR(INDEX('UNESCO Data'!$M$3:$M$4658,MATCH(A14&amp;$F$130,'UNESCO Data'!$B$3:$B$4658&amp;'UNESCO Data'!$A$3:$A$4658,0))/100),"",INDEX('UNESCO Data'!$M$3:$M$4658,MATCH(A14&amp;$F$130,'UNESCO Data'!$B$3:$B$4658&amp;'UNESCO Data'!$A$3:$A$4658,0))/100)</f>
        <v>0.42206249999999995</v>
      </c>
      <c r="G14" s="81">
        <f t="shared" si="3"/>
        <v>42.221084736692418</v>
      </c>
      <c r="H14" s="84">
        <f t="array" ref="H14">IF(ISERR(INDEX('UNESCO Data'!$M$3:$M$4658,MATCH(A14&amp;$H$130,'UNESCO Data'!$B$3:$B$4658&amp;'UNESCO Data'!$A$3:$A$4658,0))/100),"",INDEX('UNESCO Data'!$M$3:$M$4658,MATCH(A14&amp;$H$130,'UNESCO Data'!$B$3:$B$4658&amp;'UNESCO Data'!$A$3:$A$4658,0))/100)</f>
        <v>0.74402709999999994</v>
      </c>
      <c r="I14" s="81">
        <f t="shared" si="4"/>
        <v>17.856141386786845</v>
      </c>
      <c r="J14" s="86">
        <f t="array" ref="J14">IF(ISERR(INDEX('UNESCO Data'!$M$3:$M$4658,MATCH(A14&amp;$J$130,'UNESCO Data'!$B$3:$B$4658&amp;'UNESCO Data'!$A$3:$A$4658,0))/100),"",INDEX('UNESCO Data'!$M$3:$M$4658,MATCH(A14&amp;$J$130,'UNESCO Data'!$B$3:$B$4658&amp;'UNESCO Data'!$A$3:$A$4658,0))/100)</f>
        <v>0.29519190000000001</v>
      </c>
      <c r="K14" s="81">
        <f t="shared" si="5"/>
        <v>13.875101758917088</v>
      </c>
      <c r="L14" s="84">
        <f t="array" ref="L14">IF(ISERR(INDEX('UNESCO Data'!$M$3:$M$4658,MATCH(A14&amp;$L$130,'UNESCO Data'!$B$3:$B$4658&amp;'UNESCO Data'!$A$3:$A$4658,0))/100),"",INDEX('UNESCO Data'!$M$3:$M$4658,MATCH(A14&amp;$L$130,'UNESCO Data'!$B$3:$B$4658&amp;'UNESCO Data'!$A$3:$A$4658,0))/100)</f>
        <v>5.6008799999999997E-2</v>
      </c>
      <c r="M14" s="81">
        <f t="shared" si="6"/>
        <v>1.5839296735558557</v>
      </c>
      <c r="N14" s="84">
        <f t="array" ref="N14">IF(ISERR(INDEX('UNESCO Data'!$M$3:$M$4658,MATCH(A14&amp;$N$130,'UNESCO Data'!$B$3:$B$4658&amp;'UNESCO Data'!$A$3:$A$4658,0))/100),"",INDEX('UNESCO Data'!$M$3:$M$4658,MATCH(A14&amp;$N$130,'UNESCO Data'!$B$3:$B$4658&amp;'UNESCO Data'!$A$3:$A$4658,0))/100)</f>
        <v>1.0529800000000001E-2</v>
      </c>
      <c r="O14" s="81">
        <f t="shared" si="7"/>
        <v>0.14710019484743708</v>
      </c>
      <c r="P14" s="77">
        <f t="array" ref="P14">INDEX('UNESCO Data'!$M$3:$M$4658,MATCH(A14&amp;$P$130,'UNESCO Data'!$B$3:$B$4658&amp;'UNESCO Data'!$A$3:$A$4658,0))</f>
        <v>0.95033999999999996</v>
      </c>
      <c r="Q14" s="81">
        <f t="shared" si="8"/>
        <v>1.6654734879165454</v>
      </c>
      <c r="R14" s="84">
        <f t="array" ref="R14">IF(ISERR(INDEX('UNESCO Data'!$M$3:$M$4658,MATCH(A14&amp;$R$130,'UNESCO Data'!$B$3:$B$4658&amp;'UNESCO Data'!$A$3:$A$4658,0))/100),"",INDEX('UNESCO Data'!$M$3:$M$4658,MATCH(A14&amp;$R$130,'UNESCO Data'!$B$3:$B$4658&amp;'UNESCO Data'!$A$3:$A$4658,0))/100)</f>
        <v>0.46711930000000002</v>
      </c>
      <c r="S14" s="81">
        <f t="shared" si="9"/>
        <v>35.683456519645325</v>
      </c>
      <c r="T14" s="84">
        <f t="array" ref="T14">IF(ISERR(INDEX('UNESCO Data'!$M$3:$M$4658,MATCH(A14&amp;$T$130,'UNESCO Data'!$B$3:$B$4658&amp;'UNESCO Data'!$A$3:$A$4658,0))/100),"",INDEX('UNESCO Data'!$M$3:$M$4658,MATCH(A14&amp;$T$130,'UNESCO Data'!$B$3:$B$4658&amp;'UNESCO Data'!$A$3:$A$4658,0))/100)</f>
        <v>0.85420010000000002</v>
      </c>
      <c r="U14" s="81">
        <f t="shared" si="10"/>
        <v>84.528239378225805</v>
      </c>
      <c r="V14" s="88">
        <f t="array" ref="V14">INDEX('UNESCO Data'!$M$3:$M$4658,MATCH(A14&amp;$V$130,'UNESCO Data'!$B$3:$B$4658&amp;'UNESCO Data'!$A$3:$A$4658,0))</f>
        <v>42.177149999999997</v>
      </c>
      <c r="W14" s="81">
        <f t="shared" si="11"/>
        <v>53.249272006376678</v>
      </c>
      <c r="X14" s="84">
        <f t="array" ref="X14">IF(ISERR(INDEX('UNESCO Data'!$M$3:$M$4658,MATCH(A14&amp;$X$130,'UNESCO Data'!$B$3:$B$4658&amp;'UNESCO Data'!$A$3:$A$4658,0))/100),"",INDEX('UNESCO Data'!$M$3:$M$4658,MATCH(A14&amp;$X$130,'UNESCO Data'!$B$3:$B$4658&amp;'UNESCO Data'!$A$3:$A$4658,0))/100)</f>
        <v>0.18029060000000002</v>
      </c>
      <c r="Y14" s="81">
        <f t="shared" si="12"/>
        <v>56.353322611040959</v>
      </c>
    </row>
    <row r="15" spans="1:25" x14ac:dyDescent="0.25">
      <c r="A15" s="66" t="s">
        <v>99</v>
      </c>
      <c r="B15" s="75">
        <f t="shared" si="0"/>
        <v>36.203789720722362</v>
      </c>
      <c r="C15" s="59">
        <f t="shared" si="1"/>
        <v>9</v>
      </c>
      <c r="D15" s="84">
        <f t="array" ref="D15">INDEX('UNESCO Data'!$M$3:$M$4658,MATCH(A15&amp;$D$130,'UNESCO Data'!$B$3:$B$4658&amp;'UNESCO Data'!$A$3:$A$4658,0))/100</f>
        <v>0.6372601</v>
      </c>
      <c r="E15" s="81">
        <f t="shared" si="2"/>
        <v>13.011425800837609</v>
      </c>
      <c r="F15" s="84">
        <f t="array" ref="F15">IF(ISERR(INDEX('UNESCO Data'!$M$3:$M$4658,MATCH(A15&amp;$F$130,'UNESCO Data'!$B$3:$B$4658&amp;'UNESCO Data'!$A$3:$A$4658,0))/100),"",INDEX('UNESCO Data'!$M$3:$M$4658,MATCH(A15&amp;$F$130,'UNESCO Data'!$B$3:$B$4658&amp;'UNESCO Data'!$A$3:$A$4658,0))/100)</f>
        <v>0.18513739999999998</v>
      </c>
      <c r="G15" s="81">
        <f t="shared" si="3"/>
        <v>74.664769275073439</v>
      </c>
      <c r="H15" s="84">
        <f t="array" ref="H15">IF(ISERR(INDEX('UNESCO Data'!$M$3:$M$4658,MATCH(A15&amp;$H$130,'UNESCO Data'!$B$3:$B$4658&amp;'UNESCO Data'!$A$3:$A$4658,0))/100),"",INDEX('UNESCO Data'!$M$3:$M$4658,MATCH(A15&amp;$H$130,'UNESCO Data'!$B$3:$B$4658&amp;'UNESCO Data'!$A$3:$A$4658,0))/100)</f>
        <v>0.3405977</v>
      </c>
      <c r="I15" s="81">
        <f t="shared" si="4"/>
        <v>62.481910126888785</v>
      </c>
      <c r="J15" s="86">
        <f t="array" ref="J15">IF(ISERR(INDEX('UNESCO Data'!$M$3:$M$4658,MATCH(A15&amp;$J$130,'UNESCO Data'!$B$3:$B$4658&amp;'UNESCO Data'!$A$3:$A$4658,0))/100),"",INDEX('UNESCO Data'!$M$3:$M$4658,MATCH(A15&amp;$J$130,'UNESCO Data'!$B$3:$B$4658&amp;'UNESCO Data'!$A$3:$A$4658,0))/100)</f>
        <v>0.32457729999999996</v>
      </c>
      <c r="K15" s="81">
        <f t="shared" si="5"/>
        <v>17.465887087254707</v>
      </c>
      <c r="L15" s="84">
        <f t="array" ref="L15">IF(ISERR(INDEX('UNESCO Data'!$M$3:$M$4658,MATCH(A15&amp;$L$130,'UNESCO Data'!$B$3:$B$4658&amp;'UNESCO Data'!$A$3:$A$4658,0))/100),"",INDEX('UNESCO Data'!$M$3:$M$4658,MATCH(A15&amp;$L$130,'UNESCO Data'!$B$3:$B$4658&amp;'UNESCO Data'!$A$3:$A$4658,0))/100)</f>
        <v>0.22693529999999998</v>
      </c>
      <c r="M15" s="81">
        <f t="shared" si="6"/>
        <v>19.403920415686667</v>
      </c>
      <c r="N15" s="84">
        <f t="array" ref="N15">IF(ISERR(INDEX('UNESCO Data'!$M$3:$M$4658,MATCH(A15&amp;$N$130,'UNESCO Data'!$B$3:$B$4658&amp;'UNESCO Data'!$A$3:$A$4658,0))/100),"",INDEX('UNESCO Data'!$M$3:$M$4658,MATCH(A15&amp;$N$130,'UNESCO Data'!$B$3:$B$4658&amp;'UNESCO Data'!$A$3:$A$4658,0))/100)</f>
        <v>9.1730999999999993E-2</v>
      </c>
      <c r="O15" s="81">
        <f t="shared" si="7"/>
        <v>8.5921739659487599</v>
      </c>
      <c r="P15" s="77">
        <f t="array" ref="P15">INDEX('UNESCO Data'!$M$3:$M$4658,MATCH(A15&amp;$P$130,'UNESCO Data'!$B$3:$B$4658&amp;'UNESCO Data'!$A$3:$A$4658,0))</f>
        <v>5.6329529999999997</v>
      </c>
      <c r="Q15" s="81">
        <f t="shared" si="8"/>
        <v>36.621850922579739</v>
      </c>
      <c r="R15" s="84">
        <f t="array" ref="R15">IF(ISERR(INDEX('UNESCO Data'!$M$3:$M$4658,MATCH(A15&amp;$R$130,'UNESCO Data'!$B$3:$B$4658&amp;'UNESCO Data'!$A$3:$A$4658,0))/100),"",INDEX('UNESCO Data'!$M$3:$M$4658,MATCH(A15&amp;$R$130,'UNESCO Data'!$B$3:$B$4658&amp;'UNESCO Data'!$A$3:$A$4658,0))/100)</f>
        <v>0.43967129999999999</v>
      </c>
      <c r="S15" s="81">
        <f t="shared" si="9"/>
        <v>32.370594024439967</v>
      </c>
      <c r="T15" s="84">
        <f t="array" ref="T15">IF(ISERR(INDEX('UNESCO Data'!$M$3:$M$4658,MATCH(A15&amp;$T$130,'UNESCO Data'!$B$3:$B$4658&amp;'UNESCO Data'!$A$3:$A$4658,0))/100),"",INDEX('UNESCO Data'!$M$3:$M$4658,MATCH(A15&amp;$T$130,'UNESCO Data'!$B$3:$B$4658&amp;'UNESCO Data'!$A$3:$A$4658,0))/100)</f>
        <v>0.46977179999999996</v>
      </c>
      <c r="U15" s="81">
        <f t="shared" si="10"/>
        <v>43.734091825068383</v>
      </c>
      <c r="V15" s="88">
        <f t="array" ref="V15">INDEX('UNESCO Data'!$M$3:$M$4658,MATCH(A15&amp;$V$130,'UNESCO Data'!$B$3:$B$4658&amp;'UNESCO Data'!$A$3:$A$4658,0))</f>
        <v>30.446370000000002</v>
      </c>
      <c r="W15" s="81">
        <f t="shared" si="11"/>
        <v>69.714173990581244</v>
      </c>
      <c r="X15" s="84">
        <f t="array" ref="X15">IF(ISERR(INDEX('UNESCO Data'!$M$3:$M$4658,MATCH(A15&amp;$X$130,'UNESCO Data'!$B$3:$B$4658&amp;'UNESCO Data'!$A$3:$A$4658,0))/100),"",INDEX('UNESCO Data'!$M$3:$M$4658,MATCH(A15&amp;$X$130,'UNESCO Data'!$B$3:$B$4658&amp;'UNESCO Data'!$A$3:$A$4658,0))/100)</f>
        <v>8.1017600000000009E-2</v>
      </c>
      <c r="Y15" s="81">
        <f t="shared" si="12"/>
        <v>20.180889493586669</v>
      </c>
    </row>
    <row r="16" spans="1:25" x14ac:dyDescent="0.25">
      <c r="A16" s="66" t="s">
        <v>61</v>
      </c>
      <c r="B16" s="75">
        <f t="shared" si="0"/>
        <v>36.785454128415481</v>
      </c>
      <c r="C16" s="59">
        <f t="shared" si="1"/>
        <v>10</v>
      </c>
      <c r="D16" s="84">
        <f t="array" ref="D16">INDEX('UNESCO Data'!$M$3:$M$4658,MATCH(A16&amp;$D$130,'UNESCO Data'!$B$3:$B$4658&amp;'UNESCO Data'!$A$3:$A$4658,0))/100</f>
        <v>0.17013639999999999</v>
      </c>
      <c r="E16" s="81">
        <f t="shared" si="2"/>
        <v>76.792479597174335</v>
      </c>
      <c r="F16" s="84">
        <f t="array" ref="F16">IF(ISERR(INDEX('UNESCO Data'!$M$3:$M$4658,MATCH(A16&amp;$F$130,'UNESCO Data'!$B$3:$B$4658&amp;'UNESCO Data'!$A$3:$A$4658,0))/100),"",INDEX('UNESCO Data'!$M$3:$M$4658,MATCH(A16&amp;$F$130,'UNESCO Data'!$B$3:$B$4658&amp;'UNESCO Data'!$A$3:$A$4658,0))/100)</f>
        <v>0.48938830000000005</v>
      </c>
      <c r="G16" s="81">
        <f t="shared" si="3"/>
        <v>33.001728001191886</v>
      </c>
      <c r="H16" s="84">
        <f t="array" ref="H16">IF(ISERR(INDEX('UNESCO Data'!$M$3:$M$4658,MATCH(A16&amp;$H$130,'UNESCO Data'!$B$3:$B$4658&amp;'UNESCO Data'!$A$3:$A$4658,0))/100),"",INDEX('UNESCO Data'!$M$3:$M$4658,MATCH(A16&amp;$H$130,'UNESCO Data'!$B$3:$B$4658&amp;'UNESCO Data'!$A$3:$A$4658,0))/100)</f>
        <v>0.75103549999999997</v>
      </c>
      <c r="I16" s="81">
        <f t="shared" si="4"/>
        <v>17.080899826211112</v>
      </c>
      <c r="J16" s="86">
        <f t="array" ref="J16">IF(ISERR(INDEX('UNESCO Data'!$M$3:$M$4658,MATCH(A16&amp;$J$130,'UNESCO Data'!$B$3:$B$4658&amp;'UNESCO Data'!$A$3:$A$4658,0))/100),"",INDEX('UNESCO Data'!$M$3:$M$4658,MATCH(A16&amp;$J$130,'UNESCO Data'!$B$3:$B$4658&amp;'UNESCO Data'!$A$3:$A$4658,0))/100)</f>
        <v>0.40776539999999994</v>
      </c>
      <c r="K16" s="81">
        <f t="shared" si="5"/>
        <v>27.631159942900137</v>
      </c>
      <c r="L16" s="84">
        <f t="array" ref="L16">IF(ISERR(INDEX('UNESCO Data'!$M$3:$M$4658,MATCH(A16&amp;$L$130,'UNESCO Data'!$B$3:$B$4658&amp;'UNESCO Data'!$A$3:$A$4658,0))/100),"",INDEX('UNESCO Data'!$M$3:$M$4658,MATCH(A16&amp;$L$130,'UNESCO Data'!$B$3:$B$4658&amp;'UNESCO Data'!$A$3:$A$4658,0))/100)</f>
        <v>0.1625557</v>
      </c>
      <c r="M16" s="81">
        <f t="shared" si="6"/>
        <v>12.692006955912527</v>
      </c>
      <c r="N16" s="84">
        <f t="array" ref="N16">IF(ISERR(INDEX('UNESCO Data'!$M$3:$M$4658,MATCH(A16&amp;$N$130,'UNESCO Data'!$B$3:$B$4658&amp;'UNESCO Data'!$A$3:$A$4658,0))/100),"",INDEX('UNESCO Data'!$M$3:$M$4658,MATCH(A16&amp;$N$130,'UNESCO Data'!$B$3:$B$4658&amp;'UNESCO Data'!$A$3:$A$4658,0))/100)</f>
        <v>0.1188501</v>
      </c>
      <c r="O16" s="81">
        <f t="shared" si="7"/>
        <v>11.412610118442492</v>
      </c>
      <c r="P16" s="77">
        <f t="array" ref="P16">INDEX('UNESCO Data'!$M$3:$M$4658,MATCH(A16&amp;$P$130,'UNESCO Data'!$B$3:$B$4658&amp;'UNESCO Data'!$A$3:$A$4658,0))</f>
        <v>1.2372700000000001</v>
      </c>
      <c r="Q16" s="81">
        <f t="shared" si="8"/>
        <v>3.8074470777322991</v>
      </c>
      <c r="R16" s="84">
        <f t="array" ref="R16">IF(ISERR(INDEX('UNESCO Data'!$M$3:$M$4658,MATCH(A16&amp;$R$130,'UNESCO Data'!$B$3:$B$4658&amp;'UNESCO Data'!$A$3:$A$4658,0))/100),"",INDEX('UNESCO Data'!$M$3:$M$4658,MATCH(A16&amp;$R$130,'UNESCO Data'!$B$3:$B$4658&amp;'UNESCO Data'!$A$3:$A$4658,0))/100)</f>
        <v>0.67823250000000002</v>
      </c>
      <c r="S16" s="81">
        <f t="shared" si="9"/>
        <v>61.16396520963319</v>
      </c>
      <c r="T16" s="84" t="str">
        <f t="array" ref="T16">IF(ISERR(INDEX('UNESCO Data'!$M$3:$M$4658,MATCH(A16&amp;$T$130,'UNESCO Data'!$B$3:$B$4658&amp;'UNESCO Data'!$A$3:$A$4658,0))/100),"",INDEX('UNESCO Data'!$M$3:$M$4658,MATCH(A16&amp;$T$130,'UNESCO Data'!$B$3:$B$4658&amp;'UNESCO Data'!$A$3:$A$4658,0))/100)</f>
        <v/>
      </c>
      <c r="U16" s="81" t="str">
        <f t="shared" si="10"/>
        <v/>
      </c>
      <c r="V16" s="88">
        <f t="array" ref="V16">INDEX('UNESCO Data'!$M$3:$M$4658,MATCH(A16&amp;$V$130,'UNESCO Data'!$B$3:$B$4658&amp;'UNESCO Data'!$A$3:$A$4658,0))</f>
        <v>55.069290000000002</v>
      </c>
      <c r="W16" s="81">
        <f t="shared" si="11"/>
        <v>35.15432678818631</v>
      </c>
      <c r="X16" s="84">
        <f t="array" ref="X16">IF(ISERR(INDEX('UNESCO Data'!$M$3:$M$4658,MATCH(A16&amp;$X$130,'UNESCO Data'!$B$3:$B$4658&amp;'UNESCO Data'!$A$3:$A$4658,0))/100),"",INDEX('UNESCO Data'!$M$3:$M$4658,MATCH(A16&amp;$X$130,'UNESCO Data'!$B$3:$B$4658&amp;'UNESCO Data'!$A$3:$A$4658,0))/100)</f>
        <v>0.27021099999999998</v>
      </c>
      <c r="Y16" s="81">
        <f t="shared" si="12"/>
        <v>89.117917766770447</v>
      </c>
    </row>
    <row r="17" spans="1:25" x14ac:dyDescent="0.25">
      <c r="A17" s="66" t="s">
        <v>44</v>
      </c>
      <c r="B17" s="75">
        <f t="shared" si="0"/>
        <v>39.335991044957431</v>
      </c>
      <c r="C17" s="59">
        <f t="shared" si="1"/>
        <v>11</v>
      </c>
      <c r="D17" s="84">
        <f t="array" ref="D17">INDEX('UNESCO Data'!$M$3:$M$4658,MATCH(A17&amp;$D$130,'UNESCO Data'!$B$3:$B$4658&amp;'UNESCO Data'!$A$3:$A$4658,0))/100</f>
        <v>0.25288299999999997</v>
      </c>
      <c r="E17" s="81">
        <f t="shared" si="2"/>
        <v>65.494261703147643</v>
      </c>
      <c r="F17" s="84">
        <f t="array" ref="F17">IF(ISERR(INDEX('UNESCO Data'!$M$3:$M$4658,MATCH(A17&amp;$F$130,'UNESCO Data'!$B$3:$B$4658&amp;'UNESCO Data'!$A$3:$A$4658,0))/100),"",INDEX('UNESCO Data'!$M$3:$M$4658,MATCH(A17&amp;$F$130,'UNESCO Data'!$B$3:$B$4658&amp;'UNESCO Data'!$A$3:$A$4658,0))/100)</f>
        <v>0.46606549999999997</v>
      </c>
      <c r="G17" s="81">
        <f t="shared" si="3"/>
        <v>36.195469676310964</v>
      </c>
      <c r="H17" s="84">
        <f t="array" ref="H17">IF(ISERR(INDEX('UNESCO Data'!$M$3:$M$4658,MATCH(A17&amp;$H$130,'UNESCO Data'!$B$3:$B$4658&amp;'UNESCO Data'!$A$3:$A$4658,0))/100),"",INDEX('UNESCO Data'!$M$3:$M$4658,MATCH(A17&amp;$H$130,'UNESCO Data'!$B$3:$B$4658&amp;'UNESCO Data'!$A$3:$A$4658,0))/100)</f>
        <v>0.72053870000000009</v>
      </c>
      <c r="I17" s="81">
        <f t="shared" si="4"/>
        <v>20.454335535440869</v>
      </c>
      <c r="J17" s="86">
        <f t="array" ref="J17">IF(ISERR(INDEX('UNESCO Data'!$M$3:$M$4658,MATCH(A17&amp;$J$130,'UNESCO Data'!$B$3:$B$4658&amp;'UNESCO Data'!$A$3:$A$4658,0))/100),"",INDEX('UNESCO Data'!$M$3:$M$4658,MATCH(A17&amp;$J$130,'UNESCO Data'!$B$3:$B$4658&amp;'UNESCO Data'!$A$3:$A$4658,0))/100)</f>
        <v>0.38294809999999996</v>
      </c>
      <c r="K17" s="81">
        <f t="shared" si="5"/>
        <v>24.598579248781515</v>
      </c>
      <c r="L17" s="84">
        <f t="array" ref="L17">IF(ISERR(INDEX('UNESCO Data'!$M$3:$M$4658,MATCH(A17&amp;$L$130,'UNESCO Data'!$B$3:$B$4658&amp;'UNESCO Data'!$A$3:$A$4658,0))/100),"",INDEX('UNESCO Data'!$M$3:$M$4658,MATCH(A17&amp;$L$130,'UNESCO Data'!$B$3:$B$4658&amp;'UNESCO Data'!$A$3:$A$4658,0))/100)</f>
        <v>0.169987</v>
      </c>
      <c r="M17" s="81">
        <f t="shared" si="6"/>
        <v>13.466759245358556</v>
      </c>
      <c r="N17" s="84">
        <f t="array" ref="N17">IF(ISERR(INDEX('UNESCO Data'!$M$3:$M$4658,MATCH(A17&amp;$N$130,'UNESCO Data'!$B$3:$B$4658&amp;'UNESCO Data'!$A$3:$A$4658,0))/100),"",INDEX('UNESCO Data'!$M$3:$M$4658,MATCH(A17&amp;$N$130,'UNESCO Data'!$B$3:$B$4658&amp;'UNESCO Data'!$A$3:$A$4658,0))/100)</f>
        <v>0.11100649999999999</v>
      </c>
      <c r="O17" s="81">
        <f t="shared" si="7"/>
        <v>10.596861328633837</v>
      </c>
      <c r="P17" s="77">
        <f t="array" ref="P17">INDEX('UNESCO Data'!$M$3:$M$4658,MATCH(A17&amp;$P$130,'UNESCO Data'!$B$3:$B$4658&amp;'UNESCO Data'!$A$3:$A$4658,0))</f>
        <v>2.36565</v>
      </c>
      <c r="Q17" s="81">
        <f t="shared" si="8"/>
        <v>12.230965564040105</v>
      </c>
      <c r="R17" s="84">
        <f t="array" ref="R17">IF(ISERR(INDEX('UNESCO Data'!$M$3:$M$4658,MATCH(A17&amp;$R$130,'UNESCO Data'!$B$3:$B$4658&amp;'UNESCO Data'!$A$3:$A$4658,0))/100),"",INDEX('UNESCO Data'!$M$3:$M$4658,MATCH(A17&amp;$R$130,'UNESCO Data'!$B$3:$B$4658&amp;'UNESCO Data'!$A$3:$A$4658,0))/100)</f>
        <v>0.4069547</v>
      </c>
      <c r="S17" s="81">
        <f t="shared" si="9"/>
        <v>28.421832835623462</v>
      </c>
      <c r="T17" s="84">
        <f t="array" ref="T17">IF(ISERR(INDEX('UNESCO Data'!$M$3:$M$4658,MATCH(A17&amp;$T$130,'UNESCO Data'!$B$3:$B$4658&amp;'UNESCO Data'!$A$3:$A$4658,0))/100),"",INDEX('UNESCO Data'!$M$3:$M$4658,MATCH(A17&amp;$T$130,'UNESCO Data'!$B$3:$B$4658&amp;'UNESCO Data'!$A$3:$A$4658,0))/100)</f>
        <v>1</v>
      </c>
      <c r="U17" s="81">
        <f t="shared" si="10"/>
        <v>100</v>
      </c>
      <c r="V17" s="88">
        <f t="array" ref="V17">INDEX('UNESCO Data'!$M$3:$M$4658,MATCH(A17&amp;$V$130,'UNESCO Data'!$B$3:$B$4658&amp;'UNESCO Data'!$A$3:$A$4658,0))</f>
        <v>42.0505</v>
      </c>
      <c r="W17" s="81">
        <f t="shared" si="11"/>
        <v>53.42703340300158</v>
      </c>
      <c r="X17" s="84">
        <f t="array" ref="X17">IF(ISERR(INDEX('UNESCO Data'!$M$3:$M$4658,MATCH(A17&amp;$X$130,'UNESCO Data'!$B$3:$B$4658&amp;'UNESCO Data'!$A$3:$A$4658,0))/100),"",INDEX('UNESCO Data'!$M$3:$M$4658,MATCH(A17&amp;$X$130,'UNESCO Data'!$B$3:$B$4658&amp;'UNESCO Data'!$A$3:$A$4658,0))/100)</f>
        <v>0.21173220000000001</v>
      </c>
      <c r="Y17" s="81">
        <f t="shared" si="12"/>
        <v>67.809802954193174</v>
      </c>
    </row>
    <row r="18" spans="1:25" x14ac:dyDescent="0.25">
      <c r="A18" s="66" t="s">
        <v>119</v>
      </c>
      <c r="B18" s="75">
        <f t="shared" si="0"/>
        <v>39.381849724656384</v>
      </c>
      <c r="C18" s="59">
        <f t="shared" si="1"/>
        <v>12</v>
      </c>
      <c r="D18" s="84">
        <f t="array" ref="D18">INDEX('UNESCO Data'!$M$3:$M$4658,MATCH(A18&amp;$D$130,'UNESCO Data'!$B$3:$B$4658&amp;'UNESCO Data'!$A$3:$A$4658,0))/100</f>
        <v>0.1316765</v>
      </c>
      <c r="E18" s="81">
        <f t="shared" si="2"/>
        <v>82.043793009235699</v>
      </c>
      <c r="F18" s="84">
        <f t="array" ref="F18">IF(ISERR(INDEX('UNESCO Data'!$M$3:$M$4658,MATCH(A18&amp;$F$130,'UNESCO Data'!$B$3:$B$4658&amp;'UNESCO Data'!$A$3:$A$4658,0))/100),"",INDEX('UNESCO Data'!$M$3:$M$4658,MATCH(A18&amp;$F$130,'UNESCO Data'!$B$3:$B$4658&amp;'UNESCO Data'!$A$3:$A$4658,0))/100)</f>
        <v>0.48300719999999997</v>
      </c>
      <c r="G18" s="81">
        <f t="shared" si="3"/>
        <v>33.875533247693276</v>
      </c>
      <c r="H18" s="84">
        <f t="array" ref="H18">IF(ISERR(INDEX('UNESCO Data'!$M$3:$M$4658,MATCH(A18&amp;$H$130,'UNESCO Data'!$B$3:$B$4658&amp;'UNESCO Data'!$A$3:$A$4658,0))/100),"",INDEX('UNESCO Data'!$M$3:$M$4658,MATCH(A18&amp;$H$130,'UNESCO Data'!$B$3:$B$4658&amp;'UNESCO Data'!$A$3:$A$4658,0))/100)</f>
        <v>0.7395062</v>
      </c>
      <c r="I18" s="81">
        <f t="shared" si="4"/>
        <v>18.356225510296742</v>
      </c>
      <c r="J18" s="86">
        <f t="array" ref="J18">IF(ISERR(INDEX('UNESCO Data'!$M$3:$M$4658,MATCH(A18&amp;$J$130,'UNESCO Data'!$B$3:$B$4658&amp;'UNESCO Data'!$A$3:$A$4658,0))/100),"",INDEX('UNESCO Data'!$M$3:$M$4658,MATCH(A18&amp;$J$130,'UNESCO Data'!$B$3:$B$4658&amp;'UNESCO Data'!$A$3:$A$4658,0))/100)</f>
        <v>0.39419120000000002</v>
      </c>
      <c r="K18" s="81">
        <f t="shared" si="5"/>
        <v>25.972443770790164</v>
      </c>
      <c r="L18" s="84">
        <f t="array" ref="L18">IF(ISERR(INDEX('UNESCO Data'!$M$3:$M$4658,MATCH(A18&amp;$L$130,'UNESCO Data'!$B$3:$B$4658&amp;'UNESCO Data'!$A$3:$A$4658,0))/100),"",INDEX('UNESCO Data'!$M$3:$M$4658,MATCH(A18&amp;$L$130,'UNESCO Data'!$B$3:$B$4658&amp;'UNESCO Data'!$A$3:$A$4658,0))/100)</f>
        <v>0.119042</v>
      </c>
      <c r="M18" s="81">
        <f t="shared" si="6"/>
        <v>8.1554738194131673</v>
      </c>
      <c r="N18" s="84">
        <f t="array" ref="N18">IF(ISERR(INDEX('UNESCO Data'!$M$3:$M$4658,MATCH(A18&amp;$N$130,'UNESCO Data'!$B$3:$B$4658&amp;'UNESCO Data'!$A$3:$A$4658,0))/100),"",INDEX('UNESCO Data'!$M$3:$M$4658,MATCH(A18&amp;$N$130,'UNESCO Data'!$B$3:$B$4658&amp;'UNESCO Data'!$A$3:$A$4658,0))/100)</f>
        <v>5.1942899999999993E-2</v>
      </c>
      <c r="O18" s="81">
        <f t="shared" si="7"/>
        <v>4.4541385710043926</v>
      </c>
      <c r="P18" s="77">
        <f t="array" ref="P18">INDEX('UNESCO Data'!$M$3:$M$4658,MATCH(A18&amp;$P$130,'UNESCO Data'!$B$3:$B$4658&amp;'UNESCO Data'!$A$3:$A$4658,0))</f>
        <v>1.8275399999999999</v>
      </c>
      <c r="Q18" s="81">
        <f t="shared" si="8"/>
        <v>8.2138972602177276</v>
      </c>
      <c r="R18" s="84">
        <f t="array" ref="R18">IF(ISERR(INDEX('UNESCO Data'!$M$3:$M$4658,MATCH(A18&amp;$R$130,'UNESCO Data'!$B$3:$B$4658&amp;'UNESCO Data'!$A$3:$A$4658,0))/100),"",INDEX('UNESCO Data'!$M$3:$M$4658,MATCH(A18&amp;$R$130,'UNESCO Data'!$B$3:$B$4658&amp;'UNESCO Data'!$A$3:$A$4658,0))/100)</f>
        <v>0.69807439999999998</v>
      </c>
      <c r="S18" s="81">
        <f t="shared" si="9"/>
        <v>63.558802223026319</v>
      </c>
      <c r="T18" s="84">
        <f t="array" ref="T18">IF(ISERR(INDEX('UNESCO Data'!$M$3:$M$4658,MATCH(A18&amp;$T$130,'UNESCO Data'!$B$3:$B$4658&amp;'UNESCO Data'!$A$3:$A$4658,0))/100),"",INDEX('UNESCO Data'!$M$3:$M$4658,MATCH(A18&amp;$T$130,'UNESCO Data'!$B$3:$B$4658&amp;'UNESCO Data'!$A$3:$A$4658,0))/100)</f>
        <v>0.93243870000000006</v>
      </c>
      <c r="U18" s="81">
        <f t="shared" si="10"/>
        <v>92.830638012125718</v>
      </c>
      <c r="V18" s="88">
        <f t="array" ref="V18">INDEX('UNESCO Data'!$M$3:$M$4658,MATCH(A18&amp;$V$130,'UNESCO Data'!$B$3:$B$4658&amp;'UNESCO Data'!$A$3:$A$4658,0))</f>
        <v>54.660260000000001</v>
      </c>
      <c r="W18" s="81">
        <f t="shared" si="11"/>
        <v>35.728426622860496</v>
      </c>
      <c r="X18" s="84">
        <f t="array" ref="X18">IF(ISERR(INDEX('UNESCO Data'!$M$3:$M$4658,MATCH(A18&amp;$X$130,'UNESCO Data'!$B$3:$B$4658&amp;'UNESCO Data'!$A$3:$A$4658,0))/100),"",INDEX('UNESCO Data'!$M$3:$M$4658,MATCH(A18&amp;$X$130,'UNESCO Data'!$B$3:$B$4658&amp;'UNESCO Data'!$A$3:$A$4658,0))/100)</f>
        <v>0.19032879999999999</v>
      </c>
      <c r="Y18" s="81">
        <f t="shared" si="12"/>
        <v>60.010974924556493</v>
      </c>
    </row>
    <row r="19" spans="1:25" x14ac:dyDescent="0.25">
      <c r="A19" s="66" t="s">
        <v>154</v>
      </c>
      <c r="B19" s="75">
        <f t="shared" si="0"/>
        <v>40.218003152819371</v>
      </c>
      <c r="C19" s="59">
        <f t="shared" si="1"/>
        <v>13</v>
      </c>
      <c r="D19" s="84">
        <f t="array" ref="D19">INDEX('UNESCO Data'!$M$3:$M$4658,MATCH(A19&amp;$D$130,'UNESCO Data'!$B$3:$B$4658&amp;'UNESCO Data'!$A$3:$A$4658,0))/100</f>
        <v>0.2362108</v>
      </c>
      <c r="E19" s="81">
        <f t="shared" si="2"/>
        <v>67.770683312891023</v>
      </c>
      <c r="F19" s="84">
        <f t="array" ref="F19">IF(ISERR(INDEX('UNESCO Data'!$M$3:$M$4658,MATCH(A19&amp;$F$130,'UNESCO Data'!$B$3:$B$4658&amp;'UNESCO Data'!$A$3:$A$4658,0))/100),"",INDEX('UNESCO Data'!$M$3:$M$4658,MATCH(A19&amp;$F$130,'UNESCO Data'!$B$3:$B$4658&amp;'UNESCO Data'!$A$3:$A$4658,0))/100)</f>
        <v>0.47342260000000003</v>
      </c>
      <c r="G19" s="81">
        <f t="shared" si="3"/>
        <v>35.188014444605564</v>
      </c>
      <c r="H19" s="84">
        <f t="array" ref="H19">IF(ISERR(INDEX('UNESCO Data'!$M$3:$M$4658,MATCH(A19&amp;$H$130,'UNESCO Data'!$B$3:$B$4658&amp;'UNESCO Data'!$A$3:$A$4658,0))/100),"",INDEX('UNESCO Data'!$M$3:$M$4658,MATCH(A19&amp;$H$130,'UNESCO Data'!$B$3:$B$4658&amp;'UNESCO Data'!$A$3:$A$4658,0))/100)</f>
        <v>0.76859639999999996</v>
      </c>
      <c r="I19" s="81">
        <f t="shared" si="4"/>
        <v>15.138382344173223</v>
      </c>
      <c r="J19" s="86">
        <f t="array" ref="J19">IF(ISERR(INDEX('UNESCO Data'!$M$3:$M$4658,MATCH(A19&amp;$J$130,'UNESCO Data'!$B$3:$B$4658&amp;'UNESCO Data'!$A$3:$A$4658,0))/100),"",INDEX('UNESCO Data'!$M$3:$M$4658,MATCH(A19&amp;$J$130,'UNESCO Data'!$B$3:$B$4658&amp;'UNESCO Data'!$A$3:$A$4658,0))/100)</f>
        <v>0.41765259999999998</v>
      </c>
      <c r="K19" s="81">
        <f t="shared" si="5"/>
        <v>28.839338585979352</v>
      </c>
      <c r="L19" s="84">
        <f t="array" ref="L19">IF(ISERR(INDEX('UNESCO Data'!$M$3:$M$4658,MATCH(A19&amp;$L$130,'UNESCO Data'!$B$3:$B$4658&amp;'UNESCO Data'!$A$3:$A$4658,0))/100),"",INDEX('UNESCO Data'!$M$3:$M$4658,MATCH(A19&amp;$L$130,'UNESCO Data'!$B$3:$B$4658&amp;'UNESCO Data'!$A$3:$A$4658,0))/100)</f>
        <v>0.12744169999999999</v>
      </c>
      <c r="M19" s="81">
        <f t="shared" si="6"/>
        <v>9.0311869255533868</v>
      </c>
      <c r="N19" s="84">
        <f t="array" ref="N19">IF(ISERR(INDEX('UNESCO Data'!$M$3:$M$4658,MATCH(A19&amp;$N$130,'UNESCO Data'!$B$3:$B$4658&amp;'UNESCO Data'!$A$3:$A$4658,0))/100),"",INDEX('UNESCO Data'!$M$3:$M$4658,MATCH(A19&amp;$N$130,'UNESCO Data'!$B$3:$B$4658&amp;'UNESCO Data'!$A$3:$A$4658,0))/100)</f>
        <v>6.0275800000000004E-2</v>
      </c>
      <c r="O19" s="81">
        <f t="shared" si="7"/>
        <v>5.3207754584790887</v>
      </c>
      <c r="P19" s="77">
        <f t="array" ref="P19">INDEX('UNESCO Data'!$M$3:$M$4658,MATCH(A19&amp;$P$130,'UNESCO Data'!$B$3:$B$4658&amp;'UNESCO Data'!$A$3:$A$4658,0))</f>
        <v>2.11822</v>
      </c>
      <c r="Q19" s="81">
        <f t="shared" si="8"/>
        <v>10.383865137705767</v>
      </c>
      <c r="R19" s="84">
        <f t="array" ref="R19">IF(ISERR(INDEX('UNESCO Data'!$M$3:$M$4658,MATCH(A19&amp;$R$130,'UNESCO Data'!$B$3:$B$4658&amp;'UNESCO Data'!$A$3:$A$4658,0))/100),"",INDEX('UNESCO Data'!$M$3:$M$4658,MATCH(A19&amp;$R$130,'UNESCO Data'!$B$3:$B$4658&amp;'UNESCO Data'!$A$3:$A$4658,0))/100)</f>
        <v>0.63567279999999993</v>
      </c>
      <c r="S19" s="81">
        <f t="shared" si="9"/>
        <v>56.027181693996653</v>
      </c>
      <c r="T19" s="84">
        <f t="array" ref="T19">IF(ISERR(INDEX('UNESCO Data'!$M$3:$M$4658,MATCH(A19&amp;$T$130,'UNESCO Data'!$B$3:$B$4658&amp;'UNESCO Data'!$A$3:$A$4658,0))/100),"",INDEX('UNESCO Data'!$M$3:$M$4658,MATCH(A19&amp;$T$130,'UNESCO Data'!$B$3:$B$4658&amp;'UNESCO Data'!$A$3:$A$4658,0))/100)</f>
        <v>0.68339820000000007</v>
      </c>
      <c r="U19" s="81">
        <f t="shared" si="10"/>
        <v>66.403356504203174</v>
      </c>
      <c r="V19" s="88">
        <f t="array" ref="V19">INDEX('UNESCO Data'!$M$3:$M$4658,MATCH(A19&amp;$V$130,'UNESCO Data'!$B$3:$B$4658&amp;'UNESCO Data'!$A$3:$A$4658,0))</f>
        <v>32.090040000000002</v>
      </c>
      <c r="W19" s="81">
        <f t="shared" si="11"/>
        <v>67.407177742729218</v>
      </c>
      <c r="X19" s="84">
        <f t="array" ref="X19">IF(ISERR(INDEX('UNESCO Data'!$M$3:$M$4658,MATCH(A19&amp;$X$130,'UNESCO Data'!$B$3:$B$4658&amp;'UNESCO Data'!$A$3:$A$4658,0))/100),"",INDEX('UNESCO Data'!$M$3:$M$4658,MATCH(A19&amp;$X$130,'UNESCO Data'!$B$3:$B$4658&amp;'UNESCO Data'!$A$3:$A$4658,0))/100)</f>
        <v>0.2476247</v>
      </c>
      <c r="Y19" s="81">
        <f t="shared" si="12"/>
        <v>80.888072530696633</v>
      </c>
    </row>
    <row r="20" spans="1:25" x14ac:dyDescent="0.25">
      <c r="A20" s="66" t="s">
        <v>22</v>
      </c>
      <c r="B20" s="75">
        <f t="shared" si="0"/>
        <v>40.90894856712017</v>
      </c>
      <c r="C20" s="59">
        <f t="shared" si="1"/>
        <v>14</v>
      </c>
      <c r="D20" s="84">
        <f t="array" ref="D20">INDEX('UNESCO Data'!$M$3:$M$4658,MATCH(A20&amp;$D$130,'UNESCO Data'!$B$3:$B$4658&amp;'UNESCO Data'!$A$3:$A$4658,0))/100</f>
        <v>0.11804790000000001</v>
      </c>
      <c r="E20" s="81">
        <f t="shared" si="2"/>
        <v>83.904641580542943</v>
      </c>
      <c r="F20" s="84">
        <f t="array" ref="F20">IF(ISERR(INDEX('UNESCO Data'!$M$3:$M$4658,MATCH(A20&amp;$F$130,'UNESCO Data'!$B$3:$B$4658&amp;'UNESCO Data'!$A$3:$A$4658,0))/100),"",INDEX('UNESCO Data'!$M$3:$M$4658,MATCH(A20&amp;$F$130,'UNESCO Data'!$B$3:$B$4658&amp;'UNESCO Data'!$A$3:$A$4658,0))/100)</f>
        <v>0.42118319999999998</v>
      </c>
      <c r="G20" s="81">
        <f t="shared" si="3"/>
        <v>42.341492966190252</v>
      </c>
      <c r="H20" s="84">
        <f t="array" ref="H20">IF(ISERR(INDEX('UNESCO Data'!$M$3:$M$4658,MATCH(A20&amp;$H$130,'UNESCO Data'!$B$3:$B$4658&amp;'UNESCO Data'!$A$3:$A$4658,0))/100),"",INDEX('UNESCO Data'!$M$3:$M$4658,MATCH(A20&amp;$H$130,'UNESCO Data'!$B$3:$B$4658&amp;'UNESCO Data'!$A$3:$A$4658,0))/100)</f>
        <v>0.68091179999999996</v>
      </c>
      <c r="I20" s="81">
        <f t="shared" si="4"/>
        <v>24.837706889355957</v>
      </c>
      <c r="J20" s="86">
        <f t="array" ref="J20">IF(ISERR(INDEX('UNESCO Data'!$M$3:$M$4658,MATCH(A20&amp;$J$130,'UNESCO Data'!$B$3:$B$4658&amp;'UNESCO Data'!$A$3:$A$4658,0))/100),"",INDEX('UNESCO Data'!$M$3:$M$4658,MATCH(A20&amp;$J$130,'UNESCO Data'!$B$3:$B$4658&amp;'UNESCO Data'!$A$3:$A$4658,0))/100)</f>
        <v>0.56190879999999999</v>
      </c>
      <c r="K20" s="81">
        <f t="shared" si="5"/>
        <v>46.46690351556132</v>
      </c>
      <c r="L20" s="84">
        <f t="array" ref="L20">IF(ISERR(INDEX('UNESCO Data'!$M$3:$M$4658,MATCH(A20&amp;$L$130,'UNESCO Data'!$B$3:$B$4658&amp;'UNESCO Data'!$A$3:$A$4658,0))/100),"",INDEX('UNESCO Data'!$M$3:$M$4658,MATCH(A20&amp;$L$130,'UNESCO Data'!$B$3:$B$4658&amp;'UNESCO Data'!$A$3:$A$4658,0))/100)</f>
        <v>0.2091064</v>
      </c>
      <c r="M20" s="81">
        <f t="shared" si="6"/>
        <v>17.54516338888055</v>
      </c>
      <c r="N20" s="84">
        <f t="array" ref="N20">IF(ISERR(INDEX('UNESCO Data'!$M$3:$M$4658,MATCH(A20&amp;$N$130,'UNESCO Data'!$B$3:$B$4658&amp;'UNESCO Data'!$A$3:$A$4658,0))/100),"",INDEX('UNESCO Data'!$M$3:$M$4658,MATCH(A20&amp;$N$130,'UNESCO Data'!$B$3:$B$4658&amp;'UNESCO Data'!$A$3:$A$4658,0))/100)</f>
        <v>8.8594000000000006E-2</v>
      </c>
      <c r="O20" s="81">
        <f t="shared" si="7"/>
        <v>8.2659202108325207</v>
      </c>
      <c r="P20" s="77">
        <f t="array" ref="P20">INDEX('UNESCO Data'!$M$3:$M$4658,MATCH(A20&amp;$P$130,'UNESCO Data'!$B$3:$B$4658&amp;'UNESCO Data'!$A$3:$A$4658,0))</f>
        <v>4.1099439999999996</v>
      </c>
      <c r="Q20" s="81">
        <f t="shared" si="8"/>
        <v>25.252370369651501</v>
      </c>
      <c r="R20" s="84">
        <f t="array" ref="R20">IF(ISERR(INDEX('UNESCO Data'!$M$3:$M$4658,MATCH(A20&amp;$R$130,'UNESCO Data'!$B$3:$B$4658&amp;'UNESCO Data'!$A$3:$A$4658,0))/100),"",INDEX('UNESCO Data'!$M$3:$M$4658,MATCH(A20&amp;$R$130,'UNESCO Data'!$B$3:$B$4658&amp;'UNESCO Data'!$A$3:$A$4658,0))/100)</f>
        <v>0.42501710000000004</v>
      </c>
      <c r="S20" s="81">
        <f t="shared" si="9"/>
        <v>30.601891402127301</v>
      </c>
      <c r="T20" s="84">
        <f t="array" ref="T20">IF(ISERR(INDEX('UNESCO Data'!$M$3:$M$4658,MATCH(A20&amp;$T$130,'UNESCO Data'!$B$3:$B$4658&amp;'UNESCO Data'!$A$3:$A$4658,0))/100),"",INDEX('UNESCO Data'!$M$3:$M$4658,MATCH(A20&amp;$T$130,'UNESCO Data'!$B$3:$B$4658&amp;'UNESCO Data'!$A$3:$A$4658,0))/100)</f>
        <v>0.69097170000000008</v>
      </c>
      <c r="U20" s="81">
        <f t="shared" si="10"/>
        <v>67.20702906549441</v>
      </c>
      <c r="V20" s="88">
        <f t="array" ref="V20">INDEX('UNESCO Data'!$M$3:$M$4658,MATCH(A20&amp;$V$130,'UNESCO Data'!$B$3:$B$4658&amp;'UNESCO Data'!$A$3:$A$4658,0))</f>
        <v>45.044780000000003</v>
      </c>
      <c r="W20" s="81">
        <f t="shared" si="11"/>
        <v>49.224369410218138</v>
      </c>
      <c r="X20" s="84">
        <f t="array" ref="X20">IF(ISERR(INDEX('UNESCO Data'!$M$3:$M$4658,MATCH(A20&amp;$X$130,'UNESCO Data'!$B$3:$B$4658&amp;'UNESCO Data'!$A$3:$A$4658,0))/100),"",INDEX('UNESCO Data'!$M$3:$M$4658,MATCH(A20&amp;$X$130,'UNESCO Data'!$B$3:$B$4658&amp;'UNESCO Data'!$A$3:$A$4658,0))/100)</f>
        <v>0.17479520000000001</v>
      </c>
      <c r="Y20" s="81">
        <f t="shared" si="12"/>
        <v>54.350945439467026</v>
      </c>
    </row>
    <row r="21" spans="1:25" x14ac:dyDescent="0.25">
      <c r="A21" s="66" t="s">
        <v>167</v>
      </c>
      <c r="B21" s="75">
        <f t="shared" si="0"/>
        <v>41.138839651412994</v>
      </c>
      <c r="C21" s="59">
        <f t="shared" si="1"/>
        <v>15</v>
      </c>
      <c r="D21" s="84">
        <f t="array" ref="D21">INDEX('UNESCO Data'!$M$3:$M$4658,MATCH(A21&amp;$D$130,'UNESCO Data'!$B$3:$B$4658&amp;'UNESCO Data'!$A$3:$A$4658,0))/100</f>
        <v>0.43944380000000005</v>
      </c>
      <c r="E21" s="81">
        <f t="shared" si="2"/>
        <v>40.021256541800398</v>
      </c>
      <c r="F21" s="84">
        <f t="array" ref="F21">IF(ISERR(INDEX('UNESCO Data'!$M$3:$M$4658,MATCH(A21&amp;$F$130,'UNESCO Data'!$B$3:$B$4658&amp;'UNESCO Data'!$A$3:$A$4658,0))/100),"",INDEX('UNESCO Data'!$M$3:$M$4658,MATCH(A21&amp;$F$130,'UNESCO Data'!$B$3:$B$4658&amp;'UNESCO Data'!$A$3:$A$4658,0))/100)</f>
        <v>0.50737310000000002</v>
      </c>
      <c r="G21" s="81">
        <f t="shared" si="3"/>
        <v>30.538953150887405</v>
      </c>
      <c r="H21" s="84">
        <f t="array" ref="H21">IF(ISERR(INDEX('UNESCO Data'!$M$3:$M$4658,MATCH(A21&amp;$H$130,'UNESCO Data'!$B$3:$B$4658&amp;'UNESCO Data'!$A$3:$A$4658,0))/100),"",INDEX('UNESCO Data'!$M$3:$M$4658,MATCH(A21&amp;$H$130,'UNESCO Data'!$B$3:$B$4658&amp;'UNESCO Data'!$A$3:$A$4658,0))/100)</f>
        <v>0.3821716</v>
      </c>
      <c r="I21" s="81">
        <f t="shared" si="4"/>
        <v>57.883169313690431</v>
      </c>
      <c r="J21" s="86">
        <f t="array" ref="J21">IF(ISERR(INDEX('UNESCO Data'!$M$3:$M$4658,MATCH(A21&amp;$J$130,'UNESCO Data'!$B$3:$B$4658&amp;'UNESCO Data'!$A$3:$A$4658,0))/100),"",INDEX('UNESCO Data'!$M$3:$M$4658,MATCH(A21&amp;$J$130,'UNESCO Data'!$B$3:$B$4658&amp;'UNESCO Data'!$A$3:$A$4658,0))/100)</f>
        <v>0.64438130000000005</v>
      </c>
      <c r="K21" s="81">
        <f t="shared" si="5"/>
        <v>56.544732743386191</v>
      </c>
      <c r="L21" s="84">
        <f t="array" ref="L21">IF(ISERR(INDEX('UNESCO Data'!$M$3:$M$4658,MATCH(A21&amp;$L$130,'UNESCO Data'!$B$3:$B$4658&amp;'UNESCO Data'!$A$3:$A$4658,0))/100),"",INDEX('UNESCO Data'!$M$3:$M$4658,MATCH(A21&amp;$L$130,'UNESCO Data'!$B$3:$B$4658&amp;'UNESCO Data'!$A$3:$A$4658,0))/100)</f>
        <v>0.39285639999999999</v>
      </c>
      <c r="M21" s="81">
        <f t="shared" si="6"/>
        <v>36.702071760996844</v>
      </c>
      <c r="N21" s="84">
        <f t="array" ref="N21">IF(ISERR(INDEX('UNESCO Data'!$M$3:$M$4658,MATCH(A21&amp;$N$130,'UNESCO Data'!$B$3:$B$4658&amp;'UNESCO Data'!$A$3:$A$4658,0))/100),"",INDEX('UNESCO Data'!$M$3:$M$4658,MATCH(A21&amp;$N$130,'UNESCO Data'!$B$3:$B$4658&amp;'UNESCO Data'!$A$3:$A$4658,0))/100)</f>
        <v>0.15558050000000001</v>
      </c>
      <c r="O21" s="81">
        <f t="shared" si="7"/>
        <v>15.232639103753792</v>
      </c>
      <c r="P21" s="77">
        <f t="array" ref="P21">INDEX('UNESCO Data'!$M$3:$M$4658,MATCH(A21&amp;$P$130,'UNESCO Data'!$B$3:$B$4658&amp;'UNESCO Data'!$A$3:$A$4658,0))</f>
        <v>4.4643030000000001</v>
      </c>
      <c r="Q21" s="81">
        <f t="shared" si="8"/>
        <v>27.897711112388478</v>
      </c>
      <c r="R21" s="84">
        <f t="array" ref="R21">IF(ISERR(INDEX('UNESCO Data'!$M$3:$M$4658,MATCH(A21&amp;$R$130,'UNESCO Data'!$B$3:$B$4658&amp;'UNESCO Data'!$A$3:$A$4658,0))/100),"",INDEX('UNESCO Data'!$M$3:$M$4658,MATCH(A21&amp;$R$130,'UNESCO Data'!$B$3:$B$4658&amp;'UNESCO Data'!$A$3:$A$4658,0))/100)</f>
        <v>0.70413409999999999</v>
      </c>
      <c r="S21" s="81">
        <f t="shared" si="9"/>
        <v>64.290183484400416</v>
      </c>
      <c r="T21" s="84" t="str">
        <f t="array" ref="T21">IF(ISERR(INDEX('UNESCO Data'!$M$3:$M$4658,MATCH(A21&amp;$T$130,'UNESCO Data'!$B$3:$B$4658&amp;'UNESCO Data'!$A$3:$A$4658,0))/100),"",INDEX('UNESCO Data'!$M$3:$M$4658,MATCH(A21&amp;$T$130,'UNESCO Data'!$B$3:$B$4658&amp;'UNESCO Data'!$A$3:$A$4658,0))/100)</f>
        <v/>
      </c>
      <c r="U21" s="81" t="str">
        <f t="shared" si="10"/>
        <v/>
      </c>
      <c r="V21" s="88" t="str">
        <f t="array" ref="V21">INDEX('UNESCO Data'!$M$3:$M$4658,MATCH(A21&amp;$V$130,'UNESCO Data'!$B$3:$B$4658&amp;'UNESCO Data'!$A$3:$A$4658,0))</f>
        <v/>
      </c>
      <c r="W21" s="81" t="str">
        <f t="shared" si="11"/>
        <v/>
      </c>
      <c r="X21" s="84" t="str">
        <f t="array" ref="X21">IF(ISERR(INDEX('UNESCO Data'!$M$3:$M$4658,MATCH(A21&amp;$X$130,'UNESCO Data'!$B$3:$B$4658&amp;'UNESCO Data'!$A$3:$A$4658,0))/100),"",INDEX('UNESCO Data'!$M$3:$M$4658,MATCH(A21&amp;$X$130,'UNESCO Data'!$B$3:$B$4658&amp;'UNESCO Data'!$A$3:$A$4658,0))/100)</f>
        <v/>
      </c>
      <c r="Y21" s="81" t="str">
        <f t="shared" si="12"/>
        <v/>
      </c>
    </row>
    <row r="22" spans="1:25" x14ac:dyDescent="0.25">
      <c r="A22" s="66" t="s">
        <v>111</v>
      </c>
      <c r="B22" s="75">
        <f t="shared" si="0"/>
        <v>41.747753693110873</v>
      </c>
      <c r="C22" s="59">
        <f t="shared" si="1"/>
        <v>16</v>
      </c>
      <c r="D22" s="84">
        <f t="array" ref="D22">INDEX('UNESCO Data'!$M$3:$M$4658,MATCH(A22&amp;$D$130,'UNESCO Data'!$B$3:$B$4658&amp;'UNESCO Data'!$A$3:$A$4658,0))/100</f>
        <v>0.18286429999999998</v>
      </c>
      <c r="E22" s="81">
        <f t="shared" si="2"/>
        <v>75.054612572627306</v>
      </c>
      <c r="F22" s="84">
        <f t="array" ref="F22">IF(ISERR(INDEX('UNESCO Data'!$M$3:$M$4658,MATCH(A22&amp;$F$130,'UNESCO Data'!$B$3:$B$4658&amp;'UNESCO Data'!$A$3:$A$4658,0))/100),"",INDEX('UNESCO Data'!$M$3:$M$4658,MATCH(A22&amp;$F$130,'UNESCO Data'!$B$3:$B$4658&amp;'UNESCO Data'!$A$3:$A$4658,0))/100)</f>
        <v>0.39735590000000004</v>
      </c>
      <c r="G22" s="81">
        <f t="shared" si="3"/>
        <v>45.604319085505445</v>
      </c>
      <c r="H22" s="84">
        <f t="array" ref="H22">IF(ISERR(INDEX('UNESCO Data'!$M$3:$M$4658,MATCH(A22&amp;$H$130,'UNESCO Data'!$B$3:$B$4658&amp;'UNESCO Data'!$A$3:$A$4658,0))/100),"",INDEX('UNESCO Data'!$M$3:$M$4658,MATCH(A22&amp;$H$130,'UNESCO Data'!$B$3:$B$4658&amp;'UNESCO Data'!$A$3:$A$4658,0))/100)</f>
        <v>0.73851640000000007</v>
      </c>
      <c r="I22" s="81">
        <f t="shared" si="4"/>
        <v>18.465713281636535</v>
      </c>
      <c r="J22" s="86">
        <f t="array" ref="J22">IF(ISERR(INDEX('UNESCO Data'!$M$3:$M$4658,MATCH(A22&amp;$J$130,'UNESCO Data'!$B$3:$B$4658&amp;'UNESCO Data'!$A$3:$A$4658,0))/100),"",INDEX('UNESCO Data'!$M$3:$M$4658,MATCH(A22&amp;$J$130,'UNESCO Data'!$B$3:$B$4658&amp;'UNESCO Data'!$A$3:$A$4658,0))/100)</f>
        <v>0.42253099999999999</v>
      </c>
      <c r="K22" s="81">
        <f t="shared" si="5"/>
        <v>29.435460712809757</v>
      </c>
      <c r="L22" s="84">
        <f t="array" ref="L22">IF(ISERR(INDEX('UNESCO Data'!$M$3:$M$4658,MATCH(A22&amp;$L$130,'UNESCO Data'!$B$3:$B$4658&amp;'UNESCO Data'!$A$3:$A$4658,0))/100),"",INDEX('UNESCO Data'!$M$3:$M$4658,MATCH(A22&amp;$L$130,'UNESCO Data'!$B$3:$B$4658&amp;'UNESCO Data'!$A$3:$A$4658,0))/100)</f>
        <v>0.17244609999999999</v>
      </c>
      <c r="M22" s="81">
        <f t="shared" si="6"/>
        <v>13.723133413401388</v>
      </c>
      <c r="N22" s="84">
        <f t="array" ref="N22">IF(ISERR(INDEX('UNESCO Data'!$M$3:$M$4658,MATCH(A22&amp;$N$130,'UNESCO Data'!$B$3:$B$4658&amp;'UNESCO Data'!$A$3:$A$4658,0))/100),"",INDEX('UNESCO Data'!$M$3:$M$4658,MATCH(A22&amp;$N$130,'UNESCO Data'!$B$3:$B$4658&amp;'UNESCO Data'!$A$3:$A$4658,0))/100)</f>
        <v>0.1112195</v>
      </c>
      <c r="O22" s="81">
        <f t="shared" si="7"/>
        <v>10.619013719402011</v>
      </c>
      <c r="P22" s="77">
        <f t="array" ref="P22">INDEX('UNESCO Data'!$M$3:$M$4658,MATCH(A22&amp;$P$130,'UNESCO Data'!$B$3:$B$4658&amp;'UNESCO Data'!$A$3:$A$4658,0))</f>
        <v>5.4900969999999996</v>
      </c>
      <c r="Q22" s="81">
        <f t="shared" si="8"/>
        <v>35.555410399989846</v>
      </c>
      <c r="R22" s="84">
        <f t="array" ref="R22">IF(ISERR(INDEX('UNESCO Data'!$M$3:$M$4658,MATCH(A22&amp;$R$130,'UNESCO Data'!$B$3:$B$4658&amp;'UNESCO Data'!$A$3:$A$4658,0))/100),"",INDEX('UNESCO Data'!$M$3:$M$4658,MATCH(A22&amp;$R$130,'UNESCO Data'!$B$3:$B$4658&amp;'UNESCO Data'!$A$3:$A$4658,0))/100)</f>
        <v>0.54999240000000005</v>
      </c>
      <c r="S22" s="81">
        <f t="shared" si="9"/>
        <v>45.68590423355537</v>
      </c>
      <c r="T22" s="84">
        <f t="array" ref="T22">IF(ISERR(INDEX('UNESCO Data'!$M$3:$M$4658,MATCH(A22&amp;$T$130,'UNESCO Data'!$B$3:$B$4658&amp;'UNESCO Data'!$A$3:$A$4658,0))/100),"",INDEX('UNESCO Data'!$M$3:$M$4658,MATCH(A22&amp;$T$130,'UNESCO Data'!$B$3:$B$4658&amp;'UNESCO Data'!$A$3:$A$4658,0))/100)</f>
        <v>0.91217280000000001</v>
      </c>
      <c r="U22" s="81">
        <f t="shared" si="10"/>
        <v>90.68009364560136</v>
      </c>
      <c r="V22" s="88">
        <f t="array" ref="V22">INDEX('UNESCO Data'!$M$3:$M$4658,MATCH(A22&amp;$V$130,'UNESCO Data'!$B$3:$B$4658&amp;'UNESCO Data'!$A$3:$A$4658,0))</f>
        <v>35.811929999999997</v>
      </c>
      <c r="W22" s="81">
        <f t="shared" si="11"/>
        <v>62.183266455841981</v>
      </c>
      <c r="X22" s="84">
        <f t="array" ref="X22">IF(ISERR(INDEX('UNESCO Data'!$M$3:$M$4658,MATCH(A22&amp;$X$130,'UNESCO Data'!$B$3:$B$4658&amp;'UNESCO Data'!$A$3:$A$4658,0))/100),"",INDEX('UNESCO Data'!$M$3:$M$4658,MATCH(A22&amp;$X$130,'UNESCO Data'!$B$3:$B$4658&amp;'UNESCO Data'!$A$3:$A$4658,0))/100)</f>
        <v>0.11405369999999999</v>
      </c>
      <c r="Y22" s="81">
        <f t="shared" si="12"/>
        <v>32.218363103848581</v>
      </c>
    </row>
    <row r="23" spans="1:25" x14ac:dyDescent="0.25">
      <c r="A23" s="66" t="s">
        <v>131</v>
      </c>
      <c r="B23" s="75">
        <f t="shared" si="0"/>
        <v>42.326553507045254</v>
      </c>
      <c r="C23" s="59">
        <f t="shared" si="1"/>
        <v>17</v>
      </c>
      <c r="D23" s="84">
        <f t="array" ref="D23">INDEX('UNESCO Data'!$M$3:$M$4658,MATCH(A23&amp;$D$130,'UNESCO Data'!$B$3:$B$4658&amp;'UNESCO Data'!$A$3:$A$4658,0))/100</f>
        <v>0.32119370000000003</v>
      </c>
      <c r="E23" s="81">
        <f t="shared" si="2"/>
        <v>56.167121094427898</v>
      </c>
      <c r="F23" s="84">
        <f t="array" ref="F23">IF(ISERR(INDEX('UNESCO Data'!$M$3:$M$4658,MATCH(A23&amp;$F$130,'UNESCO Data'!$B$3:$B$4658&amp;'UNESCO Data'!$A$3:$A$4658,0))/100),"",INDEX('UNESCO Data'!$M$3:$M$4658,MATCH(A23&amp;$F$130,'UNESCO Data'!$B$3:$B$4658&amp;'UNESCO Data'!$A$3:$A$4658,0))/100)</f>
        <v>0.52105190000000001</v>
      </c>
      <c r="G23" s="81">
        <f t="shared" si="3"/>
        <v>28.66582669841949</v>
      </c>
      <c r="H23" s="84">
        <f t="array" ref="H23">IF(ISERR(INDEX('UNESCO Data'!$M$3:$M$4658,MATCH(A23&amp;$H$130,'UNESCO Data'!$B$3:$B$4658&amp;'UNESCO Data'!$A$3:$A$4658,0))/100),"",INDEX('UNESCO Data'!$M$3:$M$4658,MATCH(A23&amp;$H$130,'UNESCO Data'!$B$3:$B$4658&amp;'UNESCO Data'!$A$3:$A$4658,0))/100)</f>
        <v>0.68125789999999997</v>
      </c>
      <c r="I23" s="81">
        <f t="shared" si="4"/>
        <v>24.799422672685211</v>
      </c>
      <c r="J23" s="86">
        <f t="array" ref="J23">IF(ISERR(INDEX('UNESCO Data'!$M$3:$M$4658,MATCH(A23&amp;$J$130,'UNESCO Data'!$B$3:$B$4658&amp;'UNESCO Data'!$A$3:$A$4658,0))/100),"",INDEX('UNESCO Data'!$M$3:$M$4658,MATCH(A23&amp;$J$130,'UNESCO Data'!$B$3:$B$4658&amp;'UNESCO Data'!$A$3:$A$4658,0))/100)</f>
        <v>0.58406069999999999</v>
      </c>
      <c r="K23" s="81">
        <f t="shared" si="5"/>
        <v>49.173782357258297</v>
      </c>
      <c r="L23" s="84">
        <f t="array" ref="L23">IF(ISERR(INDEX('UNESCO Data'!$M$3:$M$4658,MATCH(A23&amp;$L$130,'UNESCO Data'!$B$3:$B$4658&amp;'UNESCO Data'!$A$3:$A$4658,0))/100),"",INDEX('UNESCO Data'!$M$3:$M$4658,MATCH(A23&amp;$L$130,'UNESCO Data'!$B$3:$B$4658&amp;'UNESCO Data'!$A$3:$A$4658,0))/100)</f>
        <v>0.41252540000000004</v>
      </c>
      <c r="M23" s="81">
        <f t="shared" si="6"/>
        <v>38.752668935261639</v>
      </c>
      <c r="N23" s="84">
        <f t="array" ref="N23">IF(ISERR(INDEX('UNESCO Data'!$M$3:$M$4658,MATCH(A23&amp;$N$130,'UNESCO Data'!$B$3:$B$4658&amp;'UNESCO Data'!$A$3:$A$4658,0))/100),"",INDEX('UNESCO Data'!$M$3:$M$4658,MATCH(A23&amp;$N$130,'UNESCO Data'!$B$3:$B$4658&amp;'UNESCO Data'!$A$3:$A$4658,0))/100)</f>
        <v>0.1799559</v>
      </c>
      <c r="O23" s="81">
        <f t="shared" si="7"/>
        <v>17.76772542267646</v>
      </c>
      <c r="P23" s="77">
        <f t="array" ref="P23">INDEX('UNESCO Data'!$M$3:$M$4658,MATCH(A23&amp;$P$130,'UNESCO Data'!$B$3:$B$4658&amp;'UNESCO Data'!$A$3:$A$4658,0))</f>
        <v>3.7855099999999999</v>
      </c>
      <c r="Q23" s="81">
        <f t="shared" si="8"/>
        <v>22.83042404253937</v>
      </c>
      <c r="R23" s="84">
        <f t="array" ref="R23">IF(ISERR(INDEX('UNESCO Data'!$M$3:$M$4658,MATCH(A23&amp;$R$130,'UNESCO Data'!$B$3:$B$4658&amp;'UNESCO Data'!$A$3:$A$4658,0))/100),"",INDEX('UNESCO Data'!$M$3:$M$4658,MATCH(A23&amp;$R$130,'UNESCO Data'!$B$3:$B$4658&amp;'UNESCO Data'!$A$3:$A$4658,0))/100)</f>
        <v>0.6679546999999999</v>
      </c>
      <c r="S23" s="81">
        <f t="shared" si="9"/>
        <v>59.923476352404172</v>
      </c>
      <c r="T23" s="84">
        <f t="array" ref="T23">IF(ISERR(INDEX('UNESCO Data'!$M$3:$M$4658,MATCH(A23&amp;$T$130,'UNESCO Data'!$B$3:$B$4658&amp;'UNESCO Data'!$A$3:$A$4658,0))/100),"",INDEX('UNESCO Data'!$M$3:$M$4658,MATCH(A23&amp;$T$130,'UNESCO Data'!$B$3:$B$4658&amp;'UNESCO Data'!$A$3:$A$4658,0))/100)</f>
        <v>0.82467309999999994</v>
      </c>
      <c r="U23" s="81">
        <f t="shared" si="10"/>
        <v>81.394940412457458</v>
      </c>
      <c r="V23" s="88">
        <f t="array" ref="V23">INDEX('UNESCO Data'!$M$3:$M$4658,MATCH(A23&amp;$V$130,'UNESCO Data'!$B$3:$B$4658&amp;'UNESCO Data'!$A$3:$A$4658,0))</f>
        <v>46.340649999999997</v>
      </c>
      <c r="W23" s="81">
        <f t="shared" si="11"/>
        <v>47.405532765572936</v>
      </c>
      <c r="X23" s="84">
        <f t="array" ref="X23">IF(ISERR(INDEX('UNESCO Data'!$M$3:$M$4658,MATCH(A23&amp;$X$130,'UNESCO Data'!$B$3:$B$4658&amp;'UNESCO Data'!$A$3:$A$4658,0))/100),"",INDEX('UNESCO Data'!$M$3:$M$4658,MATCH(A23&amp;$X$130,'UNESCO Data'!$B$3:$B$4658&amp;'UNESCO Data'!$A$3:$A$4658,0))/100)</f>
        <v>0.13187279999999998</v>
      </c>
      <c r="Y23" s="81">
        <f t="shared" si="12"/>
        <v>38.711167823794881</v>
      </c>
    </row>
    <row r="24" spans="1:25" x14ac:dyDescent="0.25">
      <c r="A24" s="66" t="s">
        <v>195</v>
      </c>
      <c r="B24" s="75">
        <f t="shared" si="0"/>
        <v>45.37816536422698</v>
      </c>
      <c r="C24" s="59">
        <f t="shared" si="1"/>
        <v>18</v>
      </c>
      <c r="D24" s="84">
        <f t="array" ref="D24">INDEX('UNESCO Data'!$M$3:$M$4658,MATCH(A24&amp;$D$130,'UNESCO Data'!$B$3:$B$4658&amp;'UNESCO Data'!$A$3:$A$4658,0))/100</f>
        <v>0.21752540000000001</v>
      </c>
      <c r="E24" s="81">
        <f t="shared" si="2"/>
        <v>70.321987180808819</v>
      </c>
      <c r="F24" s="84">
        <f t="array" ref="F24">IF(ISERR(INDEX('UNESCO Data'!$M$3:$M$4658,MATCH(A24&amp;$F$130,'UNESCO Data'!$B$3:$B$4658&amp;'UNESCO Data'!$A$3:$A$4658,0))/100),"",INDEX('UNESCO Data'!$M$3:$M$4658,MATCH(A24&amp;$F$130,'UNESCO Data'!$B$3:$B$4658&amp;'UNESCO Data'!$A$3:$A$4658,0))/100)</f>
        <v>0.48932830000000005</v>
      </c>
      <c r="G24" s="81">
        <f t="shared" si="3"/>
        <v>33.009944188806884</v>
      </c>
      <c r="H24" s="84">
        <f t="array" ref="H24">IF(ISERR(INDEX('UNESCO Data'!$M$3:$M$4658,MATCH(A24&amp;$H$130,'UNESCO Data'!$B$3:$B$4658&amp;'UNESCO Data'!$A$3:$A$4658,0))/100),"",INDEX('UNESCO Data'!$M$3:$M$4658,MATCH(A24&amp;$H$130,'UNESCO Data'!$B$3:$B$4658&amp;'UNESCO Data'!$A$3:$A$4658,0))/100)</f>
        <v>0.67849140000000008</v>
      </c>
      <c r="I24" s="81">
        <f t="shared" si="4"/>
        <v>25.105441989124433</v>
      </c>
      <c r="J24" s="86">
        <f t="array" ref="J24">IF(ISERR(INDEX('UNESCO Data'!$M$3:$M$4658,MATCH(A24&amp;$J$130,'UNESCO Data'!$B$3:$B$4658&amp;'UNESCO Data'!$A$3:$A$4658,0))/100),"",INDEX('UNESCO Data'!$M$3:$M$4658,MATCH(A24&amp;$J$130,'UNESCO Data'!$B$3:$B$4658&amp;'UNESCO Data'!$A$3:$A$4658,0))/100)</f>
        <v>0.5391378</v>
      </c>
      <c r="K24" s="81">
        <f t="shared" si="5"/>
        <v>43.684372982998347</v>
      </c>
      <c r="L24" s="84">
        <f t="array" ref="L24">IF(ISERR(INDEX('UNESCO Data'!$M$3:$M$4658,MATCH(A24&amp;$L$130,'UNESCO Data'!$B$3:$B$4658&amp;'UNESCO Data'!$A$3:$A$4658,0))/100),"",INDEX('UNESCO Data'!$M$3:$M$4658,MATCH(A24&amp;$L$130,'UNESCO Data'!$B$3:$B$4658&amp;'UNESCO Data'!$A$3:$A$4658,0))/100)</f>
        <v>0.3178976</v>
      </c>
      <c r="M24" s="81">
        <f t="shared" si="6"/>
        <v>28.88722080435036</v>
      </c>
      <c r="N24" s="84">
        <f t="array" ref="N24">IF(ISERR(INDEX('UNESCO Data'!$M$3:$M$4658,MATCH(A24&amp;$N$130,'UNESCO Data'!$B$3:$B$4658&amp;'UNESCO Data'!$A$3:$A$4658,0))/100),"",INDEX('UNESCO Data'!$M$3:$M$4658,MATCH(A24&amp;$N$130,'UNESCO Data'!$B$3:$B$4658&amp;'UNESCO Data'!$A$3:$A$4658,0))/100)</f>
        <v>0.21704670000000001</v>
      </c>
      <c r="O24" s="81">
        <f t="shared" si="7"/>
        <v>21.625236669174846</v>
      </c>
      <c r="P24" s="77">
        <f t="array" ref="P24">INDEX('UNESCO Data'!$M$3:$M$4658,MATCH(A24&amp;$P$130,'UNESCO Data'!$B$3:$B$4658&amp;'UNESCO Data'!$A$3:$A$4658,0))</f>
        <v>5.6449629999999997</v>
      </c>
      <c r="Q24" s="81">
        <f t="shared" si="8"/>
        <v>36.711507294564846</v>
      </c>
      <c r="R24" s="84">
        <f t="array" ref="R24">IF(ISERR(INDEX('UNESCO Data'!$M$3:$M$4658,MATCH(A24&amp;$R$130,'UNESCO Data'!$B$3:$B$4658&amp;'UNESCO Data'!$A$3:$A$4658,0))/100),"",INDEX('UNESCO Data'!$M$3:$M$4658,MATCH(A24&amp;$R$130,'UNESCO Data'!$B$3:$B$4658&amp;'UNESCO Data'!$A$3:$A$4658,0))/100)</f>
        <v>0.82660480000000003</v>
      </c>
      <c r="S24" s="81">
        <f t="shared" si="9"/>
        <v>79.071901234019563</v>
      </c>
      <c r="T24" s="84" t="str">
        <f t="array" ref="T24">IF(ISERR(INDEX('UNESCO Data'!$M$3:$M$4658,MATCH(A24&amp;$T$130,'UNESCO Data'!$B$3:$B$4658&amp;'UNESCO Data'!$A$3:$A$4658,0))/100),"",INDEX('UNESCO Data'!$M$3:$M$4658,MATCH(A24&amp;$T$130,'UNESCO Data'!$B$3:$B$4658&amp;'UNESCO Data'!$A$3:$A$4658,0))/100)</f>
        <v/>
      </c>
      <c r="U24" s="81" t="str">
        <f t="shared" si="10"/>
        <v/>
      </c>
      <c r="V24" s="88">
        <f t="array" ref="V24">INDEX('UNESCO Data'!$M$3:$M$4658,MATCH(A24&amp;$V$130,'UNESCO Data'!$B$3:$B$4658&amp;'UNESCO Data'!$A$3:$A$4658,0))</f>
        <v>30.252790000000001</v>
      </c>
      <c r="W24" s="81">
        <f t="shared" si="11"/>
        <v>69.985875934194723</v>
      </c>
      <c r="X24" s="84" t="str">
        <f t="array" ref="X24">IF(ISERR(INDEX('UNESCO Data'!$M$3:$M$4658,MATCH(A24&amp;$X$130,'UNESCO Data'!$B$3:$B$4658&amp;'UNESCO Data'!$A$3:$A$4658,0))/100),"",INDEX('UNESCO Data'!$M$3:$M$4658,MATCH(A24&amp;$X$130,'UNESCO Data'!$B$3:$B$4658&amp;'UNESCO Data'!$A$3:$A$4658,0))/100)</f>
        <v/>
      </c>
      <c r="Y24" s="81" t="str">
        <f t="shared" si="12"/>
        <v/>
      </c>
    </row>
    <row r="25" spans="1:25" x14ac:dyDescent="0.25">
      <c r="A25" s="66" t="s">
        <v>31</v>
      </c>
      <c r="B25" s="75">
        <f t="shared" si="0"/>
        <v>45.865400479726915</v>
      </c>
      <c r="C25" s="59">
        <f t="shared" si="1"/>
        <v>19</v>
      </c>
      <c r="D25" s="84">
        <f t="array" ref="D25">INDEX('UNESCO Data'!$M$3:$M$4658,MATCH(A25&amp;$D$130,'UNESCO Data'!$B$3:$B$4658&amp;'UNESCO Data'!$A$3:$A$4658,0))/100</f>
        <v>4.4853799999999999E-2</v>
      </c>
      <c r="E25" s="81">
        <f t="shared" si="2"/>
        <v>93.898561455887403</v>
      </c>
      <c r="F25" s="84">
        <f t="array" ref="F25">IF(ISERR(INDEX('UNESCO Data'!$M$3:$M$4658,MATCH(A25&amp;$F$130,'UNESCO Data'!$B$3:$B$4658&amp;'UNESCO Data'!$A$3:$A$4658,0))/100),"",INDEX('UNESCO Data'!$M$3:$M$4658,MATCH(A25&amp;$F$130,'UNESCO Data'!$B$3:$B$4658&amp;'UNESCO Data'!$A$3:$A$4658,0))/100)</f>
        <v>0.33510499999999999</v>
      </c>
      <c r="G25" s="81">
        <f t="shared" si="3"/>
        <v>54.128736978883161</v>
      </c>
      <c r="H25" s="84">
        <f t="array" ref="H25">IF(ISERR(INDEX('UNESCO Data'!$M$3:$M$4658,MATCH(A25&amp;$H$130,'UNESCO Data'!$B$3:$B$4658&amp;'UNESCO Data'!$A$3:$A$4658,0))/100),"",INDEX('UNESCO Data'!$M$3:$M$4658,MATCH(A25&amp;$H$130,'UNESCO Data'!$B$3:$B$4658&amp;'UNESCO Data'!$A$3:$A$4658,0))/100)</f>
        <v>0.65165419999999996</v>
      </c>
      <c r="I25" s="81">
        <f t="shared" si="4"/>
        <v>28.07406718310353</v>
      </c>
      <c r="J25" s="86">
        <f t="array" ref="J25">IF(ISERR(INDEX('UNESCO Data'!$M$3:$M$4658,MATCH(A25&amp;$J$130,'UNESCO Data'!$B$3:$B$4658&amp;'UNESCO Data'!$A$3:$A$4658,0))/100),"",INDEX('UNESCO Data'!$M$3:$M$4658,MATCH(A25&amp;$J$130,'UNESCO Data'!$B$3:$B$4658&amp;'UNESCO Data'!$A$3:$A$4658,0))/100)</f>
        <v>0.3841388</v>
      </c>
      <c r="K25" s="81">
        <f t="shared" si="5"/>
        <v>24.744078309214647</v>
      </c>
      <c r="L25" s="84">
        <f t="array" ref="L25">IF(ISERR(INDEX('UNESCO Data'!$M$3:$M$4658,MATCH(A25&amp;$L$130,'UNESCO Data'!$B$3:$B$4658&amp;'UNESCO Data'!$A$3:$A$4658,0))/100),"",INDEX('UNESCO Data'!$M$3:$M$4658,MATCH(A25&amp;$L$130,'UNESCO Data'!$B$3:$B$4658&amp;'UNESCO Data'!$A$3:$A$4658,0))/100)</f>
        <v>8.3597500000000005E-2</v>
      </c>
      <c r="M25" s="81">
        <f t="shared" si="6"/>
        <v>4.4601974178051345</v>
      </c>
      <c r="N25" s="84">
        <f t="array" ref="N25">IF(ISERR(INDEX('UNESCO Data'!$M$3:$M$4658,MATCH(A25&amp;$N$130,'UNESCO Data'!$B$3:$B$4658&amp;'UNESCO Data'!$A$3:$A$4658,0))/100),"",INDEX('UNESCO Data'!$M$3:$M$4658,MATCH(A25&amp;$N$130,'UNESCO Data'!$B$3:$B$4658&amp;'UNESCO Data'!$A$3:$A$4658,0))/100)</f>
        <v>3.6784400000000002E-2</v>
      </c>
      <c r="O25" s="81">
        <f t="shared" si="7"/>
        <v>2.87762676133607</v>
      </c>
      <c r="P25" s="77">
        <f t="array" ref="P25">INDEX('UNESCO Data'!$M$3:$M$4658,MATCH(A25&amp;$P$130,'UNESCO Data'!$B$3:$B$4658&amp;'UNESCO Data'!$A$3:$A$4658,0))</f>
        <v>1.4974700000000001</v>
      </c>
      <c r="Q25" s="81">
        <f t="shared" si="8"/>
        <v>5.7498773850199951</v>
      </c>
      <c r="R25" s="84">
        <f t="array" ref="R25">IF(ISERR(INDEX('UNESCO Data'!$M$3:$M$4658,MATCH(A25&amp;$R$130,'UNESCO Data'!$B$3:$B$4658&amp;'UNESCO Data'!$A$3:$A$4658,0))/100),"",INDEX('UNESCO Data'!$M$3:$M$4658,MATCH(A25&amp;$R$130,'UNESCO Data'!$B$3:$B$4658&amp;'UNESCO Data'!$A$3:$A$4658,0))/100)</f>
        <v>0.87830699999999995</v>
      </c>
      <c r="S25" s="81">
        <f t="shared" si="9"/>
        <v>85.312147492384682</v>
      </c>
      <c r="T25" s="84">
        <f t="array" ref="T25">IF(ISERR(INDEX('UNESCO Data'!$M$3:$M$4658,MATCH(A25&amp;$T$130,'UNESCO Data'!$B$3:$B$4658&amp;'UNESCO Data'!$A$3:$A$4658,0))/100),"",INDEX('UNESCO Data'!$M$3:$M$4658,MATCH(A25&amp;$T$130,'UNESCO Data'!$B$3:$B$4658&amp;'UNESCO Data'!$A$3:$A$4658,0))/100)</f>
        <v>1</v>
      </c>
      <c r="U25" s="81">
        <f t="shared" si="10"/>
        <v>100</v>
      </c>
      <c r="V25" s="88">
        <f t="array" ref="V25">INDEX('UNESCO Data'!$M$3:$M$4658,MATCH(A25&amp;$V$130,'UNESCO Data'!$B$3:$B$4658&amp;'UNESCO Data'!$A$3:$A$4658,0))</f>
        <v>43.221089999999997</v>
      </c>
      <c r="W25" s="81">
        <f t="shared" si="11"/>
        <v>51.784035272127923</v>
      </c>
      <c r="X25" s="84">
        <f t="array" ref="X25">IF(ISERR(INDEX('UNESCO Data'!$M$3:$M$4658,MATCH(A25&amp;$X$130,'UNESCO Data'!$B$3:$B$4658&amp;'UNESCO Data'!$A$3:$A$4658,0))/100),"",INDEX('UNESCO Data'!$M$3:$M$4658,MATCH(A25&amp;$X$130,'UNESCO Data'!$B$3:$B$4658&amp;'UNESCO Data'!$A$3:$A$4658,0))/100)</f>
        <v>0.17243259999999999</v>
      </c>
      <c r="Y25" s="81">
        <f t="shared" si="12"/>
        <v>53.490077021233482</v>
      </c>
    </row>
    <row r="26" spans="1:25" x14ac:dyDescent="0.25">
      <c r="A26" s="66" t="s">
        <v>33</v>
      </c>
      <c r="B26" s="75">
        <f t="shared" si="0"/>
        <v>47.206914664834606</v>
      </c>
      <c r="C26" s="59">
        <f t="shared" si="1"/>
        <v>20</v>
      </c>
      <c r="D26" s="84">
        <f t="array" ref="D26">INDEX('UNESCO Data'!$M$3:$M$4658,MATCH(A26&amp;$D$130,'UNESCO Data'!$B$3:$B$4658&amp;'UNESCO Data'!$A$3:$A$4658,0))/100</f>
        <v>9.4003799999999998E-2</v>
      </c>
      <c r="E26" s="81">
        <f t="shared" si="2"/>
        <v>87.187622160600213</v>
      </c>
      <c r="F26" s="84">
        <f t="array" ref="F26">IF(ISERR(INDEX('UNESCO Data'!$M$3:$M$4658,MATCH(A26&amp;$F$130,'UNESCO Data'!$B$3:$B$4658&amp;'UNESCO Data'!$A$3:$A$4658,0))/100),"",INDEX('UNESCO Data'!$M$3:$M$4658,MATCH(A26&amp;$F$130,'UNESCO Data'!$B$3:$B$4658&amp;'UNESCO Data'!$A$3:$A$4658,0))/100)</f>
        <v>0.40283200000000002</v>
      </c>
      <c r="G26" s="81">
        <f t="shared" si="3"/>
        <v>44.854441335530339</v>
      </c>
      <c r="H26" s="84">
        <f t="array" ref="H26">IF(ISERR(INDEX('UNESCO Data'!$M$3:$M$4658,MATCH(A26&amp;$H$130,'UNESCO Data'!$B$3:$B$4658&amp;'UNESCO Data'!$A$3:$A$4658,0))/100),"",INDEX('UNESCO Data'!$M$3:$M$4658,MATCH(A26&amp;$H$130,'UNESCO Data'!$B$3:$B$4658&amp;'UNESCO Data'!$A$3:$A$4658,0))/100)</f>
        <v>0.59308039999999995</v>
      </c>
      <c r="I26" s="81">
        <f t="shared" si="4"/>
        <v>34.553269871427638</v>
      </c>
      <c r="J26" s="86">
        <f t="array" ref="J26">IF(ISERR(INDEX('UNESCO Data'!$M$3:$M$4658,MATCH(A26&amp;$J$130,'UNESCO Data'!$B$3:$B$4658&amp;'UNESCO Data'!$A$3:$A$4658,0))/100),"",INDEX('UNESCO Data'!$M$3:$M$4658,MATCH(A26&amp;$J$130,'UNESCO Data'!$B$3:$B$4658&amp;'UNESCO Data'!$A$3:$A$4658,0))/100)</f>
        <v>0.67184900000000003</v>
      </c>
      <c r="K26" s="81">
        <f t="shared" si="5"/>
        <v>59.901182346358397</v>
      </c>
      <c r="L26" s="84">
        <f t="array" ref="L26">IF(ISERR(INDEX('UNESCO Data'!$M$3:$M$4658,MATCH(A26&amp;$L$130,'UNESCO Data'!$B$3:$B$4658&amp;'UNESCO Data'!$A$3:$A$4658,0))/100),"",INDEX('UNESCO Data'!$M$3:$M$4658,MATCH(A26&amp;$L$130,'UNESCO Data'!$B$3:$B$4658&amp;'UNESCO Data'!$A$3:$A$4658,0))/100)</f>
        <v>0.31922099999999998</v>
      </c>
      <c r="M26" s="81">
        <f t="shared" si="6"/>
        <v>29.02519224674306</v>
      </c>
      <c r="N26" s="84">
        <f t="array" ref="N26">IF(ISERR(INDEX('UNESCO Data'!$M$3:$M$4658,MATCH(A26&amp;$N$130,'UNESCO Data'!$B$3:$B$4658&amp;'UNESCO Data'!$A$3:$A$4658,0))/100),"",INDEX('UNESCO Data'!$M$3:$M$4658,MATCH(A26&amp;$N$130,'UNESCO Data'!$B$3:$B$4658&amp;'UNESCO Data'!$A$3:$A$4658,0))/100)</f>
        <v>0.1298802</v>
      </c>
      <c r="O26" s="81">
        <f t="shared" si="7"/>
        <v>12.559760754179706</v>
      </c>
      <c r="P26" s="77">
        <f t="array" ref="P26">INDEX('UNESCO Data'!$M$3:$M$4658,MATCH(A26&amp;$P$130,'UNESCO Data'!$B$3:$B$4658&amp;'UNESCO Data'!$A$3:$A$4658,0))</f>
        <v>3.9437500000000001</v>
      </c>
      <c r="Q26" s="81">
        <f t="shared" si="8"/>
        <v>24.011708330876054</v>
      </c>
      <c r="R26" s="84">
        <f t="array" ref="R26">IF(ISERR(INDEX('UNESCO Data'!$M$3:$M$4658,MATCH(A26&amp;$R$130,'UNESCO Data'!$B$3:$B$4658&amp;'UNESCO Data'!$A$3:$A$4658,0))/100),"",INDEX('UNESCO Data'!$M$3:$M$4658,MATCH(A26&amp;$R$130,'UNESCO Data'!$B$3:$B$4658&amp;'UNESCO Data'!$A$3:$A$4658,0))/100)</f>
        <v>0.80446610000000007</v>
      </c>
      <c r="S26" s="81">
        <f t="shared" si="9"/>
        <v>76.399849757678751</v>
      </c>
      <c r="T26" s="84">
        <f t="array" ref="T26">IF(ISERR(INDEX('UNESCO Data'!$M$3:$M$4658,MATCH(A26&amp;$T$130,'UNESCO Data'!$B$3:$B$4658&amp;'UNESCO Data'!$A$3:$A$4658,0))/100),"",INDEX('UNESCO Data'!$M$3:$M$4658,MATCH(A26&amp;$T$130,'UNESCO Data'!$B$3:$B$4658&amp;'UNESCO Data'!$A$3:$A$4658,0))/100)</f>
        <v>0.58065429999999996</v>
      </c>
      <c r="U26" s="81">
        <f t="shared" si="10"/>
        <v>55.50054363432119</v>
      </c>
      <c r="V26" s="88">
        <f t="array" ref="V26">INDEX('UNESCO Data'!$M$3:$M$4658,MATCH(A26&amp;$V$130,'UNESCO Data'!$B$3:$B$4658&amp;'UNESCO Data'!$A$3:$A$4658,0))</f>
        <v>41.465710000000001</v>
      </c>
      <c r="W26" s="81">
        <f t="shared" si="11"/>
        <v>54.24782366855451</v>
      </c>
      <c r="X26" s="84">
        <f t="array" ref="X26">IF(ISERR(INDEX('UNESCO Data'!$M$3:$M$4658,MATCH(A26&amp;$X$130,'UNESCO Data'!$B$3:$B$4658&amp;'UNESCO Data'!$A$3:$A$4658,0))/100),"",INDEX('UNESCO Data'!$M$3:$M$4658,MATCH(A26&amp;$X$130,'UNESCO Data'!$B$3:$B$4658&amp;'UNESCO Data'!$A$3:$A$4658,0))/100)</f>
        <v>0.1382495</v>
      </c>
      <c r="Y26" s="81">
        <f t="shared" si="12"/>
        <v>41.034667206910846</v>
      </c>
    </row>
    <row r="27" spans="1:25" ht="26.4" x14ac:dyDescent="0.25">
      <c r="A27" s="66" t="s">
        <v>188</v>
      </c>
      <c r="B27" s="75">
        <f t="shared" si="0"/>
        <v>47.699763830991309</v>
      </c>
      <c r="C27" s="59">
        <f t="shared" si="1"/>
        <v>21</v>
      </c>
      <c r="D27" s="84">
        <f t="array" ref="D27">INDEX('UNESCO Data'!$M$3:$M$4658,MATCH(A27&amp;$D$130,'UNESCO Data'!$B$3:$B$4658&amp;'UNESCO Data'!$A$3:$A$4658,0))/100</f>
        <v>0.19318480000000002</v>
      </c>
      <c r="E27" s="81">
        <f t="shared" si="2"/>
        <v>73.645451860582313</v>
      </c>
      <c r="F27" s="84">
        <f t="array" ref="F27">IF(ISERR(INDEX('UNESCO Data'!$M$3:$M$4658,MATCH(A27&amp;$F$130,'UNESCO Data'!$B$3:$B$4658&amp;'UNESCO Data'!$A$3:$A$4658,0))/100),"",INDEX('UNESCO Data'!$M$3:$M$4658,MATCH(A27&amp;$F$130,'UNESCO Data'!$B$3:$B$4658&amp;'UNESCO Data'!$A$3:$A$4658,0))/100)</f>
        <v>0.45929929999999997</v>
      </c>
      <c r="G27" s="81">
        <f t="shared" si="3"/>
        <v>37.122009153654624</v>
      </c>
      <c r="H27" s="84">
        <f t="array" ref="H27">IF(ISERR(INDEX('UNESCO Data'!$M$3:$M$4658,MATCH(A27&amp;$H$130,'UNESCO Data'!$B$3:$B$4658&amp;'UNESCO Data'!$A$3:$A$4658,0))/100),"",INDEX('UNESCO Data'!$M$3:$M$4658,MATCH(A27&amp;$H$130,'UNESCO Data'!$B$3:$B$4658&amp;'UNESCO Data'!$A$3:$A$4658,0))/100)</f>
        <v>0.75733859999999997</v>
      </c>
      <c r="I27" s="81">
        <f t="shared" si="4"/>
        <v>16.383675769298709</v>
      </c>
      <c r="J27" s="86">
        <f t="array" ref="J27">IF(ISERR(INDEX('UNESCO Data'!$M$3:$M$4658,MATCH(A27&amp;$J$130,'UNESCO Data'!$B$3:$B$4658&amp;'UNESCO Data'!$A$3:$A$4658,0))/100),"",INDEX('UNESCO Data'!$M$3:$M$4658,MATCH(A27&amp;$J$130,'UNESCO Data'!$B$3:$B$4658&amp;'UNESCO Data'!$A$3:$A$4658,0))/100)</f>
        <v>0.72394210000000003</v>
      </c>
      <c r="K27" s="81">
        <f t="shared" si="5"/>
        <v>66.266763185401757</v>
      </c>
      <c r="L27" s="84">
        <f t="array" ref="L27">IF(ISERR(INDEX('UNESCO Data'!$M$3:$M$4658,MATCH(A27&amp;$L$130,'UNESCO Data'!$B$3:$B$4658&amp;'UNESCO Data'!$A$3:$A$4658,0))/100),"",INDEX('UNESCO Data'!$M$3:$M$4658,MATCH(A27&amp;$L$130,'UNESCO Data'!$B$3:$B$4658&amp;'UNESCO Data'!$A$3:$A$4658,0))/100)</f>
        <v>0.1266099</v>
      </c>
      <c r="M27" s="81">
        <f t="shared" si="6"/>
        <v>8.9444673806068486</v>
      </c>
      <c r="N27" s="84">
        <f t="array" ref="N27">IF(ISERR(INDEX('UNESCO Data'!$M$3:$M$4658,MATCH(A27&amp;$N$130,'UNESCO Data'!$B$3:$B$4658&amp;'UNESCO Data'!$A$3:$A$4658,0))/100),"",INDEX('UNESCO Data'!$M$3:$M$4658,MATCH(A27&amp;$N$130,'UNESCO Data'!$B$3:$B$4658&amp;'UNESCO Data'!$A$3:$A$4658,0))/100)</f>
        <v>3.0305399999999996E-2</v>
      </c>
      <c r="O27" s="81">
        <f t="shared" si="7"/>
        <v>2.2037988750121547</v>
      </c>
      <c r="P27" s="77">
        <f t="array" ref="P27">INDEX('UNESCO Data'!$M$3:$M$4658,MATCH(A27&amp;$P$130,'UNESCO Data'!$B$3:$B$4658&amp;'UNESCO Data'!$A$3:$A$4658,0))</f>
        <v>4.8806200000000004</v>
      </c>
      <c r="Q27" s="81">
        <f t="shared" si="8"/>
        <v>31.005577208618657</v>
      </c>
      <c r="R27" s="84">
        <f t="array" ref="R27">IF(ISERR(INDEX('UNESCO Data'!$M$3:$M$4658,MATCH(A27&amp;$R$130,'UNESCO Data'!$B$3:$B$4658&amp;'UNESCO Data'!$A$3:$A$4658,0))/100),"",INDEX('UNESCO Data'!$M$3:$M$4658,MATCH(A27&amp;$R$130,'UNESCO Data'!$B$3:$B$4658&amp;'UNESCO Data'!$A$3:$A$4658,0))/100)</f>
        <v>0.8716237</v>
      </c>
      <c r="S27" s="81">
        <f t="shared" si="9"/>
        <v>84.505500235236411</v>
      </c>
      <c r="T27" s="84">
        <f t="array" ref="T27">IF(ISERR(INDEX('UNESCO Data'!$M$3:$M$4658,MATCH(A27&amp;$T$130,'UNESCO Data'!$B$3:$B$4658&amp;'UNESCO Data'!$A$3:$A$4658,0))/100),"",INDEX('UNESCO Data'!$M$3:$M$4658,MATCH(A27&amp;$T$130,'UNESCO Data'!$B$3:$B$4658&amp;'UNESCO Data'!$A$3:$A$4658,0))/100)</f>
        <v>0.98986209999999997</v>
      </c>
      <c r="U27" s="81">
        <f t="shared" si="10"/>
        <v>98.924202540553978</v>
      </c>
      <c r="V27" s="88">
        <f t="array" ref="V27">INDEX('UNESCO Data'!$M$3:$M$4658,MATCH(A27&amp;$V$130,'UNESCO Data'!$B$3:$B$4658&amp;'UNESCO Data'!$A$3:$A$4658,0))</f>
        <v>43.060310000000001</v>
      </c>
      <c r="W27" s="81">
        <f t="shared" si="11"/>
        <v>52.009700312391274</v>
      </c>
      <c r="X27" s="84">
        <f t="array" ref="X27">IF(ISERR(INDEX('UNESCO Data'!$M$3:$M$4658,MATCH(A27&amp;$X$130,'UNESCO Data'!$B$3:$B$4658&amp;'UNESCO Data'!$A$3:$A$4658,0))/100),"",INDEX('UNESCO Data'!$M$3:$M$4658,MATCH(A27&amp;$X$130,'UNESCO Data'!$B$3:$B$4658&amp;'UNESCO Data'!$A$3:$A$4658,0))/100)</f>
        <v>0.17297100000000001</v>
      </c>
      <c r="Y27" s="81">
        <f t="shared" si="12"/>
        <v>53.686255619547609</v>
      </c>
    </row>
    <row r="28" spans="1:25" x14ac:dyDescent="0.25">
      <c r="A28" s="66" t="s">
        <v>184</v>
      </c>
      <c r="B28" s="75">
        <f t="shared" si="0"/>
        <v>48.233542378286977</v>
      </c>
      <c r="C28" s="59">
        <f t="shared" si="1"/>
        <v>22</v>
      </c>
      <c r="D28" s="84">
        <f t="array" ref="D28">INDEX('UNESCO Data'!$M$3:$M$4658,MATCH(A28&amp;$D$130,'UNESCO Data'!$B$3:$B$4658&amp;'UNESCO Data'!$A$3:$A$4658,0))/100</f>
        <v>4.7258699999999994E-2</v>
      </c>
      <c r="E28" s="81">
        <f t="shared" si="2"/>
        <v>93.570196493298681</v>
      </c>
      <c r="F28" s="84">
        <f t="array" ref="F28">IF(ISERR(INDEX('UNESCO Data'!$M$3:$M$4658,MATCH(A28&amp;$F$130,'UNESCO Data'!$B$3:$B$4658&amp;'UNESCO Data'!$A$3:$A$4658,0))/100),"",INDEX('UNESCO Data'!$M$3:$M$4658,MATCH(A28&amp;$F$130,'UNESCO Data'!$B$3:$B$4658&amp;'UNESCO Data'!$A$3:$A$4658,0))/100)</f>
        <v>0.19620159999999998</v>
      </c>
      <c r="G28" s="81">
        <f t="shared" si="3"/>
        <v>73.149676891575226</v>
      </c>
      <c r="H28" s="84">
        <f t="array" ref="H28">IF(ISERR(INDEX('UNESCO Data'!$M$3:$M$4658,MATCH(A28&amp;$H$130,'UNESCO Data'!$B$3:$B$4658&amp;'UNESCO Data'!$A$3:$A$4658,0))/100),"",INDEX('UNESCO Data'!$M$3:$M$4658,MATCH(A28&amp;$H$130,'UNESCO Data'!$B$3:$B$4658&amp;'UNESCO Data'!$A$3:$A$4658,0))/100)</f>
        <v>0.69658900000000001</v>
      </c>
      <c r="I28" s="81">
        <f t="shared" si="4"/>
        <v>23.103556870313398</v>
      </c>
      <c r="J28" s="86">
        <f t="array" ref="J28">IF(ISERR(INDEX('UNESCO Data'!$M$3:$M$4658,MATCH(A28&amp;$J$130,'UNESCO Data'!$B$3:$B$4658&amp;'UNESCO Data'!$A$3:$A$4658,0))/100),"",INDEX('UNESCO Data'!$M$3:$M$4658,MATCH(A28&amp;$J$130,'UNESCO Data'!$B$3:$B$4658&amp;'UNESCO Data'!$A$3:$A$4658,0))/100)</f>
        <v>0.4318282</v>
      </c>
      <c r="K28" s="81">
        <f t="shared" si="5"/>
        <v>30.571543575545014</v>
      </c>
      <c r="L28" s="84">
        <f t="array" ref="L28">IF(ISERR(INDEX('UNESCO Data'!$M$3:$M$4658,MATCH(A28&amp;$L$130,'UNESCO Data'!$B$3:$B$4658&amp;'UNESCO Data'!$A$3:$A$4658,0))/100),"",INDEX('UNESCO Data'!$M$3:$M$4658,MATCH(A28&amp;$L$130,'UNESCO Data'!$B$3:$B$4658&amp;'UNESCO Data'!$A$3:$A$4658,0))/100)</f>
        <v>0.21726030000000002</v>
      </c>
      <c r="M28" s="81">
        <f t="shared" si="6"/>
        <v>18.395250546297689</v>
      </c>
      <c r="N28" s="84">
        <f t="array" ref="N28">IF(ISERR(INDEX('UNESCO Data'!$M$3:$M$4658,MATCH(A28&amp;$N$130,'UNESCO Data'!$B$3:$B$4658&amp;'UNESCO Data'!$A$3:$A$4658,0))/100),"",INDEX('UNESCO Data'!$M$3:$M$4658,MATCH(A28&amp;$N$130,'UNESCO Data'!$B$3:$B$4658&amp;'UNESCO Data'!$A$3:$A$4658,0))/100)</f>
        <v>0.1287314</v>
      </c>
      <c r="O28" s="81">
        <f t="shared" si="7"/>
        <v>12.440283446599999</v>
      </c>
      <c r="P28" s="77">
        <f t="array" ref="P28">INDEX('UNESCO Data'!$M$3:$M$4658,MATCH(A28&amp;$P$130,'UNESCO Data'!$B$3:$B$4658&amp;'UNESCO Data'!$A$3:$A$4658,0))</f>
        <v>4.07782</v>
      </c>
      <c r="Q28" s="81">
        <f t="shared" si="8"/>
        <v>25.01256010373563</v>
      </c>
      <c r="R28" s="84">
        <f t="array" ref="R28">IF(ISERR(INDEX('UNESCO Data'!$M$3:$M$4658,MATCH(A28&amp;$R$130,'UNESCO Data'!$B$3:$B$4658&amp;'UNESCO Data'!$A$3:$A$4658,0))/100),"",INDEX('UNESCO Data'!$M$3:$M$4658,MATCH(A28&amp;$R$130,'UNESCO Data'!$B$3:$B$4658&amp;'UNESCO Data'!$A$3:$A$4658,0))/100)</f>
        <v>0.86568820000000002</v>
      </c>
      <c r="S28" s="81">
        <f t="shared" si="9"/>
        <v>83.789109411122041</v>
      </c>
      <c r="T28" s="84">
        <f t="array" ref="T28">IF(ISERR(INDEX('UNESCO Data'!$M$3:$M$4658,MATCH(A28&amp;$T$130,'UNESCO Data'!$B$3:$B$4658&amp;'UNESCO Data'!$A$3:$A$4658,0))/100),"",INDEX('UNESCO Data'!$M$3:$M$4658,MATCH(A28&amp;$T$130,'UNESCO Data'!$B$3:$B$4658&amp;'UNESCO Data'!$A$3:$A$4658,0))/100)</f>
        <v>0.89416709999999999</v>
      </c>
      <c r="U28" s="81">
        <f t="shared" si="10"/>
        <v>88.769393568115163</v>
      </c>
      <c r="V28" s="88">
        <f t="array" ref="V28">INDEX('UNESCO Data'!$M$3:$M$4658,MATCH(A28&amp;$V$130,'UNESCO Data'!$B$3:$B$4658&amp;'UNESCO Data'!$A$3:$A$4658,0))</f>
        <v>45.591090000000001</v>
      </c>
      <c r="W28" s="81">
        <f t="shared" si="11"/>
        <v>48.457588292254052</v>
      </c>
      <c r="X28" s="84">
        <f t="array" ref="X28">IF(ISERR(INDEX('UNESCO Data'!$M$3:$M$4658,MATCH(A28&amp;$X$130,'UNESCO Data'!$B$3:$B$4658&amp;'UNESCO Data'!$A$3:$A$4658,0))/100),"",INDEX('UNESCO Data'!$M$3:$M$4658,MATCH(A28&amp;$X$130,'UNESCO Data'!$B$3:$B$4658&amp;'UNESCO Data'!$A$3:$A$4658,0))/100)</f>
        <v>0.1170491</v>
      </c>
      <c r="Y28" s="81">
        <f t="shared" si="12"/>
        <v>33.309806962299746</v>
      </c>
    </row>
    <row r="29" spans="1:25" x14ac:dyDescent="0.25">
      <c r="A29" s="66" t="s">
        <v>83</v>
      </c>
      <c r="B29" s="75">
        <f t="shared" si="0"/>
        <v>49.947975433990493</v>
      </c>
      <c r="C29" s="59">
        <f t="shared" si="1"/>
        <v>23</v>
      </c>
      <c r="D29" s="84">
        <f t="array" ref="D29">INDEX('UNESCO Data'!$M$3:$M$4658,MATCH(A29&amp;$D$130,'UNESCO Data'!$B$3:$B$4658&amp;'UNESCO Data'!$A$3:$A$4658,0))/100</f>
        <v>0.12777859999999999</v>
      </c>
      <c r="E29" s="81">
        <f t="shared" si="2"/>
        <v>82.576012140041399</v>
      </c>
      <c r="F29" s="84">
        <f t="array" ref="F29">IF(ISERR(INDEX('UNESCO Data'!$M$3:$M$4658,MATCH(A29&amp;$F$130,'UNESCO Data'!$B$3:$B$4658&amp;'UNESCO Data'!$A$3:$A$4658,0))/100),"",INDEX('UNESCO Data'!$M$3:$M$4658,MATCH(A29&amp;$F$130,'UNESCO Data'!$B$3:$B$4658&amp;'UNESCO Data'!$A$3:$A$4658,0))/100)</f>
        <v>0.35955919999999997</v>
      </c>
      <c r="G29" s="81">
        <f t="shared" si="3"/>
        <v>50.780065392637233</v>
      </c>
      <c r="H29" s="84">
        <f t="array" ref="H29">IF(ISERR(INDEX('UNESCO Data'!$M$3:$M$4658,MATCH(A29&amp;$H$130,'UNESCO Data'!$B$3:$B$4658&amp;'UNESCO Data'!$A$3:$A$4658,0))/100),"",INDEX('UNESCO Data'!$M$3:$M$4658,MATCH(A29&amp;$H$130,'UNESCO Data'!$B$3:$B$4658&amp;'UNESCO Data'!$A$3:$A$4658,0))/100)</f>
        <v>0.59695200000000004</v>
      </c>
      <c r="I29" s="81">
        <f t="shared" si="4"/>
        <v>34.125008752495347</v>
      </c>
      <c r="J29" s="86">
        <f t="array" ref="J29">IF(ISERR(INDEX('UNESCO Data'!$M$3:$M$4658,MATCH(A29&amp;$J$130,'UNESCO Data'!$B$3:$B$4658&amp;'UNESCO Data'!$A$3:$A$4658,0))/100),"",INDEX('UNESCO Data'!$M$3:$M$4658,MATCH(A29&amp;$J$130,'UNESCO Data'!$B$3:$B$4658&amp;'UNESCO Data'!$A$3:$A$4658,0))/100)</f>
        <v>0.62265099999999995</v>
      </c>
      <c r="K29" s="81">
        <f t="shared" si="5"/>
        <v>53.889371835575673</v>
      </c>
      <c r="L29" s="84">
        <f t="array" ref="L29">IF(ISERR(INDEX('UNESCO Data'!$M$3:$M$4658,MATCH(A29&amp;$L$130,'UNESCO Data'!$B$3:$B$4658&amp;'UNESCO Data'!$A$3:$A$4658,0))/100),"",INDEX('UNESCO Data'!$M$3:$M$4658,MATCH(A29&amp;$L$130,'UNESCO Data'!$B$3:$B$4658&amp;'UNESCO Data'!$A$3:$A$4658,0))/100)</f>
        <v>0.37679180000000001</v>
      </c>
      <c r="M29" s="81">
        <f t="shared" si="6"/>
        <v>35.027252331148141</v>
      </c>
      <c r="N29" s="84">
        <f t="array" ref="N29">IF(ISERR(INDEX('UNESCO Data'!$M$3:$M$4658,MATCH(A29&amp;$N$130,'UNESCO Data'!$B$3:$B$4658&amp;'UNESCO Data'!$A$3:$A$4658,0))/100),"",INDEX('UNESCO Data'!$M$3:$M$4658,MATCH(A29&amp;$N$130,'UNESCO Data'!$B$3:$B$4658&amp;'UNESCO Data'!$A$3:$A$4658,0))/100)</f>
        <v>0.1810166</v>
      </c>
      <c r="O29" s="81">
        <f t="shared" si="7"/>
        <v>17.878040168628576</v>
      </c>
      <c r="P29" s="77">
        <f t="array" ref="P29">INDEX('UNESCO Data'!$M$3:$M$4658,MATCH(A29&amp;$P$130,'UNESCO Data'!$B$3:$B$4658&amp;'UNESCO Data'!$A$3:$A$4658,0))</f>
        <v>7.2520600000000002</v>
      </c>
      <c r="Q29" s="81">
        <f t="shared" si="8"/>
        <v>48.708716823969681</v>
      </c>
      <c r="R29" s="84">
        <f t="array" ref="R29">IF(ISERR(INDEX('UNESCO Data'!$M$3:$M$4658,MATCH(A29&amp;$R$130,'UNESCO Data'!$B$3:$B$4658&amp;'UNESCO Data'!$A$3:$A$4658,0))/100),"",INDEX('UNESCO Data'!$M$3:$M$4658,MATCH(A29&amp;$R$130,'UNESCO Data'!$B$3:$B$4658&amp;'UNESCO Data'!$A$3:$A$4658,0))/100)</f>
        <v>0.80611889999999997</v>
      </c>
      <c r="S29" s="81">
        <f t="shared" si="9"/>
        <v>76.59933602742791</v>
      </c>
      <c r="T29" s="84" t="str">
        <f t="array" ref="T29">IF(ISERR(INDEX('UNESCO Data'!$M$3:$M$4658,MATCH(A29&amp;$T$130,'UNESCO Data'!$B$3:$B$4658&amp;'UNESCO Data'!$A$3:$A$4658,0))/100),"",INDEX('UNESCO Data'!$M$3:$M$4658,MATCH(A29&amp;$T$130,'UNESCO Data'!$B$3:$B$4658&amp;'UNESCO Data'!$A$3:$A$4658,0))/100)</f>
        <v/>
      </c>
      <c r="U29" s="81" t="str">
        <f t="shared" si="10"/>
        <v/>
      </c>
      <c r="V29" s="88" t="str">
        <f t="array" ref="V29">INDEX('UNESCO Data'!$M$3:$M$4658,MATCH(A29&amp;$V$130,'UNESCO Data'!$B$3:$B$4658&amp;'UNESCO Data'!$A$3:$A$4658,0))</f>
        <v/>
      </c>
      <c r="W29" s="81" t="str">
        <f t="shared" si="11"/>
        <v/>
      </c>
      <c r="X29" s="84" t="str">
        <f t="array" ref="X29">IF(ISERR(INDEX('UNESCO Data'!$M$3:$M$4658,MATCH(A29&amp;$X$130,'UNESCO Data'!$B$3:$B$4658&amp;'UNESCO Data'!$A$3:$A$4658,0))/100),"",INDEX('UNESCO Data'!$M$3:$M$4658,MATCH(A29&amp;$X$130,'UNESCO Data'!$B$3:$B$4658&amp;'UNESCO Data'!$A$3:$A$4658,0))/100)</f>
        <v/>
      </c>
      <c r="Y29" s="81" t="str">
        <f t="shared" si="12"/>
        <v/>
      </c>
    </row>
    <row r="30" spans="1:25" x14ac:dyDescent="0.25">
      <c r="A30" s="66" t="s">
        <v>177</v>
      </c>
      <c r="B30" s="75">
        <f t="shared" si="0"/>
        <v>50.335327201221268</v>
      </c>
      <c r="C30" s="59">
        <f t="shared" si="1"/>
        <v>24</v>
      </c>
      <c r="D30" s="84">
        <f t="array" ref="D30">INDEX('UNESCO Data'!$M$3:$M$4658,MATCH(A30&amp;$D$130,'UNESCO Data'!$B$3:$B$4658&amp;'UNESCO Data'!$A$3:$A$4658,0))/100</f>
        <v>0.102119</v>
      </c>
      <c r="E30" s="81">
        <f t="shared" si="2"/>
        <v>86.079573034066854</v>
      </c>
      <c r="F30" s="84">
        <f t="array" ref="F30">IF(ISERR(INDEX('UNESCO Data'!$M$3:$M$4658,MATCH(A30&amp;$F$130,'UNESCO Data'!$B$3:$B$4658&amp;'UNESCO Data'!$A$3:$A$4658,0))/100),"",INDEX('UNESCO Data'!$M$3:$M$4658,MATCH(A30&amp;$F$130,'UNESCO Data'!$B$3:$B$4658&amp;'UNESCO Data'!$A$3:$A$4658,0))/100)</f>
        <v>0.18862970000000001</v>
      </c>
      <c r="G30" s="81">
        <f t="shared" si="3"/>
        <v>74.186546074942314</v>
      </c>
      <c r="H30" s="84">
        <f t="array" ref="H30">IF(ISERR(INDEX('UNESCO Data'!$M$3:$M$4658,MATCH(A30&amp;$H$130,'UNESCO Data'!$B$3:$B$4658&amp;'UNESCO Data'!$A$3:$A$4658,0))/100),"",INDEX('UNESCO Data'!$M$3:$M$4658,MATCH(A30&amp;$H$130,'UNESCO Data'!$B$3:$B$4658&amp;'UNESCO Data'!$A$3:$A$4658,0))/100)</f>
        <v>0.44875599999999999</v>
      </c>
      <c r="I30" s="81">
        <f t="shared" si="4"/>
        <v>50.517865654367519</v>
      </c>
      <c r="J30" s="86">
        <f t="array" ref="J30">IF(ISERR(INDEX('UNESCO Data'!$M$3:$M$4658,MATCH(A30&amp;$J$130,'UNESCO Data'!$B$3:$B$4658&amp;'UNESCO Data'!$A$3:$A$4658,0))/100),"",INDEX('UNESCO Data'!$M$3:$M$4658,MATCH(A30&amp;$J$130,'UNESCO Data'!$B$3:$B$4658&amp;'UNESCO Data'!$A$3:$A$4658,0))/100)</f>
        <v>0.57591639999999999</v>
      </c>
      <c r="K30" s="81">
        <f t="shared" si="5"/>
        <v>48.178579537164637</v>
      </c>
      <c r="L30" s="84">
        <f t="array" ref="L30">IF(ISERR(INDEX('UNESCO Data'!$M$3:$M$4658,MATCH(A30&amp;$L$130,'UNESCO Data'!$B$3:$B$4658&amp;'UNESCO Data'!$A$3:$A$4658,0))/100),"",INDEX('UNESCO Data'!$M$3:$M$4658,MATCH(A30&amp;$L$130,'UNESCO Data'!$B$3:$B$4658&amp;'UNESCO Data'!$A$3:$A$4658,0))/100)</f>
        <v>0.18574480000000002</v>
      </c>
      <c r="M30" s="81">
        <f t="shared" si="6"/>
        <v>15.109593154181056</v>
      </c>
      <c r="N30" s="84">
        <f t="array" ref="N30">IF(ISERR(INDEX('UNESCO Data'!$M$3:$M$4658,MATCH(A30&amp;$N$130,'UNESCO Data'!$B$3:$B$4658&amp;'UNESCO Data'!$A$3:$A$4658,0))/100),"",INDEX('UNESCO Data'!$M$3:$M$4658,MATCH(A30&amp;$N$130,'UNESCO Data'!$B$3:$B$4658&amp;'UNESCO Data'!$A$3:$A$4658,0))/100)</f>
        <v>0.1000675</v>
      </c>
      <c r="O30" s="81">
        <f t="shared" si="7"/>
        <v>9.4591852600279882</v>
      </c>
      <c r="P30" s="77">
        <f t="array" ref="P30">INDEX('UNESCO Data'!$M$3:$M$4658,MATCH(A30&amp;$P$130,'UNESCO Data'!$B$3:$B$4658&amp;'UNESCO Data'!$A$3:$A$4658,0))</f>
        <v>2.17456</v>
      </c>
      <c r="Q30" s="81">
        <f t="shared" si="8"/>
        <v>10.804451315694195</v>
      </c>
      <c r="R30" s="84">
        <f t="array" ref="R30">IF(ISERR(INDEX('UNESCO Data'!$M$3:$M$4658,MATCH(A30&amp;$R$130,'UNESCO Data'!$B$3:$B$4658&amp;'UNESCO Data'!$A$3:$A$4658,0))/100),"",INDEX('UNESCO Data'!$M$3:$M$4658,MATCH(A30&amp;$R$130,'UNESCO Data'!$B$3:$B$4658&amp;'UNESCO Data'!$A$3:$A$4658,0))/100)</f>
        <v>0.8140246000000001</v>
      </c>
      <c r="S30" s="81">
        <f t="shared" si="9"/>
        <v>77.55352201651074</v>
      </c>
      <c r="T30" s="84">
        <f t="array" ref="T30">IF(ISERR(INDEX('UNESCO Data'!$M$3:$M$4658,MATCH(A30&amp;$T$130,'UNESCO Data'!$B$3:$B$4658&amp;'UNESCO Data'!$A$3:$A$4658,0))/100),"",INDEX('UNESCO Data'!$M$3:$M$4658,MATCH(A30&amp;$T$130,'UNESCO Data'!$B$3:$B$4658&amp;'UNESCO Data'!$A$3:$A$4658,0))/100)</f>
        <v>0.73329200000000005</v>
      </c>
      <c r="U30" s="81">
        <f t="shared" si="10"/>
        <v>71.697906981334341</v>
      </c>
      <c r="V30" s="88">
        <f t="array" ref="V30">INDEX('UNESCO Data'!$M$3:$M$4658,MATCH(A30&amp;$V$130,'UNESCO Data'!$B$3:$B$4658&amp;'UNESCO Data'!$A$3:$A$4658,0))</f>
        <v>41.708620000000003</v>
      </c>
      <c r="W30" s="81">
        <f t="shared" si="11"/>
        <v>53.906883906579331</v>
      </c>
      <c r="X30" s="84">
        <f t="array" ref="X30">IF(ISERR(INDEX('UNESCO Data'!$M$3:$M$4658,MATCH(A30&amp;$X$130,'UNESCO Data'!$B$3:$B$4658&amp;'UNESCO Data'!$A$3:$A$4658,0))/100),"",INDEX('UNESCO Data'!$M$3:$M$4658,MATCH(A30&amp;$X$130,'UNESCO Data'!$B$3:$B$4658&amp;'UNESCO Data'!$A$3:$A$4658,0))/100)</f>
        <v>0.17985470000000001</v>
      </c>
      <c r="Y30" s="81">
        <f t="shared" si="12"/>
        <v>56.194492278564866</v>
      </c>
    </row>
    <row r="31" spans="1:25" x14ac:dyDescent="0.25">
      <c r="A31" s="66" t="s">
        <v>157</v>
      </c>
      <c r="B31" s="75">
        <f t="shared" si="0"/>
        <v>50.90057400826452</v>
      </c>
      <c r="C31" s="59">
        <f t="shared" si="1"/>
        <v>25</v>
      </c>
      <c r="D31" s="84">
        <f t="array" ref="D31">INDEX('UNESCO Data'!$M$3:$M$4658,MATCH(A31&amp;$D$130,'UNESCO Data'!$B$3:$B$4658&amp;'UNESCO Data'!$A$3:$A$4658,0))/100</f>
        <v>6.8149000000000005E-3</v>
      </c>
      <c r="E31" s="81">
        <f t="shared" si="2"/>
        <v>99.0923915425507</v>
      </c>
      <c r="F31" s="84">
        <f t="array" ref="F31">IF(ISERR(INDEX('UNESCO Data'!$M$3:$M$4658,MATCH(A31&amp;$F$130,'UNESCO Data'!$B$3:$B$4658&amp;'UNESCO Data'!$A$3:$A$4658,0))/100),"",INDEX('UNESCO Data'!$M$3:$M$4658,MATCH(A31&amp;$F$130,'UNESCO Data'!$B$3:$B$4658&amp;'UNESCO Data'!$A$3:$A$4658,0))/100)</f>
        <v>0.25069420000000003</v>
      </c>
      <c r="G31" s="81">
        <f t="shared" si="3"/>
        <v>65.687653137755191</v>
      </c>
      <c r="H31" s="84">
        <f t="array" ref="H31">IF(ISERR(INDEX('UNESCO Data'!$M$3:$M$4658,MATCH(A31&amp;$H$130,'UNESCO Data'!$B$3:$B$4658&amp;'UNESCO Data'!$A$3:$A$4658,0))/100),"",INDEX('UNESCO Data'!$M$3:$M$4658,MATCH(A31&amp;$H$130,'UNESCO Data'!$B$3:$B$4658&amp;'UNESCO Data'!$A$3:$A$4658,0))/100)</f>
        <v>0.42860999999999999</v>
      </c>
      <c r="I31" s="81">
        <f t="shared" si="4"/>
        <v>52.746336700449184</v>
      </c>
      <c r="J31" s="86">
        <f t="array" ref="J31">IF(ISERR(INDEX('UNESCO Data'!$M$3:$M$4658,MATCH(A31&amp;$J$130,'UNESCO Data'!$B$3:$B$4658&amp;'UNESCO Data'!$A$3:$A$4658,0))/100),"",INDEX('UNESCO Data'!$M$3:$M$4658,MATCH(A31&amp;$J$130,'UNESCO Data'!$B$3:$B$4658&amp;'UNESCO Data'!$A$3:$A$4658,0))/100)</f>
        <v>0.68338989999999999</v>
      </c>
      <c r="K31" s="81">
        <f t="shared" si="5"/>
        <v>61.311436908005049</v>
      </c>
      <c r="L31" s="84">
        <f t="array" ref="L31">IF(ISERR(INDEX('UNESCO Data'!$M$3:$M$4658,MATCH(A31&amp;$L$130,'UNESCO Data'!$B$3:$B$4658&amp;'UNESCO Data'!$A$3:$A$4658,0))/100),"",INDEX('UNESCO Data'!$M$3:$M$4658,MATCH(A31&amp;$L$130,'UNESCO Data'!$B$3:$B$4658&amp;'UNESCO Data'!$A$3:$A$4658,0))/100)</f>
        <v>0.32760829999999996</v>
      </c>
      <c r="M31" s="81">
        <f t="shared" si="6"/>
        <v>29.899612587365919</v>
      </c>
      <c r="N31" s="84">
        <f t="array" ref="N31">IF(ISERR(INDEX('UNESCO Data'!$M$3:$M$4658,MATCH(A31&amp;$N$130,'UNESCO Data'!$B$3:$B$4658&amp;'UNESCO Data'!$A$3:$A$4658,0))/100),"",INDEX('UNESCO Data'!$M$3:$M$4658,MATCH(A31&amp;$N$130,'UNESCO Data'!$B$3:$B$4658&amp;'UNESCO Data'!$A$3:$A$4658,0))/100)</f>
        <v>0.16789180000000001</v>
      </c>
      <c r="O31" s="81">
        <f t="shared" si="7"/>
        <v>16.513036889970742</v>
      </c>
      <c r="P31" s="77">
        <f t="array" ref="P31">INDEX('UNESCO Data'!$M$3:$M$4658,MATCH(A31&amp;$P$130,'UNESCO Data'!$B$3:$B$4658&amp;'UNESCO Data'!$A$3:$A$4658,0))</f>
        <v>4.2968820000000001</v>
      </c>
      <c r="Q31" s="81">
        <f t="shared" si="8"/>
        <v>26.647889342686661</v>
      </c>
      <c r="R31" s="84">
        <f t="array" ref="R31">IF(ISERR(INDEX('UNESCO Data'!$M$3:$M$4658,MATCH(A31&amp;$R$130,'UNESCO Data'!$B$3:$B$4658&amp;'UNESCO Data'!$A$3:$A$4658,0))/100),"",INDEX('UNESCO Data'!$M$3:$M$4658,MATCH(A31&amp;$R$130,'UNESCO Data'!$B$3:$B$4658&amp;'UNESCO Data'!$A$3:$A$4658,0))/100)</f>
        <v>0.59168050000000005</v>
      </c>
      <c r="S31" s="81">
        <f t="shared" si="9"/>
        <v>50.717489157279147</v>
      </c>
      <c r="T31" s="84">
        <f t="array" ref="T31">IF(ISERR(INDEX('UNESCO Data'!$M$3:$M$4658,MATCH(A31&amp;$T$130,'UNESCO Data'!$B$3:$B$4658&amp;'UNESCO Data'!$A$3:$A$4658,0))/100),"",INDEX('UNESCO Data'!$M$3:$M$4658,MATCH(A31&amp;$T$130,'UNESCO Data'!$B$3:$B$4658&amp;'UNESCO Data'!$A$3:$A$4658,0))/100)</f>
        <v>0.29325399999999996</v>
      </c>
      <c r="U31" s="81">
        <f t="shared" si="10"/>
        <v>25.002658215839478</v>
      </c>
      <c r="V31" s="88">
        <f t="array" ref="V31">INDEX('UNESCO Data'!$M$3:$M$4658,MATCH(A31&amp;$V$130,'UNESCO Data'!$B$3:$B$4658&amp;'UNESCO Data'!$A$3:$A$4658,0))</f>
        <v>18.389119999999998</v>
      </c>
      <c r="W31" s="81">
        <f t="shared" si="11"/>
        <v>86.63729755517376</v>
      </c>
      <c r="X31" s="84">
        <f t="array" ref="X31">IF(ISERR(INDEX('UNESCO Data'!$M$3:$M$4658,MATCH(A31&amp;$X$130,'UNESCO Data'!$B$3:$B$4658&amp;'UNESCO Data'!$A$3:$A$4658,0))/100),"",INDEX('UNESCO Data'!$M$3:$M$4658,MATCH(A31&amp;$X$130,'UNESCO Data'!$B$3:$B$4658&amp;'UNESCO Data'!$A$3:$A$4658,0))/100)</f>
        <v>0.15091740000000001</v>
      </c>
      <c r="Y31" s="81">
        <f t="shared" si="12"/>
        <v>45.650512053833978</v>
      </c>
    </row>
    <row r="32" spans="1:25" x14ac:dyDescent="0.25">
      <c r="A32" s="66" t="s">
        <v>105</v>
      </c>
      <c r="B32" s="75">
        <f t="shared" si="0"/>
        <v>51.499028149523184</v>
      </c>
      <c r="C32" s="59">
        <f t="shared" si="1"/>
        <v>26</v>
      </c>
      <c r="D32" s="84">
        <f t="array" ref="D32">INDEX('UNESCO Data'!$M$3:$M$4658,MATCH(A32&amp;$D$130,'UNESCO Data'!$B$3:$B$4658&amp;'UNESCO Data'!$A$3:$A$4658,0))/100</f>
        <v>8.3609699999999995E-2</v>
      </c>
      <c r="E32" s="81">
        <f t="shared" si="2"/>
        <v>88.606832214092478</v>
      </c>
      <c r="F32" s="84">
        <f t="array" ref="F32">IF(ISERR(INDEX('UNESCO Data'!$M$3:$M$4658,MATCH(A32&amp;$F$130,'UNESCO Data'!$B$3:$B$4658&amp;'UNESCO Data'!$A$3:$A$4658,0))/100),"",INDEX('UNESCO Data'!$M$3:$M$4658,MATCH(A32&amp;$F$130,'UNESCO Data'!$B$3:$B$4658&amp;'UNESCO Data'!$A$3:$A$4658,0))/100)</f>
        <v>0.18026499999999998</v>
      </c>
      <c r="G32" s="81">
        <f t="shared" si="3"/>
        <v>75.331978483995627</v>
      </c>
      <c r="H32" s="84">
        <f t="array" ref="H32">IF(ISERR(INDEX('UNESCO Data'!$M$3:$M$4658,MATCH(A32&amp;$H$130,'UNESCO Data'!$B$3:$B$4658&amp;'UNESCO Data'!$A$3:$A$4658,0))/100),"",INDEX('UNESCO Data'!$M$3:$M$4658,MATCH(A32&amp;$H$130,'UNESCO Data'!$B$3:$B$4658&amp;'UNESCO Data'!$A$3:$A$4658,0))/100)</f>
        <v>0.60308970000000006</v>
      </c>
      <c r="I32" s="81">
        <f t="shared" si="4"/>
        <v>33.446080591096788</v>
      </c>
      <c r="J32" s="86">
        <f t="array" ref="J32">IF(ISERR(INDEX('UNESCO Data'!$M$3:$M$4658,MATCH(A32&amp;$J$130,'UNESCO Data'!$B$3:$B$4658&amp;'UNESCO Data'!$A$3:$A$4658,0))/100),"",INDEX('UNESCO Data'!$M$3:$M$4658,MATCH(A32&amp;$J$130,'UNESCO Data'!$B$3:$B$4658&amp;'UNESCO Data'!$A$3:$A$4658,0))/100)</f>
        <v>0.58464799999999995</v>
      </c>
      <c r="K32" s="81">
        <f t="shared" si="5"/>
        <v>49.245548207759995</v>
      </c>
      <c r="L32" s="84">
        <f t="array" ref="L32">IF(ISERR(INDEX('UNESCO Data'!$M$3:$M$4658,MATCH(A32&amp;$L$130,'UNESCO Data'!$B$3:$B$4658&amp;'UNESCO Data'!$A$3:$A$4658,0))/100),"",INDEX('UNESCO Data'!$M$3:$M$4658,MATCH(A32&amp;$L$130,'UNESCO Data'!$B$3:$B$4658&amp;'UNESCO Data'!$A$3:$A$4658,0))/100)</f>
        <v>0.2293859</v>
      </c>
      <c r="M32" s="81">
        <f t="shared" si="6"/>
        <v>19.659408413818412</v>
      </c>
      <c r="N32" s="84">
        <f t="array" ref="N32">IF(ISERR(INDEX('UNESCO Data'!$M$3:$M$4658,MATCH(A32&amp;$N$130,'UNESCO Data'!$B$3:$B$4658&amp;'UNESCO Data'!$A$3:$A$4658,0))/100),"",INDEX('UNESCO Data'!$M$3:$M$4658,MATCH(A32&amp;$N$130,'UNESCO Data'!$B$3:$B$4658&amp;'UNESCO Data'!$A$3:$A$4658,0))/100)</f>
        <v>0.1244782</v>
      </c>
      <c r="O32" s="81">
        <f t="shared" si="7"/>
        <v>11.997942843711765</v>
      </c>
      <c r="P32" s="77">
        <f t="array" ref="P32">INDEX('UNESCO Data'!$M$3:$M$4658,MATCH(A32&amp;$P$130,'UNESCO Data'!$B$3:$B$4658&amp;'UNESCO Data'!$A$3:$A$4658,0))</f>
        <v>6.5916920000000001</v>
      </c>
      <c r="Q32" s="81">
        <f t="shared" si="8"/>
        <v>43.778975020883735</v>
      </c>
      <c r="R32" s="84">
        <f t="array" ref="R32">IF(ISERR(INDEX('UNESCO Data'!$M$3:$M$4658,MATCH(A32&amp;$R$130,'UNESCO Data'!$B$3:$B$4658&amp;'UNESCO Data'!$A$3:$A$4658,0))/100),"",INDEX('UNESCO Data'!$M$3:$M$4658,MATCH(A32&amp;$R$130,'UNESCO Data'!$B$3:$B$4658&amp;'UNESCO Data'!$A$3:$A$4658,0))/100)</f>
        <v>0.75227069999999996</v>
      </c>
      <c r="S32" s="81">
        <f t="shared" si="9"/>
        <v>70.100076255702575</v>
      </c>
      <c r="T32" s="84">
        <f t="array" ref="T32">IF(ISERR(INDEX('UNESCO Data'!$M$3:$M$4658,MATCH(A32&amp;$T$130,'UNESCO Data'!$B$3:$B$4658&amp;'UNESCO Data'!$A$3:$A$4658,0))/100),"",INDEX('UNESCO Data'!$M$3:$M$4658,MATCH(A32&amp;$T$130,'UNESCO Data'!$B$3:$B$4658&amp;'UNESCO Data'!$A$3:$A$4658,0))/100)</f>
        <v>0.90809830000000002</v>
      </c>
      <c r="U32" s="81">
        <f t="shared" si="10"/>
        <v>90.247722370631905</v>
      </c>
      <c r="V32" s="88">
        <f t="array" ref="V32">INDEX('UNESCO Data'!$M$3:$M$4658,MATCH(A32&amp;$V$130,'UNESCO Data'!$B$3:$B$4658&amp;'UNESCO Data'!$A$3:$A$4658,0))</f>
        <v>69.509690000000006</v>
      </c>
      <c r="W32" s="81">
        <f t="shared" si="11"/>
        <v>14.886299375456055</v>
      </c>
      <c r="X32" s="84">
        <f t="array" ref="X32">IF(ISERR(INDEX('UNESCO Data'!$M$3:$M$4658,MATCH(A32&amp;$X$130,'UNESCO Data'!$B$3:$B$4658&amp;'UNESCO Data'!$A$3:$A$4658,0))/100),"",INDEX('UNESCO Data'!$M$3:$M$4658,MATCH(A32&amp;$X$130,'UNESCO Data'!$B$3:$B$4658&amp;'UNESCO Data'!$A$3:$A$4658,0))/100)</f>
        <v>0.21551580000000001</v>
      </c>
      <c r="Y32" s="81">
        <f t="shared" si="12"/>
        <v>69.188445867605679</v>
      </c>
    </row>
    <row r="33" spans="1:25" x14ac:dyDescent="0.25">
      <c r="A33" s="66" t="s">
        <v>128</v>
      </c>
      <c r="B33" s="75">
        <f t="shared" si="0"/>
        <v>51.586779108043586</v>
      </c>
      <c r="C33" s="59">
        <f t="shared" si="1"/>
        <v>27</v>
      </c>
      <c r="D33" s="84">
        <f t="array" ref="D33">INDEX('UNESCO Data'!$M$3:$M$4658,MATCH(A33&amp;$D$130,'UNESCO Data'!$B$3:$B$4658&amp;'UNESCO Data'!$A$3:$A$4658,0))/100</f>
        <v>0.40028069999999999</v>
      </c>
      <c r="E33" s="81">
        <f t="shared" si="2"/>
        <v>45.368584857472072</v>
      </c>
      <c r="F33" s="84">
        <f t="array" ref="F33">IF(ISERR(INDEX('UNESCO Data'!$M$3:$M$4658,MATCH(A33&amp;$F$130,'UNESCO Data'!$B$3:$B$4658&amp;'UNESCO Data'!$A$3:$A$4658,0))/100),"",INDEX('UNESCO Data'!$M$3:$M$4658,MATCH(A33&amp;$F$130,'UNESCO Data'!$B$3:$B$4658&amp;'UNESCO Data'!$A$3:$A$4658,0))/100)</f>
        <v>0.30590410000000001</v>
      </c>
      <c r="G33" s="81">
        <f t="shared" si="3"/>
        <v>58.127404860997856</v>
      </c>
      <c r="H33" s="84">
        <f t="array" ref="H33">IF(ISERR(INDEX('UNESCO Data'!$M$3:$M$4658,MATCH(A33&amp;$H$130,'UNESCO Data'!$B$3:$B$4658&amp;'UNESCO Data'!$A$3:$A$4658,0))/100),"",INDEX('UNESCO Data'!$M$3:$M$4658,MATCH(A33&amp;$H$130,'UNESCO Data'!$B$3:$B$4658&amp;'UNESCO Data'!$A$3:$A$4658,0))/100)</f>
        <v>0.53068660000000001</v>
      </c>
      <c r="I33" s="81">
        <f t="shared" si="4"/>
        <v>41.455025890240769</v>
      </c>
      <c r="J33" s="86">
        <f t="array" ref="J33">IF(ISERR(INDEX('UNESCO Data'!$M$3:$M$4658,MATCH(A33&amp;$J$130,'UNESCO Data'!$B$3:$B$4658&amp;'UNESCO Data'!$A$3:$A$4658,0))/100),"",INDEX('UNESCO Data'!$M$3:$M$4658,MATCH(A33&amp;$J$130,'UNESCO Data'!$B$3:$B$4658&amp;'UNESCO Data'!$A$3:$A$4658,0))/100)</f>
        <v>0.65909450000000003</v>
      </c>
      <c r="K33" s="81">
        <f t="shared" si="5"/>
        <v>58.342630430431363</v>
      </c>
      <c r="L33" s="84">
        <f t="array" ref="L33">IF(ISERR(INDEX('UNESCO Data'!$M$3:$M$4658,MATCH(A33&amp;$L$130,'UNESCO Data'!$B$3:$B$4658&amp;'UNESCO Data'!$A$3:$A$4658,0))/100),"",INDEX('UNESCO Data'!$M$3:$M$4658,MATCH(A33&amp;$L$130,'UNESCO Data'!$B$3:$B$4658&amp;'UNESCO Data'!$A$3:$A$4658,0))/100)</f>
        <v>0.44731579999999999</v>
      </c>
      <c r="M33" s="81">
        <f t="shared" si="6"/>
        <v>42.379751955829114</v>
      </c>
      <c r="N33" s="84">
        <f t="array" ref="N33">IF(ISERR(INDEX('UNESCO Data'!$M$3:$M$4658,MATCH(A33&amp;$N$130,'UNESCO Data'!$B$3:$B$4658&amp;'UNESCO Data'!$A$3:$A$4658,0))/100),"",INDEX('UNESCO Data'!$M$3:$M$4658,MATCH(A33&amp;$N$130,'UNESCO Data'!$B$3:$B$4658&amp;'UNESCO Data'!$A$3:$A$4658,0))/100)</f>
        <v>0.43063049999999997</v>
      </c>
      <c r="O33" s="81">
        <f t="shared" si="7"/>
        <v>43.838343708383015</v>
      </c>
      <c r="P33" s="77">
        <f t="array" ref="P33">INDEX('UNESCO Data'!$M$3:$M$4658,MATCH(A33&amp;$P$130,'UNESCO Data'!$B$3:$B$4658&amp;'UNESCO Data'!$A$3:$A$4658,0))</f>
        <v>6.6735239999999996</v>
      </c>
      <c r="Q33" s="81">
        <f t="shared" si="8"/>
        <v>44.389862633896669</v>
      </c>
      <c r="R33" s="84">
        <f t="array" ref="R33">IF(ISERR(INDEX('UNESCO Data'!$M$3:$M$4658,MATCH(A33&amp;$R$130,'UNESCO Data'!$B$3:$B$4658&amp;'UNESCO Data'!$A$3:$A$4658,0))/100),"",INDEX('UNESCO Data'!$M$3:$M$4658,MATCH(A33&amp;$R$130,'UNESCO Data'!$B$3:$B$4658&amp;'UNESCO Data'!$A$3:$A$4658,0))/100)</f>
        <v>0.65325169999999999</v>
      </c>
      <c r="S33" s="81">
        <f t="shared" si="9"/>
        <v>58.148883767625534</v>
      </c>
      <c r="T33" s="84">
        <f t="array" ref="T33">IF(ISERR(INDEX('UNESCO Data'!$M$3:$M$4658,MATCH(A33&amp;$T$130,'UNESCO Data'!$B$3:$B$4658&amp;'UNESCO Data'!$A$3:$A$4658,0))/100),"",INDEX('UNESCO Data'!$M$3:$M$4658,MATCH(A33&amp;$T$130,'UNESCO Data'!$B$3:$B$4658&amp;'UNESCO Data'!$A$3:$A$4658,0))/100)</f>
        <v>0.66148499999999999</v>
      </c>
      <c r="U33" s="81">
        <f t="shared" si="10"/>
        <v>64.078006590677418</v>
      </c>
      <c r="V33" s="88">
        <f t="array" ref="V33">INDEX('UNESCO Data'!$M$3:$M$4658,MATCH(A33&amp;$V$130,'UNESCO Data'!$B$3:$B$4658&amp;'UNESCO Data'!$A$3:$A$4658,0))</f>
        <v>37.553190000000001</v>
      </c>
      <c r="W33" s="81">
        <f t="shared" si="11"/>
        <v>59.739296384881989</v>
      </c>
      <c r="X33" s="84" t="str">
        <f t="array" ref="X33">IF(ISERR(INDEX('UNESCO Data'!$M$3:$M$4658,MATCH(A33&amp;$X$130,'UNESCO Data'!$B$3:$B$4658&amp;'UNESCO Data'!$A$3:$A$4658,0))/100),"",INDEX('UNESCO Data'!$M$3:$M$4658,MATCH(A33&amp;$X$130,'UNESCO Data'!$B$3:$B$4658&amp;'UNESCO Data'!$A$3:$A$4658,0))/100)</f>
        <v/>
      </c>
      <c r="Y33" s="81" t="str">
        <f t="shared" si="12"/>
        <v/>
      </c>
    </row>
    <row r="34" spans="1:25" x14ac:dyDescent="0.25">
      <c r="A34" s="66" t="s">
        <v>146</v>
      </c>
      <c r="B34" s="75">
        <f t="shared" si="0"/>
        <v>52.063988567524966</v>
      </c>
      <c r="C34" s="59">
        <f t="shared" si="1"/>
        <v>28</v>
      </c>
      <c r="D34" s="84">
        <f t="array" ref="D34">INDEX('UNESCO Data'!$M$3:$M$4658,MATCH(A34&amp;$D$130,'UNESCO Data'!$B$3:$B$4658&amp;'UNESCO Data'!$A$3:$A$4658,0))/100</f>
        <v>3.9081600000000001E-2</v>
      </c>
      <c r="E34" s="81">
        <f t="shared" si="2"/>
        <v>94.686697443685105</v>
      </c>
      <c r="F34" s="84">
        <f t="array" ref="F34">IF(ISERR(INDEX('UNESCO Data'!$M$3:$M$4658,MATCH(A34&amp;$F$130,'UNESCO Data'!$B$3:$B$4658&amp;'UNESCO Data'!$A$3:$A$4658,0))/100),"",INDEX('UNESCO Data'!$M$3:$M$4658,MATCH(A34&amp;$F$130,'UNESCO Data'!$B$3:$B$4658&amp;'UNESCO Data'!$A$3:$A$4658,0))/100)</f>
        <v>0.2596753</v>
      </c>
      <c r="G34" s="81">
        <f t="shared" si="3"/>
        <v>64.457813094603793</v>
      </c>
      <c r="H34" s="84">
        <f t="array" ref="H34">IF(ISERR(INDEX('UNESCO Data'!$M$3:$M$4658,MATCH(A34&amp;$H$130,'UNESCO Data'!$B$3:$B$4658&amp;'UNESCO Data'!$A$3:$A$4658,0))/100),"",INDEX('UNESCO Data'!$M$3:$M$4658,MATCH(A34&amp;$H$130,'UNESCO Data'!$B$3:$B$4658&amp;'UNESCO Data'!$A$3:$A$4658,0))/100)</f>
        <v>0.41400199999999998</v>
      </c>
      <c r="I34" s="81">
        <f t="shared" si="4"/>
        <v>54.362216033376839</v>
      </c>
      <c r="J34" s="86">
        <f t="array" ref="J34">IF(ISERR(INDEX('UNESCO Data'!$M$3:$M$4658,MATCH(A34&amp;$J$130,'UNESCO Data'!$B$3:$B$4658&amp;'UNESCO Data'!$A$3:$A$4658,0))/100),"",INDEX('UNESCO Data'!$M$3:$M$4658,MATCH(A34&amp;$J$130,'UNESCO Data'!$B$3:$B$4658&amp;'UNESCO Data'!$A$3:$A$4658,0))/100)</f>
        <v>0.61084260000000001</v>
      </c>
      <c r="K34" s="81">
        <f t="shared" si="5"/>
        <v>52.446429780298502</v>
      </c>
      <c r="L34" s="84">
        <f t="array" ref="L34">IF(ISERR(INDEX('UNESCO Data'!$M$3:$M$4658,MATCH(A34&amp;$L$130,'UNESCO Data'!$B$3:$B$4658&amp;'UNESCO Data'!$A$3:$A$4658,0))/100),"",INDEX('UNESCO Data'!$M$3:$M$4658,MATCH(A34&amp;$L$130,'UNESCO Data'!$B$3:$B$4658&amp;'UNESCO Data'!$A$3:$A$4658,0))/100)</f>
        <v>0.3024345</v>
      </c>
      <c r="M34" s="81">
        <f t="shared" si="6"/>
        <v>27.27511092762181</v>
      </c>
      <c r="N34" s="84">
        <f t="array" ref="N34">IF(ISERR(INDEX('UNESCO Data'!$M$3:$M$4658,MATCH(A34&amp;$N$130,'UNESCO Data'!$B$3:$B$4658&amp;'UNESCO Data'!$A$3:$A$4658,0))/100),"",INDEX('UNESCO Data'!$M$3:$M$4658,MATCH(A34&amp;$N$130,'UNESCO Data'!$B$3:$B$4658&amp;'UNESCO Data'!$A$3:$A$4658,0))/100)</f>
        <v>0.16199560000000002</v>
      </c>
      <c r="O34" s="81">
        <f t="shared" si="7"/>
        <v>15.899821272847255</v>
      </c>
      <c r="P34" s="77">
        <f t="array" ref="P34">INDEX('UNESCO Data'!$M$3:$M$4658,MATCH(A34&amp;$P$130,'UNESCO Data'!$B$3:$B$4658&amp;'UNESCO Data'!$A$3:$A$4658,0))</f>
        <v>3.2721900000000002</v>
      </c>
      <c r="Q34" s="81">
        <f t="shared" si="8"/>
        <v>18.998416643089257</v>
      </c>
      <c r="R34" s="84">
        <f t="array" ref="R34">IF(ISERR(INDEX('UNESCO Data'!$M$3:$M$4658,MATCH(A34&amp;$R$130,'UNESCO Data'!$B$3:$B$4658&amp;'UNESCO Data'!$A$3:$A$4658,0))/100),"",INDEX('UNESCO Data'!$M$3:$M$4658,MATCH(A34&amp;$R$130,'UNESCO Data'!$B$3:$B$4658&amp;'UNESCO Data'!$A$3:$A$4658,0))/100)</f>
        <v>0.86994879999999997</v>
      </c>
      <c r="S34" s="81">
        <f t="shared" si="9"/>
        <v>84.303346584944236</v>
      </c>
      <c r="T34" s="84">
        <f t="array" ref="T34">IF(ISERR(INDEX('UNESCO Data'!$M$3:$M$4658,MATCH(A34&amp;$T$130,'UNESCO Data'!$B$3:$B$4658&amp;'UNESCO Data'!$A$3:$A$4658,0))/100),"",INDEX('UNESCO Data'!$M$3:$M$4658,MATCH(A34&amp;$T$130,'UNESCO Data'!$B$3:$B$4658&amp;'UNESCO Data'!$A$3:$A$4658,0))/100)</f>
        <v>0.93924530000000006</v>
      </c>
      <c r="U34" s="81">
        <f t="shared" si="10"/>
        <v>93.552929905660406</v>
      </c>
      <c r="V34" s="88">
        <f t="array" ref="V34">INDEX('UNESCO Data'!$M$3:$M$4658,MATCH(A34&amp;$V$130,'UNESCO Data'!$B$3:$B$4658&amp;'UNESCO Data'!$A$3:$A$4658,0))</f>
        <v>58.343170000000001</v>
      </c>
      <c r="W34" s="81">
        <f t="shared" si="11"/>
        <v>30.559226265625348</v>
      </c>
      <c r="X34" s="84">
        <f t="array" ref="X34">IF(ISERR(INDEX('UNESCO Data'!$M$3:$M$4658,MATCH(A34&amp;$X$130,'UNESCO Data'!$B$3:$B$4658&amp;'UNESCO Data'!$A$3:$A$4658,0))/100),"",INDEX('UNESCO Data'!$M$3:$M$4658,MATCH(A34&amp;$X$130,'UNESCO Data'!$B$3:$B$4658&amp;'UNESCO Data'!$A$3:$A$4658,0))/100)</f>
        <v>0.12487640000000001</v>
      </c>
      <c r="Y34" s="81">
        <f t="shared" si="12"/>
        <v>36.161866291022058</v>
      </c>
    </row>
    <row r="35" spans="1:25" x14ac:dyDescent="0.25">
      <c r="A35" s="66" t="s">
        <v>66</v>
      </c>
      <c r="B35" s="75">
        <f t="shared" si="0"/>
        <v>52.8363416400625</v>
      </c>
      <c r="C35" s="59">
        <f t="shared" si="1"/>
        <v>29</v>
      </c>
      <c r="D35" s="84">
        <f t="array" ref="D35">INDEX('UNESCO Data'!$M$3:$M$4658,MATCH(A35&amp;$D$130,'UNESCO Data'!$B$3:$B$4658&amp;'UNESCO Data'!$A$3:$A$4658,0))/100</f>
        <v>0.20371739999999999</v>
      </c>
      <c r="E35" s="81">
        <f t="shared" si="2"/>
        <v>72.207331021893779</v>
      </c>
      <c r="F35" s="84">
        <f t="array" ref="F35">IF(ISERR(INDEX('UNESCO Data'!$M$3:$M$4658,MATCH(A35&amp;$F$130,'UNESCO Data'!$B$3:$B$4658&amp;'UNESCO Data'!$A$3:$A$4658,0))/100),"",INDEX('UNESCO Data'!$M$3:$M$4658,MATCH(A35&amp;$F$130,'UNESCO Data'!$B$3:$B$4658&amp;'UNESCO Data'!$A$3:$A$4658,0))/100)</f>
        <v>0.21380780000000002</v>
      </c>
      <c r="G35" s="81">
        <f t="shared" si="3"/>
        <v>70.738746185121386</v>
      </c>
      <c r="H35" s="84">
        <f t="array" ref="H35">IF(ISERR(INDEX('UNESCO Data'!$M$3:$M$4658,MATCH(A35&amp;$H$130,'UNESCO Data'!$B$3:$B$4658&amp;'UNESCO Data'!$A$3:$A$4658,0))/100),"",INDEX('UNESCO Data'!$M$3:$M$4658,MATCH(A35&amp;$H$130,'UNESCO Data'!$B$3:$B$4658&amp;'UNESCO Data'!$A$3:$A$4658,0))/100)</f>
        <v>0.59608030000000001</v>
      </c>
      <c r="I35" s="81">
        <f t="shared" si="4"/>
        <v>34.221432767727627</v>
      </c>
      <c r="J35" s="86">
        <f t="array" ref="J35">IF(ISERR(INDEX('UNESCO Data'!$M$3:$M$4658,MATCH(A35&amp;$J$130,'UNESCO Data'!$B$3:$B$4658&amp;'UNESCO Data'!$A$3:$A$4658,0))/100),"",INDEX('UNESCO Data'!$M$3:$M$4658,MATCH(A35&amp;$J$130,'UNESCO Data'!$B$3:$B$4658&amp;'UNESCO Data'!$A$3:$A$4658,0))/100)</f>
        <v>0.60178260000000006</v>
      </c>
      <c r="K35" s="81">
        <f t="shared" si="5"/>
        <v>51.339331865186274</v>
      </c>
      <c r="L35" s="84">
        <f t="array" ref="L35">IF(ISERR(INDEX('UNESCO Data'!$M$3:$M$4658,MATCH(A35&amp;$L$130,'UNESCO Data'!$B$3:$B$4658&amp;'UNESCO Data'!$A$3:$A$4658,0))/100),"",INDEX('UNESCO Data'!$M$3:$M$4658,MATCH(A35&amp;$L$130,'UNESCO Data'!$B$3:$B$4658&amp;'UNESCO Data'!$A$3:$A$4658,0))/100)</f>
        <v>0.47278789999999998</v>
      </c>
      <c r="M35" s="81">
        <f t="shared" si="6"/>
        <v>45.03535296668835</v>
      </c>
      <c r="N35" s="84">
        <f t="array" ref="N35">IF(ISERR(INDEX('UNESCO Data'!$M$3:$M$4658,MATCH(A35&amp;$N$130,'UNESCO Data'!$B$3:$B$4658&amp;'UNESCO Data'!$A$3:$A$4658,0))/100),"",INDEX('UNESCO Data'!$M$3:$M$4658,MATCH(A35&amp;$N$130,'UNESCO Data'!$B$3:$B$4658&amp;'UNESCO Data'!$A$3:$A$4658,0))/100)</f>
        <v>0.2784528</v>
      </c>
      <c r="O35" s="81">
        <f t="shared" si="7"/>
        <v>28.011583724336901</v>
      </c>
      <c r="P35" s="77">
        <f t="array" ref="P35">INDEX('UNESCO Data'!$M$3:$M$4658,MATCH(A35&amp;$P$130,'UNESCO Data'!$B$3:$B$4658&amp;'UNESCO Data'!$A$3:$A$4658,0))</f>
        <v>6.1993369999999999</v>
      </c>
      <c r="Q35" s="81">
        <f t="shared" si="8"/>
        <v>40.849988690307775</v>
      </c>
      <c r="R35" s="84">
        <f t="array" ref="R35">IF(ISERR(INDEX('UNESCO Data'!$M$3:$M$4658,MATCH(A35&amp;$R$130,'UNESCO Data'!$B$3:$B$4658&amp;'UNESCO Data'!$A$3:$A$4658,0))/100),"",INDEX('UNESCO Data'!$M$3:$M$4658,MATCH(A35&amp;$R$130,'UNESCO Data'!$B$3:$B$4658&amp;'UNESCO Data'!$A$3:$A$4658,0))/100)</f>
        <v>0.70851949999999997</v>
      </c>
      <c r="S35" s="81">
        <f t="shared" si="9"/>
        <v>64.819483513053626</v>
      </c>
      <c r="T35" s="84">
        <f t="array" ref="T35">IF(ISERR(INDEX('UNESCO Data'!$M$3:$M$4658,MATCH(A35&amp;$T$130,'UNESCO Data'!$B$3:$B$4658&amp;'UNESCO Data'!$A$3:$A$4658,0))/100),"",INDEX('UNESCO Data'!$M$3:$M$4658,MATCH(A35&amp;$T$130,'UNESCO Data'!$B$3:$B$4658&amp;'UNESCO Data'!$A$3:$A$4658,0))/100)</f>
        <v>0.9301024</v>
      </c>
      <c r="U35" s="81">
        <f t="shared" si="10"/>
        <v>92.582718264988358</v>
      </c>
      <c r="V35" s="88">
        <f t="array" ref="V35">INDEX('UNESCO Data'!$M$3:$M$4658,MATCH(A35&amp;$V$130,'UNESCO Data'!$B$3:$B$4658&amp;'UNESCO Data'!$A$3:$A$4658,0))</f>
        <v>42.147300000000001</v>
      </c>
      <c r="W35" s="81">
        <f t="shared" si="11"/>
        <v>53.291168395553569</v>
      </c>
      <c r="X35" s="84">
        <f t="array" ref="X35">IF(ISERR(INDEX('UNESCO Data'!$M$3:$M$4658,MATCH(A35&amp;$X$130,'UNESCO Data'!$B$3:$B$4658&amp;'UNESCO Data'!$A$3:$A$4658,0))/100),"",INDEX('UNESCO Data'!$M$3:$M$4658,MATCH(A35&amp;$X$130,'UNESCO Data'!$B$3:$B$4658&amp;'UNESCO Data'!$A$3:$A$4658,0))/100)</f>
        <v>0.1027583</v>
      </c>
      <c r="Y35" s="81">
        <f t="shared" si="12"/>
        <v>28.102620645829855</v>
      </c>
    </row>
    <row r="36" spans="1:25" x14ac:dyDescent="0.25">
      <c r="A36" s="66" t="s">
        <v>76</v>
      </c>
      <c r="B36" s="75">
        <f t="shared" si="0"/>
        <v>56.849580350471292</v>
      </c>
      <c r="C36" s="59">
        <f t="shared" si="1"/>
        <v>30</v>
      </c>
      <c r="D36" s="84">
        <f t="array" ref="D36">INDEX('UNESCO Data'!$M$3:$M$4658,MATCH(A36&amp;$D$130,'UNESCO Data'!$B$3:$B$4658&amp;'UNESCO Data'!$A$3:$A$4658,0))/100</f>
        <v>0.13786029999999999</v>
      </c>
      <c r="E36" s="81">
        <f t="shared" si="2"/>
        <v>81.199457171713888</v>
      </c>
      <c r="F36" s="84">
        <f t="array" ref="F36">IF(ISERR(INDEX('UNESCO Data'!$M$3:$M$4658,MATCH(A36&amp;$F$130,'UNESCO Data'!$B$3:$B$4658&amp;'UNESCO Data'!$A$3:$A$4658,0))/100),"",INDEX('UNESCO Data'!$M$3:$M$4658,MATCH(A36&amp;$F$130,'UNESCO Data'!$B$3:$B$4658&amp;'UNESCO Data'!$A$3:$A$4658,0))/100)</f>
        <v>6.3912899999999995E-2</v>
      </c>
      <c r="G36" s="81">
        <f t="shared" si="3"/>
        <v>91.264823200651492</v>
      </c>
      <c r="H36" s="84">
        <f t="array" ref="H36">IF(ISERR(INDEX('UNESCO Data'!$M$3:$M$4658,MATCH(A36&amp;$H$130,'UNESCO Data'!$B$3:$B$4658&amp;'UNESCO Data'!$A$3:$A$4658,0))/100),"",INDEX('UNESCO Data'!$M$3:$M$4658,MATCH(A36&amp;$H$130,'UNESCO Data'!$B$3:$B$4658&amp;'UNESCO Data'!$A$3:$A$4658,0))/100)</f>
        <v>0.2390632</v>
      </c>
      <c r="I36" s="81">
        <f t="shared" si="4"/>
        <v>73.713255973626474</v>
      </c>
      <c r="J36" s="86">
        <f t="array" ref="J36">IF(ISERR(INDEX('UNESCO Data'!$M$3:$M$4658,MATCH(A36&amp;$J$130,'UNESCO Data'!$B$3:$B$4658&amp;'UNESCO Data'!$A$3:$A$4658,0))/100),"",INDEX('UNESCO Data'!$M$3:$M$4658,MATCH(A36&amp;$J$130,'UNESCO Data'!$B$3:$B$4658&amp;'UNESCO Data'!$A$3:$A$4658,0))/100)</f>
        <v>0.48657049999999996</v>
      </c>
      <c r="K36" s="81">
        <f t="shared" si="5"/>
        <v>37.260846687956509</v>
      </c>
      <c r="L36" s="84">
        <f t="array" ref="L36">IF(ISERR(INDEX('UNESCO Data'!$M$3:$M$4658,MATCH(A36&amp;$L$130,'UNESCO Data'!$B$3:$B$4658&amp;'UNESCO Data'!$A$3:$A$4658,0))/100),"",INDEX('UNESCO Data'!$M$3:$M$4658,MATCH(A36&amp;$L$130,'UNESCO Data'!$B$3:$B$4658&amp;'UNESCO Data'!$A$3:$A$4658,0))/100)</f>
        <v>0.34063099999999996</v>
      </c>
      <c r="M36" s="81">
        <f t="shared" si="6"/>
        <v>31.257297869856039</v>
      </c>
      <c r="N36" s="84">
        <f t="array" ref="N36">IF(ISERR(INDEX('UNESCO Data'!$M$3:$M$4658,MATCH(A36&amp;$N$130,'UNESCO Data'!$B$3:$B$4658&amp;'UNESCO Data'!$A$3:$A$4658,0))/100),"",INDEX('UNESCO Data'!$M$3:$M$4658,MATCH(A36&amp;$N$130,'UNESCO Data'!$B$3:$B$4658&amp;'UNESCO Data'!$A$3:$A$4658,0))/100)</f>
        <v>9.4007199999999999E-2</v>
      </c>
      <c r="O36" s="81">
        <f t="shared" si="7"/>
        <v>8.828902941847895</v>
      </c>
      <c r="P36" s="77">
        <f t="array" ref="P36">INDEX('UNESCO Data'!$M$3:$M$4658,MATCH(A36&amp;$P$130,'UNESCO Data'!$B$3:$B$4658&amp;'UNESCO Data'!$A$3:$A$4658,0))</f>
        <v>7.8960090000000003</v>
      </c>
      <c r="Q36" s="81">
        <f t="shared" si="8"/>
        <v>53.515888437911286</v>
      </c>
      <c r="R36" s="84">
        <f t="array" ref="R36">IF(ISERR(INDEX('UNESCO Data'!$M$3:$M$4658,MATCH(A36&amp;$R$130,'UNESCO Data'!$B$3:$B$4658&amp;'UNESCO Data'!$A$3:$A$4658,0))/100),"",INDEX('UNESCO Data'!$M$3:$M$4658,MATCH(A36&amp;$R$130,'UNESCO Data'!$B$3:$B$4658&amp;'UNESCO Data'!$A$3:$A$4658,0))/100)</f>
        <v>0.81570359999999997</v>
      </c>
      <c r="S36" s="81">
        <f t="shared" si="9"/>
        <v>77.756170520206794</v>
      </c>
      <c r="T36" s="84" t="str">
        <f t="array" ref="T36">IF(ISERR(INDEX('UNESCO Data'!$M$3:$M$4658,MATCH(A36&amp;$T$130,'UNESCO Data'!$B$3:$B$4658&amp;'UNESCO Data'!$A$3:$A$4658,0))/100),"",INDEX('UNESCO Data'!$M$3:$M$4658,MATCH(A36&amp;$T$130,'UNESCO Data'!$B$3:$B$4658&amp;'UNESCO Data'!$A$3:$A$4658,0))/100)</f>
        <v/>
      </c>
      <c r="U36" s="81" t="str">
        <f t="shared" si="10"/>
        <v/>
      </c>
      <c r="V36" s="88" t="str">
        <f t="array" ref="V36">INDEX('UNESCO Data'!$M$3:$M$4658,MATCH(A36&amp;$V$130,'UNESCO Data'!$B$3:$B$4658&amp;'UNESCO Data'!$A$3:$A$4658,0))</f>
        <v/>
      </c>
      <c r="W36" s="81" t="str">
        <f t="shared" si="11"/>
        <v/>
      </c>
      <c r="X36" s="84" t="str">
        <f t="array" ref="X36">IF(ISERR(INDEX('UNESCO Data'!$M$3:$M$4658,MATCH(A36&amp;$X$130,'UNESCO Data'!$B$3:$B$4658&amp;'UNESCO Data'!$A$3:$A$4658,0))/100),"",INDEX('UNESCO Data'!$M$3:$M$4658,MATCH(A36&amp;$X$130,'UNESCO Data'!$B$3:$B$4658&amp;'UNESCO Data'!$A$3:$A$4658,0))/100)</f>
        <v/>
      </c>
      <c r="Y36" s="81" t="str">
        <f t="shared" si="12"/>
        <v/>
      </c>
    </row>
    <row r="37" spans="1:25" x14ac:dyDescent="0.25">
      <c r="A37" s="66" t="s">
        <v>72</v>
      </c>
      <c r="B37" s="75">
        <f t="shared" si="0"/>
        <v>57.928889290963582</v>
      </c>
      <c r="C37" s="59">
        <f t="shared" si="1"/>
        <v>31</v>
      </c>
      <c r="D37" s="84">
        <f t="array" ref="D37">INDEX('UNESCO Data'!$M$3:$M$4658,MATCH(A37&amp;$D$130,'UNESCO Data'!$B$3:$B$4658&amp;'UNESCO Data'!$A$3:$A$4658,0))/100</f>
        <v>0.12080539999999999</v>
      </c>
      <c r="E37" s="81">
        <f t="shared" si="2"/>
        <v>83.528132626183762</v>
      </c>
      <c r="F37" s="84">
        <f t="array" ref="F37">IF(ISERR(INDEX('UNESCO Data'!$M$3:$M$4658,MATCH(A37&amp;$F$130,'UNESCO Data'!$B$3:$B$4658&amp;'UNESCO Data'!$A$3:$A$4658,0))/100),"",INDEX('UNESCO Data'!$M$3:$M$4658,MATCH(A37&amp;$F$130,'UNESCO Data'!$B$3:$B$4658&amp;'UNESCO Data'!$A$3:$A$4658,0))/100)</f>
        <v>0.3066663</v>
      </c>
      <c r="G37" s="81">
        <f t="shared" si="3"/>
        <v>58.023031890995291</v>
      </c>
      <c r="H37" s="84">
        <f t="array" ref="H37">IF(ISERR(INDEX('UNESCO Data'!$M$3:$M$4658,MATCH(A37&amp;$H$130,'UNESCO Data'!$B$3:$B$4658&amp;'UNESCO Data'!$A$3:$A$4658,0))/100),"",INDEX('UNESCO Data'!$M$3:$M$4658,MATCH(A37&amp;$H$130,'UNESCO Data'!$B$3:$B$4658&amp;'UNESCO Data'!$A$3:$A$4658,0))/100)</f>
        <v>0.553122</v>
      </c>
      <c r="I37" s="81">
        <f t="shared" si="4"/>
        <v>38.973310447608966</v>
      </c>
      <c r="J37" s="86">
        <f t="array" ref="J37">IF(ISERR(INDEX('UNESCO Data'!$M$3:$M$4658,MATCH(A37&amp;$J$130,'UNESCO Data'!$B$3:$B$4658&amp;'UNESCO Data'!$A$3:$A$4658,0))/100),"",INDEX('UNESCO Data'!$M$3:$M$4658,MATCH(A37&amp;$J$130,'UNESCO Data'!$B$3:$B$4658&amp;'UNESCO Data'!$A$3:$A$4658,0))/100)</f>
        <v>0.56490000000000007</v>
      </c>
      <c r="K37" s="81">
        <f t="shared" si="5"/>
        <v>46.832416902281388</v>
      </c>
      <c r="L37" s="84">
        <f t="array" ref="L37">IF(ISERR(INDEX('UNESCO Data'!$M$3:$M$4658,MATCH(A37&amp;$L$130,'UNESCO Data'!$B$3:$B$4658&amp;'UNESCO Data'!$A$3:$A$4658,0))/100),"",INDEX('UNESCO Data'!$M$3:$M$4658,MATCH(A37&amp;$L$130,'UNESCO Data'!$B$3:$B$4658&amp;'UNESCO Data'!$A$3:$A$4658,0))/100)</f>
        <v>0.34426220000000002</v>
      </c>
      <c r="M37" s="81">
        <f t="shared" si="6"/>
        <v>31.63586965587416</v>
      </c>
      <c r="N37" s="84">
        <f t="array" ref="N37">IF(ISERR(INDEX('UNESCO Data'!$M$3:$M$4658,MATCH(A37&amp;$N$130,'UNESCO Data'!$B$3:$B$4658&amp;'UNESCO Data'!$A$3:$A$4658,0))/100),"",INDEX('UNESCO Data'!$M$3:$M$4658,MATCH(A37&amp;$N$130,'UNESCO Data'!$B$3:$B$4658&amp;'UNESCO Data'!$A$3:$A$4658,0))/100)</f>
        <v>0.2207645</v>
      </c>
      <c r="O37" s="81">
        <f t="shared" si="7"/>
        <v>22.011894689822331</v>
      </c>
      <c r="P37" s="77">
        <f t="array" ref="P37">INDEX('UNESCO Data'!$M$3:$M$4658,MATCH(A37&amp;$P$130,'UNESCO Data'!$B$3:$B$4658&amp;'UNESCO Data'!$A$3:$A$4658,0))</f>
        <v>7.01267</v>
      </c>
      <c r="Q37" s="81">
        <f t="shared" si="8"/>
        <v>46.921636150404723</v>
      </c>
      <c r="R37" s="84">
        <f t="array" ref="R37">IF(ISERR(INDEX('UNESCO Data'!$M$3:$M$4658,MATCH(A37&amp;$R$130,'UNESCO Data'!$B$3:$B$4658&amp;'UNESCO Data'!$A$3:$A$4658,0))/100),"",INDEX('UNESCO Data'!$M$3:$M$4658,MATCH(A37&amp;$R$130,'UNESCO Data'!$B$3:$B$4658&amp;'UNESCO Data'!$A$3:$A$4658,0))/100)</f>
        <v>0.90999309999999989</v>
      </c>
      <c r="S37" s="81">
        <f t="shared" si="9"/>
        <v>89.136531502488381</v>
      </c>
      <c r="T37" s="84" t="str">
        <f t="array" ref="T37">IF(ISERR(INDEX('UNESCO Data'!$M$3:$M$4658,MATCH(A37&amp;$T$130,'UNESCO Data'!$B$3:$B$4658&amp;'UNESCO Data'!$A$3:$A$4658,0))/100),"",INDEX('UNESCO Data'!$M$3:$M$4658,MATCH(A37&amp;$T$130,'UNESCO Data'!$B$3:$B$4658&amp;'UNESCO Data'!$A$3:$A$4658,0))/100)</f>
        <v/>
      </c>
      <c r="U37" s="81" t="str">
        <f t="shared" si="10"/>
        <v/>
      </c>
      <c r="V37" s="88">
        <f t="array" ref="V37">INDEX('UNESCO Data'!$M$3:$M$4658,MATCH(A37&amp;$V$130,'UNESCO Data'!$B$3:$B$4658&amp;'UNESCO Data'!$A$3:$A$4658,0))</f>
        <v>20.40727</v>
      </c>
      <c r="W37" s="81">
        <f t="shared" si="11"/>
        <v>83.804694613219141</v>
      </c>
      <c r="X37" s="84">
        <f t="array" ref="X37">IF(ISERR(INDEX('UNESCO Data'!$M$3:$M$4658,MATCH(A37&amp;$X$130,'UNESCO Data'!$B$3:$B$4658&amp;'UNESCO Data'!$A$3:$A$4658,0))/100),"",INDEX('UNESCO Data'!$M$3:$M$4658,MATCH(A37&amp;$X$130,'UNESCO Data'!$B$3:$B$4658&amp;'UNESCO Data'!$A$3:$A$4658,0))/100)</f>
        <v>0.24085499999999999</v>
      </c>
      <c r="Y37" s="81">
        <f t="shared" si="12"/>
        <v>78.421374430757766</v>
      </c>
    </row>
    <row r="38" spans="1:25" x14ac:dyDescent="0.25">
      <c r="A38" s="66" t="s">
        <v>41</v>
      </c>
      <c r="B38" s="75">
        <f t="shared" si="0"/>
        <v>58.016261364307908</v>
      </c>
      <c r="C38" s="59">
        <f t="shared" si="1"/>
        <v>32</v>
      </c>
      <c r="D38" s="84">
        <f t="array" ref="D38">INDEX('UNESCO Data'!$M$3:$M$4658,MATCH(A38&amp;$D$130,'UNESCO Data'!$B$3:$B$4658&amp;'UNESCO Data'!$A$3:$A$4658,0))/100</f>
        <v>0.2011579</v>
      </c>
      <c r="E38" s="81">
        <f t="shared" si="2"/>
        <v>72.556805063120379</v>
      </c>
      <c r="F38" s="84">
        <f t="array" ref="F38">IF(ISERR(INDEX('UNESCO Data'!$M$3:$M$4658,MATCH(A38&amp;$F$130,'UNESCO Data'!$B$3:$B$4658&amp;'UNESCO Data'!$A$3:$A$4658,0))/100),"",INDEX('UNESCO Data'!$M$3:$M$4658,MATCH(A38&amp;$F$130,'UNESCO Data'!$B$3:$B$4658&amp;'UNESCO Data'!$A$3:$A$4658,0))/100)</f>
        <v>0.27108579999999999</v>
      </c>
      <c r="G38" s="81">
        <f t="shared" si="3"/>
        <v>62.895299614920987</v>
      </c>
      <c r="H38" s="84">
        <f t="array" ref="H38">IF(ISERR(INDEX('UNESCO Data'!$M$3:$M$4658,MATCH(A38&amp;$H$130,'UNESCO Data'!$B$3:$B$4658&amp;'UNESCO Data'!$A$3:$A$4658,0))/100),"",INDEX('UNESCO Data'!$M$3:$M$4658,MATCH(A38&amp;$H$130,'UNESCO Data'!$B$3:$B$4658&amp;'UNESCO Data'!$A$3:$A$4658,0))/100)</f>
        <v>0.55193420000000004</v>
      </c>
      <c r="I38" s="81">
        <f t="shared" si="4"/>
        <v>39.104700197858925</v>
      </c>
      <c r="J38" s="86">
        <f t="array" ref="J38">IF(ISERR(INDEX('UNESCO Data'!$M$3:$M$4658,MATCH(A38&amp;$J$130,'UNESCO Data'!$B$3:$B$4658&amp;'UNESCO Data'!$A$3:$A$4658,0))/100),"",INDEX('UNESCO Data'!$M$3:$M$4658,MATCH(A38&amp;$J$130,'UNESCO Data'!$B$3:$B$4658&amp;'UNESCO Data'!$A$3:$A$4658,0))/100)</f>
        <v>0.73231139999999995</v>
      </c>
      <c r="K38" s="81">
        <f t="shared" si="5"/>
        <v>67.2894601590164</v>
      </c>
      <c r="L38" s="84">
        <f t="array" ref="L38">IF(ISERR(INDEX('UNESCO Data'!$M$3:$M$4658,MATCH(A38&amp;$L$130,'UNESCO Data'!$B$3:$B$4658&amp;'UNESCO Data'!$A$3:$A$4658,0))/100),"",INDEX('UNESCO Data'!$M$3:$M$4658,MATCH(A38&amp;$L$130,'UNESCO Data'!$B$3:$B$4658&amp;'UNESCO Data'!$A$3:$A$4658,0))/100)</f>
        <v>0.38078109999999993</v>
      </c>
      <c r="M38" s="81">
        <f t="shared" si="6"/>
        <v>35.443157934244098</v>
      </c>
      <c r="N38" s="84">
        <f t="array" ref="N38">IF(ISERR(INDEX('UNESCO Data'!$M$3:$M$4658,MATCH(A38&amp;$N$130,'UNESCO Data'!$B$3:$B$4658&amp;'UNESCO Data'!$A$3:$A$4658,0))/100),"",INDEX('UNESCO Data'!$M$3:$M$4658,MATCH(A38&amp;$N$130,'UNESCO Data'!$B$3:$B$4658&amp;'UNESCO Data'!$A$3:$A$4658,0))/100)</f>
        <v>0.26979690000000001</v>
      </c>
      <c r="O38" s="81">
        <f t="shared" si="7"/>
        <v>27.111354244288872</v>
      </c>
      <c r="P38" s="77">
        <f t="array" ref="P38">INDEX('UNESCO Data'!$M$3:$M$4658,MATCH(A38&amp;$P$130,'UNESCO Data'!$B$3:$B$4658&amp;'UNESCO Data'!$A$3:$A$4658,0))</f>
        <v>8.0462939999999996</v>
      </c>
      <c r="Q38" s="81">
        <f t="shared" si="8"/>
        <v>54.637787510665817</v>
      </c>
      <c r="R38" s="84">
        <f t="array" ref="R38">IF(ISERR(INDEX('UNESCO Data'!$M$3:$M$4658,MATCH(A38&amp;$R$130,'UNESCO Data'!$B$3:$B$4658&amp;'UNESCO Data'!$A$3:$A$4658,0))/100),"",INDEX('UNESCO Data'!$M$3:$M$4658,MATCH(A38&amp;$R$130,'UNESCO Data'!$B$3:$B$4658&amp;'UNESCO Data'!$A$3:$A$4658,0))/100)</f>
        <v>0.88144980000000006</v>
      </c>
      <c r="S38" s="81">
        <f t="shared" si="9"/>
        <v>85.691470730869526</v>
      </c>
      <c r="T38" s="84">
        <f t="array" ref="T38">IF(ISERR(INDEX('UNESCO Data'!$M$3:$M$4658,MATCH(A38&amp;$T$130,'UNESCO Data'!$B$3:$B$4658&amp;'UNESCO Data'!$A$3:$A$4658,0))/100),"",INDEX('UNESCO Data'!$M$3:$M$4658,MATCH(A38&amp;$T$130,'UNESCO Data'!$B$3:$B$4658&amp;'UNESCO Data'!$A$3:$A$4658,0))/100)</f>
        <v>0.75057839999999998</v>
      </c>
      <c r="U38" s="81">
        <f t="shared" si="10"/>
        <v>73.532277531741002</v>
      </c>
      <c r="V38" s="88">
        <f t="array" ref="V38">INDEX('UNESCO Data'!$M$3:$M$4658,MATCH(A38&amp;$V$130,'UNESCO Data'!$B$3:$B$4658&amp;'UNESCO Data'!$A$3:$A$4658,0))</f>
        <v>27.807960000000001</v>
      </c>
      <c r="W38" s="81">
        <f t="shared" si="11"/>
        <v>73.417351617656777</v>
      </c>
      <c r="X38" s="84">
        <f t="array" ref="X38">IF(ISERR(INDEX('UNESCO Data'!$M$3:$M$4658,MATCH(A38&amp;$X$130,'UNESCO Data'!$B$3:$B$4658&amp;'UNESCO Data'!$A$3:$A$4658,0))/100),"",INDEX('UNESCO Data'!$M$3:$M$4658,MATCH(A38&amp;$X$130,'UNESCO Data'!$B$3:$B$4658&amp;'UNESCO Data'!$A$3:$A$4658,0))/100)</f>
        <v>0.15324660000000001</v>
      </c>
      <c r="Y38" s="81">
        <f t="shared" si="12"/>
        <v>46.499210403004184</v>
      </c>
    </row>
    <row r="39" spans="1:25" x14ac:dyDescent="0.25">
      <c r="A39" s="66" t="s">
        <v>17</v>
      </c>
      <c r="B39" s="75">
        <f t="shared" ref="B39:B70" si="13">AVERAGE(E39,G39,I39,K39,M39,O39,Q39,S39,U39,W39,Y39)</f>
        <v>59.360246693879382</v>
      </c>
      <c r="C39" s="59">
        <f t="shared" ref="C39:C70" si="14">RANK(B39,$B$7:$B$128,1)</f>
        <v>33</v>
      </c>
      <c r="D39" s="84">
        <f t="array" ref="D39">INDEX('UNESCO Data'!$M$3:$M$4658,MATCH(A39&amp;$D$130,'UNESCO Data'!$B$3:$B$4658&amp;'UNESCO Data'!$A$3:$A$4658,0))/100</f>
        <v>1.6770000000000001E-4</v>
      </c>
      <c r="E39" s="81">
        <f t="shared" ref="E39:E70" si="15">IF(ISERROR(((D39-$E$5)/($E$3-$E$5))*100),"",((D39-$E$5)/($E$3-$E$5))*100)</f>
        <v>100</v>
      </c>
      <c r="F39" s="84">
        <f t="array" ref="F39">IF(ISERR(INDEX('UNESCO Data'!$M$3:$M$4658,MATCH(A39&amp;$F$130,'UNESCO Data'!$B$3:$B$4658&amp;'UNESCO Data'!$A$3:$A$4658,0))/100),"",INDEX('UNESCO Data'!$M$3:$M$4658,MATCH(A39&amp;$F$130,'UNESCO Data'!$B$3:$B$4658&amp;'UNESCO Data'!$A$3:$A$4658,0))/100)</f>
        <v>0.1268524</v>
      </c>
      <c r="G39" s="81">
        <f t="shared" ref="G39:G70" si="16">IF(ISERROR(((F39-$G$5)/($G$3-$G$5))*100),"",((F39-$G$5)/($G$3-$G$5))*100)</f>
        <v>82.646110860745623</v>
      </c>
      <c r="H39" s="84">
        <f t="array" ref="H39">IF(ISERR(INDEX('UNESCO Data'!$M$3:$M$4658,MATCH(A39&amp;$H$130,'UNESCO Data'!$B$3:$B$4658&amp;'UNESCO Data'!$A$3:$A$4658,0))/100),"",INDEX('UNESCO Data'!$M$3:$M$4658,MATCH(A39&amp;$H$130,'UNESCO Data'!$B$3:$B$4658&amp;'UNESCO Data'!$A$3:$A$4658,0))/100)</f>
        <v>0.53295009999999998</v>
      </c>
      <c r="I39" s="81">
        <f t="shared" ref="I39:I70" si="17">IF(ISERROR(((H39-$I$5)/($I$3-$I$5))*100),"",((H39-$I$5)/($I$3-$I$5))*100)</f>
        <v>41.20464644951776</v>
      </c>
      <c r="J39" s="86">
        <f t="array" ref="J39">IF(ISERR(INDEX('UNESCO Data'!$M$3:$M$4658,MATCH(A39&amp;$J$130,'UNESCO Data'!$B$3:$B$4658&amp;'UNESCO Data'!$A$3:$A$4658,0))/100),"",INDEX('UNESCO Data'!$M$3:$M$4658,MATCH(A39&amp;$J$130,'UNESCO Data'!$B$3:$B$4658&amp;'UNESCO Data'!$A$3:$A$4658,0))/100)</f>
        <v>0.84441259999999996</v>
      </c>
      <c r="K39" s="81">
        <f t="shared" ref="K39:K70" si="18">IF(ISERROR(((J39-$K$5)/($K$3-$K$5))*100),"",((J39-$K$5)/($K$3-$K$5))*100)</f>
        <v>80.987805059852931</v>
      </c>
      <c r="L39" s="84">
        <f t="array" ref="L39">IF(ISERR(INDEX('UNESCO Data'!$M$3:$M$4658,MATCH(A39&amp;$L$130,'UNESCO Data'!$B$3:$B$4658&amp;'UNESCO Data'!$A$3:$A$4658,0))/100),"",INDEX('UNESCO Data'!$M$3:$M$4658,MATCH(A39&amp;$L$130,'UNESCO Data'!$B$3:$B$4658&amp;'UNESCO Data'!$A$3:$A$4658,0))/100)</f>
        <v>0.55496420000000002</v>
      </c>
      <c r="M39" s="81">
        <f t="shared" ref="M39:M70" si="19">IF(ISERROR(((L39-$M$5)/($M$3-$M$5))*100),"",((L39-$M$5)/($M$3-$M$5))*100)</f>
        <v>53.602666433134836</v>
      </c>
      <c r="N39" s="84">
        <f t="array" ref="N39">IF(ISERR(INDEX('UNESCO Data'!$M$3:$M$4658,MATCH(A39&amp;$N$130,'UNESCO Data'!$B$3:$B$4658&amp;'UNESCO Data'!$A$3:$A$4658,0))/100),"",INDEX('UNESCO Data'!$M$3:$M$4658,MATCH(A39&amp;$N$130,'UNESCO Data'!$B$3:$B$4658&amp;'UNESCO Data'!$A$3:$A$4658,0))/100)</f>
        <v>0.1747369</v>
      </c>
      <c r="O39" s="81">
        <f t="shared" ref="O39:O70" si="20">IF(ISERROR(((N39-$O$5)/($O$3-$O$5))*100),"",((N39-$O$5)/($O$3-$O$5))*100)</f>
        <v>17.22493984793892</v>
      </c>
      <c r="P39" s="77">
        <f t="array" ref="P39">INDEX('UNESCO Data'!$M$3:$M$4658,MATCH(A39&amp;$P$130,'UNESCO Data'!$B$3:$B$4658&amp;'UNESCO Data'!$A$3:$A$4658,0))</f>
        <v>7.0519020000000001</v>
      </c>
      <c r="Q39" s="81">
        <f t="shared" ref="Q39:Q70" si="21">IF(ISERROR(((P39-$Q$5)/($Q$3-$Q$5))*100),"",((P39-$Q$5)/($Q$3-$Q$5))*100)</f>
        <v>47.214508655460492</v>
      </c>
      <c r="R39" s="84">
        <f t="array" ref="R39">IF(ISERR(INDEX('UNESCO Data'!$M$3:$M$4658,MATCH(A39&amp;$R$130,'UNESCO Data'!$B$3:$B$4658&amp;'UNESCO Data'!$A$3:$A$4658,0))/100),"",INDEX('UNESCO Data'!$M$3:$M$4658,MATCH(A39&amp;$R$130,'UNESCO Data'!$B$3:$B$4658&amp;'UNESCO Data'!$A$3:$A$4658,0))/100)</f>
        <v>0.85866450000000005</v>
      </c>
      <c r="S39" s="81">
        <f t="shared" ref="S39:S70" si="22">IF(ISERROR(((R39-$S$5)/($S$3-$S$5))*100),"",((R39-$S$5)/($S$3-$S$5))*100)</f>
        <v>82.941377251854561</v>
      </c>
      <c r="T39" s="84">
        <f t="array" ref="T39">IF(ISERR(INDEX('UNESCO Data'!$M$3:$M$4658,MATCH(A39&amp;$T$130,'UNESCO Data'!$B$3:$B$4658&amp;'UNESCO Data'!$A$3:$A$4658,0))/100),"",INDEX('UNESCO Data'!$M$3:$M$4658,MATCH(A39&amp;$T$130,'UNESCO Data'!$B$3:$B$4658&amp;'UNESCO Data'!$A$3:$A$4658,0))/100)</f>
        <v>0.47578999999999999</v>
      </c>
      <c r="U39" s="81">
        <f t="shared" ref="U39:U70" si="23">IF(ISERROR(((T39-$U$5)/($U$3-$U$5))*100),"",((T39-$U$5)/($U$3-$U$5))*100)</f>
        <v>44.372721548229798</v>
      </c>
      <c r="V39" s="88">
        <f t="array" ref="V39">INDEX('UNESCO Data'!$M$3:$M$4658,MATCH(A39&amp;$V$130,'UNESCO Data'!$B$3:$B$4658&amp;'UNESCO Data'!$A$3:$A$4658,0))</f>
        <v>36.127009999999999</v>
      </c>
      <c r="W39" s="81">
        <f t="shared" ref="W39:W70" si="24">IF(ISERROR(((V39-$W$5)/($W$3-$W$5))*100),"",((V39-$W$5)/($W$3-$W$5))*100)</f>
        <v>61.741031470855198</v>
      </c>
      <c r="X39" s="84">
        <f t="array" ref="X39">IF(ISERR(INDEX('UNESCO Data'!$M$3:$M$4658,MATCH(A39&amp;$X$130,'UNESCO Data'!$B$3:$B$4658&amp;'UNESCO Data'!$A$3:$A$4658,0))/100),"",INDEX('UNESCO Data'!$M$3:$M$4658,MATCH(A39&amp;$X$130,'UNESCO Data'!$B$3:$B$4658&amp;'UNESCO Data'!$A$3:$A$4658,0))/100)</f>
        <v>0.1382282</v>
      </c>
      <c r="Y39" s="81">
        <f t="shared" ref="Y39:Y70" si="25">IF(ISERROR(((X39-$Y$5)/($Y$3-$Y$5))*100),"",((X39-$Y$5)/($Y$3-$Y$5))*100)</f>
        <v>41.026906055083039</v>
      </c>
    </row>
    <row r="40" spans="1:25" x14ac:dyDescent="0.25">
      <c r="A40" s="66" t="s">
        <v>32</v>
      </c>
      <c r="B40" s="75">
        <f t="shared" si="13"/>
        <v>59.916359678858413</v>
      </c>
      <c r="C40" s="59">
        <f t="shared" si="14"/>
        <v>34</v>
      </c>
      <c r="D40" s="84">
        <f t="array" ref="D40">INDEX('UNESCO Data'!$M$3:$M$4658,MATCH(A40&amp;$D$130,'UNESCO Data'!$B$3:$B$4658&amp;'UNESCO Data'!$A$3:$A$4658,0))/100</f>
        <v>3.7822000000000001E-2</v>
      </c>
      <c r="E40" s="81">
        <f t="shared" si="15"/>
        <v>94.8586831839973</v>
      </c>
      <c r="F40" s="84">
        <f t="array" ref="F40">IF(ISERR(INDEX('UNESCO Data'!$M$3:$M$4658,MATCH(A40&amp;$F$130,'UNESCO Data'!$B$3:$B$4658&amp;'UNESCO Data'!$A$3:$A$4658,0))/100),"",INDEX('UNESCO Data'!$M$3:$M$4658,MATCH(A40&amp;$F$130,'UNESCO Data'!$B$3:$B$4658&amp;'UNESCO Data'!$A$3:$A$4658,0))/100)</f>
        <v>0.14443120000000001</v>
      </c>
      <c r="G40" s="81">
        <f t="shared" si="16"/>
        <v>80.238932213302633</v>
      </c>
      <c r="H40" s="84">
        <f t="array" ref="H40">IF(ISERR(INDEX('UNESCO Data'!$M$3:$M$4658,MATCH(A40&amp;$H$130,'UNESCO Data'!$B$3:$B$4658&amp;'UNESCO Data'!$A$3:$A$4658,0))/100),"",INDEX('UNESCO Data'!$M$3:$M$4658,MATCH(A40&amp;$H$130,'UNESCO Data'!$B$3:$B$4658&amp;'UNESCO Data'!$A$3:$A$4658,0))/100)</f>
        <v>0.53562489999999996</v>
      </c>
      <c r="I40" s="81">
        <f t="shared" si="17"/>
        <v>40.908770625331364</v>
      </c>
      <c r="J40" s="86">
        <f t="array" ref="J40">IF(ISERR(INDEX('UNESCO Data'!$M$3:$M$4658,MATCH(A40&amp;$J$130,'UNESCO Data'!$B$3:$B$4658&amp;'UNESCO Data'!$A$3:$A$4658,0))/100),"",INDEX('UNESCO Data'!$M$3:$M$4658,MATCH(A40&amp;$J$130,'UNESCO Data'!$B$3:$B$4658&amp;'UNESCO Data'!$A$3:$A$4658,0))/100)</f>
        <v>0.77217449999999999</v>
      </c>
      <c r="K40" s="81">
        <f t="shared" si="18"/>
        <v>72.160581008896131</v>
      </c>
      <c r="L40" s="84">
        <f t="array" ref="L40">IF(ISERR(INDEX('UNESCO Data'!$M$3:$M$4658,MATCH(A40&amp;$L$130,'UNESCO Data'!$B$3:$B$4658&amp;'UNESCO Data'!$A$3:$A$4658,0))/100),"",INDEX('UNESCO Data'!$M$3:$M$4658,MATCH(A40&amp;$L$130,'UNESCO Data'!$B$3:$B$4658&amp;'UNESCO Data'!$A$3:$A$4658,0))/100)</f>
        <v>0.39580090000000001</v>
      </c>
      <c r="M40" s="81">
        <f t="shared" si="19"/>
        <v>37.009051443727166</v>
      </c>
      <c r="N40" s="84">
        <f t="array" ref="N40">IF(ISERR(INDEX('UNESCO Data'!$M$3:$M$4658,MATCH(A40&amp;$N$130,'UNESCO Data'!$B$3:$B$4658&amp;'UNESCO Data'!$A$3:$A$4658,0))/100),"",INDEX('UNESCO Data'!$M$3:$M$4658,MATCH(A40&amp;$N$130,'UNESCO Data'!$B$3:$B$4658&amp;'UNESCO Data'!$A$3:$A$4658,0))/100)</f>
        <v>0.20864479999999999</v>
      </c>
      <c r="O40" s="81">
        <f t="shared" si="20"/>
        <v>20.751423655113278</v>
      </c>
      <c r="P40" s="77">
        <f t="array" ref="P40">INDEX('UNESCO Data'!$M$3:$M$4658,MATCH(A40&amp;$P$130,'UNESCO Data'!$B$3:$B$4658&amp;'UNESCO Data'!$A$3:$A$4658,0))</f>
        <v>7.491987</v>
      </c>
      <c r="Q40" s="81">
        <f t="shared" si="21"/>
        <v>50.499806279529302</v>
      </c>
      <c r="R40" s="84">
        <f t="array" ref="R40">IF(ISERR(INDEX('UNESCO Data'!$M$3:$M$4658,MATCH(A40&amp;$R$130,'UNESCO Data'!$B$3:$B$4658&amp;'UNESCO Data'!$A$3:$A$4658,0))/100),"",INDEX('UNESCO Data'!$M$3:$M$4658,MATCH(A40&amp;$R$130,'UNESCO Data'!$B$3:$B$4658&amp;'UNESCO Data'!$A$3:$A$4658,0))/100)</f>
        <v>0.91965209999999997</v>
      </c>
      <c r="S40" s="81">
        <f t="shared" si="22"/>
        <v>90.302333704513615</v>
      </c>
      <c r="T40" s="84">
        <f t="array" ref="T40">IF(ISERR(INDEX('UNESCO Data'!$M$3:$M$4658,MATCH(A40&amp;$T$130,'UNESCO Data'!$B$3:$B$4658&amp;'UNESCO Data'!$A$3:$A$4658,0))/100),"",INDEX('UNESCO Data'!$M$3:$M$4658,MATCH(A40&amp;$T$130,'UNESCO Data'!$B$3:$B$4658&amp;'UNESCO Data'!$A$3:$A$4658,0))/100)</f>
        <v>1</v>
      </c>
      <c r="U40" s="81">
        <f t="shared" si="23"/>
        <v>100</v>
      </c>
      <c r="V40" s="88">
        <f t="array" ref="V40">INDEX('UNESCO Data'!$M$3:$M$4658,MATCH(A40&amp;$V$130,'UNESCO Data'!$B$3:$B$4658&amp;'UNESCO Data'!$A$3:$A$4658,0))</f>
        <v>45.521160000000002</v>
      </c>
      <c r="W40" s="81">
        <f t="shared" si="24"/>
        <v>48.55573953162223</v>
      </c>
      <c r="X40" s="84">
        <f t="array" ref="X40">IF(ISERR(INDEX('UNESCO Data'!$M$3:$M$4658,MATCH(A40&amp;$X$130,'UNESCO Data'!$B$3:$B$4658&amp;'UNESCO Data'!$A$3:$A$4658,0))/100),"",INDEX('UNESCO Data'!$M$3:$M$4658,MATCH(A40&amp;$X$130,'UNESCO Data'!$B$3:$B$4658&amp;'UNESCO Data'!$A$3:$A$4658,0))/100)</f>
        <v>9.0935299999999997E-2</v>
      </c>
      <c r="Y40" s="81">
        <f t="shared" si="25"/>
        <v>23.794634821409698</v>
      </c>
    </row>
    <row r="41" spans="1:25" ht="26.4" x14ac:dyDescent="0.25">
      <c r="A41" s="66" t="s">
        <v>95</v>
      </c>
      <c r="B41" s="75">
        <f t="shared" si="13"/>
        <v>60.434809967917836</v>
      </c>
      <c r="C41" s="59">
        <f t="shared" si="14"/>
        <v>35</v>
      </c>
      <c r="D41" s="84">
        <f t="array" ref="D41">INDEX('UNESCO Data'!$M$3:$M$4658,MATCH(A41&amp;$D$130,'UNESCO Data'!$B$3:$B$4658&amp;'UNESCO Data'!$A$3:$A$4658,0))/100</f>
        <v>7.8510200000000002E-2</v>
      </c>
      <c r="E41" s="81">
        <f t="shared" si="15"/>
        <v>89.303117767222034</v>
      </c>
      <c r="F41" s="84">
        <f t="array" ref="F41">IF(ISERR(INDEX('UNESCO Data'!$M$3:$M$4658,MATCH(A41&amp;$F$130,'UNESCO Data'!$B$3:$B$4658&amp;'UNESCO Data'!$A$3:$A$4658,0))/100),"",INDEX('UNESCO Data'!$M$3:$M$4658,MATCH(A41&amp;$F$130,'UNESCO Data'!$B$3:$B$4658&amp;'UNESCO Data'!$A$3:$A$4658,0))/100)</f>
        <v>0.20873510000000001</v>
      </c>
      <c r="G41" s="81">
        <f t="shared" si="16"/>
        <v>71.433383767031657</v>
      </c>
      <c r="H41" s="84">
        <f t="array" ref="H41">IF(ISERR(INDEX('UNESCO Data'!$M$3:$M$4658,MATCH(A41&amp;$H$130,'UNESCO Data'!$B$3:$B$4658&amp;'UNESCO Data'!$A$3:$A$4658,0))/100),"",INDEX('UNESCO Data'!$M$3:$M$4658,MATCH(A41&amp;$H$130,'UNESCO Data'!$B$3:$B$4658&amp;'UNESCO Data'!$A$3:$A$4658,0))/100)</f>
        <v>0.4983107</v>
      </c>
      <c r="I41" s="81">
        <f t="shared" si="17"/>
        <v>45.036320228612411</v>
      </c>
      <c r="J41" s="86">
        <f t="array" ref="J41">IF(ISERR(INDEX('UNESCO Data'!$M$3:$M$4658,MATCH(A41&amp;$J$130,'UNESCO Data'!$B$3:$B$4658&amp;'UNESCO Data'!$A$3:$A$4658,0))/100),"",INDEX('UNESCO Data'!$M$3:$M$4658,MATCH(A41&amp;$J$130,'UNESCO Data'!$B$3:$B$4658&amp;'UNESCO Data'!$A$3:$A$4658,0))/100)</f>
        <v>0.6819653</v>
      </c>
      <c r="K41" s="81">
        <f t="shared" si="18"/>
        <v>61.137356147533872</v>
      </c>
      <c r="L41" s="84">
        <f t="array" ref="L41">IF(ISERR(INDEX('UNESCO Data'!$M$3:$M$4658,MATCH(A41&amp;$L$130,'UNESCO Data'!$B$3:$B$4658&amp;'UNESCO Data'!$A$3:$A$4658,0))/100),"",INDEX('UNESCO Data'!$M$3:$M$4658,MATCH(A41&amp;$L$130,'UNESCO Data'!$B$3:$B$4658&amp;'UNESCO Data'!$A$3:$A$4658,0))/100)</f>
        <v>0.3267427</v>
      </c>
      <c r="M41" s="81">
        <f t="shared" si="19"/>
        <v>29.809369213831754</v>
      </c>
      <c r="N41" s="84">
        <f t="array" ref="N41">IF(ISERR(INDEX('UNESCO Data'!$M$3:$M$4658,MATCH(A41&amp;$N$130,'UNESCO Data'!$B$3:$B$4658&amp;'UNESCO Data'!$A$3:$A$4658,0))/100),"",INDEX('UNESCO Data'!$M$3:$M$4658,MATCH(A41&amp;$N$130,'UNESCO Data'!$B$3:$B$4658&amp;'UNESCO Data'!$A$3:$A$4658,0))/100)</f>
        <v>0.24221440000000002</v>
      </c>
      <c r="O41" s="81">
        <f t="shared" si="20"/>
        <v>24.242723641645046</v>
      </c>
      <c r="P41" s="77">
        <f t="array" ref="P41">INDEX('UNESCO Data'!$M$3:$M$4658,MATCH(A41&amp;$P$130,'UNESCO Data'!$B$3:$B$4658&amp;'UNESCO Data'!$A$3:$A$4658,0))</f>
        <v>7.0518530000000004</v>
      </c>
      <c r="Q41" s="81">
        <f t="shared" si="21"/>
        <v>47.214142863434901</v>
      </c>
      <c r="R41" s="84">
        <f t="array" ref="R41">IF(ISERR(INDEX('UNESCO Data'!$M$3:$M$4658,MATCH(A41&amp;$R$130,'UNESCO Data'!$B$3:$B$4658&amp;'UNESCO Data'!$A$3:$A$4658,0))/100),"",INDEX('UNESCO Data'!$M$3:$M$4658,MATCH(A41&amp;$R$130,'UNESCO Data'!$B$3:$B$4658&amp;'UNESCO Data'!$A$3:$A$4658,0))/100)</f>
        <v>0.87288319999999997</v>
      </c>
      <c r="S41" s="81">
        <f t="shared" si="22"/>
        <v>84.657516786996496</v>
      </c>
      <c r="T41" s="84">
        <f t="array" ref="T41">IF(ISERR(INDEX('UNESCO Data'!$M$3:$M$4658,MATCH(A41&amp;$T$130,'UNESCO Data'!$B$3:$B$4658&amp;'UNESCO Data'!$A$3:$A$4658,0))/100),"",INDEX('UNESCO Data'!$M$3:$M$4658,MATCH(A41&amp;$T$130,'UNESCO Data'!$B$3:$B$4658&amp;'UNESCO Data'!$A$3:$A$4658,0))/100)</f>
        <v>0.98426400000000003</v>
      </c>
      <c r="U41" s="81">
        <f t="shared" si="23"/>
        <v>98.330152317359349</v>
      </c>
      <c r="V41" s="88">
        <f t="array" ref="V41">INDEX('UNESCO Data'!$M$3:$M$4658,MATCH(A41&amp;$V$130,'UNESCO Data'!$B$3:$B$4658&amp;'UNESCO Data'!$A$3:$A$4658,0))</f>
        <v>24.156849999999999</v>
      </c>
      <c r="W41" s="81">
        <f t="shared" si="24"/>
        <v>78.54191863566831</v>
      </c>
      <c r="X41" s="84">
        <f t="array" ref="X41">IF(ISERR(INDEX('UNESCO Data'!$M$3:$M$4658,MATCH(A41&amp;$X$130,'UNESCO Data'!$B$3:$B$4658&amp;'UNESCO Data'!$A$3:$A$4658,0))/100),"",INDEX('UNESCO Data'!$M$3:$M$4658,MATCH(A41&amp;$X$130,'UNESCO Data'!$B$3:$B$4658&amp;'UNESCO Data'!$A$3:$A$4658,0))/100)</f>
        <v>0.1218988</v>
      </c>
      <c r="Y41" s="81">
        <f t="shared" si="25"/>
        <v>35.076908277760324</v>
      </c>
    </row>
    <row r="42" spans="1:25" ht="26.4" x14ac:dyDescent="0.25">
      <c r="A42" s="66" t="s">
        <v>50</v>
      </c>
      <c r="B42" s="75">
        <f t="shared" si="13"/>
        <v>61.709192942715646</v>
      </c>
      <c r="C42" s="59">
        <f t="shared" si="14"/>
        <v>36</v>
      </c>
      <c r="D42" s="84">
        <f t="array" ref="D42">INDEX('UNESCO Data'!$M$3:$M$4658,MATCH(A42&amp;$D$130,'UNESCO Data'!$B$3:$B$4658&amp;'UNESCO Data'!$A$3:$A$4658,0))/100</f>
        <v>0.14507510000000001</v>
      </c>
      <c r="E42" s="81">
        <f t="shared" si="15"/>
        <v>80.214348629951161</v>
      </c>
      <c r="F42" s="84">
        <f t="array" ref="F42">IF(ISERR(INDEX('UNESCO Data'!$M$3:$M$4658,MATCH(A42&amp;$F$130,'UNESCO Data'!$B$3:$B$4658&amp;'UNESCO Data'!$A$3:$A$4658,0))/100),"",INDEX('UNESCO Data'!$M$3:$M$4658,MATCH(A42&amp;$F$130,'UNESCO Data'!$B$3:$B$4658&amp;'UNESCO Data'!$A$3:$A$4658,0))/100)</f>
        <v>0.1411337</v>
      </c>
      <c r="G42" s="81">
        <f t="shared" si="16"/>
        <v>80.69048019097707</v>
      </c>
      <c r="H42" s="84">
        <f t="array" ref="H42">IF(ISERR(INDEX('UNESCO Data'!$M$3:$M$4658,MATCH(A42&amp;$H$130,'UNESCO Data'!$B$3:$B$4658&amp;'UNESCO Data'!$A$3:$A$4658,0))/100),"",INDEX('UNESCO Data'!$M$3:$M$4658,MATCH(A42&amp;$H$130,'UNESCO Data'!$B$3:$B$4658&amp;'UNESCO Data'!$A$3:$A$4658,0))/100)</f>
        <v>0.2625246</v>
      </c>
      <c r="I42" s="81">
        <f t="shared" si="17"/>
        <v>71.11804845846018</v>
      </c>
      <c r="J42" s="86">
        <f t="array" ref="J42">IF(ISERR(INDEX('UNESCO Data'!$M$3:$M$4658,MATCH(A42&amp;$J$130,'UNESCO Data'!$B$3:$B$4658&amp;'UNESCO Data'!$A$3:$A$4658,0))/100),"",INDEX('UNESCO Data'!$M$3:$M$4658,MATCH(A42&amp;$J$130,'UNESCO Data'!$B$3:$B$4658&amp;'UNESCO Data'!$A$3:$A$4658,0))/100)</f>
        <v>0.66519139999999988</v>
      </c>
      <c r="K42" s="81">
        <f t="shared" si="18"/>
        <v>59.087648673107694</v>
      </c>
      <c r="L42" s="84">
        <f t="array" ref="L42">IF(ISERR(INDEX('UNESCO Data'!$M$3:$M$4658,MATCH(A42&amp;$L$130,'UNESCO Data'!$B$3:$B$4658&amp;'UNESCO Data'!$A$3:$A$4658,0))/100),"",INDEX('UNESCO Data'!$M$3:$M$4658,MATCH(A42&amp;$L$130,'UNESCO Data'!$B$3:$B$4658&amp;'UNESCO Data'!$A$3:$A$4658,0))/100)</f>
        <v>0.48804789999999998</v>
      </c>
      <c r="M42" s="81">
        <f t="shared" si="19"/>
        <v>46.626288595306001</v>
      </c>
      <c r="N42" s="84">
        <f t="array" ref="N42">IF(ISERR(INDEX('UNESCO Data'!$M$3:$M$4658,MATCH(A42&amp;$N$130,'UNESCO Data'!$B$3:$B$4658&amp;'UNESCO Data'!$A$3:$A$4658,0))/100),"",INDEX('UNESCO Data'!$M$3:$M$4658,MATCH(A42&amp;$N$130,'UNESCO Data'!$B$3:$B$4658&amp;'UNESCO Data'!$A$3:$A$4658,0))/100)</f>
        <v>0.212893</v>
      </c>
      <c r="O42" s="81">
        <f t="shared" si="20"/>
        <v>21.193244248828552</v>
      </c>
      <c r="P42" s="77">
        <f t="array" ref="P42">INDEX('UNESCO Data'!$M$3:$M$4658,MATCH(A42&amp;$P$130,'UNESCO Data'!$B$3:$B$4658&amp;'UNESCO Data'!$A$3:$A$4658,0))</f>
        <v>5.2747599999999997</v>
      </c>
      <c r="Q42" s="81">
        <f t="shared" si="21"/>
        <v>33.947888820126622</v>
      </c>
      <c r="R42" s="84">
        <f t="array" ref="R42">IF(ISERR(INDEX('UNESCO Data'!$M$3:$M$4658,MATCH(A42&amp;$R$130,'UNESCO Data'!$B$3:$B$4658&amp;'UNESCO Data'!$A$3:$A$4658,0))/100),"",INDEX('UNESCO Data'!$M$3:$M$4658,MATCH(A42&amp;$R$130,'UNESCO Data'!$B$3:$B$4658&amp;'UNESCO Data'!$A$3:$A$4658,0))/100)</f>
        <v>0.8049447999999999</v>
      </c>
      <c r="S42" s="81">
        <f t="shared" si="22"/>
        <v>76.457626909983261</v>
      </c>
      <c r="T42" s="84">
        <f t="array" ref="T42">IF(ISERR(INDEX('UNESCO Data'!$M$3:$M$4658,MATCH(A42&amp;$T$130,'UNESCO Data'!$B$3:$B$4658&amp;'UNESCO Data'!$A$3:$A$4658,0))/100),"",INDEX('UNESCO Data'!$M$3:$M$4658,MATCH(A42&amp;$T$130,'UNESCO Data'!$B$3:$B$4658&amp;'UNESCO Data'!$A$3:$A$4658,0))/100)</f>
        <v>0.9462353</v>
      </c>
      <c r="U42" s="81">
        <f t="shared" si="23"/>
        <v>94.294683547097748</v>
      </c>
      <c r="V42" s="88">
        <f t="array" ref="V42">INDEX('UNESCO Data'!$M$3:$M$4658,MATCH(A42&amp;$V$130,'UNESCO Data'!$B$3:$B$4658&amp;'UNESCO Data'!$A$3:$A$4658,0))</f>
        <v>35.319360000000003</v>
      </c>
      <c r="W42" s="81">
        <f t="shared" si="24"/>
        <v>62.874620037646388</v>
      </c>
      <c r="X42" s="84">
        <f t="array" ref="X42">IF(ISERR(INDEX('UNESCO Data'!$M$3:$M$4658,MATCH(A42&amp;$X$130,'UNESCO Data'!$B$3:$B$4658&amp;'UNESCO Data'!$A$3:$A$4658,0))/100),"",INDEX('UNESCO Data'!$M$3:$M$4658,MATCH(A42&amp;$X$130,'UNESCO Data'!$B$3:$B$4658&amp;'UNESCO Data'!$A$3:$A$4658,0))/100)</f>
        <v>0.16915620000000001</v>
      </c>
      <c r="Y42" s="81">
        <f t="shared" si="25"/>
        <v>52.296244258387325</v>
      </c>
    </row>
    <row r="43" spans="1:25" x14ac:dyDescent="0.25">
      <c r="A43" s="66" t="s">
        <v>98</v>
      </c>
      <c r="B43" s="75">
        <f t="shared" si="13"/>
        <v>62.505580457191428</v>
      </c>
      <c r="C43" s="59">
        <f t="shared" si="14"/>
        <v>37</v>
      </c>
      <c r="D43" s="84">
        <f t="array" ref="D43">INDEX('UNESCO Data'!$M$3:$M$4658,MATCH(A43&amp;$D$130,'UNESCO Data'!$B$3:$B$4658&amp;'UNESCO Data'!$A$3:$A$4658,0))/100</f>
        <v>0.17687120000000001</v>
      </c>
      <c r="E43" s="81">
        <f t="shared" si="15"/>
        <v>75.872910238763339</v>
      </c>
      <c r="F43" s="84">
        <f t="array" ref="F43">IF(ISERR(INDEX('UNESCO Data'!$M$3:$M$4658,MATCH(A43&amp;$F$130,'UNESCO Data'!$B$3:$B$4658&amp;'UNESCO Data'!$A$3:$A$4658,0))/100),"",INDEX('UNESCO Data'!$M$3:$M$4658,MATCH(A43&amp;$F$130,'UNESCO Data'!$B$3:$B$4658&amp;'UNESCO Data'!$A$3:$A$4658,0))/100)</f>
        <v>0.18766439999999998</v>
      </c>
      <c r="G43" s="81">
        <f t="shared" si="16"/>
        <v>74.318730840021658</v>
      </c>
      <c r="H43" s="84">
        <f t="array" ref="H43">IF(ISERR(INDEX('UNESCO Data'!$M$3:$M$4658,MATCH(A43&amp;$H$130,'UNESCO Data'!$B$3:$B$4658&amp;'UNESCO Data'!$A$3:$A$4658,0))/100),"",INDEX('UNESCO Data'!$M$3:$M$4658,MATCH(A43&amp;$H$130,'UNESCO Data'!$B$3:$B$4658&amp;'UNESCO Data'!$A$3:$A$4658,0))/100)</f>
        <v>0.37292960000000003</v>
      </c>
      <c r="I43" s="81">
        <f t="shared" si="17"/>
        <v>58.905482894941628</v>
      </c>
      <c r="J43" s="86">
        <f t="array" ref="J43">IF(ISERR(INDEX('UNESCO Data'!$M$3:$M$4658,MATCH(A43&amp;$J$130,'UNESCO Data'!$B$3:$B$4658&amp;'UNESCO Data'!$A$3:$A$4658,0))/100),"",INDEX('UNESCO Data'!$M$3:$M$4658,MATCH(A43&amp;$J$130,'UNESCO Data'!$B$3:$B$4658&amp;'UNESCO Data'!$A$3:$A$4658,0))/100)</f>
        <v>0.781806</v>
      </c>
      <c r="K43" s="81">
        <f t="shared" si="18"/>
        <v>73.337514073951695</v>
      </c>
      <c r="L43" s="84">
        <f t="array" ref="L43">IF(ISERR(INDEX('UNESCO Data'!$M$3:$M$4658,MATCH(A43&amp;$L$130,'UNESCO Data'!$B$3:$B$4658&amp;'UNESCO Data'!$A$3:$A$4658,0))/100),"",INDEX('UNESCO Data'!$M$3:$M$4658,MATCH(A43&amp;$L$130,'UNESCO Data'!$B$3:$B$4658&amp;'UNESCO Data'!$A$3:$A$4658,0))/100)</f>
        <v>0.34433940000000002</v>
      </c>
      <c r="M43" s="81">
        <f t="shared" si="19"/>
        <v>31.64391816377254</v>
      </c>
      <c r="N43" s="84">
        <f t="array" ref="N43">IF(ISERR(INDEX('UNESCO Data'!$M$3:$M$4658,MATCH(A43&amp;$N$130,'UNESCO Data'!$B$3:$B$4658&amp;'UNESCO Data'!$A$3:$A$4658,0))/100),"",INDEX('UNESCO Data'!$M$3:$M$4658,MATCH(A43&amp;$N$130,'UNESCO Data'!$B$3:$B$4658&amp;'UNESCO Data'!$A$3:$A$4658,0))/100)</f>
        <v>0.12969810000000001</v>
      </c>
      <c r="O43" s="81">
        <f t="shared" si="20"/>
        <v>12.540822020100437</v>
      </c>
      <c r="P43" s="77" t="str">
        <f t="array" ref="P43">INDEX('UNESCO Data'!$M$3:$M$4658,MATCH(A43&amp;$P$130,'UNESCO Data'!$B$3:$B$4658&amp;'UNESCO Data'!$A$3:$A$4658,0))</f>
        <v/>
      </c>
      <c r="Q43" s="81" t="str">
        <f t="shared" si="21"/>
        <v/>
      </c>
      <c r="R43" s="84">
        <f t="array" ref="R43">IF(ISERR(INDEX('UNESCO Data'!$M$3:$M$4658,MATCH(A43&amp;$R$130,'UNESCO Data'!$B$3:$B$4658&amp;'UNESCO Data'!$A$3:$A$4658,0))/100),"",INDEX('UNESCO Data'!$M$3:$M$4658,MATCH(A43&amp;$R$130,'UNESCO Data'!$B$3:$B$4658&amp;'UNESCO Data'!$A$3:$A$4658,0))/100)</f>
        <v>0.93404039999999999</v>
      </c>
      <c r="S43" s="81">
        <f t="shared" si="22"/>
        <v>92.038943273143872</v>
      </c>
      <c r="T43" s="84">
        <f t="array" ref="T43">IF(ISERR(INDEX('UNESCO Data'!$M$3:$M$4658,MATCH(A43&amp;$T$130,'UNESCO Data'!$B$3:$B$4658&amp;'UNESCO Data'!$A$3:$A$4658,0))/100),"",INDEX('UNESCO Data'!$M$3:$M$4658,MATCH(A43&amp;$T$130,'UNESCO Data'!$B$3:$B$4658&amp;'UNESCO Data'!$A$3:$A$4658,0))/100)</f>
        <v>0.79158280000000003</v>
      </c>
      <c r="U43" s="81">
        <f t="shared" si="23"/>
        <v>77.883516875797326</v>
      </c>
      <c r="V43" s="88">
        <f t="array" ref="V43">INDEX('UNESCO Data'!$M$3:$M$4658,MATCH(A43&amp;$V$130,'UNESCO Data'!$B$3:$B$4658&amp;'UNESCO Data'!$A$3:$A$4658,0))</f>
        <v>33.086640000000003</v>
      </c>
      <c r="W43" s="81">
        <f t="shared" si="24"/>
        <v>66.008385734230359</v>
      </c>
      <c r="X43" s="84" t="str">
        <f t="array" ref="X43">IF(ISERR(INDEX('UNESCO Data'!$M$3:$M$4658,MATCH(A43&amp;$X$130,'UNESCO Data'!$B$3:$B$4658&amp;'UNESCO Data'!$A$3:$A$4658,0))/100),"",INDEX('UNESCO Data'!$M$3:$M$4658,MATCH(A43&amp;$X$130,'UNESCO Data'!$B$3:$B$4658&amp;'UNESCO Data'!$A$3:$A$4658,0))/100)</f>
        <v/>
      </c>
      <c r="Y43" s="81" t="str">
        <f t="shared" si="25"/>
        <v/>
      </c>
    </row>
    <row r="44" spans="1:25" x14ac:dyDescent="0.25">
      <c r="A44" s="66" t="s">
        <v>196</v>
      </c>
      <c r="B44" s="75">
        <f t="shared" si="13"/>
        <v>62.686081160571668</v>
      </c>
      <c r="C44" s="59">
        <f t="shared" si="14"/>
        <v>38</v>
      </c>
      <c r="D44" s="84">
        <f t="array" ref="D44">INDEX('UNESCO Data'!$M$3:$M$4658,MATCH(A44&amp;$D$130,'UNESCO Data'!$B$3:$B$4658&amp;'UNESCO Data'!$A$3:$A$4658,0))/100</f>
        <v>9.9721299999999999E-2</v>
      </c>
      <c r="E44" s="81">
        <f t="shared" si="15"/>
        <v>86.406954908905306</v>
      </c>
      <c r="F44" s="84">
        <f t="array" ref="F44">IF(ISERR(INDEX('UNESCO Data'!$M$3:$M$4658,MATCH(A44&amp;$F$130,'UNESCO Data'!$B$3:$B$4658&amp;'UNESCO Data'!$A$3:$A$4658,0))/100),"",INDEX('UNESCO Data'!$M$3:$M$4658,MATCH(A44&amp;$F$130,'UNESCO Data'!$B$3:$B$4658&amp;'UNESCO Data'!$A$3:$A$4658,0))/100)</f>
        <v>0.23595469999999999</v>
      </c>
      <c r="G44" s="81">
        <f t="shared" si="16"/>
        <v>67.706028093610314</v>
      </c>
      <c r="H44" s="84">
        <f t="array" ref="H44">IF(ISERR(INDEX('UNESCO Data'!$M$3:$M$4658,MATCH(A44&amp;$H$130,'UNESCO Data'!$B$3:$B$4658&amp;'UNESCO Data'!$A$3:$A$4658,0))/100),"",INDEX('UNESCO Data'!$M$3:$M$4658,MATCH(A44&amp;$H$130,'UNESCO Data'!$B$3:$B$4658&amp;'UNESCO Data'!$A$3:$A$4658,0))/100)</f>
        <v>0.4348342</v>
      </c>
      <c r="I44" s="81">
        <f t="shared" si="17"/>
        <v>52.057840250284301</v>
      </c>
      <c r="J44" s="86">
        <f t="array" ref="J44">IF(ISERR(INDEX('UNESCO Data'!$M$3:$M$4658,MATCH(A44&amp;$J$130,'UNESCO Data'!$B$3:$B$4658&amp;'UNESCO Data'!$A$3:$A$4658,0))/100),"",INDEX('UNESCO Data'!$M$3:$M$4658,MATCH(A44&amp;$J$130,'UNESCO Data'!$B$3:$B$4658&amp;'UNESCO Data'!$A$3:$A$4658,0))/100)</f>
        <v>0.76048230000000006</v>
      </c>
      <c r="K44" s="81">
        <f t="shared" si="18"/>
        <v>70.731838156459588</v>
      </c>
      <c r="L44" s="84">
        <f t="array" ref="L44">IF(ISERR(INDEX('UNESCO Data'!$M$3:$M$4658,MATCH(A44&amp;$L$130,'UNESCO Data'!$B$3:$B$4658&amp;'UNESCO Data'!$A$3:$A$4658,0))/100),"",INDEX('UNESCO Data'!$M$3:$M$4658,MATCH(A44&amp;$L$130,'UNESCO Data'!$B$3:$B$4658&amp;'UNESCO Data'!$A$3:$A$4658,0))/100)</f>
        <v>0.48391599999999996</v>
      </c>
      <c r="M44" s="81">
        <f t="shared" si="19"/>
        <v>46.195516188760436</v>
      </c>
      <c r="N44" s="84">
        <f t="array" ref="N44">IF(ISERR(INDEX('UNESCO Data'!$M$3:$M$4658,MATCH(A44&amp;$N$130,'UNESCO Data'!$B$3:$B$4658&amp;'UNESCO Data'!$A$3:$A$4658,0))/100),"",INDEX('UNESCO Data'!$M$3:$M$4658,MATCH(A44&amp;$N$130,'UNESCO Data'!$B$3:$B$4658&amp;'UNESCO Data'!$A$3:$A$4658,0))/100)</f>
        <v>0.23558579999999998</v>
      </c>
      <c r="O44" s="81">
        <f t="shared" si="20"/>
        <v>23.553337080866108</v>
      </c>
      <c r="P44" s="77">
        <f t="array" ref="P44">INDEX('UNESCO Data'!$M$3:$M$4658,MATCH(A44&amp;$P$130,'UNESCO Data'!$B$3:$B$4658&amp;'UNESCO Data'!$A$3:$A$4658,0))</f>
        <v>7.9823779999999998</v>
      </c>
      <c r="Q44" s="81">
        <f t="shared" si="21"/>
        <v>54.160645406435989</v>
      </c>
      <c r="R44" s="84">
        <f t="array" ref="R44">IF(ISERR(INDEX('UNESCO Data'!$M$3:$M$4658,MATCH(A44&amp;$R$130,'UNESCO Data'!$B$3:$B$4658&amp;'UNESCO Data'!$A$3:$A$4658,0))/100),"",INDEX('UNESCO Data'!$M$3:$M$4658,MATCH(A44&amp;$R$130,'UNESCO Data'!$B$3:$B$4658&amp;'UNESCO Data'!$A$3:$A$4658,0))/100)</f>
        <v>0.90628209999999998</v>
      </c>
      <c r="S44" s="81">
        <f t="shared" si="22"/>
        <v>88.68862882397967</v>
      </c>
      <c r="T44" s="84">
        <f t="array" ref="T44">IF(ISERR(INDEX('UNESCO Data'!$M$3:$M$4658,MATCH(A44&amp;$T$130,'UNESCO Data'!$B$3:$B$4658&amp;'UNESCO Data'!$A$3:$A$4658,0))/100),"",INDEX('UNESCO Data'!$M$3:$M$4658,MATCH(A44&amp;$T$130,'UNESCO Data'!$B$3:$B$4658&amp;'UNESCO Data'!$A$3:$A$4658,0))/100)</f>
        <v>0.92655860000000001</v>
      </c>
      <c r="U44" s="81">
        <f t="shared" si="23"/>
        <v>92.206662963911725</v>
      </c>
      <c r="V44" s="88">
        <f t="array" ref="V44">INDEX('UNESCO Data'!$M$3:$M$4658,MATCH(A44&amp;$V$130,'UNESCO Data'!$B$3:$B$4658&amp;'UNESCO Data'!$A$3:$A$4658,0))</f>
        <v>47.945259999999998</v>
      </c>
      <c r="W44" s="81">
        <f t="shared" si="24"/>
        <v>45.153359732503134</v>
      </c>
      <c r="X44" s="84" t="str">
        <f t="array" ref="X44">IF(ISERR(INDEX('UNESCO Data'!$M$3:$M$4658,MATCH(A44&amp;$X$130,'UNESCO Data'!$B$3:$B$4658&amp;'UNESCO Data'!$A$3:$A$4658,0))/100),"",INDEX('UNESCO Data'!$M$3:$M$4658,MATCH(A44&amp;$X$130,'UNESCO Data'!$B$3:$B$4658&amp;'UNESCO Data'!$A$3:$A$4658,0))/100)</f>
        <v/>
      </c>
      <c r="Y44" s="81" t="str">
        <f t="shared" si="25"/>
        <v/>
      </c>
    </row>
    <row r="45" spans="1:25" x14ac:dyDescent="0.25">
      <c r="A45" s="66" t="s">
        <v>23</v>
      </c>
      <c r="B45" s="75">
        <f t="shared" si="13"/>
        <v>62.746976327158293</v>
      </c>
      <c r="C45" s="59">
        <f t="shared" si="14"/>
        <v>39</v>
      </c>
      <c r="D45" s="84">
        <f t="array" ref="D45">INDEX('UNESCO Data'!$M$3:$M$4658,MATCH(A45&amp;$D$130,'UNESCO Data'!$B$3:$B$4658&amp;'UNESCO Data'!$A$3:$A$4658,0))/100</f>
        <v>9.7403400000000001E-2</v>
      </c>
      <c r="E45" s="81">
        <f t="shared" si="15"/>
        <v>86.72344089451154</v>
      </c>
      <c r="F45" s="84">
        <f t="array" ref="F45">IF(ISERR(INDEX('UNESCO Data'!$M$3:$M$4658,MATCH(A45&amp;$F$130,'UNESCO Data'!$B$3:$B$4658&amp;'UNESCO Data'!$A$3:$A$4658,0))/100),"",INDEX('UNESCO Data'!$M$3:$M$4658,MATCH(A45&amp;$F$130,'UNESCO Data'!$B$3:$B$4658&amp;'UNESCO Data'!$A$3:$A$4658,0))/100)</f>
        <v>0.12203530000000001</v>
      </c>
      <c r="G45" s="81">
        <f t="shared" si="16"/>
        <v>83.305747483415956</v>
      </c>
      <c r="H45" s="84">
        <f t="array" ref="H45">IF(ISERR(INDEX('UNESCO Data'!$M$3:$M$4658,MATCH(A45&amp;$H$130,'UNESCO Data'!$B$3:$B$4658&amp;'UNESCO Data'!$A$3:$A$4658,0))/100),"",INDEX('UNESCO Data'!$M$3:$M$4658,MATCH(A45&amp;$H$130,'UNESCO Data'!$B$3:$B$4658&amp;'UNESCO Data'!$A$3:$A$4658,0))/100)</f>
        <v>0.30616530000000003</v>
      </c>
      <c r="I45" s="81">
        <f t="shared" si="17"/>
        <v>66.290686382577363</v>
      </c>
      <c r="J45" s="86">
        <f t="array" ref="J45">IF(ISERR(INDEX('UNESCO Data'!$M$3:$M$4658,MATCH(A45&amp;$J$130,'UNESCO Data'!$B$3:$B$4658&amp;'UNESCO Data'!$A$3:$A$4658,0))/100),"",INDEX('UNESCO Data'!$M$3:$M$4658,MATCH(A45&amp;$J$130,'UNESCO Data'!$B$3:$B$4658&amp;'UNESCO Data'!$A$3:$A$4658,0))/100)</f>
        <v>0.70030569999999992</v>
      </c>
      <c r="K45" s="81">
        <f t="shared" si="18"/>
        <v>63.378484028585113</v>
      </c>
      <c r="L45" s="84">
        <f t="array" ref="L45">IF(ISERR(INDEX('UNESCO Data'!$M$3:$M$4658,MATCH(A45&amp;$L$130,'UNESCO Data'!$B$3:$B$4658&amp;'UNESCO Data'!$A$3:$A$4658,0))/100),"",INDEX('UNESCO Data'!$M$3:$M$4658,MATCH(A45&amp;$L$130,'UNESCO Data'!$B$3:$B$4658&amp;'UNESCO Data'!$A$3:$A$4658,0))/100)</f>
        <v>0.37631079999999995</v>
      </c>
      <c r="M45" s="81">
        <f t="shared" si="19"/>
        <v>34.977105539708745</v>
      </c>
      <c r="N45" s="84">
        <f t="array" ref="N45">IF(ISERR(INDEX('UNESCO Data'!$M$3:$M$4658,MATCH(A45&amp;$N$130,'UNESCO Data'!$B$3:$B$4658&amp;'UNESCO Data'!$A$3:$A$4658,0))/100),"",INDEX('UNESCO Data'!$M$3:$M$4658,MATCH(A45&amp;$N$130,'UNESCO Data'!$B$3:$B$4658&amp;'UNESCO Data'!$A$3:$A$4658,0))/100)</f>
        <v>0.17910570000000001</v>
      </c>
      <c r="O45" s="81">
        <f t="shared" si="20"/>
        <v>17.679303062906033</v>
      </c>
      <c r="P45" s="77">
        <f t="array" ref="P45">INDEX('UNESCO Data'!$M$3:$M$4658,MATCH(A45&amp;$P$130,'UNESCO Data'!$B$3:$B$4658&amp;'UNESCO Data'!$A$3:$A$4658,0))</f>
        <v>1.6204000000000001</v>
      </c>
      <c r="Q45" s="81">
        <f t="shared" si="21"/>
        <v>6.6675674606344328</v>
      </c>
      <c r="R45" s="84">
        <f t="array" ref="R45">IF(ISERR(INDEX('UNESCO Data'!$M$3:$M$4658,MATCH(A45&amp;$R$130,'UNESCO Data'!$B$3:$B$4658&amp;'UNESCO Data'!$A$3:$A$4658,0))/100),"",INDEX('UNESCO Data'!$M$3:$M$4658,MATCH(A45&amp;$R$130,'UNESCO Data'!$B$3:$B$4658&amp;'UNESCO Data'!$A$3:$A$4658,0))/100)</f>
        <v>0.9044759</v>
      </c>
      <c r="S45" s="81">
        <f t="shared" si="22"/>
        <v>88.470627795167374</v>
      </c>
      <c r="T45" s="84">
        <f t="array" ref="T45">IF(ISERR(INDEX('UNESCO Data'!$M$3:$M$4658,MATCH(A45&amp;$T$130,'UNESCO Data'!$B$3:$B$4658&amp;'UNESCO Data'!$A$3:$A$4658,0))/100),"",INDEX('UNESCO Data'!$M$3:$M$4658,MATCH(A45&amp;$T$130,'UNESCO Data'!$B$3:$B$4658&amp;'UNESCO Data'!$A$3:$A$4658,0))/100)</f>
        <v>1</v>
      </c>
      <c r="U45" s="81">
        <f t="shared" si="23"/>
        <v>100</v>
      </c>
      <c r="V45" s="88">
        <f t="array" ref="V45">INDEX('UNESCO Data'!$M$3:$M$4658,MATCH(A45&amp;$V$130,'UNESCO Data'!$B$3:$B$4658&amp;'UNESCO Data'!$A$3:$A$4658,0))</f>
        <v>38.037779999999998</v>
      </c>
      <c r="W45" s="81">
        <f t="shared" si="24"/>
        <v>59.059143244807274</v>
      </c>
      <c r="X45" s="84">
        <f t="array" ref="X45">IF(ISERR(INDEX('UNESCO Data'!$M$3:$M$4658,MATCH(A45&amp;$X$130,'UNESCO Data'!$B$3:$B$4658&amp;'UNESCO Data'!$A$3:$A$4658,0))/100),"",INDEX('UNESCO Data'!$M$3:$M$4658,MATCH(A45&amp;$X$130,'UNESCO Data'!$B$3:$B$4658&amp;'UNESCO Data'!$A$3:$A$4658,0))/100)</f>
        <v>0.25524479999999999</v>
      </c>
      <c r="Y45" s="81">
        <f t="shared" si="25"/>
        <v>83.66463370642731</v>
      </c>
    </row>
    <row r="46" spans="1:25" x14ac:dyDescent="0.25">
      <c r="A46" s="66" t="s">
        <v>69</v>
      </c>
      <c r="B46" s="75">
        <f t="shared" si="13"/>
        <v>63.008144088985198</v>
      </c>
      <c r="C46" s="59">
        <f t="shared" si="14"/>
        <v>40</v>
      </c>
      <c r="D46" s="84">
        <f t="array" ref="D46">INDEX('UNESCO Data'!$M$3:$M$4658,MATCH(A46&amp;$D$130,'UNESCO Data'!$B$3:$B$4658&amp;'UNESCO Data'!$A$3:$A$4658,0))/100</f>
        <v>0.11264760000000001</v>
      </c>
      <c r="E46" s="81">
        <f t="shared" si="15"/>
        <v>84.641998355239565</v>
      </c>
      <c r="F46" s="84">
        <f t="array" ref="F46">IF(ISERR(INDEX('UNESCO Data'!$M$3:$M$4658,MATCH(A46&amp;$F$130,'UNESCO Data'!$B$3:$B$4658&amp;'UNESCO Data'!$A$3:$A$4658,0))/100),"",INDEX('UNESCO Data'!$M$3:$M$4658,MATCH(A46&amp;$F$130,'UNESCO Data'!$B$3:$B$4658&amp;'UNESCO Data'!$A$3:$A$4658,0))/100)</f>
        <v>9.3094099999999999E-2</v>
      </c>
      <c r="G46" s="81">
        <f t="shared" si="16"/>
        <v>87.268852966803735</v>
      </c>
      <c r="H46" s="84">
        <f t="array" ref="H46">IF(ISERR(INDEX('UNESCO Data'!$M$3:$M$4658,MATCH(A46&amp;$H$130,'UNESCO Data'!$B$3:$B$4658&amp;'UNESCO Data'!$A$3:$A$4658,0))/100),"",INDEX('UNESCO Data'!$M$3:$M$4658,MATCH(A46&amp;$H$130,'UNESCO Data'!$B$3:$B$4658&amp;'UNESCO Data'!$A$3:$A$4658,0))/100)</f>
        <v>0.43110190000000004</v>
      </c>
      <c r="I46" s="81">
        <f t="shared" si="17"/>
        <v>52.470692552740893</v>
      </c>
      <c r="J46" s="86">
        <f t="array" ref="J46">IF(ISERR(INDEX('UNESCO Data'!$M$3:$M$4658,MATCH(A46&amp;$J$130,'UNESCO Data'!$B$3:$B$4658&amp;'UNESCO Data'!$A$3:$A$4658,0))/100),"",INDEX('UNESCO Data'!$M$3:$M$4658,MATCH(A46&amp;$J$130,'UNESCO Data'!$B$3:$B$4658&amp;'UNESCO Data'!$A$3:$A$4658,0))/100)</f>
        <v>0.68216149999999998</v>
      </c>
      <c r="K46" s="81">
        <f t="shared" si="18"/>
        <v>61.161331049404176</v>
      </c>
      <c r="L46" s="84">
        <f t="array" ref="L46">IF(ISERR(INDEX('UNESCO Data'!$M$3:$M$4658,MATCH(A46&amp;$L$130,'UNESCO Data'!$B$3:$B$4658&amp;'UNESCO Data'!$A$3:$A$4658,0))/100),"",INDEX('UNESCO Data'!$M$3:$M$4658,MATCH(A46&amp;$L$130,'UNESCO Data'!$B$3:$B$4658&amp;'UNESCO Data'!$A$3:$A$4658,0))/100)</f>
        <v>0.51574549999999997</v>
      </c>
      <c r="M46" s="81">
        <f t="shared" si="19"/>
        <v>49.513909739945611</v>
      </c>
      <c r="N46" s="84">
        <f t="array" ref="N46">IF(ISERR(INDEX('UNESCO Data'!$M$3:$M$4658,MATCH(A46&amp;$N$130,'UNESCO Data'!$B$3:$B$4658&amp;'UNESCO Data'!$A$3:$A$4658,0))/100),"",INDEX('UNESCO Data'!$M$3:$M$4658,MATCH(A46&amp;$N$130,'UNESCO Data'!$B$3:$B$4658&amp;'UNESCO Data'!$A$3:$A$4658,0))/100)</f>
        <v>0.4121996</v>
      </c>
      <c r="O46" s="81">
        <f t="shared" si="20"/>
        <v>41.92149629519465</v>
      </c>
      <c r="P46" s="77">
        <f t="array" ref="P46">INDEX('UNESCO Data'!$M$3:$M$4658,MATCH(A46&amp;$P$130,'UNESCO Data'!$B$3:$B$4658&amp;'UNESCO Data'!$A$3:$A$4658,0))</f>
        <v>5.8485699999999996</v>
      </c>
      <c r="Q46" s="81">
        <f t="shared" si="21"/>
        <v>38.231462742589159</v>
      </c>
      <c r="R46" s="84">
        <f t="array" ref="R46">IF(ISERR(INDEX('UNESCO Data'!$M$3:$M$4658,MATCH(A46&amp;$R$130,'UNESCO Data'!$B$3:$B$4658&amp;'UNESCO Data'!$A$3:$A$4658,0))/100),"",INDEX('UNESCO Data'!$M$3:$M$4658,MATCH(A46&amp;$R$130,'UNESCO Data'!$B$3:$B$4658&amp;'UNESCO Data'!$A$3:$A$4658,0))/100)</f>
        <v>0.89854010000000006</v>
      </c>
      <c r="S46" s="81">
        <f t="shared" si="22"/>
        <v>87.754200762267359</v>
      </c>
      <c r="T46" s="84">
        <f t="array" ref="T46">IF(ISERR(INDEX('UNESCO Data'!$M$3:$M$4658,MATCH(A46&amp;$T$130,'UNESCO Data'!$B$3:$B$4658&amp;'UNESCO Data'!$A$3:$A$4658,0))/100),"",INDEX('UNESCO Data'!$M$3:$M$4658,MATCH(A46&amp;$T$130,'UNESCO Data'!$B$3:$B$4658&amp;'UNESCO Data'!$A$3:$A$4658,0))/100)</f>
        <v>0.56044769999999999</v>
      </c>
      <c r="U46" s="81">
        <f t="shared" si="23"/>
        <v>53.356291970362967</v>
      </c>
      <c r="V46" s="88">
        <f t="array" ref="V46">INDEX('UNESCO Data'!$M$3:$M$4658,MATCH(A46&amp;$V$130,'UNESCO Data'!$B$3:$B$4658&amp;'UNESCO Data'!$A$3:$A$4658,0))</f>
        <v>30.5794</v>
      </c>
      <c r="W46" s="81">
        <f t="shared" si="24"/>
        <v>69.527457854829095</v>
      </c>
      <c r="X46" s="84">
        <f t="array" ref="X46">IF(ISERR(INDEX('UNESCO Data'!$M$3:$M$4658,MATCH(A46&amp;$X$130,'UNESCO Data'!$B$3:$B$4658&amp;'UNESCO Data'!$A$3:$A$4658,0))/100),"",INDEX('UNESCO Data'!$M$3:$M$4658,MATCH(A46&amp;$X$130,'UNESCO Data'!$B$3:$B$4658&amp;'UNESCO Data'!$A$3:$A$4658,0))/100)</f>
        <v>0.21017359999999999</v>
      </c>
      <c r="Y46" s="81">
        <f t="shared" si="25"/>
        <v>67.241890689459922</v>
      </c>
    </row>
    <row r="47" spans="1:25" x14ac:dyDescent="0.25">
      <c r="A47" s="66" t="s">
        <v>80</v>
      </c>
      <c r="B47" s="75">
        <f t="shared" si="13"/>
        <v>63.42478430984356</v>
      </c>
      <c r="C47" s="59">
        <f t="shared" si="14"/>
        <v>41</v>
      </c>
      <c r="D47" s="84">
        <f t="array" ref="D47">INDEX('UNESCO Data'!$M$3:$M$4658,MATCH(A47&amp;$D$130,'UNESCO Data'!$B$3:$B$4658&amp;'UNESCO Data'!$A$3:$A$4658,0))/100</f>
        <v>1.54555E-2</v>
      </c>
      <c r="E47" s="81">
        <f t="shared" si="15"/>
        <v>97.912604318240255</v>
      </c>
      <c r="F47" s="84">
        <f t="array" ref="F47">IF(ISERR(INDEX('UNESCO Data'!$M$3:$M$4658,MATCH(A47&amp;$F$130,'UNESCO Data'!$B$3:$B$4658&amp;'UNESCO Data'!$A$3:$A$4658,0))/100),"",INDEX('UNESCO Data'!$M$3:$M$4658,MATCH(A47&amp;$F$130,'UNESCO Data'!$B$3:$B$4658&amp;'UNESCO Data'!$A$3:$A$4658,0))/100)</f>
        <v>0.11980869999999999</v>
      </c>
      <c r="G47" s="81">
        <f t="shared" si="16"/>
        <v>83.610650205808653</v>
      </c>
      <c r="H47" s="84">
        <f t="array" ref="H47">IF(ISERR(INDEX('UNESCO Data'!$M$3:$M$4658,MATCH(A47&amp;$H$130,'UNESCO Data'!$B$3:$B$4658&amp;'UNESCO Data'!$A$3:$A$4658,0))/100),"",INDEX('UNESCO Data'!$M$3:$M$4658,MATCH(A47&amp;$H$130,'UNESCO Data'!$B$3:$B$4658&amp;'UNESCO Data'!$A$3:$A$4658,0))/100)</f>
        <v>0.48621150000000002</v>
      </c>
      <c r="I47" s="81">
        <f t="shared" si="17"/>
        <v>46.374686002500582</v>
      </c>
      <c r="J47" s="86">
        <f t="array" ref="J47">IF(ISERR(INDEX('UNESCO Data'!$M$3:$M$4658,MATCH(A47&amp;$J$130,'UNESCO Data'!$B$3:$B$4658&amp;'UNESCO Data'!$A$3:$A$4658,0))/100),"",INDEX('UNESCO Data'!$M$3:$M$4658,MATCH(A47&amp;$J$130,'UNESCO Data'!$B$3:$B$4658&amp;'UNESCO Data'!$A$3:$A$4658,0))/100)</f>
        <v>0.83269879999999996</v>
      </c>
      <c r="K47" s="81">
        <f t="shared" si="18"/>
        <v>79.55642276867836</v>
      </c>
      <c r="L47" s="84">
        <f t="array" ref="L47">IF(ISERR(INDEX('UNESCO Data'!$M$3:$M$4658,MATCH(A47&amp;$L$130,'UNESCO Data'!$B$3:$B$4658&amp;'UNESCO Data'!$A$3:$A$4658,0))/100),"",INDEX('UNESCO Data'!$M$3:$M$4658,MATCH(A47&amp;$L$130,'UNESCO Data'!$B$3:$B$4658&amp;'UNESCO Data'!$A$3:$A$4658,0))/100)</f>
        <v>0.68065659999999995</v>
      </c>
      <c r="M47" s="81">
        <f t="shared" si="19"/>
        <v>66.706763248761447</v>
      </c>
      <c r="N47" s="84">
        <f t="array" ref="N47">IF(ISERR(INDEX('UNESCO Data'!$M$3:$M$4658,MATCH(A47&amp;$N$130,'UNESCO Data'!$B$3:$B$4658&amp;'UNESCO Data'!$A$3:$A$4658,0))/100),"",INDEX('UNESCO Data'!$M$3:$M$4658,MATCH(A47&amp;$N$130,'UNESCO Data'!$B$3:$B$4658&amp;'UNESCO Data'!$A$3:$A$4658,0))/100)</f>
        <v>0.27353139999999998</v>
      </c>
      <c r="O47" s="81">
        <f t="shared" si="20"/>
        <v>27.499749095574046</v>
      </c>
      <c r="P47" s="77">
        <f t="array" ref="P47">INDEX('UNESCO Data'!$M$3:$M$4658,MATCH(A47&amp;$P$130,'UNESCO Data'!$B$3:$B$4658&amp;'UNESCO Data'!$A$3:$A$4658,0))</f>
        <v>4.1147</v>
      </c>
      <c r="Q47" s="81">
        <f t="shared" si="21"/>
        <v>25.287874591563341</v>
      </c>
      <c r="R47" s="84">
        <f t="array" ref="R47">IF(ISERR(INDEX('UNESCO Data'!$M$3:$M$4658,MATCH(A47&amp;$R$130,'UNESCO Data'!$B$3:$B$4658&amp;'UNESCO Data'!$A$3:$A$4658,0))/100),"",INDEX('UNESCO Data'!$M$3:$M$4658,MATCH(A47&amp;$R$130,'UNESCO Data'!$B$3:$B$4658&amp;'UNESCO Data'!$A$3:$A$4658,0))/100)</f>
        <v>0.87256690000000003</v>
      </c>
      <c r="S47" s="81">
        <f t="shared" si="22"/>
        <v>84.619340657324642</v>
      </c>
      <c r="T47" s="84">
        <f t="array" ref="T47">IF(ISERR(INDEX('UNESCO Data'!$M$3:$M$4658,MATCH(A47&amp;$T$130,'UNESCO Data'!$B$3:$B$4658&amp;'UNESCO Data'!$A$3:$A$4658,0))/100),"",INDEX('UNESCO Data'!$M$3:$M$4658,MATCH(A47&amp;$T$130,'UNESCO Data'!$B$3:$B$4658&amp;'UNESCO Data'!$A$3:$A$4658,0))/100)</f>
        <v>0.77245059999999999</v>
      </c>
      <c r="U47" s="81">
        <f t="shared" si="23"/>
        <v>75.853276672834852</v>
      </c>
      <c r="V47" s="88">
        <f t="array" ref="V47">INDEX('UNESCO Data'!$M$3:$M$4658,MATCH(A47&amp;$V$130,'UNESCO Data'!$B$3:$B$4658&amp;'UNESCO Data'!$A$3:$A$4658,0))</f>
        <v>31.49146</v>
      </c>
      <c r="W47" s="81">
        <f t="shared" si="24"/>
        <v>68.247323157586976</v>
      </c>
      <c r="X47" s="84">
        <f t="array" ref="X47">IF(ISERR(INDEX('UNESCO Data'!$M$3:$M$4658,MATCH(A47&amp;$X$130,'UNESCO Data'!$B$3:$B$4658&amp;'UNESCO Data'!$A$3:$A$4658,0))/100),"",INDEX('UNESCO Data'!$M$3:$M$4658,MATCH(A47&amp;$X$130,'UNESCO Data'!$B$3:$B$4658&amp;'UNESCO Data'!$A$3:$A$4658,0))/100)</f>
        <v>0.1409096</v>
      </c>
      <c r="Y47" s="81">
        <f t="shared" si="25"/>
        <v>42.003936689405982</v>
      </c>
    </row>
    <row r="48" spans="1:25" x14ac:dyDescent="0.25">
      <c r="A48" s="66" t="s">
        <v>65</v>
      </c>
      <c r="B48" s="75">
        <f t="shared" si="13"/>
        <v>64.426554815757413</v>
      </c>
      <c r="C48" s="59">
        <f t="shared" si="14"/>
        <v>42</v>
      </c>
      <c r="D48" s="84">
        <f t="array" ref="D48">INDEX('UNESCO Data'!$M$3:$M$4658,MATCH(A48&amp;$D$130,'UNESCO Data'!$B$3:$B$4658&amp;'UNESCO Data'!$A$3:$A$4658,0))/100</f>
        <v>4.8606900000000001E-2</v>
      </c>
      <c r="E48" s="81">
        <f t="shared" si="15"/>
        <v>93.386113312059493</v>
      </c>
      <c r="F48" s="84">
        <f t="array" ref="F48">IF(ISERR(INDEX('UNESCO Data'!$M$3:$M$4658,MATCH(A48&amp;$F$130,'UNESCO Data'!$B$3:$B$4658&amp;'UNESCO Data'!$A$3:$A$4658,0))/100),"",INDEX('UNESCO Data'!$M$3:$M$4658,MATCH(A48&amp;$F$130,'UNESCO Data'!$B$3:$B$4658&amp;'UNESCO Data'!$A$3:$A$4658,0))/100)</f>
        <v>2.5585300000000002E-2</v>
      </c>
      <c r="G48" s="81">
        <f t="shared" si="16"/>
        <v>96.513269074530001</v>
      </c>
      <c r="H48" s="84">
        <f t="array" ref="H48">IF(ISERR(INDEX('UNESCO Data'!$M$3:$M$4658,MATCH(A48&amp;$H$130,'UNESCO Data'!$B$3:$B$4658&amp;'UNESCO Data'!$A$3:$A$4658,0))/100),"",INDEX('UNESCO Data'!$M$3:$M$4658,MATCH(A48&amp;$H$130,'UNESCO Data'!$B$3:$B$4658&amp;'UNESCO Data'!$A$3:$A$4658,0))/100)</f>
        <v>0.29787150000000001</v>
      </c>
      <c r="I48" s="81">
        <f t="shared" si="17"/>
        <v>67.208113820380973</v>
      </c>
      <c r="J48" s="86">
        <f t="array" ref="J48">IF(ISERR(INDEX('UNESCO Data'!$M$3:$M$4658,MATCH(A48&amp;$J$130,'UNESCO Data'!$B$3:$B$4658&amp;'UNESCO Data'!$A$3:$A$4658,0))/100),"",INDEX('UNESCO Data'!$M$3:$M$4658,MATCH(A48&amp;$J$130,'UNESCO Data'!$B$3:$B$4658&amp;'UNESCO Data'!$A$3:$A$4658,0))/100)</f>
        <v>0.79639709999999997</v>
      </c>
      <c r="K48" s="81">
        <f t="shared" si="18"/>
        <v>75.120491600352807</v>
      </c>
      <c r="L48" s="84">
        <f t="array" ref="L48">IF(ISERR(INDEX('UNESCO Data'!$M$3:$M$4658,MATCH(A48&amp;$L$130,'UNESCO Data'!$B$3:$B$4658&amp;'UNESCO Data'!$A$3:$A$4658,0))/100),"",INDEX('UNESCO Data'!$M$3:$M$4658,MATCH(A48&amp;$L$130,'UNESCO Data'!$B$3:$B$4658&amp;'UNESCO Data'!$A$3:$A$4658,0))/100)</f>
        <v>0.43212460000000003</v>
      </c>
      <c r="M48" s="81">
        <f t="shared" si="19"/>
        <v>40.795989090727119</v>
      </c>
      <c r="N48" s="84">
        <f t="array" ref="N48">IF(ISERR(INDEX('UNESCO Data'!$M$3:$M$4658,MATCH(A48&amp;$N$130,'UNESCO Data'!$B$3:$B$4658&amp;'UNESCO Data'!$A$3:$A$4658,0))/100),"",INDEX('UNESCO Data'!$M$3:$M$4658,MATCH(A48&amp;$N$130,'UNESCO Data'!$B$3:$B$4658&amp;'UNESCO Data'!$A$3:$A$4658,0))/100)</f>
        <v>0.10813230000000001</v>
      </c>
      <c r="O48" s="81">
        <f t="shared" si="20"/>
        <v>10.297939255648473</v>
      </c>
      <c r="P48" s="77">
        <f t="array" ref="P48">INDEX('UNESCO Data'!$M$3:$M$4658,MATCH(A48&amp;$P$130,'UNESCO Data'!$B$3:$B$4658&amp;'UNESCO Data'!$A$3:$A$4658,0))</f>
        <v>9.0721550000000004</v>
      </c>
      <c r="Q48" s="81">
        <f t="shared" si="21"/>
        <v>62.295986962873606</v>
      </c>
      <c r="R48" s="84">
        <f t="array" ref="R48">IF(ISERR(INDEX('UNESCO Data'!$M$3:$M$4658,MATCH(A48&amp;$R$130,'UNESCO Data'!$B$3:$B$4658&amp;'UNESCO Data'!$A$3:$A$4658,0))/100),"",INDEX('UNESCO Data'!$M$3:$M$4658,MATCH(A48&amp;$R$130,'UNESCO Data'!$B$3:$B$4658&amp;'UNESCO Data'!$A$3:$A$4658,0))/100)</f>
        <v>0.90509119999999998</v>
      </c>
      <c r="S48" s="81">
        <f t="shared" si="22"/>
        <v>88.544892014538547</v>
      </c>
      <c r="T48" s="84" t="str">
        <f t="array" ref="T48">IF(ISERR(INDEX('UNESCO Data'!$M$3:$M$4658,MATCH(A48&amp;$T$130,'UNESCO Data'!$B$3:$B$4658&amp;'UNESCO Data'!$A$3:$A$4658,0))/100),"",INDEX('UNESCO Data'!$M$3:$M$4658,MATCH(A48&amp;$T$130,'UNESCO Data'!$B$3:$B$4658&amp;'UNESCO Data'!$A$3:$A$4658,0))/100)</f>
        <v/>
      </c>
      <c r="U48" s="81" t="str">
        <f t="shared" si="23"/>
        <v/>
      </c>
      <c r="V48" s="88">
        <f t="array" ref="V48">INDEX('UNESCO Data'!$M$3:$M$4658,MATCH(A48&amp;$V$130,'UNESCO Data'!$B$3:$B$4658&amp;'UNESCO Data'!$A$3:$A$4658,0))</f>
        <v>24.53098</v>
      </c>
      <c r="W48" s="81">
        <f t="shared" si="24"/>
        <v>78.016803189009991</v>
      </c>
      <c r="X48" s="84">
        <f t="array" ref="X48">IF(ISERR(INDEX('UNESCO Data'!$M$3:$M$4658,MATCH(A48&amp;$X$130,'UNESCO Data'!$B$3:$B$4658&amp;'UNESCO Data'!$A$3:$A$4658,0))/100),"",INDEX('UNESCO Data'!$M$3:$M$4658,MATCH(A48&amp;$X$130,'UNESCO Data'!$B$3:$B$4658&amp;'UNESCO Data'!$A$3:$A$4658,0))/100)</f>
        <v>0.11369030000000001</v>
      </c>
      <c r="Y48" s="81">
        <f t="shared" si="25"/>
        <v>32.085949837453057</v>
      </c>
    </row>
    <row r="49" spans="1:25" x14ac:dyDescent="0.25">
      <c r="A49" s="66" t="s">
        <v>42</v>
      </c>
      <c r="B49" s="75">
        <f t="shared" si="13"/>
        <v>64.59314957911063</v>
      </c>
      <c r="C49" s="59">
        <f t="shared" si="14"/>
        <v>43</v>
      </c>
      <c r="D49" s="84">
        <f t="array" ref="D49">INDEX('UNESCO Data'!$M$3:$M$4658,MATCH(A49&amp;$D$130,'UNESCO Data'!$B$3:$B$4658&amp;'UNESCO Data'!$A$3:$A$4658,0))/100</f>
        <v>3.2386400000000003E-2</v>
      </c>
      <c r="E49" s="81">
        <f t="shared" si="15"/>
        <v>95.600859819469591</v>
      </c>
      <c r="F49" s="84">
        <f t="array" ref="F49">IF(ISERR(INDEX('UNESCO Data'!$M$3:$M$4658,MATCH(A49&amp;$F$130,'UNESCO Data'!$B$3:$B$4658&amp;'UNESCO Data'!$A$3:$A$4658,0))/100),"",INDEX('UNESCO Data'!$M$3:$M$4658,MATCH(A49&amp;$F$130,'UNESCO Data'!$B$3:$B$4658&amp;'UNESCO Data'!$A$3:$A$4658,0))/100)</f>
        <v>0.1135789</v>
      </c>
      <c r="G49" s="81">
        <f t="shared" si="16"/>
        <v>84.463736965874205</v>
      </c>
      <c r="H49" s="84">
        <f t="array" ref="H49">IF(ISERR(INDEX('UNESCO Data'!$M$3:$M$4658,MATCH(A49&amp;$H$130,'UNESCO Data'!$B$3:$B$4658&amp;'UNESCO Data'!$A$3:$A$4658,0))/100),"",INDEX('UNESCO Data'!$M$3:$M$4658,MATCH(A49&amp;$H$130,'UNESCO Data'!$B$3:$B$4658&amp;'UNESCO Data'!$A$3:$A$4658,0))/100)</f>
        <v>0.31447510000000001</v>
      </c>
      <c r="I49" s="81">
        <f t="shared" si="17"/>
        <v>65.371489087892087</v>
      </c>
      <c r="J49" s="86">
        <f t="array" ref="J49">IF(ISERR(INDEX('UNESCO Data'!$M$3:$M$4658,MATCH(A49&amp;$J$130,'UNESCO Data'!$B$3:$B$4658&amp;'UNESCO Data'!$A$3:$A$4658,0))/100),"",INDEX('UNESCO Data'!$M$3:$M$4658,MATCH(A49&amp;$J$130,'UNESCO Data'!$B$3:$B$4658&amp;'UNESCO Data'!$A$3:$A$4658,0))/100)</f>
        <v>0.72217280000000006</v>
      </c>
      <c r="K49" s="81">
        <f t="shared" si="18"/>
        <v>66.050561381736401</v>
      </c>
      <c r="L49" s="84">
        <f t="array" ref="L49">IF(ISERR(INDEX('UNESCO Data'!$M$3:$M$4658,MATCH(A49&amp;$L$130,'UNESCO Data'!$B$3:$B$4658&amp;'UNESCO Data'!$A$3:$A$4658,0))/100),"",INDEX('UNESCO Data'!$M$3:$M$4658,MATCH(A49&amp;$L$130,'UNESCO Data'!$B$3:$B$4658&amp;'UNESCO Data'!$A$3:$A$4658,0))/100)</f>
        <v>0.32524940000000002</v>
      </c>
      <c r="M49" s="81">
        <f t="shared" si="19"/>
        <v>29.653684798745601</v>
      </c>
      <c r="N49" s="84">
        <f t="array" ref="N49">IF(ISERR(INDEX('UNESCO Data'!$M$3:$M$4658,MATCH(A49&amp;$N$130,'UNESCO Data'!$B$3:$B$4658&amp;'UNESCO Data'!$A$3:$A$4658,0))/100),"",INDEX('UNESCO Data'!$M$3:$M$4658,MATCH(A49&amp;$N$130,'UNESCO Data'!$B$3:$B$4658&amp;'UNESCO Data'!$A$3:$A$4658,0))/100)</f>
        <v>0.14908749999999998</v>
      </c>
      <c r="O49" s="81">
        <f t="shared" si="20"/>
        <v>14.557355191745582</v>
      </c>
      <c r="P49" s="77">
        <f t="array" ref="P49">INDEX('UNESCO Data'!$M$3:$M$4658,MATCH(A49&amp;$P$130,'UNESCO Data'!$B$3:$B$4658&amp;'UNESCO Data'!$A$3:$A$4658,0))</f>
        <v>8.3725070000000006</v>
      </c>
      <c r="Q49" s="81">
        <f t="shared" si="21"/>
        <v>57.073014327849691</v>
      </c>
      <c r="R49" s="84">
        <f t="array" ref="R49">IF(ISERR(INDEX('UNESCO Data'!$M$3:$M$4658,MATCH(A49&amp;$R$130,'UNESCO Data'!$B$3:$B$4658&amp;'UNESCO Data'!$A$3:$A$4658,0))/100),"",INDEX('UNESCO Data'!$M$3:$M$4658,MATCH(A49&amp;$R$130,'UNESCO Data'!$B$3:$B$4658&amp;'UNESCO Data'!$A$3:$A$4658,0))/100)</f>
        <v>0.76946079999999994</v>
      </c>
      <c r="S49" s="81">
        <f t="shared" si="22"/>
        <v>72.174851743127149</v>
      </c>
      <c r="T49" s="84">
        <f t="array" ref="T49">IF(ISERR(INDEX('UNESCO Data'!$M$3:$M$4658,MATCH(A49&amp;$T$130,'UNESCO Data'!$B$3:$B$4658&amp;'UNESCO Data'!$A$3:$A$4658,0))/100),"",INDEX('UNESCO Data'!$M$3:$M$4658,MATCH(A49&amp;$T$130,'UNESCO Data'!$B$3:$B$4658&amp;'UNESCO Data'!$A$3:$A$4658,0))/100)</f>
        <v>0.80317059999999996</v>
      </c>
      <c r="U49" s="81">
        <f t="shared" si="23"/>
        <v>79.113172504731196</v>
      </c>
      <c r="V49" s="88">
        <f t="array" ref="V49">INDEX('UNESCO Data'!$M$3:$M$4658,MATCH(A49&amp;$V$130,'UNESCO Data'!$B$3:$B$4658&amp;'UNESCO Data'!$A$3:$A$4658,0))</f>
        <v>44.442</v>
      </c>
      <c r="W49" s="81">
        <f t="shared" si="24"/>
        <v>50.070409794407333</v>
      </c>
      <c r="X49" s="84">
        <f t="array" ref="X49">IF(ISERR(INDEX('UNESCO Data'!$M$3:$M$4658,MATCH(A49&amp;$X$130,'UNESCO Data'!$B$3:$B$4658&amp;'UNESCO Data'!$A$3:$A$4658,0))/100),"",INDEX('UNESCO Data'!$M$3:$M$4658,MATCH(A49&amp;$X$130,'UNESCO Data'!$B$3:$B$4658&amp;'UNESCO Data'!$A$3:$A$4658,0))/100)</f>
        <v>0.29018389999999999</v>
      </c>
      <c r="Y49" s="81">
        <f t="shared" si="25"/>
        <v>96.395509754638283</v>
      </c>
    </row>
    <row r="50" spans="1:25" x14ac:dyDescent="0.25">
      <c r="A50" s="66" t="s">
        <v>168</v>
      </c>
      <c r="B50" s="75">
        <f t="shared" si="13"/>
        <v>65.938044551988625</v>
      </c>
      <c r="C50" s="59">
        <f t="shared" si="14"/>
        <v>44</v>
      </c>
      <c r="D50" s="84">
        <f t="array" ref="D50">INDEX('UNESCO Data'!$M$3:$M$4658,MATCH(A50&amp;$D$130,'UNESCO Data'!$B$3:$B$4658&amp;'UNESCO Data'!$A$3:$A$4658,0))/100</f>
        <v>4.8848500000000003E-2</v>
      </c>
      <c r="E50" s="81">
        <f t="shared" si="15"/>
        <v>93.353125256439128</v>
      </c>
      <c r="F50" s="84">
        <f t="array" ref="F50">IF(ISERR(INDEX('UNESCO Data'!$M$3:$M$4658,MATCH(A50&amp;$F$130,'UNESCO Data'!$B$3:$B$4658&amp;'UNESCO Data'!$A$3:$A$4658,0))/100),"",INDEX('UNESCO Data'!$M$3:$M$4658,MATCH(A50&amp;$F$130,'UNESCO Data'!$B$3:$B$4658&amp;'UNESCO Data'!$A$3:$A$4658,0))/100)</f>
        <v>9.8121399999999998E-2</v>
      </c>
      <c r="G50" s="81">
        <f t="shared" si="16"/>
        <v>86.580432300188832</v>
      </c>
      <c r="H50" s="84">
        <f t="array" ref="H50">IF(ISERR(INDEX('UNESCO Data'!$M$3:$M$4658,MATCH(A50&amp;$H$130,'UNESCO Data'!$B$3:$B$4658&amp;'UNESCO Data'!$A$3:$A$4658,0))/100),"",INDEX('UNESCO Data'!$M$3:$M$4658,MATCH(A50&amp;$H$130,'UNESCO Data'!$B$3:$B$4658&amp;'UNESCO Data'!$A$3:$A$4658,0))/100)</f>
        <v>0.30832310000000002</v>
      </c>
      <c r="I50" s="81">
        <f t="shared" si="17"/>
        <v>66.051999058878607</v>
      </c>
      <c r="J50" s="86">
        <f t="array" ref="J50">IF(ISERR(INDEX('UNESCO Data'!$M$3:$M$4658,MATCH(A50&amp;$J$130,'UNESCO Data'!$B$3:$B$4658&amp;'UNESCO Data'!$A$3:$A$4658,0))/100),"",INDEX('UNESCO Data'!$M$3:$M$4658,MATCH(A50&amp;$J$130,'UNESCO Data'!$B$3:$B$4658&amp;'UNESCO Data'!$A$3:$A$4658,0))/100)</f>
        <v>0.83384170000000002</v>
      </c>
      <c r="K50" s="81">
        <f t="shared" si="18"/>
        <v>79.69608084894125</v>
      </c>
      <c r="L50" s="84">
        <f t="array" ref="L50">IF(ISERR(INDEX('UNESCO Data'!$M$3:$M$4658,MATCH(A50&amp;$L$130,'UNESCO Data'!$B$3:$B$4658&amp;'UNESCO Data'!$A$3:$A$4658,0))/100),"",INDEX('UNESCO Data'!$M$3:$M$4658,MATCH(A50&amp;$L$130,'UNESCO Data'!$B$3:$B$4658&amp;'UNESCO Data'!$A$3:$A$4658,0))/100)</f>
        <v>0.54722510000000002</v>
      </c>
      <c r="M50" s="81">
        <f t="shared" si="19"/>
        <v>52.795824367378941</v>
      </c>
      <c r="N50" s="84">
        <f t="array" ref="N50">IF(ISERR(INDEX('UNESCO Data'!$M$3:$M$4658,MATCH(A50&amp;$N$130,'UNESCO Data'!$B$3:$B$4658&amp;'UNESCO Data'!$A$3:$A$4658,0))/100),"",INDEX('UNESCO Data'!$M$3:$M$4658,MATCH(A50&amp;$N$130,'UNESCO Data'!$B$3:$B$4658&amp;'UNESCO Data'!$A$3:$A$4658,0))/100)</f>
        <v>0.27780889999999997</v>
      </c>
      <c r="O50" s="81">
        <f t="shared" si="20"/>
        <v>27.944616943042877</v>
      </c>
      <c r="P50" s="77">
        <f t="array" ref="P50">INDEX('UNESCO Data'!$M$3:$M$4658,MATCH(A50&amp;$P$130,'UNESCO Data'!$B$3:$B$4658&amp;'UNESCO Data'!$A$3:$A$4658,0))</f>
        <v>8.90564</v>
      </c>
      <c r="Q50" s="81">
        <f t="shared" si="21"/>
        <v>61.052928613073412</v>
      </c>
      <c r="R50" s="84">
        <f t="array" ref="R50">IF(ISERR(INDEX('UNESCO Data'!$M$3:$M$4658,MATCH(A50&amp;$R$130,'UNESCO Data'!$B$3:$B$4658&amp;'UNESCO Data'!$A$3:$A$4658,0))/100),"",INDEX('UNESCO Data'!$M$3:$M$4658,MATCH(A50&amp;$R$130,'UNESCO Data'!$B$3:$B$4658&amp;'UNESCO Data'!$A$3:$A$4658,0))/100)</f>
        <v>0.9966081</v>
      </c>
      <c r="S50" s="81">
        <f t="shared" si="22"/>
        <v>99.590611399829243</v>
      </c>
      <c r="T50" s="84">
        <f t="array" ref="T50">IF(ISERR(INDEX('UNESCO Data'!$M$3:$M$4658,MATCH(A50&amp;$T$130,'UNESCO Data'!$B$3:$B$4658&amp;'UNESCO Data'!$A$3:$A$4658,0))/100),"",INDEX('UNESCO Data'!$M$3:$M$4658,MATCH(A50&amp;$T$130,'UNESCO Data'!$B$3:$B$4658&amp;'UNESCO Data'!$A$3:$A$4658,0))/100)</f>
        <v>5.7638600000000005E-2</v>
      </c>
      <c r="U50" s="81">
        <f t="shared" si="23"/>
        <v>0</v>
      </c>
      <c r="V50" s="88">
        <f t="array" ref="V50">INDEX('UNESCO Data'!$M$3:$M$4658,MATCH(A50&amp;$V$130,'UNESCO Data'!$B$3:$B$4658&amp;'UNESCO Data'!$A$3:$A$4658,0))</f>
        <v>14.34404</v>
      </c>
      <c r="W50" s="81">
        <f t="shared" si="24"/>
        <v>92.314826732113914</v>
      </c>
      <c r="X50" s="84" t="str">
        <f t="array" ref="X50">IF(ISERR(INDEX('UNESCO Data'!$M$3:$M$4658,MATCH(A50&amp;$X$130,'UNESCO Data'!$B$3:$B$4658&amp;'UNESCO Data'!$A$3:$A$4658,0))/100),"",INDEX('UNESCO Data'!$M$3:$M$4658,MATCH(A50&amp;$X$130,'UNESCO Data'!$B$3:$B$4658&amp;'UNESCO Data'!$A$3:$A$4658,0))/100)</f>
        <v/>
      </c>
      <c r="Y50" s="81" t="str">
        <f t="shared" si="25"/>
        <v/>
      </c>
    </row>
    <row r="51" spans="1:25" x14ac:dyDescent="0.25">
      <c r="A51" s="66" t="s">
        <v>152</v>
      </c>
      <c r="B51" s="75">
        <f t="shared" si="13"/>
        <v>66.540523856526534</v>
      </c>
      <c r="C51" s="59">
        <f t="shared" si="14"/>
        <v>45</v>
      </c>
      <c r="D51" s="84">
        <f t="array" ref="D51">INDEX('UNESCO Data'!$M$3:$M$4658,MATCH(A51&amp;$D$130,'UNESCO Data'!$B$3:$B$4658&amp;'UNESCO Data'!$A$3:$A$4658,0))/100</f>
        <v>5.4128900000000001E-2</v>
      </c>
      <c r="E51" s="81">
        <f t="shared" si="15"/>
        <v>92.632139623583882</v>
      </c>
      <c r="F51" s="84">
        <f t="array" ref="F51">IF(ISERR(INDEX('UNESCO Data'!$M$3:$M$4658,MATCH(A51&amp;$F$130,'UNESCO Data'!$B$3:$B$4658&amp;'UNESCO Data'!$A$3:$A$4658,0))/100),"",INDEX('UNESCO Data'!$M$3:$M$4658,MATCH(A51&amp;$F$130,'UNESCO Data'!$B$3:$B$4658&amp;'UNESCO Data'!$A$3:$A$4658,0))/100)</f>
        <v>2.8513199999999999E-2</v>
      </c>
      <c r="G51" s="81">
        <f t="shared" si="16"/>
        <v>96.112332812563977</v>
      </c>
      <c r="H51" s="84">
        <f t="array" ref="H51">IF(ISERR(INDEX('UNESCO Data'!$M$3:$M$4658,MATCH(A51&amp;$H$130,'UNESCO Data'!$B$3:$B$4658&amp;'UNESCO Data'!$A$3:$A$4658,0))/100),"",INDEX('UNESCO Data'!$M$3:$M$4658,MATCH(A51&amp;$H$130,'UNESCO Data'!$B$3:$B$4658&amp;'UNESCO Data'!$A$3:$A$4658,0))/100)</f>
        <v>0.15055360000000001</v>
      </c>
      <c r="I51" s="81">
        <f t="shared" si="17"/>
        <v>83.503838764268224</v>
      </c>
      <c r="J51" s="86" t="str">
        <f t="array" ref="J51">IF(ISERR(INDEX('UNESCO Data'!$M$3:$M$4658,MATCH(A51&amp;$J$130,'UNESCO Data'!$B$3:$B$4658&amp;'UNESCO Data'!$A$3:$A$4658,0))/100),"",INDEX('UNESCO Data'!$M$3:$M$4658,MATCH(A51&amp;$J$130,'UNESCO Data'!$B$3:$B$4658&amp;'UNESCO Data'!$A$3:$A$4658,0))/100)</f>
        <v/>
      </c>
      <c r="K51" s="81" t="str">
        <f t="shared" si="18"/>
        <v/>
      </c>
      <c r="L51" s="84" t="str">
        <f t="array" ref="L51">IF(ISERR(INDEX('UNESCO Data'!$M$3:$M$4658,MATCH(A51&amp;$L$130,'UNESCO Data'!$B$3:$B$4658&amp;'UNESCO Data'!$A$3:$A$4658,0))/100),"",INDEX('UNESCO Data'!$M$3:$M$4658,MATCH(A51&amp;$L$130,'UNESCO Data'!$B$3:$B$4658&amp;'UNESCO Data'!$A$3:$A$4658,0))/100)</f>
        <v/>
      </c>
      <c r="M51" s="81" t="str">
        <f t="shared" si="19"/>
        <v/>
      </c>
      <c r="N51" s="84" t="str">
        <f t="array" ref="N51">IF(ISERR(INDEX('UNESCO Data'!$M$3:$M$4658,MATCH(A51&amp;$N$130,'UNESCO Data'!$B$3:$B$4658&amp;'UNESCO Data'!$A$3:$A$4658,0))/100),"",INDEX('UNESCO Data'!$M$3:$M$4658,MATCH(A51&amp;$N$130,'UNESCO Data'!$B$3:$B$4658&amp;'UNESCO Data'!$A$3:$A$4658,0))/100)</f>
        <v/>
      </c>
      <c r="O51" s="81" t="str">
        <f t="shared" si="20"/>
        <v/>
      </c>
      <c r="P51" s="77">
        <f t="array" ref="P51">INDEX('UNESCO Data'!$M$3:$M$4658,MATCH(A51&amp;$P$130,'UNESCO Data'!$B$3:$B$4658&amp;'UNESCO Data'!$A$3:$A$4658,0))</f>
        <v>5.2402199999999999</v>
      </c>
      <c r="Q51" s="81">
        <f t="shared" si="21"/>
        <v>33.690042767806418</v>
      </c>
      <c r="R51" s="84">
        <f t="array" ref="R51">IF(ISERR(INDEX('UNESCO Data'!$M$3:$M$4658,MATCH(A51&amp;$R$130,'UNESCO Data'!$B$3:$B$4658&amp;'UNESCO Data'!$A$3:$A$4658,0))/100),"",INDEX('UNESCO Data'!$M$3:$M$4658,MATCH(A51&amp;$R$130,'UNESCO Data'!$B$3:$B$4658&amp;'UNESCO Data'!$A$3:$A$4658,0))/100)</f>
        <v>0.97200929999999997</v>
      </c>
      <c r="S51" s="81">
        <f t="shared" si="22"/>
        <v>96.62163581155113</v>
      </c>
      <c r="T51" s="84">
        <f t="array" ref="T51">IF(ISERR(INDEX('UNESCO Data'!$M$3:$M$4658,MATCH(A51&amp;$T$130,'UNESCO Data'!$B$3:$B$4658&amp;'UNESCO Data'!$A$3:$A$4658,0))/100),"",INDEX('UNESCO Data'!$M$3:$M$4658,MATCH(A51&amp;$T$130,'UNESCO Data'!$B$3:$B$4658&amp;'UNESCO Data'!$A$3:$A$4658,0))/100)</f>
        <v>0.31095410000000001</v>
      </c>
      <c r="U51" s="81">
        <f t="shared" si="23"/>
        <v>26.880929121247966</v>
      </c>
      <c r="V51" s="88">
        <f t="array" ref="V51">INDEX('UNESCO Data'!$M$3:$M$4658,MATCH(A51&amp;$V$130,'UNESCO Data'!$B$3:$B$4658&amp;'UNESCO Data'!$A$3:$A$4658,0))</f>
        <v>32.150179999999999</v>
      </c>
      <c r="W51" s="81">
        <f t="shared" si="24"/>
        <v>67.322767396159762</v>
      </c>
      <c r="X51" s="84">
        <f t="array" ref="X51">IF(ISERR(INDEX('UNESCO Data'!$M$3:$M$4658,MATCH(A51&amp;$X$130,'UNESCO Data'!$B$3:$B$4658&amp;'UNESCO Data'!$A$3:$A$4658,0))/100),"",INDEX('UNESCO Data'!$M$3:$M$4658,MATCH(A51&amp;$X$130,'UNESCO Data'!$B$3:$B$4658&amp;'UNESCO Data'!$A$3:$A$4658,0))/100)</f>
        <v>0.123226</v>
      </c>
      <c r="Y51" s="81">
        <f t="shared" si="25"/>
        <v>35.560504555030938</v>
      </c>
    </row>
    <row r="52" spans="1:25" x14ac:dyDescent="0.25">
      <c r="A52" s="66" t="s">
        <v>77</v>
      </c>
      <c r="B52" s="75">
        <f t="shared" si="13"/>
        <v>66.611571638793279</v>
      </c>
      <c r="C52" s="59">
        <f t="shared" si="14"/>
        <v>46</v>
      </c>
      <c r="D52" s="84">
        <f t="array" ref="D52">INDEX('UNESCO Data'!$M$3:$M$4658,MATCH(A52&amp;$D$130,'UNESCO Data'!$B$3:$B$4658&amp;'UNESCO Data'!$A$3:$A$4658,0))/100</f>
        <v>5.5603600000000003E-2</v>
      </c>
      <c r="E52" s="81">
        <f t="shared" si="15"/>
        <v>92.430784136732214</v>
      </c>
      <c r="F52" s="84">
        <f t="array" ref="F52">IF(ISERR(INDEX('UNESCO Data'!$M$3:$M$4658,MATCH(A52&amp;$F$130,'UNESCO Data'!$B$3:$B$4658&amp;'UNESCO Data'!$A$3:$A$4658,0))/100),"",INDEX('UNESCO Data'!$M$3:$M$4658,MATCH(A52&amp;$F$130,'UNESCO Data'!$B$3:$B$4658&amp;'UNESCO Data'!$A$3:$A$4658,0))/100)</f>
        <v>0.24885860000000001</v>
      </c>
      <c r="G52" s="81">
        <f t="shared" si="16"/>
        <v>65.939013704190131</v>
      </c>
      <c r="H52" s="84">
        <f t="array" ref="H52">IF(ISERR(INDEX('UNESCO Data'!$M$3:$M$4658,MATCH(A52&amp;$H$130,'UNESCO Data'!$B$3:$B$4658&amp;'UNESCO Data'!$A$3:$A$4658,0))/100),"",INDEX('UNESCO Data'!$M$3:$M$4658,MATCH(A52&amp;$H$130,'UNESCO Data'!$B$3:$B$4658&amp;'UNESCO Data'!$A$3:$A$4658,0))/100)</f>
        <v>0.40798489999999998</v>
      </c>
      <c r="I52" s="81">
        <f t="shared" si="17"/>
        <v>55.027803898530124</v>
      </c>
      <c r="J52" s="86">
        <f t="array" ref="J52">IF(ISERR(INDEX('UNESCO Data'!$M$3:$M$4658,MATCH(A52&amp;$J$130,'UNESCO Data'!$B$3:$B$4658&amp;'UNESCO Data'!$A$3:$A$4658,0))/100),"",INDEX('UNESCO Data'!$M$3:$M$4658,MATCH(A52&amp;$J$130,'UNESCO Data'!$B$3:$B$4658&amp;'UNESCO Data'!$A$3:$A$4658,0))/100)</f>
        <v>0.84939999999999993</v>
      </c>
      <c r="K52" s="81">
        <f t="shared" si="18"/>
        <v>81.597246576611298</v>
      </c>
      <c r="L52" s="84">
        <f t="array" ref="L52">IF(ISERR(INDEX('UNESCO Data'!$M$3:$M$4658,MATCH(A52&amp;$L$130,'UNESCO Data'!$B$3:$B$4658&amp;'UNESCO Data'!$A$3:$A$4658,0))/100),"",INDEX('UNESCO Data'!$M$3:$M$4658,MATCH(A52&amp;$L$130,'UNESCO Data'!$B$3:$B$4658&amp;'UNESCO Data'!$A$3:$A$4658,0))/100)</f>
        <v>0.55131750000000002</v>
      </c>
      <c r="M52" s="81">
        <f t="shared" si="19"/>
        <v>53.222478690220022</v>
      </c>
      <c r="N52" s="84">
        <f t="array" ref="N52">IF(ISERR(INDEX('UNESCO Data'!$M$3:$M$4658,MATCH(A52&amp;$N$130,'UNESCO Data'!$B$3:$B$4658&amp;'UNESCO Data'!$A$3:$A$4658,0))/100),"",INDEX('UNESCO Data'!$M$3:$M$4658,MATCH(A52&amp;$N$130,'UNESCO Data'!$B$3:$B$4658&amp;'UNESCO Data'!$A$3:$A$4658,0))/100)</f>
        <v>0.44645659999999998</v>
      </c>
      <c r="O52" s="81">
        <f t="shared" si="20"/>
        <v>45.484287142825202</v>
      </c>
      <c r="P52" s="77">
        <f t="array" ref="P52">INDEX('UNESCO Data'!$M$3:$M$4658,MATCH(A52&amp;$P$130,'UNESCO Data'!$B$3:$B$4658&amp;'UNESCO Data'!$A$3:$A$4658,0))</f>
        <v>6.4038300000000001</v>
      </c>
      <c r="Q52" s="81">
        <f t="shared" si="21"/>
        <v>42.376558255366135</v>
      </c>
      <c r="R52" s="84">
        <f t="array" ref="R52">IF(ISERR(INDEX('UNESCO Data'!$M$3:$M$4658,MATCH(A52&amp;$R$130,'UNESCO Data'!$B$3:$B$4658&amp;'UNESCO Data'!$A$3:$A$4658,0))/100),"",INDEX('UNESCO Data'!$M$3:$M$4658,MATCH(A52&amp;$R$130,'UNESCO Data'!$B$3:$B$4658&amp;'UNESCO Data'!$A$3:$A$4658,0))/100)</f>
        <v>0.98149609999999998</v>
      </c>
      <c r="S52" s="81">
        <f t="shared" si="22"/>
        <v>97.766654170612426</v>
      </c>
      <c r="T52" s="84" t="str">
        <f t="array" ref="T52">IF(ISERR(INDEX('UNESCO Data'!$M$3:$M$4658,MATCH(A52&amp;$T$130,'UNESCO Data'!$B$3:$B$4658&amp;'UNESCO Data'!$A$3:$A$4658,0))/100),"",INDEX('UNESCO Data'!$M$3:$M$4658,MATCH(A52&amp;$T$130,'UNESCO Data'!$B$3:$B$4658&amp;'UNESCO Data'!$A$3:$A$4658,0))/100)</f>
        <v/>
      </c>
      <c r="U52" s="81" t="str">
        <f t="shared" si="23"/>
        <v/>
      </c>
      <c r="V52" s="88">
        <f t="array" ref="V52">INDEX('UNESCO Data'!$M$3:$M$4658,MATCH(A52&amp;$V$130,'UNESCO Data'!$B$3:$B$4658&amp;'UNESCO Data'!$A$3:$A$4658,0))</f>
        <v>29.145659999999999</v>
      </c>
      <c r="W52" s="81">
        <f t="shared" si="24"/>
        <v>71.539803885598857</v>
      </c>
      <c r="X52" s="84">
        <f t="array" ref="X52">IF(ISERR(INDEX('UNESCO Data'!$M$3:$M$4658,MATCH(A52&amp;$X$130,'UNESCO Data'!$B$3:$B$4658&amp;'UNESCO Data'!$A$3:$A$4658,0))/100),"",INDEX('UNESCO Data'!$M$3:$M$4658,MATCH(A52&amp;$X$130,'UNESCO Data'!$B$3:$B$4658&amp;'UNESCO Data'!$A$3:$A$4658,0))/100)</f>
        <v>0.19230509999999998</v>
      </c>
      <c r="Y52" s="81">
        <f t="shared" si="25"/>
        <v>60.731085927246298</v>
      </c>
    </row>
    <row r="53" spans="1:25" x14ac:dyDescent="0.25">
      <c r="A53" s="66" t="s">
        <v>123</v>
      </c>
      <c r="B53" s="75">
        <f t="shared" si="13"/>
        <v>67.602481947367849</v>
      </c>
      <c r="C53" s="59">
        <f t="shared" si="14"/>
        <v>47</v>
      </c>
      <c r="D53" s="84">
        <f t="array" ref="D53">INDEX('UNESCO Data'!$M$3:$M$4658,MATCH(A53&amp;$D$130,'UNESCO Data'!$B$3:$B$4658&amp;'UNESCO Data'!$A$3:$A$4658,0))/100</f>
        <v>3.2668200000000001E-2</v>
      </c>
      <c r="E53" s="81">
        <f t="shared" si="15"/>
        <v>95.562382857243506</v>
      </c>
      <c r="F53" s="84">
        <f t="array" ref="F53">IF(ISERR(INDEX('UNESCO Data'!$M$3:$M$4658,MATCH(A53&amp;$F$130,'UNESCO Data'!$B$3:$B$4658&amp;'UNESCO Data'!$A$3:$A$4658,0))/100),"",INDEX('UNESCO Data'!$M$3:$M$4658,MATCH(A53&amp;$F$130,'UNESCO Data'!$B$3:$B$4658&amp;'UNESCO Data'!$A$3:$A$4658,0))/100)</f>
        <v>8.1438200000000002E-2</v>
      </c>
      <c r="G53" s="81">
        <f t="shared" si="16"/>
        <v>88.86497065383189</v>
      </c>
      <c r="H53" s="84">
        <f t="array" ref="H53">IF(ISERR(INDEX('UNESCO Data'!$M$3:$M$4658,MATCH(A53&amp;$H$130,'UNESCO Data'!$B$3:$B$4658&amp;'UNESCO Data'!$A$3:$A$4658,0))/100),"",INDEX('UNESCO Data'!$M$3:$M$4658,MATCH(A53&amp;$H$130,'UNESCO Data'!$B$3:$B$4658&amp;'UNESCO Data'!$A$3:$A$4658,0))/100)</f>
        <v>0.20726050000000001</v>
      </c>
      <c r="I53" s="81">
        <f t="shared" si="17"/>
        <v>77.231145189213734</v>
      </c>
      <c r="J53" s="86">
        <f t="array" ref="J53">IF(ISERR(INDEX('UNESCO Data'!$M$3:$M$4658,MATCH(A53&amp;$J$130,'UNESCO Data'!$B$3:$B$4658&amp;'UNESCO Data'!$A$3:$A$4658,0))/100),"",INDEX('UNESCO Data'!$M$3:$M$4658,MATCH(A53&amp;$J$130,'UNESCO Data'!$B$3:$B$4658&amp;'UNESCO Data'!$A$3:$A$4658,0))/100)</f>
        <v>0.71709080000000003</v>
      </c>
      <c r="K53" s="81">
        <f t="shared" si="18"/>
        <v>65.429560100875435</v>
      </c>
      <c r="L53" s="84">
        <f t="array" ref="L53">IF(ISERR(INDEX('UNESCO Data'!$M$3:$M$4658,MATCH(A53&amp;$L$130,'UNESCO Data'!$B$3:$B$4658&amp;'UNESCO Data'!$A$3:$A$4658,0))/100),"",INDEX('UNESCO Data'!$M$3:$M$4658,MATCH(A53&amp;$L$130,'UNESCO Data'!$B$3:$B$4658&amp;'UNESCO Data'!$A$3:$A$4658,0))/100)</f>
        <v>0.54559369999999996</v>
      </c>
      <c r="M53" s="81">
        <f t="shared" si="19"/>
        <v>52.625742297619638</v>
      </c>
      <c r="N53" s="84">
        <f t="array" ref="N53">IF(ISERR(INDEX('UNESCO Data'!$M$3:$M$4658,MATCH(A53&amp;$N$130,'UNESCO Data'!$B$3:$B$4658&amp;'UNESCO Data'!$A$3:$A$4658,0))/100),"",INDEX('UNESCO Data'!$M$3:$M$4658,MATCH(A53&amp;$N$130,'UNESCO Data'!$B$3:$B$4658&amp;'UNESCO Data'!$A$3:$A$4658,0))/100)</f>
        <v>0.36602560000000006</v>
      </c>
      <c r="O53" s="81">
        <f t="shared" si="20"/>
        <v>37.119315584726927</v>
      </c>
      <c r="P53" s="77">
        <f t="array" ref="P53">INDEX('UNESCO Data'!$M$3:$M$4658,MATCH(A53&amp;$P$130,'UNESCO Data'!$B$3:$B$4658&amp;'UNESCO Data'!$A$3:$A$4658,0))</f>
        <v>2.2256399999999998</v>
      </c>
      <c r="Q53" s="81">
        <f t="shared" si="21"/>
        <v>11.185770839507626</v>
      </c>
      <c r="R53" s="84">
        <f t="array" ref="R53">IF(ISERR(INDEX('UNESCO Data'!$M$3:$M$4658,MATCH(A53&amp;$R$130,'UNESCO Data'!$B$3:$B$4658&amp;'UNESCO Data'!$A$3:$A$4658,0))/100),"",INDEX('UNESCO Data'!$M$3:$M$4658,MATCH(A53&amp;$R$130,'UNESCO Data'!$B$3:$B$4658&amp;'UNESCO Data'!$A$3:$A$4658,0))/100)</f>
        <v>0.8741097000000001</v>
      </c>
      <c r="S53" s="81">
        <f t="shared" si="22"/>
        <v>84.805550372334963</v>
      </c>
      <c r="T53" s="84">
        <f t="array" ref="T53">IF(ISERR(INDEX('UNESCO Data'!$M$3:$M$4658,MATCH(A53&amp;$T$130,'UNESCO Data'!$B$3:$B$4658&amp;'UNESCO Data'!$A$3:$A$4658,0))/100),"",INDEX('UNESCO Data'!$M$3:$M$4658,MATCH(A53&amp;$T$130,'UNESCO Data'!$B$3:$B$4658&amp;'UNESCO Data'!$A$3:$A$4658,0))/100)</f>
        <v>0.97010810000000003</v>
      </c>
      <c r="U53" s="81">
        <f t="shared" si="23"/>
        <v>96.827979159587812</v>
      </c>
      <c r="V53" s="88">
        <f t="array" ref="V53">INDEX('UNESCO Data'!$M$3:$M$4658,MATCH(A53&amp;$V$130,'UNESCO Data'!$B$3:$B$4658&amp;'UNESCO Data'!$A$3:$A$4658,0))</f>
        <v>22.421220000000002</v>
      </c>
      <c r="W53" s="81">
        <f t="shared" si="24"/>
        <v>80.97798664059593</v>
      </c>
      <c r="X53" s="84">
        <f t="array" ref="X53">IF(ISERR(INDEX('UNESCO Data'!$M$3:$M$4658,MATCH(A53&amp;$X$130,'UNESCO Data'!$B$3:$B$4658&amp;'UNESCO Data'!$A$3:$A$4658,0))/100),"",INDEX('UNESCO Data'!$M$3:$M$4658,MATCH(A53&amp;$X$130,'UNESCO Data'!$B$3:$B$4658&amp;'UNESCO Data'!$A$3:$A$4658,0))/100)</f>
        <v>0.17107910000000001</v>
      </c>
      <c r="Y53" s="81">
        <f t="shared" si="25"/>
        <v>52.99689772550883</v>
      </c>
    </row>
    <row r="54" spans="1:25" x14ac:dyDescent="0.25">
      <c r="A54" s="66" t="s">
        <v>169</v>
      </c>
      <c r="B54" s="75">
        <f t="shared" si="13"/>
        <v>69.193271019587641</v>
      </c>
      <c r="C54" s="59">
        <f t="shared" si="14"/>
        <v>48</v>
      </c>
      <c r="D54" s="84">
        <f t="array" ref="D54">INDEX('UNESCO Data'!$M$3:$M$4658,MATCH(A54&amp;$D$130,'UNESCO Data'!$B$3:$B$4658&amp;'UNESCO Data'!$A$3:$A$4658,0))/100</f>
        <v>0.20395759999999999</v>
      </c>
      <c r="E54" s="81">
        <f t="shared" si="15"/>
        <v>72.174534122224841</v>
      </c>
      <c r="F54" s="84">
        <f t="array" ref="F54">IF(ISERR(INDEX('UNESCO Data'!$M$3:$M$4658,MATCH(A54&amp;$F$130,'UNESCO Data'!$B$3:$B$4658&amp;'UNESCO Data'!$A$3:$A$4658,0))/100),"",INDEX('UNESCO Data'!$M$3:$M$4658,MATCH(A54&amp;$F$130,'UNESCO Data'!$B$3:$B$4658&amp;'UNESCO Data'!$A$3:$A$4658,0))/100)</f>
        <v>0.12601589999999999</v>
      </c>
      <c r="G54" s="81">
        <f t="shared" si="16"/>
        <v>82.760658209744761</v>
      </c>
      <c r="H54" s="84">
        <f t="array" ref="H54">IF(ISERR(INDEX('UNESCO Data'!$M$3:$M$4658,MATCH(A54&amp;$H$130,'UNESCO Data'!$B$3:$B$4658&amp;'UNESCO Data'!$A$3:$A$4658,0))/100),"",INDEX('UNESCO Data'!$M$3:$M$4658,MATCH(A54&amp;$H$130,'UNESCO Data'!$B$3:$B$4658&amp;'UNESCO Data'!$A$3:$A$4658,0))/100)</f>
        <v>0.3067029</v>
      </c>
      <c r="I54" s="81">
        <f t="shared" si="17"/>
        <v>66.231219191354612</v>
      </c>
      <c r="J54" s="86">
        <f t="array" ref="J54">IF(ISERR(INDEX('UNESCO Data'!$M$3:$M$4658,MATCH(A54&amp;$J$130,'UNESCO Data'!$B$3:$B$4658&amp;'UNESCO Data'!$A$3:$A$4658,0))/100),"",INDEX('UNESCO Data'!$M$3:$M$4658,MATCH(A54&amp;$J$130,'UNESCO Data'!$B$3:$B$4658&amp;'UNESCO Data'!$A$3:$A$4658,0))/100)</f>
        <v>0.73750919999999998</v>
      </c>
      <c r="K54" s="81">
        <f t="shared" si="18"/>
        <v>67.924611764222846</v>
      </c>
      <c r="L54" s="84">
        <f t="array" ref="L54">IF(ISERR(INDEX('UNESCO Data'!$M$3:$M$4658,MATCH(A54&amp;$L$130,'UNESCO Data'!$B$3:$B$4658&amp;'UNESCO Data'!$A$3:$A$4658,0))/100),"",INDEX('UNESCO Data'!$M$3:$M$4658,MATCH(A54&amp;$L$130,'UNESCO Data'!$B$3:$B$4658&amp;'UNESCO Data'!$A$3:$A$4658,0))/100)</f>
        <v>0.51879310000000001</v>
      </c>
      <c r="M54" s="81">
        <f t="shared" si="19"/>
        <v>49.831638142421056</v>
      </c>
      <c r="N54" s="84">
        <f t="array" ref="N54">IF(ISERR(INDEX('UNESCO Data'!$M$3:$M$4658,MATCH(A54&amp;$N$130,'UNESCO Data'!$B$3:$B$4658&amp;'UNESCO Data'!$A$3:$A$4658,0))/100),"",INDEX('UNESCO Data'!$M$3:$M$4658,MATCH(A54&amp;$N$130,'UNESCO Data'!$B$3:$B$4658&amp;'UNESCO Data'!$A$3:$A$4658,0))/100)</f>
        <v>0.28732360000000001</v>
      </c>
      <c r="O54" s="81">
        <f t="shared" si="20"/>
        <v>28.934163198638828</v>
      </c>
      <c r="P54" s="77">
        <f t="array" ref="P54">INDEX('UNESCO Data'!$M$3:$M$4658,MATCH(A54&amp;$P$130,'UNESCO Data'!$B$3:$B$4658&amp;'UNESCO Data'!$A$3:$A$4658,0))</f>
        <v>9.1514970000000009</v>
      </c>
      <c r="Q54" s="81">
        <f t="shared" si="21"/>
        <v>62.888286368872151</v>
      </c>
      <c r="R54" s="84">
        <f t="array" ref="R54">IF(ISERR(INDEX('UNESCO Data'!$M$3:$M$4658,MATCH(A54&amp;$R$130,'UNESCO Data'!$B$3:$B$4658&amp;'UNESCO Data'!$A$3:$A$4658,0))/100),"",INDEX('UNESCO Data'!$M$3:$M$4658,MATCH(A54&amp;$R$130,'UNESCO Data'!$B$3:$B$4658&amp;'UNESCO Data'!$A$3:$A$4658,0))/100)</f>
        <v>0.96022170000000007</v>
      </c>
      <c r="S54" s="81">
        <f t="shared" si="22"/>
        <v>95.198920205733501</v>
      </c>
      <c r="T54" s="84">
        <f t="array" ref="T54">IF(ISERR(INDEX('UNESCO Data'!$M$3:$M$4658,MATCH(A54&amp;$T$130,'UNESCO Data'!$B$3:$B$4658&amp;'UNESCO Data'!$A$3:$A$4658,0))/100),"",INDEX('UNESCO Data'!$M$3:$M$4658,MATCH(A54&amp;$T$130,'UNESCO Data'!$B$3:$B$4658&amp;'UNESCO Data'!$A$3:$A$4658,0))/100)</f>
        <v>0.81648600000000005</v>
      </c>
      <c r="U54" s="81">
        <f t="shared" si="23"/>
        <v>80.526154827648938</v>
      </c>
      <c r="V54" s="88">
        <f t="array" ref="V54">INDEX('UNESCO Data'!$M$3:$M$4658,MATCH(A54&amp;$V$130,'UNESCO Data'!$B$3:$B$4658&amp;'UNESCO Data'!$A$3:$A$4658,0))</f>
        <v>28.03276</v>
      </c>
      <c r="W54" s="81">
        <f t="shared" si="24"/>
        <v>73.101830402013064</v>
      </c>
      <c r="X54" s="84">
        <f t="array" ref="X54">IF(ISERR(INDEX('UNESCO Data'!$M$3:$M$4658,MATCH(A54&amp;$X$130,'UNESCO Data'!$B$3:$B$4658&amp;'UNESCO Data'!$A$3:$A$4658,0))/100),"",INDEX('UNESCO Data'!$M$3:$M$4658,MATCH(A54&amp;$X$130,'UNESCO Data'!$B$3:$B$4658&amp;'UNESCO Data'!$A$3:$A$4658,0))/100)</f>
        <v>0.24945219999999999</v>
      </c>
      <c r="Y54" s="81">
        <f t="shared" si="25"/>
        <v>81.553964782589361</v>
      </c>
    </row>
    <row r="55" spans="1:25" x14ac:dyDescent="0.25">
      <c r="A55" s="66" t="s">
        <v>91</v>
      </c>
      <c r="B55" s="75">
        <f t="shared" si="13"/>
        <v>69.211118489974552</v>
      </c>
      <c r="C55" s="59">
        <f t="shared" si="14"/>
        <v>49</v>
      </c>
      <c r="D55" s="84">
        <f t="array" ref="D55">INDEX('UNESCO Data'!$M$3:$M$4658,MATCH(A55&amp;$D$130,'UNESCO Data'!$B$3:$B$4658&amp;'UNESCO Data'!$A$3:$A$4658,0))/100</f>
        <v>0.1199194</v>
      </c>
      <c r="E55" s="81">
        <f t="shared" si="15"/>
        <v>83.649107035453824</v>
      </c>
      <c r="F55" s="84">
        <f t="array" ref="F55">IF(ISERR(INDEX('UNESCO Data'!$M$3:$M$4658,MATCH(A55&amp;$F$130,'UNESCO Data'!$B$3:$B$4658&amp;'UNESCO Data'!$A$3:$A$4658,0))/100),"",INDEX('UNESCO Data'!$M$3:$M$4658,MATCH(A55&amp;$F$130,'UNESCO Data'!$B$3:$B$4658&amp;'UNESCO Data'!$A$3:$A$4658,0))/100)</f>
        <v>3.9301200000000001E-2</v>
      </c>
      <c r="G55" s="81">
        <f t="shared" si="16"/>
        <v>94.635062279386801</v>
      </c>
      <c r="H55" s="84">
        <f t="array" ref="H55">IF(ISERR(INDEX('UNESCO Data'!$M$3:$M$4658,MATCH(A55&amp;$H$130,'UNESCO Data'!$B$3:$B$4658&amp;'UNESCO Data'!$A$3:$A$4658,0))/100),"",INDEX('UNESCO Data'!$M$3:$M$4658,MATCH(A55&amp;$H$130,'UNESCO Data'!$B$3:$B$4658&amp;'UNESCO Data'!$A$3:$A$4658,0))/100)</f>
        <v>0.193412</v>
      </c>
      <c r="I55" s="81">
        <f t="shared" si="17"/>
        <v>78.763011628291551</v>
      </c>
      <c r="J55" s="86">
        <f t="array" ref="J55">IF(ISERR(INDEX('UNESCO Data'!$M$3:$M$4658,MATCH(A55&amp;$J$130,'UNESCO Data'!$B$3:$B$4658&amp;'UNESCO Data'!$A$3:$A$4658,0))/100),"",INDEX('UNESCO Data'!$M$3:$M$4658,MATCH(A55&amp;$J$130,'UNESCO Data'!$B$3:$B$4658&amp;'UNESCO Data'!$A$3:$A$4658,0))/100)</f>
        <v>0.86928729999999999</v>
      </c>
      <c r="K55" s="81">
        <f t="shared" si="18"/>
        <v>84.027399818025359</v>
      </c>
      <c r="L55" s="84">
        <f t="array" ref="L55">IF(ISERR(INDEX('UNESCO Data'!$M$3:$M$4658,MATCH(A55&amp;$L$130,'UNESCO Data'!$B$3:$B$4658&amp;'UNESCO Data'!$A$3:$A$4658,0))/100),"",INDEX('UNESCO Data'!$M$3:$M$4658,MATCH(A55&amp;$L$130,'UNESCO Data'!$B$3:$B$4658&amp;'UNESCO Data'!$A$3:$A$4658,0))/100)</f>
        <v>0.74899530000000003</v>
      </c>
      <c r="M55" s="81">
        <f t="shared" si="19"/>
        <v>73.831433802065092</v>
      </c>
      <c r="N55" s="84">
        <f t="array" ref="N55">IF(ISERR(INDEX('UNESCO Data'!$M$3:$M$4658,MATCH(A55&amp;$N$130,'UNESCO Data'!$B$3:$B$4658&amp;'UNESCO Data'!$A$3:$A$4658,0))/100),"",INDEX('UNESCO Data'!$M$3:$M$4658,MATCH(A55&amp;$N$130,'UNESCO Data'!$B$3:$B$4658&amp;'UNESCO Data'!$A$3:$A$4658,0))/100)</f>
        <v>0.39063949999999997</v>
      </c>
      <c r="O55" s="81">
        <f t="shared" si="20"/>
        <v>39.679206341199858</v>
      </c>
      <c r="P55" s="77">
        <f t="array" ref="P55">INDEX('UNESCO Data'!$M$3:$M$4658,MATCH(A55&amp;$P$130,'UNESCO Data'!$B$3:$B$4658&amp;'UNESCO Data'!$A$3:$A$4658,0))</f>
        <v>5.2302099999999996</v>
      </c>
      <c r="Q55" s="81">
        <f t="shared" si="21"/>
        <v>33.615316682579859</v>
      </c>
      <c r="R55" s="84">
        <f t="array" ref="R55">IF(ISERR(INDEX('UNESCO Data'!$M$3:$M$4658,MATCH(A55&amp;$R$130,'UNESCO Data'!$B$3:$B$4658&amp;'UNESCO Data'!$A$3:$A$4658,0))/100),"",INDEX('UNESCO Data'!$M$3:$M$4658,MATCH(A55&amp;$R$130,'UNESCO Data'!$B$3:$B$4658&amp;'UNESCO Data'!$A$3:$A$4658,0))/100)</f>
        <v>0.86590250000000002</v>
      </c>
      <c r="S55" s="81">
        <f t="shared" si="22"/>
        <v>83.8149745536724</v>
      </c>
      <c r="T55" s="84" t="str">
        <f t="array" ref="T55">IF(ISERR(INDEX('UNESCO Data'!$M$3:$M$4658,MATCH(A55&amp;$T$130,'UNESCO Data'!$B$3:$B$4658&amp;'UNESCO Data'!$A$3:$A$4658,0))/100),"",INDEX('UNESCO Data'!$M$3:$M$4658,MATCH(A55&amp;$T$130,'UNESCO Data'!$B$3:$B$4658&amp;'UNESCO Data'!$A$3:$A$4658,0))/100)</f>
        <v/>
      </c>
      <c r="U55" s="81" t="str">
        <f t="shared" si="23"/>
        <v/>
      </c>
      <c r="V55" s="88">
        <f t="array" ref="V55">INDEX('UNESCO Data'!$M$3:$M$4658,MATCH(A55&amp;$V$130,'UNESCO Data'!$B$3:$B$4658&amp;'UNESCO Data'!$A$3:$A$4658,0))</f>
        <v>30.650549999999999</v>
      </c>
      <c r="W55" s="81">
        <f t="shared" si="24"/>
        <v>69.427594267226539</v>
      </c>
      <c r="X55" s="84">
        <f t="array" ref="X55">IF(ISERR(INDEX('UNESCO Data'!$M$3:$M$4658,MATCH(A55&amp;$X$130,'UNESCO Data'!$B$3:$B$4658&amp;'UNESCO Data'!$A$3:$A$4658,0))/100),"",INDEX('UNESCO Data'!$M$3:$M$4658,MATCH(A55&amp;$X$130,'UNESCO Data'!$B$3:$B$4658&amp;'UNESCO Data'!$A$3:$A$4658,0))/100)</f>
        <v>0.1646878</v>
      </c>
      <c r="Y55" s="81">
        <f t="shared" si="25"/>
        <v>50.668078491844227</v>
      </c>
    </row>
    <row r="56" spans="1:25" x14ac:dyDescent="0.25">
      <c r="A56" s="66" t="s">
        <v>21</v>
      </c>
      <c r="B56" s="75">
        <f t="shared" si="13"/>
        <v>69.410275242408403</v>
      </c>
      <c r="C56" s="59">
        <f t="shared" si="14"/>
        <v>50</v>
      </c>
      <c r="D56" s="84">
        <f t="array" ref="D56">INDEX('UNESCO Data'!$M$3:$M$4658,MATCH(A56&amp;$D$130,'UNESCO Data'!$B$3:$B$4658&amp;'UNESCO Data'!$A$3:$A$4658,0))/100</f>
        <v>1.2642500000000001E-2</v>
      </c>
      <c r="E56" s="81">
        <f t="shared" si="15"/>
        <v>98.296691240674491</v>
      </c>
      <c r="F56" s="84">
        <f t="array" ref="F56">IF(ISERR(INDEX('UNESCO Data'!$M$3:$M$4658,MATCH(A56&amp;$F$130,'UNESCO Data'!$B$3:$B$4658&amp;'UNESCO Data'!$A$3:$A$4658,0))/100),"",INDEX('UNESCO Data'!$M$3:$M$4658,MATCH(A56&amp;$F$130,'UNESCO Data'!$B$3:$B$4658&amp;'UNESCO Data'!$A$3:$A$4658,0))/100)</f>
        <v>0.1190734</v>
      </c>
      <c r="G56" s="81">
        <f t="shared" si="16"/>
        <v>83.711339585030501</v>
      </c>
      <c r="H56" s="84">
        <f t="array" ref="H56">IF(ISERR(INDEX('UNESCO Data'!$M$3:$M$4658,MATCH(A56&amp;$H$130,'UNESCO Data'!$B$3:$B$4658&amp;'UNESCO Data'!$A$3:$A$4658,0))/100),"",INDEX('UNESCO Data'!$M$3:$M$4658,MATCH(A56&amp;$H$130,'UNESCO Data'!$B$3:$B$4658&amp;'UNESCO Data'!$A$3:$A$4658,0))/100)</f>
        <v>0.36953420000000003</v>
      </c>
      <c r="I56" s="81">
        <f t="shared" si="17"/>
        <v>59.281068648434413</v>
      </c>
      <c r="J56" s="86">
        <f t="array" ref="J56">IF(ISERR(INDEX('UNESCO Data'!$M$3:$M$4658,MATCH(A56&amp;$J$130,'UNESCO Data'!$B$3:$B$4658&amp;'UNESCO Data'!$A$3:$A$4658,0))/100),"",INDEX('UNESCO Data'!$M$3:$M$4658,MATCH(A56&amp;$J$130,'UNESCO Data'!$B$3:$B$4658&amp;'UNESCO Data'!$A$3:$A$4658,0))/100)</f>
        <v>0.87397499999999995</v>
      </c>
      <c r="K56" s="81">
        <f t="shared" si="18"/>
        <v>84.600219122293737</v>
      </c>
      <c r="L56" s="84">
        <f t="array" ref="L56">IF(ISERR(INDEX('UNESCO Data'!$M$3:$M$4658,MATCH(A56&amp;$L$130,'UNESCO Data'!$B$3:$B$4658&amp;'UNESCO Data'!$A$3:$A$4658,0))/100),"",INDEX('UNESCO Data'!$M$3:$M$4658,MATCH(A56&amp;$L$130,'UNESCO Data'!$B$3:$B$4658&amp;'UNESCO Data'!$A$3:$A$4658,0))/100)</f>
        <v>0.41637729999999995</v>
      </c>
      <c r="M56" s="81">
        <f t="shared" si="19"/>
        <v>39.154249862383018</v>
      </c>
      <c r="N56" s="84">
        <f t="array" ref="N56">IF(ISERR(INDEX('UNESCO Data'!$M$3:$M$4658,MATCH(A56&amp;$N$130,'UNESCO Data'!$B$3:$B$4658&amp;'UNESCO Data'!$A$3:$A$4658,0))/100),"",INDEX('UNESCO Data'!$M$3:$M$4658,MATCH(A56&amp;$N$130,'UNESCO Data'!$B$3:$B$4658&amp;'UNESCO Data'!$A$3:$A$4658,0))/100)</f>
        <v>0.218033</v>
      </c>
      <c r="O56" s="81">
        <f t="shared" si="20"/>
        <v>21.727813678633293</v>
      </c>
      <c r="P56" s="77">
        <f t="array" ref="P56">INDEX('UNESCO Data'!$M$3:$M$4658,MATCH(A56&amp;$P$130,'UNESCO Data'!$B$3:$B$4658&amp;'UNESCO Data'!$A$3:$A$4658,0))</f>
        <v>10.472670000000001</v>
      </c>
      <c r="Q56" s="81">
        <f t="shared" si="21"/>
        <v>72.751032242700774</v>
      </c>
      <c r="R56" s="84">
        <f t="array" ref="R56">IF(ISERR(INDEX('UNESCO Data'!$M$3:$M$4658,MATCH(A56&amp;$R$130,'UNESCO Data'!$B$3:$B$4658&amp;'UNESCO Data'!$A$3:$A$4658,0))/100),"",INDEX('UNESCO Data'!$M$3:$M$4658,MATCH(A56&amp;$R$130,'UNESCO Data'!$B$3:$B$4658&amp;'UNESCO Data'!$A$3:$A$4658,0))/100)</f>
        <v>0.89924779999999993</v>
      </c>
      <c r="S56" s="81">
        <f t="shared" si="22"/>
        <v>87.839617287619163</v>
      </c>
      <c r="T56" s="84">
        <f t="array" ref="T56">IF(ISERR(INDEX('UNESCO Data'!$M$3:$M$4658,MATCH(A56&amp;$T$130,'UNESCO Data'!$B$3:$B$4658&amp;'UNESCO Data'!$A$3:$A$4658,0))/100),"",INDEX('UNESCO Data'!$M$3:$M$4658,MATCH(A56&amp;$T$130,'UNESCO Data'!$B$3:$B$4658&amp;'UNESCO Data'!$A$3:$A$4658,0))/100)</f>
        <v>0.67503919999999995</v>
      </c>
      <c r="U56" s="81">
        <f t="shared" si="23"/>
        <v>65.516329510100903</v>
      </c>
      <c r="V56" s="88">
        <f t="array" ref="V56">INDEX('UNESCO Data'!$M$3:$M$4658,MATCH(A56&amp;$V$130,'UNESCO Data'!$B$3:$B$4658&amp;'UNESCO Data'!$A$3:$A$4658,0))</f>
        <v>20.436419999999998</v>
      </c>
      <c r="W56" s="81">
        <f t="shared" si="24"/>
        <v>83.763780718930818</v>
      </c>
      <c r="X56" s="84">
        <f t="array" ref="X56">IF(ISERR(INDEX('UNESCO Data'!$M$3:$M$4658,MATCH(A56&amp;$X$130,'UNESCO Data'!$B$3:$B$4658&amp;'UNESCO Data'!$A$3:$A$4658,0))/100),"",INDEX('UNESCO Data'!$M$3:$M$4658,MATCH(A56&amp;$X$130,'UNESCO Data'!$B$3:$B$4658&amp;'UNESCO Data'!$A$3:$A$4658,0))/100)</f>
        <v>0.20915539999999999</v>
      </c>
      <c r="Y56" s="81">
        <f t="shared" si="25"/>
        <v>66.870885769691284</v>
      </c>
    </row>
    <row r="57" spans="1:25" x14ac:dyDescent="0.25">
      <c r="A57" s="66" t="s">
        <v>197</v>
      </c>
      <c r="B57" s="75">
        <f t="shared" si="13"/>
        <v>69.657379013974619</v>
      </c>
      <c r="C57" s="59">
        <f t="shared" si="14"/>
        <v>51</v>
      </c>
      <c r="D57" s="84">
        <f t="array" ref="D57">INDEX('UNESCO Data'!$M$3:$M$4658,MATCH(A57&amp;$D$130,'UNESCO Data'!$B$3:$B$4658&amp;'UNESCO Data'!$A$3:$A$4658,0))/100</f>
        <v>0.1299718</v>
      </c>
      <c r="E57" s="81">
        <f t="shared" si="15"/>
        <v>82.276552688110087</v>
      </c>
      <c r="F57" s="84">
        <f t="array" ref="F57">IF(ISERR(INDEX('UNESCO Data'!$M$3:$M$4658,MATCH(A57&amp;$F$130,'UNESCO Data'!$B$3:$B$4658&amp;'UNESCO Data'!$A$3:$A$4658,0))/100),"",INDEX('UNESCO Data'!$M$3:$M$4658,MATCH(A57&amp;$F$130,'UNESCO Data'!$B$3:$B$4658&amp;'UNESCO Data'!$A$3:$A$4658,0))/100)</f>
        <v>9.8721099999999992E-2</v>
      </c>
      <c r="G57" s="81">
        <f t="shared" si="16"/>
        <v>86.498311504976883</v>
      </c>
      <c r="H57" s="84">
        <f t="array" ref="H57">IF(ISERR(INDEX('UNESCO Data'!$M$3:$M$4658,MATCH(A57&amp;$H$130,'UNESCO Data'!$B$3:$B$4658&amp;'UNESCO Data'!$A$3:$A$4658,0))/100),"",INDEX('UNESCO Data'!$M$3:$M$4658,MATCH(A57&amp;$H$130,'UNESCO Data'!$B$3:$B$4658&amp;'UNESCO Data'!$A$3:$A$4658,0))/100)</f>
        <v>0.54693570000000002</v>
      </c>
      <c r="I57" s="81">
        <f t="shared" si="17"/>
        <v>39.657614549285476</v>
      </c>
      <c r="J57" s="86">
        <f t="array" ref="J57">IF(ISERR(INDEX('UNESCO Data'!$M$3:$M$4658,MATCH(A57&amp;$J$130,'UNESCO Data'!$B$3:$B$4658&amp;'UNESCO Data'!$A$3:$A$4658,0))/100),"",INDEX('UNESCO Data'!$M$3:$M$4658,MATCH(A57&amp;$J$130,'UNESCO Data'!$B$3:$B$4658&amp;'UNESCO Data'!$A$3:$A$4658,0))/100)</f>
        <v>0.90637489999999998</v>
      </c>
      <c r="K57" s="81">
        <f t="shared" si="18"/>
        <v>88.559365009693821</v>
      </c>
      <c r="L57" s="84">
        <f t="array" ref="L57">IF(ISERR(INDEX('UNESCO Data'!$M$3:$M$4658,MATCH(A57&amp;$L$130,'UNESCO Data'!$B$3:$B$4658&amp;'UNESCO Data'!$A$3:$A$4658,0))/100),"",INDEX('UNESCO Data'!$M$3:$M$4658,MATCH(A57&amp;$L$130,'UNESCO Data'!$B$3:$B$4658&amp;'UNESCO Data'!$A$3:$A$4658,0))/100)</f>
        <v>0.71624920000000003</v>
      </c>
      <c r="M57" s="81">
        <f t="shared" si="19"/>
        <v>70.417479857879201</v>
      </c>
      <c r="N57" s="84">
        <f t="array" ref="N57">IF(ISERR(INDEX('UNESCO Data'!$M$3:$M$4658,MATCH(A57&amp;$N$130,'UNESCO Data'!$B$3:$B$4658&amp;'UNESCO Data'!$A$3:$A$4658,0))/100),"",INDEX('UNESCO Data'!$M$3:$M$4658,MATCH(A57&amp;$N$130,'UNESCO Data'!$B$3:$B$4658&amp;'UNESCO Data'!$A$3:$A$4658,0))/100)</f>
        <v>0.1011291</v>
      </c>
      <c r="O57" s="81">
        <f t="shared" si="20"/>
        <v>9.5695936076312389</v>
      </c>
      <c r="P57" s="77">
        <f t="array" ref="P57">INDEX('UNESCO Data'!$M$3:$M$4658,MATCH(A57&amp;$P$130,'UNESCO Data'!$B$3:$B$4658&amp;'UNESCO Data'!$A$3:$A$4658,0))</f>
        <v>7.5255099999999997</v>
      </c>
      <c r="Q57" s="81">
        <f t="shared" si="21"/>
        <v>50.750060281032781</v>
      </c>
      <c r="R57" s="84">
        <f t="array" ref="R57">IF(ISERR(INDEX('UNESCO Data'!$M$3:$M$4658,MATCH(A57&amp;$R$130,'UNESCO Data'!$B$3:$B$4658&amp;'UNESCO Data'!$A$3:$A$4658,0))/100),"",INDEX('UNESCO Data'!$M$3:$M$4658,MATCH(A57&amp;$R$130,'UNESCO Data'!$B$3:$B$4658&amp;'UNESCO Data'!$A$3:$A$4658,0))/100)</f>
        <v>0.93502350000000012</v>
      </c>
      <c r="S57" s="81">
        <f t="shared" si="22"/>
        <v>92.157599463723756</v>
      </c>
      <c r="T57" s="84">
        <f t="array" ref="T57">IF(ISERR(INDEX('UNESCO Data'!$M$3:$M$4658,MATCH(A57&amp;$T$130,'UNESCO Data'!$B$3:$B$4658&amp;'UNESCO Data'!$A$3:$A$4658,0))/100),"",INDEX('UNESCO Data'!$M$3:$M$4658,MATCH(A57&amp;$T$130,'UNESCO Data'!$B$3:$B$4658&amp;'UNESCO Data'!$A$3:$A$4658,0))/100)</f>
        <v>0.85862910000000003</v>
      </c>
      <c r="U57" s="81">
        <f t="shared" si="23"/>
        <v>84.998228917271021</v>
      </c>
      <c r="V57" s="88">
        <f t="array" ref="V57">INDEX('UNESCO Data'!$M$3:$M$4658,MATCH(A57&amp;$V$130,'UNESCO Data'!$B$3:$B$4658&amp;'UNESCO Data'!$A$3:$A$4658,0))</f>
        <v>36.408200000000001</v>
      </c>
      <c r="W57" s="81">
        <f t="shared" si="24"/>
        <v>61.346363274116499</v>
      </c>
      <c r="X57" s="84">
        <f t="array" ref="X57">IF(ISERR(INDEX('UNESCO Data'!$M$3:$M$4658,MATCH(A57&amp;$X$130,'UNESCO Data'!$B$3:$B$4658&amp;'UNESCO Data'!$A$3:$A$4658,0))/100),"",INDEX('UNESCO Data'!$M$3:$M$4658,MATCH(A57&amp;$X$130,'UNESCO Data'!$B$3:$B$4658&amp;'UNESCO Data'!$A$3:$A$4658,0))/100)</f>
        <v>0.30007620000000002</v>
      </c>
      <c r="Y57" s="81">
        <f t="shared" si="25"/>
        <v>100</v>
      </c>
    </row>
    <row r="58" spans="1:25" x14ac:dyDescent="0.25">
      <c r="A58" s="66" t="s">
        <v>27</v>
      </c>
      <c r="B58" s="75">
        <f t="shared" si="13"/>
        <v>72.720388003507466</v>
      </c>
      <c r="C58" s="59">
        <f t="shared" si="14"/>
        <v>52</v>
      </c>
      <c r="D58" s="84">
        <f t="array" ref="D58">INDEX('UNESCO Data'!$M$3:$M$4658,MATCH(A58&amp;$D$130,'UNESCO Data'!$B$3:$B$4658&amp;'UNESCO Data'!$A$3:$A$4658,0))/100</f>
        <v>4.5354599999999995E-2</v>
      </c>
      <c r="E58" s="81">
        <f t="shared" si="15"/>
        <v>93.830182241257091</v>
      </c>
      <c r="F58" s="84">
        <f t="array" ref="F58">IF(ISERR(INDEX('UNESCO Data'!$M$3:$M$4658,MATCH(A58&amp;$F$130,'UNESCO Data'!$B$3:$B$4658&amp;'UNESCO Data'!$A$3:$A$4658,0))/100),"",INDEX('UNESCO Data'!$M$3:$M$4658,MATCH(A58&amp;$F$130,'UNESCO Data'!$B$3:$B$4658&amp;'UNESCO Data'!$A$3:$A$4658,0))/100)</f>
        <v>5.4550400000000006E-2</v>
      </c>
      <c r="G58" s="81">
        <f t="shared" si="16"/>
        <v>92.546890809742266</v>
      </c>
      <c r="H58" s="84">
        <f t="array" ref="H58">IF(ISERR(INDEX('UNESCO Data'!$M$3:$M$4658,MATCH(A58&amp;$H$130,'UNESCO Data'!$B$3:$B$4658&amp;'UNESCO Data'!$A$3:$A$4658,0))/100),"",INDEX('UNESCO Data'!$M$3:$M$4658,MATCH(A58&amp;$H$130,'UNESCO Data'!$B$3:$B$4658&amp;'UNESCO Data'!$A$3:$A$4658,0))/100)</f>
        <v>0.1585462</v>
      </c>
      <c r="I58" s="81">
        <f t="shared" si="17"/>
        <v>82.619728882261271</v>
      </c>
      <c r="J58" s="86">
        <f t="array" ref="J58">IF(ISERR(INDEX('UNESCO Data'!$M$3:$M$4658,MATCH(A58&amp;$J$130,'UNESCO Data'!$B$3:$B$4658&amp;'UNESCO Data'!$A$3:$A$4658,0))/100),"",INDEX('UNESCO Data'!$M$3:$M$4658,MATCH(A58&amp;$J$130,'UNESCO Data'!$B$3:$B$4658&amp;'UNESCO Data'!$A$3:$A$4658,0))/100)</f>
        <v>0.88419999999999999</v>
      </c>
      <c r="K58" s="81">
        <f t="shared" si="18"/>
        <v>85.849675654525811</v>
      </c>
      <c r="L58" s="84">
        <f t="array" ref="L58">IF(ISERR(INDEX('UNESCO Data'!$M$3:$M$4658,MATCH(A58&amp;$L$130,'UNESCO Data'!$B$3:$B$4658&amp;'UNESCO Data'!$A$3:$A$4658,0))/100),"",INDEX('UNESCO Data'!$M$3:$M$4658,MATCH(A58&amp;$L$130,'UNESCO Data'!$B$3:$B$4658&amp;'UNESCO Data'!$A$3:$A$4658,0))/100)</f>
        <v>0.65552290000000002</v>
      </c>
      <c r="M58" s="81">
        <f t="shared" si="19"/>
        <v>64.086442225892014</v>
      </c>
      <c r="N58" s="84">
        <f t="array" ref="N58">IF(ISERR(INDEX('UNESCO Data'!$M$3:$M$4658,MATCH(A58&amp;$N$130,'UNESCO Data'!$B$3:$B$4658&amp;'UNESCO Data'!$A$3:$A$4658,0))/100),"",INDEX('UNESCO Data'!$M$3:$M$4658,MATCH(A58&amp;$N$130,'UNESCO Data'!$B$3:$B$4658&amp;'UNESCO Data'!$A$3:$A$4658,0))/100)</f>
        <v>0.25308350000000002</v>
      </c>
      <c r="O58" s="81">
        <f t="shared" si="20"/>
        <v>25.373129982012887</v>
      </c>
      <c r="P58" s="77">
        <f t="array" ref="P58">INDEX('UNESCO Data'!$M$3:$M$4658,MATCH(A58&amp;$P$130,'UNESCO Data'!$B$3:$B$4658&amp;'UNESCO Data'!$A$3:$A$4658,0))</f>
        <v>7.6553399999999998</v>
      </c>
      <c r="Q58" s="81">
        <f t="shared" si="21"/>
        <v>51.719259845964224</v>
      </c>
      <c r="R58" s="84">
        <f t="array" ref="R58">IF(ISERR(INDEX('UNESCO Data'!$M$3:$M$4658,MATCH(A58&amp;$R$130,'UNESCO Data'!$B$3:$B$4658&amp;'UNESCO Data'!$A$3:$A$4658,0))/100),"",INDEX('UNESCO Data'!$M$3:$M$4658,MATCH(A58&amp;$R$130,'UNESCO Data'!$B$3:$B$4658&amp;'UNESCO Data'!$A$3:$A$4658,0))/100)</f>
        <v>0.99357490000000004</v>
      </c>
      <c r="S58" s="81">
        <f t="shared" si="22"/>
        <v>99.22451643770242</v>
      </c>
      <c r="T58" s="84" t="str">
        <f t="array" ref="T58">IF(ISERR(INDEX('UNESCO Data'!$M$3:$M$4658,MATCH(A58&amp;$T$130,'UNESCO Data'!$B$3:$B$4658&amp;'UNESCO Data'!$A$3:$A$4658,0))/100),"",INDEX('UNESCO Data'!$M$3:$M$4658,MATCH(A58&amp;$T$130,'UNESCO Data'!$B$3:$B$4658&amp;'UNESCO Data'!$A$3:$A$4658,0))/100)</f>
        <v/>
      </c>
      <c r="U58" s="81" t="str">
        <f t="shared" si="23"/>
        <v/>
      </c>
      <c r="V58" s="88">
        <f t="array" ref="V58">INDEX('UNESCO Data'!$M$3:$M$4658,MATCH(A58&amp;$V$130,'UNESCO Data'!$B$3:$B$4658&amp;'UNESCO Data'!$A$3:$A$4658,0))</f>
        <v>20.918140000000001</v>
      </c>
      <c r="W58" s="81">
        <f t="shared" si="24"/>
        <v>83.087655807899225</v>
      </c>
      <c r="X58" s="84">
        <f t="array" ref="X58">IF(ISERR(INDEX('UNESCO Data'!$M$3:$M$4658,MATCH(A58&amp;$X$130,'UNESCO Data'!$B$3:$B$4658&amp;'UNESCO Data'!$A$3:$A$4658,0))/100),"",INDEX('UNESCO Data'!$M$3:$M$4658,MATCH(A58&amp;$X$130,'UNESCO Data'!$B$3:$B$4658&amp;'UNESCO Data'!$A$3:$A$4658,0))/100)</f>
        <v>0.1597432</v>
      </c>
      <c r="Y58" s="81">
        <f t="shared" si="25"/>
        <v>48.866398147817513</v>
      </c>
    </row>
    <row r="59" spans="1:25" x14ac:dyDescent="0.25">
      <c r="A59" s="66" t="s">
        <v>155</v>
      </c>
      <c r="B59" s="75">
        <f t="shared" si="13"/>
        <v>74.901546202663752</v>
      </c>
      <c r="C59" s="59">
        <f t="shared" si="14"/>
        <v>53</v>
      </c>
      <c r="D59" s="84">
        <f t="array" ref="D59">INDEX('UNESCO Data'!$M$3:$M$4658,MATCH(A59&amp;$D$130,'UNESCO Data'!$B$3:$B$4658&amp;'UNESCO Data'!$A$3:$A$4658,0))/100</f>
        <v>6.9703999999999999E-3</v>
      </c>
      <c r="E59" s="81">
        <f t="shared" si="15"/>
        <v>99.07115957794403</v>
      </c>
      <c r="F59" s="84">
        <f t="array" ref="F59">IF(ISERR(INDEX('UNESCO Data'!$M$3:$M$4658,MATCH(A59&amp;$F$130,'UNESCO Data'!$B$3:$B$4658&amp;'UNESCO Data'!$A$3:$A$4658,0))/100),"",INDEX('UNESCO Data'!$M$3:$M$4658,MATCH(A59&amp;$F$130,'UNESCO Data'!$B$3:$B$4658&amp;'UNESCO Data'!$A$3:$A$4658,0))/100)</f>
        <v>1.2290000000000001E-4</v>
      </c>
      <c r="G59" s="81">
        <f t="shared" si="16"/>
        <v>100</v>
      </c>
      <c r="H59" s="84">
        <f t="array" ref="H59">IF(ISERR(INDEX('UNESCO Data'!$M$3:$M$4658,MATCH(A59&amp;$H$130,'UNESCO Data'!$B$3:$B$4658&amp;'UNESCO Data'!$A$3:$A$4658,0))/100),"",INDEX('UNESCO Data'!$M$3:$M$4658,MATCH(A59&amp;$H$130,'UNESCO Data'!$B$3:$B$4658&amp;'UNESCO Data'!$A$3:$A$4658,0))/100)</f>
        <v>9.1600399999999998E-2</v>
      </c>
      <c r="I59" s="81">
        <f t="shared" si="17"/>
        <v>90.025009183897978</v>
      </c>
      <c r="J59" s="86">
        <f t="array" ref="J59">IF(ISERR(INDEX('UNESCO Data'!$M$3:$M$4658,MATCH(A59&amp;$J$130,'UNESCO Data'!$B$3:$B$4658&amp;'UNESCO Data'!$A$3:$A$4658,0))/100),"",INDEX('UNESCO Data'!$M$3:$M$4658,MATCH(A59&amp;$J$130,'UNESCO Data'!$B$3:$B$4658&amp;'UNESCO Data'!$A$3:$A$4658,0))/100)</f>
        <v>0.99906519999999999</v>
      </c>
      <c r="K59" s="81">
        <f t="shared" si="18"/>
        <v>99.885770956838087</v>
      </c>
      <c r="L59" s="84">
        <f t="array" ref="L59">IF(ISERR(INDEX('UNESCO Data'!$M$3:$M$4658,MATCH(A59&amp;$L$130,'UNESCO Data'!$B$3:$B$4658&amp;'UNESCO Data'!$A$3:$A$4658,0))/100),"",INDEX('UNESCO Data'!$M$3:$M$4658,MATCH(A59&amp;$L$130,'UNESCO Data'!$B$3:$B$4658&amp;'UNESCO Data'!$A$3:$A$4658,0))/100)</f>
        <v>0.39110120000000004</v>
      </c>
      <c r="M59" s="81">
        <f t="shared" si="19"/>
        <v>36.519082887120717</v>
      </c>
      <c r="N59" s="84">
        <f t="array" ref="N59">IF(ISERR(INDEX('UNESCO Data'!$M$3:$M$4658,MATCH(A59&amp;$N$130,'UNESCO Data'!$B$3:$B$4658&amp;'UNESCO Data'!$A$3:$A$4658,0))/100),"",INDEX('UNESCO Data'!$M$3:$M$4658,MATCH(A59&amp;$N$130,'UNESCO Data'!$B$3:$B$4658&amp;'UNESCO Data'!$A$3:$A$4658,0))/100)</f>
        <v>0.57694299999999998</v>
      </c>
      <c r="O59" s="81">
        <f t="shared" si="20"/>
        <v>59.05511213217801</v>
      </c>
      <c r="P59" s="77">
        <f t="array" ref="P59">INDEX('UNESCO Data'!$M$3:$M$4658,MATCH(A59&amp;$P$130,'UNESCO Data'!$B$3:$B$4658&amp;'UNESCO Data'!$A$3:$A$4658,0))</f>
        <v>10.558350000000001</v>
      </c>
      <c r="Q59" s="81">
        <f t="shared" si="21"/>
        <v>73.39064572743716</v>
      </c>
      <c r="R59" s="84">
        <f t="array" ref="R59">IF(ISERR(INDEX('UNESCO Data'!$M$3:$M$4658,MATCH(A59&amp;$R$130,'UNESCO Data'!$B$3:$B$4658&amp;'UNESCO Data'!$A$3:$A$4658,0))/100),"",INDEX('UNESCO Data'!$M$3:$M$4658,MATCH(A59&amp;$R$130,'UNESCO Data'!$B$3:$B$4658&amp;'UNESCO Data'!$A$3:$A$4658,0))/100)</f>
        <v>0.98397630000000003</v>
      </c>
      <c r="S59" s="81">
        <f t="shared" si="22"/>
        <v>98.066004271188362</v>
      </c>
      <c r="T59" s="84">
        <f t="array" ref="T59">IF(ISERR(INDEX('UNESCO Data'!$M$3:$M$4658,MATCH(A59&amp;$T$130,'UNESCO Data'!$B$3:$B$4658&amp;'UNESCO Data'!$A$3:$A$4658,0))/100),"",INDEX('UNESCO Data'!$M$3:$M$4658,MATCH(A59&amp;$T$130,'UNESCO Data'!$B$3:$B$4658&amp;'UNESCO Data'!$A$3:$A$4658,0))/100)</f>
        <v>0.55734430000000001</v>
      </c>
      <c r="U59" s="81">
        <f t="shared" si="23"/>
        <v>53.026970332188903</v>
      </c>
      <c r="V59" s="88">
        <f t="array" ref="V59">INDEX('UNESCO Data'!$M$3:$M$4658,MATCH(A59&amp;$V$130,'UNESCO Data'!$B$3:$B$4658&amp;'UNESCO Data'!$A$3:$A$4658,0))</f>
        <v>15.242929999999999</v>
      </c>
      <c r="W59" s="81">
        <f t="shared" si="24"/>
        <v>91.053176974418221</v>
      </c>
      <c r="X59" s="84">
        <f t="array" ref="X59">IF(ISERR(INDEX('UNESCO Data'!$M$3:$M$4658,MATCH(A59&amp;$X$130,'UNESCO Data'!$B$3:$B$4658&amp;'UNESCO Data'!$A$3:$A$4658,0))/100),"",INDEX('UNESCO Data'!$M$3:$M$4658,MATCH(A59&amp;$X$130,'UNESCO Data'!$B$3:$B$4658&amp;'UNESCO Data'!$A$3:$A$4658,0))/100)</f>
        <v>9.1016100000000003E-2</v>
      </c>
      <c r="Y59" s="81">
        <f t="shared" si="25"/>
        <v>23.82407618608983</v>
      </c>
    </row>
    <row r="60" spans="1:25" x14ac:dyDescent="0.25">
      <c r="A60" s="66" t="s">
        <v>121</v>
      </c>
      <c r="B60" s="75">
        <f t="shared" si="13"/>
        <v>74.961094748160136</v>
      </c>
      <c r="C60" s="59">
        <f t="shared" si="14"/>
        <v>54</v>
      </c>
      <c r="D60" s="84">
        <f t="array" ref="D60">INDEX('UNESCO Data'!$M$3:$M$4658,MATCH(A60&amp;$D$130,'UNESCO Data'!$B$3:$B$4658&amp;'UNESCO Data'!$A$3:$A$4658,0))/100</f>
        <v>7.8430700000000006E-2</v>
      </c>
      <c r="E60" s="81">
        <f t="shared" si="15"/>
        <v>89.313972694464667</v>
      </c>
      <c r="F60" s="84">
        <f t="array" ref="F60">IF(ISERR(INDEX('UNESCO Data'!$M$3:$M$4658,MATCH(A60&amp;$F$130,'UNESCO Data'!$B$3:$B$4658&amp;'UNESCO Data'!$A$3:$A$4658,0))/100),"",INDEX('UNESCO Data'!$M$3:$M$4658,MATCH(A60&amp;$F$130,'UNESCO Data'!$B$3:$B$4658&amp;'UNESCO Data'!$A$3:$A$4658,0))/100)</f>
        <v>0.1524829</v>
      </c>
      <c r="G60" s="81">
        <f t="shared" si="16"/>
        <v>79.136360916307595</v>
      </c>
      <c r="H60" s="84">
        <f t="array" ref="H60">IF(ISERR(INDEX('UNESCO Data'!$M$3:$M$4658,MATCH(A60&amp;$H$130,'UNESCO Data'!$B$3:$B$4658&amp;'UNESCO Data'!$A$3:$A$4658,0))/100),"",INDEX('UNESCO Data'!$M$3:$M$4658,MATCH(A60&amp;$H$130,'UNESCO Data'!$B$3:$B$4658&amp;'UNESCO Data'!$A$3:$A$4658,0))/100)</f>
        <v>0.41863600000000001</v>
      </c>
      <c r="I60" s="81">
        <f t="shared" si="17"/>
        <v>53.849621234034913</v>
      </c>
      <c r="J60" s="86">
        <f t="array" ref="J60">IF(ISERR(INDEX('UNESCO Data'!$M$3:$M$4658,MATCH(A60&amp;$J$130,'UNESCO Data'!$B$3:$B$4658&amp;'UNESCO Data'!$A$3:$A$4658,0))/100),"",INDEX('UNESCO Data'!$M$3:$M$4658,MATCH(A60&amp;$J$130,'UNESCO Data'!$B$3:$B$4658&amp;'UNESCO Data'!$A$3:$A$4658,0))/100)</f>
        <v>0.87891750000000002</v>
      </c>
      <c r="K60" s="81">
        <f t="shared" si="18"/>
        <v>85.204174027971703</v>
      </c>
      <c r="L60" s="84">
        <f t="array" ref="L60">IF(ISERR(INDEX('UNESCO Data'!$M$3:$M$4658,MATCH(A60&amp;$L$130,'UNESCO Data'!$B$3:$B$4658&amp;'UNESCO Data'!$A$3:$A$4658,0))/100),"",INDEX('UNESCO Data'!$M$3:$M$4658,MATCH(A60&amp;$L$130,'UNESCO Data'!$B$3:$B$4658&amp;'UNESCO Data'!$A$3:$A$4658,0))/100)</f>
        <v>0.6311852</v>
      </c>
      <c r="M60" s="81">
        <f t="shared" si="19"/>
        <v>61.549108408814156</v>
      </c>
      <c r="N60" s="84">
        <f t="array" ref="N60">IF(ISERR(INDEX('UNESCO Data'!$M$3:$M$4658,MATCH(A60&amp;$N$130,'UNESCO Data'!$B$3:$B$4658&amp;'UNESCO Data'!$A$3:$A$4658,0))/100),"",INDEX('UNESCO Data'!$M$3:$M$4658,MATCH(A60&amp;$N$130,'UNESCO Data'!$B$3:$B$4658&amp;'UNESCO Data'!$A$3:$A$4658,0))/100)</f>
        <v>0.38431469999999995</v>
      </c>
      <c r="O60" s="81">
        <f t="shared" si="20"/>
        <v>39.021415537770089</v>
      </c>
      <c r="P60" s="77">
        <f t="array" ref="P60">INDEX('UNESCO Data'!$M$3:$M$4658,MATCH(A60&amp;$P$130,'UNESCO Data'!$B$3:$B$4658&amp;'UNESCO Data'!$A$3:$A$4658,0))</f>
        <v>9.9084719999999997</v>
      </c>
      <c r="Q60" s="81">
        <f t="shared" si="21"/>
        <v>68.539213278399828</v>
      </c>
      <c r="R60" s="84">
        <f t="array" ref="R60">IF(ISERR(INDEX('UNESCO Data'!$M$3:$M$4658,MATCH(A60&amp;$R$130,'UNESCO Data'!$B$3:$B$4658&amp;'UNESCO Data'!$A$3:$A$4658,0))/100),"",INDEX('UNESCO Data'!$M$3:$M$4658,MATCH(A60&amp;$R$130,'UNESCO Data'!$B$3:$B$4658&amp;'UNESCO Data'!$A$3:$A$4658,0))/100)</f>
        <v>0.95888099999999998</v>
      </c>
      <c r="S60" s="81">
        <f t="shared" si="22"/>
        <v>95.03710314265706</v>
      </c>
      <c r="T60" s="84">
        <f t="array" ref="T60">IF(ISERR(INDEX('UNESCO Data'!$M$3:$M$4658,MATCH(A60&amp;$T$130,'UNESCO Data'!$B$3:$B$4658&amp;'UNESCO Data'!$A$3:$A$4658,0))/100),"",INDEX('UNESCO Data'!$M$3:$M$4658,MATCH(A60&amp;$T$130,'UNESCO Data'!$B$3:$B$4658&amp;'UNESCO Data'!$A$3:$A$4658,0))/100)</f>
        <v>0.96388810000000003</v>
      </c>
      <c r="U60" s="81">
        <f t="shared" si="23"/>
        <v>96.167935146749443</v>
      </c>
      <c r="V60" s="88">
        <f t="array" ref="V60">INDEX('UNESCO Data'!$M$3:$M$4658,MATCH(A60&amp;$V$130,'UNESCO Data'!$B$3:$B$4658&amp;'UNESCO Data'!$A$3:$A$4658,0))</f>
        <v>29.778420000000001</v>
      </c>
      <c r="W60" s="81">
        <f t="shared" si="24"/>
        <v>70.651684648896335</v>
      </c>
      <c r="X60" s="84">
        <f t="array" ref="X60">IF(ISERR(INDEX('UNESCO Data'!$M$3:$M$4658,MATCH(A60&amp;$X$130,'UNESCO Data'!$B$3:$B$4658&amp;'UNESCO Data'!$A$3:$A$4658,0))/100),"",INDEX('UNESCO Data'!$M$3:$M$4658,MATCH(A60&amp;$X$130,'UNESCO Data'!$B$3:$B$4658&amp;'UNESCO Data'!$A$3:$A$4658,0))/100)</f>
        <v>0.26193250000000001</v>
      </c>
      <c r="Y60" s="81">
        <f t="shared" si="25"/>
        <v>86.101453193695761</v>
      </c>
    </row>
    <row r="61" spans="1:25" x14ac:dyDescent="0.25">
      <c r="A61" s="66" t="s">
        <v>81</v>
      </c>
      <c r="B61" s="75">
        <f t="shared" si="13"/>
        <v>76.005148723273493</v>
      </c>
      <c r="C61" s="59">
        <f t="shared" si="14"/>
        <v>55</v>
      </c>
      <c r="D61" s="84">
        <f t="array" ref="D61">INDEX('UNESCO Data'!$M$3:$M$4658,MATCH(A61&amp;$D$130,'UNESCO Data'!$B$3:$B$4658&amp;'UNESCO Data'!$A$3:$A$4658,0))/100</f>
        <v>9.9348100000000009E-2</v>
      </c>
      <c r="E61" s="81">
        <f t="shared" si="15"/>
        <v>86.45791162396128</v>
      </c>
      <c r="F61" s="84">
        <f t="array" ref="F61">IF(ISERR(INDEX('UNESCO Data'!$M$3:$M$4658,MATCH(A61&amp;$F$130,'UNESCO Data'!$B$3:$B$4658&amp;'UNESCO Data'!$A$3:$A$4658,0))/100),"",INDEX('UNESCO Data'!$M$3:$M$4658,MATCH(A61&amp;$F$130,'UNESCO Data'!$B$3:$B$4658&amp;'UNESCO Data'!$A$3:$A$4658,0))/100)</f>
        <v>0.1331348</v>
      </c>
      <c r="G61" s="81">
        <f t="shared" si="16"/>
        <v>81.785821242870909</v>
      </c>
      <c r="H61" s="84">
        <f t="array" ref="H61">IF(ISERR(INDEX('UNESCO Data'!$M$3:$M$4658,MATCH(A61&amp;$H$130,'UNESCO Data'!$B$3:$B$4658&amp;'UNESCO Data'!$A$3:$A$4658,0))/100),"",INDEX('UNESCO Data'!$M$3:$M$4658,MATCH(A61&amp;$H$130,'UNESCO Data'!$B$3:$B$4658&amp;'UNESCO Data'!$A$3:$A$4658,0))/100)</f>
        <v>0.29323399999999999</v>
      </c>
      <c r="I61" s="81">
        <f t="shared" si="17"/>
        <v>67.721095775915757</v>
      </c>
      <c r="J61" s="86">
        <f t="array" ref="J61">IF(ISERR(INDEX('UNESCO Data'!$M$3:$M$4658,MATCH(A61&amp;$J$130,'UNESCO Data'!$B$3:$B$4658&amp;'UNESCO Data'!$A$3:$A$4658,0))/100),"",INDEX('UNESCO Data'!$M$3:$M$4658,MATCH(A61&amp;$J$130,'UNESCO Data'!$B$3:$B$4658&amp;'UNESCO Data'!$A$3:$A$4658,0))/100)</f>
        <v>0.94648980000000005</v>
      </c>
      <c r="K61" s="81">
        <f t="shared" si="18"/>
        <v>93.461254872269492</v>
      </c>
      <c r="L61" s="84">
        <f t="array" ref="L61">IF(ISERR(INDEX('UNESCO Data'!$M$3:$M$4658,MATCH(A61&amp;$L$130,'UNESCO Data'!$B$3:$B$4658&amp;'UNESCO Data'!$A$3:$A$4658,0))/100),"",INDEX('UNESCO Data'!$M$3:$M$4658,MATCH(A61&amp;$L$130,'UNESCO Data'!$B$3:$B$4658&amp;'UNESCO Data'!$A$3:$A$4658,0))/100)</f>
        <v>0.78913710000000004</v>
      </c>
      <c r="M61" s="81">
        <f t="shared" si="19"/>
        <v>78.016428547598792</v>
      </c>
      <c r="N61" s="84">
        <f t="array" ref="N61">IF(ISERR(INDEX('UNESCO Data'!$M$3:$M$4658,MATCH(A61&amp;$N$130,'UNESCO Data'!$B$3:$B$4658&amp;'UNESCO Data'!$A$3:$A$4658,0))/100),"",INDEX('UNESCO Data'!$M$3:$M$4658,MATCH(A61&amp;$N$130,'UNESCO Data'!$B$3:$B$4658&amp;'UNESCO Data'!$A$3:$A$4658,0))/100)</f>
        <v>0.47170000000000001</v>
      </c>
      <c r="O61" s="81">
        <f t="shared" si="20"/>
        <v>48.10964705417404</v>
      </c>
      <c r="P61" s="77">
        <f t="array" ref="P61">INDEX('UNESCO Data'!$M$3:$M$4658,MATCH(A61&amp;$P$130,'UNESCO Data'!$B$3:$B$4658&amp;'UNESCO Data'!$A$3:$A$4658,0))</f>
        <v>7.4516200000000001</v>
      </c>
      <c r="Q61" s="81">
        <f t="shared" si="21"/>
        <v>50.198460836738057</v>
      </c>
      <c r="R61" s="84">
        <f t="array" ref="R61">IF(ISERR(INDEX('UNESCO Data'!$M$3:$M$4658,MATCH(A61&amp;$R$130,'UNESCO Data'!$B$3:$B$4658&amp;'UNESCO Data'!$A$3:$A$4658,0))/100),"",INDEX('UNESCO Data'!$M$3:$M$4658,MATCH(A61&amp;$R$130,'UNESCO Data'!$B$3:$B$4658&amp;'UNESCO Data'!$A$3:$A$4658,0))/100)</f>
        <v>0.99730199999999991</v>
      </c>
      <c r="S61" s="81">
        <f t="shared" si="22"/>
        <v>99.674362321041087</v>
      </c>
      <c r="T61" s="84" t="str">
        <f t="array" ref="T61">IF(ISERR(INDEX('UNESCO Data'!$M$3:$M$4658,MATCH(A61&amp;$T$130,'UNESCO Data'!$B$3:$B$4658&amp;'UNESCO Data'!$A$3:$A$4658,0))/100),"",INDEX('UNESCO Data'!$M$3:$M$4658,MATCH(A61&amp;$T$130,'UNESCO Data'!$B$3:$B$4658&amp;'UNESCO Data'!$A$3:$A$4658,0))/100)</f>
        <v/>
      </c>
      <c r="U61" s="81" t="str">
        <f t="shared" si="23"/>
        <v/>
      </c>
      <c r="V61" s="88">
        <f t="array" ref="V61">INDEX('UNESCO Data'!$M$3:$M$4658,MATCH(A61&amp;$V$130,'UNESCO Data'!$B$3:$B$4658&amp;'UNESCO Data'!$A$3:$A$4658,0))</f>
        <v>16.559349999999998</v>
      </c>
      <c r="W61" s="81">
        <f t="shared" si="24"/>
        <v>89.205497086972855</v>
      </c>
      <c r="X61" s="84">
        <f t="array" ref="X61">IF(ISERR(INDEX('UNESCO Data'!$M$3:$M$4658,MATCH(A61&amp;$X$130,'UNESCO Data'!$B$3:$B$4658&amp;'UNESCO Data'!$A$3:$A$4658,0))/100),"",INDEX('UNESCO Data'!$M$3:$M$4658,MATCH(A61&amp;$X$130,'UNESCO Data'!$B$3:$B$4658&amp;'UNESCO Data'!$A$3:$A$4658,0))/100)</f>
        <v>0.20517630000000001</v>
      </c>
      <c r="Y61" s="81">
        <f t="shared" si="25"/>
        <v>65.421007871192572</v>
      </c>
    </row>
    <row r="62" spans="1:25" x14ac:dyDescent="0.25">
      <c r="A62" s="66" t="s">
        <v>35</v>
      </c>
      <c r="B62" s="75">
        <f t="shared" si="13"/>
        <v>76.761788107573949</v>
      </c>
      <c r="C62" s="59">
        <f t="shared" si="14"/>
        <v>56</v>
      </c>
      <c r="D62" s="84">
        <f t="array" ref="D62">INDEX('UNESCO Data'!$M$3:$M$4658,MATCH(A62&amp;$D$130,'UNESCO Data'!$B$3:$B$4658&amp;'UNESCO Data'!$A$3:$A$4658,0))/100</f>
        <v>2.63883E-2</v>
      </c>
      <c r="E62" s="81">
        <f t="shared" si="15"/>
        <v>96.419840185432193</v>
      </c>
      <c r="F62" s="84">
        <f t="array" ref="F62">IF(ISERR(INDEX('UNESCO Data'!$M$3:$M$4658,MATCH(A62&amp;$F$130,'UNESCO Data'!$B$3:$B$4658&amp;'UNESCO Data'!$A$3:$A$4658,0))/100),"",INDEX('UNESCO Data'!$M$3:$M$4658,MATCH(A62&amp;$F$130,'UNESCO Data'!$B$3:$B$4658&amp;'UNESCO Data'!$A$3:$A$4658,0))/100)</f>
        <v>9.2036800000000002E-2</v>
      </c>
      <c r="G62" s="81">
        <f t="shared" si="16"/>
        <v>87.413635886226075</v>
      </c>
      <c r="H62" s="84">
        <f t="array" ref="H62">IF(ISERR(INDEX('UNESCO Data'!$M$3:$M$4658,MATCH(A62&amp;$H$130,'UNESCO Data'!$B$3:$B$4658&amp;'UNESCO Data'!$A$3:$A$4658,0))/100),"",INDEX('UNESCO Data'!$M$3:$M$4658,MATCH(A62&amp;$H$130,'UNESCO Data'!$B$3:$B$4658&amp;'UNESCO Data'!$A$3:$A$4658,0))/100)</f>
        <v>0.26459869999999996</v>
      </c>
      <c r="I62" s="81">
        <f t="shared" si="17"/>
        <v>70.888619698573464</v>
      </c>
      <c r="J62" s="86" t="str">
        <f t="array" ref="J62">IF(ISERR(INDEX('UNESCO Data'!$M$3:$M$4658,MATCH(A62&amp;$J$130,'UNESCO Data'!$B$3:$B$4658&amp;'UNESCO Data'!$A$3:$A$4658,0))/100),"",INDEX('UNESCO Data'!$M$3:$M$4658,MATCH(A62&amp;$J$130,'UNESCO Data'!$B$3:$B$4658&amp;'UNESCO Data'!$A$3:$A$4658,0))/100)</f>
        <v/>
      </c>
      <c r="K62" s="81" t="str">
        <f t="shared" si="18"/>
        <v/>
      </c>
      <c r="L62" s="84" t="str">
        <f t="array" ref="L62">IF(ISERR(INDEX('UNESCO Data'!$M$3:$M$4658,MATCH(A62&amp;$L$130,'UNESCO Data'!$B$3:$B$4658&amp;'UNESCO Data'!$A$3:$A$4658,0))/100),"",INDEX('UNESCO Data'!$M$3:$M$4658,MATCH(A62&amp;$L$130,'UNESCO Data'!$B$3:$B$4658&amp;'UNESCO Data'!$A$3:$A$4658,0))/100)</f>
        <v/>
      </c>
      <c r="M62" s="81" t="str">
        <f t="shared" si="19"/>
        <v/>
      </c>
      <c r="N62" s="84" t="str">
        <f t="array" ref="N62">IF(ISERR(INDEX('UNESCO Data'!$M$3:$M$4658,MATCH(A62&amp;$N$130,'UNESCO Data'!$B$3:$B$4658&amp;'UNESCO Data'!$A$3:$A$4658,0))/100),"",INDEX('UNESCO Data'!$M$3:$M$4658,MATCH(A62&amp;$N$130,'UNESCO Data'!$B$3:$B$4658&amp;'UNESCO Data'!$A$3:$A$4658,0))/100)</f>
        <v/>
      </c>
      <c r="O62" s="81" t="str">
        <f t="shared" si="20"/>
        <v/>
      </c>
      <c r="P62" s="77">
        <f t="array" ref="P62">INDEX('UNESCO Data'!$M$3:$M$4658,MATCH(A62&amp;$P$130,'UNESCO Data'!$B$3:$B$4658&amp;'UNESCO Data'!$A$3:$A$4658,0))</f>
        <v>5.8785299999999996</v>
      </c>
      <c r="Q62" s="81">
        <f t="shared" si="21"/>
        <v>38.455118438232276</v>
      </c>
      <c r="R62" s="84">
        <f t="array" ref="R62">IF(ISERR(INDEX('UNESCO Data'!$M$3:$M$4658,MATCH(A62&amp;$R$130,'UNESCO Data'!$B$3:$B$4658&amp;'UNESCO Data'!$A$3:$A$4658,0))/100),"",INDEX('UNESCO Data'!$M$3:$M$4658,MATCH(A62&amp;$R$130,'UNESCO Data'!$B$3:$B$4658&amp;'UNESCO Data'!$A$3:$A$4658,0))/100)</f>
        <v>0.98560570000000003</v>
      </c>
      <c r="S62" s="81">
        <f t="shared" si="22"/>
        <v>98.262666255656711</v>
      </c>
      <c r="T62" s="84">
        <f t="array" ref="T62">IF(ISERR(INDEX('UNESCO Data'!$M$3:$M$4658,MATCH(A62&amp;$T$130,'UNESCO Data'!$B$3:$B$4658&amp;'UNESCO Data'!$A$3:$A$4658,0))/100),"",INDEX('UNESCO Data'!$M$3:$M$4658,MATCH(A62&amp;$T$130,'UNESCO Data'!$B$3:$B$4658&amp;'UNESCO Data'!$A$3:$A$4658,0))/100)</f>
        <v>0.96020240000000001</v>
      </c>
      <c r="U62" s="81">
        <f t="shared" si="23"/>
        <v>95.776821928402413</v>
      </c>
      <c r="V62" s="88">
        <f t="array" ref="V62">INDEX('UNESCO Data'!$M$3:$M$4658,MATCH(A62&amp;$V$130,'UNESCO Data'!$B$3:$B$4658&amp;'UNESCO Data'!$A$3:$A$4658,0))</f>
        <v>21.947790000000001</v>
      </c>
      <c r="W62" s="81">
        <f t="shared" si="24"/>
        <v>81.642476005018594</v>
      </c>
      <c r="X62" s="84">
        <f t="array" ref="X62">IF(ISERR(INDEX('UNESCO Data'!$M$3:$M$4658,MATCH(A62&amp;$X$130,'UNESCO Data'!$B$3:$B$4658&amp;'UNESCO Data'!$A$3:$A$4658,0))/100),"",INDEX('UNESCO Data'!$M$3:$M$4658,MATCH(A62&amp;$X$130,'UNESCO Data'!$B$3:$B$4658&amp;'UNESCO Data'!$A$3:$A$4658,0))/100)</f>
        <v>0.1497774</v>
      </c>
      <c r="Y62" s="81">
        <f t="shared" si="25"/>
        <v>45.235126463049994</v>
      </c>
    </row>
    <row r="63" spans="1:25" ht="26.4" x14ac:dyDescent="0.25">
      <c r="A63" s="66" t="s">
        <v>24</v>
      </c>
      <c r="B63" s="75">
        <f t="shared" si="13"/>
        <v>76.895786616971904</v>
      </c>
      <c r="C63" s="59">
        <f t="shared" si="14"/>
        <v>57</v>
      </c>
      <c r="D63" s="84">
        <f t="array" ref="D63">INDEX('UNESCO Data'!$M$3:$M$4658,MATCH(A63&amp;$D$130,'UNESCO Data'!$B$3:$B$4658&amp;'UNESCO Data'!$A$3:$A$4658,0))/100</f>
        <v>0.1080242</v>
      </c>
      <c r="E63" s="81">
        <f t="shared" si="15"/>
        <v>85.273277230882115</v>
      </c>
      <c r="F63" s="84">
        <f t="array" ref="F63">IF(ISERR(INDEX('UNESCO Data'!$M$3:$M$4658,MATCH(A63&amp;$F$130,'UNESCO Data'!$B$3:$B$4658&amp;'UNESCO Data'!$A$3:$A$4658,0))/100),"",INDEX('UNESCO Data'!$M$3:$M$4658,MATCH(A63&amp;$F$130,'UNESCO Data'!$B$3:$B$4658&amp;'UNESCO Data'!$A$3:$A$4658,0))/100)</f>
        <v>9.6589100000000011E-2</v>
      </c>
      <c r="G63" s="81">
        <f t="shared" si="16"/>
        <v>86.790260038229931</v>
      </c>
      <c r="H63" s="84">
        <f t="array" ref="H63">IF(ISERR(INDEX('UNESCO Data'!$M$3:$M$4658,MATCH(A63&amp;$H$130,'UNESCO Data'!$B$3:$B$4658&amp;'UNESCO Data'!$A$3:$A$4658,0))/100),"",INDEX('UNESCO Data'!$M$3:$M$4658,MATCH(A63&amp;$H$130,'UNESCO Data'!$B$3:$B$4658&amp;'UNESCO Data'!$A$3:$A$4658,0))/100)</f>
        <v>0.1747117</v>
      </c>
      <c r="I63" s="81">
        <f t="shared" si="17"/>
        <v>80.831565043512484</v>
      </c>
      <c r="J63" s="86">
        <f t="array" ref="J63">IF(ISERR(INDEX('UNESCO Data'!$M$3:$M$4658,MATCH(A63&amp;$J$130,'UNESCO Data'!$B$3:$B$4658&amp;'UNESCO Data'!$A$3:$A$4658,0))/100),"",INDEX('UNESCO Data'!$M$3:$M$4658,MATCH(A63&amp;$J$130,'UNESCO Data'!$B$3:$B$4658&amp;'UNESCO Data'!$A$3:$A$4658,0))/100)</f>
        <v>0.95719999999999994</v>
      </c>
      <c r="K63" s="81">
        <f t="shared" si="18"/>
        <v>94.770001019116606</v>
      </c>
      <c r="L63" s="84" t="str">
        <f t="array" ref="L63">IF(ISERR(INDEX('UNESCO Data'!$M$3:$M$4658,MATCH(A63&amp;$L$130,'UNESCO Data'!$B$3:$B$4658&amp;'UNESCO Data'!$A$3:$A$4658,0))/100),"",INDEX('UNESCO Data'!$M$3:$M$4658,MATCH(A63&amp;$L$130,'UNESCO Data'!$B$3:$B$4658&amp;'UNESCO Data'!$A$3:$A$4658,0))/100)</f>
        <v/>
      </c>
      <c r="M63" s="81" t="str">
        <f t="shared" si="19"/>
        <v/>
      </c>
      <c r="N63" s="84" t="str">
        <f t="array" ref="N63">IF(ISERR(INDEX('UNESCO Data'!$M$3:$M$4658,MATCH(A63&amp;$N$130,'UNESCO Data'!$B$3:$B$4658&amp;'UNESCO Data'!$A$3:$A$4658,0))/100),"",INDEX('UNESCO Data'!$M$3:$M$4658,MATCH(A63&amp;$N$130,'UNESCO Data'!$B$3:$B$4658&amp;'UNESCO Data'!$A$3:$A$4658,0))/100)</f>
        <v/>
      </c>
      <c r="O63" s="81" t="str">
        <f t="shared" si="20"/>
        <v/>
      </c>
      <c r="P63" s="77">
        <f t="array" ref="P63">INDEX('UNESCO Data'!$M$3:$M$4658,MATCH(A63&amp;$P$130,'UNESCO Data'!$B$3:$B$4658&amp;'UNESCO Data'!$A$3:$A$4658,0))</f>
        <v>7.6545300000000003</v>
      </c>
      <c r="Q63" s="81">
        <f t="shared" si="21"/>
        <v>51.713213079827014</v>
      </c>
      <c r="R63" s="84">
        <f t="array" ref="R63">IF(ISERR(INDEX('UNESCO Data'!$M$3:$M$4658,MATCH(A63&amp;$R$130,'UNESCO Data'!$B$3:$B$4658&amp;'UNESCO Data'!$A$3:$A$4658,0))/100),"",INDEX('UNESCO Data'!$M$3:$M$4658,MATCH(A63&amp;$R$130,'UNESCO Data'!$B$3:$B$4658&amp;'UNESCO Data'!$A$3:$A$4658,0))/100)</f>
        <v>0.98892020000000003</v>
      </c>
      <c r="S63" s="81">
        <f t="shared" si="22"/>
        <v>98.662712989129403</v>
      </c>
      <c r="T63" s="84">
        <f t="array" ref="T63">IF(ISERR(INDEX('UNESCO Data'!$M$3:$M$4658,MATCH(A63&amp;$T$130,'UNESCO Data'!$B$3:$B$4658&amp;'UNESCO Data'!$A$3:$A$4658,0))/100),"",INDEX('UNESCO Data'!$M$3:$M$4658,MATCH(A63&amp;$T$130,'UNESCO Data'!$B$3:$B$4658&amp;'UNESCO Data'!$A$3:$A$4658,0))/100)</f>
        <v>0.57557310000000006</v>
      </c>
      <c r="U63" s="81">
        <f t="shared" si="23"/>
        <v>54.961344978688651</v>
      </c>
      <c r="V63" s="88">
        <f t="array" ref="V63">INDEX('UNESCO Data'!$M$3:$M$4658,MATCH(A63&amp;$V$130,'UNESCO Data'!$B$3:$B$4658&amp;'UNESCO Data'!$A$3:$A$4658,0))</f>
        <v>18.108370000000001</v>
      </c>
      <c r="W63" s="81">
        <f t="shared" si="24"/>
        <v>87.031348183696792</v>
      </c>
      <c r="X63" s="84">
        <f t="array" ref="X63">IF(ISERR(INDEX('UNESCO Data'!$M$3:$M$4658,MATCH(A63&amp;$X$130,'UNESCO Data'!$B$3:$B$4658&amp;'UNESCO Data'!$A$3:$A$4658,0))/100),"",INDEX('UNESCO Data'!$M$3:$M$4658,MATCH(A63&amp;$X$130,'UNESCO Data'!$B$3:$B$4658&amp;'UNESCO Data'!$A$3:$A$4658,0))/100)</f>
        <v>0.16842099999999999</v>
      </c>
      <c r="Y63" s="81">
        <f t="shared" si="25"/>
        <v>52.028356989664182</v>
      </c>
    </row>
    <row r="64" spans="1:25" x14ac:dyDescent="0.25">
      <c r="A64" s="66" t="s">
        <v>39</v>
      </c>
      <c r="B64" s="75">
        <f t="shared" si="13"/>
        <v>77.032958192387639</v>
      </c>
      <c r="C64" s="59">
        <f t="shared" si="14"/>
        <v>58</v>
      </c>
      <c r="D64" s="84">
        <f t="array" ref="D64">INDEX('UNESCO Data'!$M$3:$M$4658,MATCH(A64&amp;$D$130,'UNESCO Data'!$B$3:$B$4658&amp;'UNESCO Data'!$A$3:$A$4658,0))/100</f>
        <v>4.2940800000000001E-2</v>
      </c>
      <c r="E64" s="81">
        <f t="shared" si="15"/>
        <v>94.159762409537151</v>
      </c>
      <c r="F64" s="84">
        <f t="array" ref="F64">IF(ISERR(INDEX('UNESCO Data'!$M$3:$M$4658,MATCH(A64&amp;$F$130,'UNESCO Data'!$B$3:$B$4658&amp;'UNESCO Data'!$A$3:$A$4658,0))/100),"",INDEX('UNESCO Data'!$M$3:$M$4658,MATCH(A64&amp;$F$130,'UNESCO Data'!$B$3:$B$4658&amp;'UNESCO Data'!$A$3:$A$4658,0))/100)</f>
        <v>5.0435399999999998E-2</v>
      </c>
      <c r="G64" s="81">
        <f t="shared" si="16"/>
        <v>93.110384343671086</v>
      </c>
      <c r="H64" s="84">
        <f t="array" ref="H64">IF(ISERR(INDEX('UNESCO Data'!$M$3:$M$4658,MATCH(A64&amp;$H$130,'UNESCO Data'!$B$3:$B$4658&amp;'UNESCO Data'!$A$3:$A$4658,0))/100),"",INDEX('UNESCO Data'!$M$3:$M$4658,MATCH(A64&amp;$H$130,'UNESCO Data'!$B$3:$B$4658&amp;'UNESCO Data'!$A$3:$A$4658,0))/100)</f>
        <v>0.26282620000000001</v>
      </c>
      <c r="I64" s="81">
        <f t="shared" si="17"/>
        <v>71.084686656241473</v>
      </c>
      <c r="J64" s="86">
        <f t="array" ref="J64">IF(ISERR(INDEX('UNESCO Data'!$M$3:$M$4658,MATCH(A64&amp;$J$130,'UNESCO Data'!$B$3:$B$4658&amp;'UNESCO Data'!$A$3:$A$4658,0))/100),"",INDEX('UNESCO Data'!$M$3:$M$4658,MATCH(A64&amp;$J$130,'UNESCO Data'!$B$3:$B$4658&amp;'UNESCO Data'!$A$3:$A$4658,0))/100)</f>
        <v>0.90192480000000008</v>
      </c>
      <c r="K64" s="81">
        <f t="shared" si="18"/>
        <v>88.015579531543622</v>
      </c>
      <c r="L64" s="84">
        <f t="array" ref="L64">IF(ISERR(INDEX('UNESCO Data'!$M$3:$M$4658,MATCH(A64&amp;$L$130,'UNESCO Data'!$B$3:$B$4658&amp;'UNESCO Data'!$A$3:$A$4658,0))/100),"",INDEX('UNESCO Data'!$M$3:$M$4658,MATCH(A64&amp;$L$130,'UNESCO Data'!$B$3:$B$4658&amp;'UNESCO Data'!$A$3:$A$4658,0))/100)</f>
        <v>0.76287939999999987</v>
      </c>
      <c r="M64" s="81">
        <f t="shared" si="19"/>
        <v>75.278924585897997</v>
      </c>
      <c r="N64" s="84">
        <f t="array" ref="N64">IF(ISERR(INDEX('UNESCO Data'!$M$3:$M$4658,MATCH(A64&amp;$N$130,'UNESCO Data'!$B$3:$B$4658&amp;'UNESCO Data'!$A$3:$A$4658,0))/100),"",INDEX('UNESCO Data'!$M$3:$M$4658,MATCH(A64&amp;$N$130,'UNESCO Data'!$B$3:$B$4658&amp;'UNESCO Data'!$A$3:$A$4658,0))/100)</f>
        <v>0.38547320000000002</v>
      </c>
      <c r="O64" s="81">
        <f t="shared" si="20"/>
        <v>39.141901663145347</v>
      </c>
      <c r="P64" s="77">
        <f t="array" ref="P64">INDEX('UNESCO Data'!$M$3:$M$4658,MATCH(A64&amp;$P$130,'UNESCO Data'!$B$3:$B$4658&amp;'UNESCO Data'!$A$3:$A$4658,0))</f>
        <v>6.5242500000000003</v>
      </c>
      <c r="Q64" s="81">
        <f t="shared" si="21"/>
        <v>43.275510821098585</v>
      </c>
      <c r="R64" s="84">
        <f t="array" ref="R64">IF(ISERR(INDEX('UNESCO Data'!$M$3:$M$4658,MATCH(A64&amp;$R$130,'UNESCO Data'!$B$3:$B$4658&amp;'UNESCO Data'!$A$3:$A$4658,0))/100),"",INDEX('UNESCO Data'!$M$3:$M$4658,MATCH(A64&amp;$R$130,'UNESCO Data'!$B$3:$B$4658&amp;'UNESCO Data'!$A$3:$A$4658,0))/100)</f>
        <v>0.99712100000000004</v>
      </c>
      <c r="S64" s="81">
        <f t="shared" si="22"/>
        <v>99.652516353698033</v>
      </c>
      <c r="T64" s="84" t="str">
        <f t="array" ref="T64">IF(ISERR(INDEX('UNESCO Data'!$M$3:$M$4658,MATCH(A64&amp;$T$130,'UNESCO Data'!$B$3:$B$4658&amp;'UNESCO Data'!$A$3:$A$4658,0))/100),"",INDEX('UNESCO Data'!$M$3:$M$4658,MATCH(A64&amp;$T$130,'UNESCO Data'!$B$3:$B$4658&amp;'UNESCO Data'!$A$3:$A$4658,0))/100)</f>
        <v/>
      </c>
      <c r="U64" s="81" t="str">
        <f t="shared" si="23"/>
        <v/>
      </c>
      <c r="V64" s="88">
        <f t="array" ref="V64">INDEX('UNESCO Data'!$M$3:$M$4658,MATCH(A64&amp;$V$130,'UNESCO Data'!$B$3:$B$4658&amp;'UNESCO Data'!$A$3:$A$4658,0))</f>
        <v>16.294409999999999</v>
      </c>
      <c r="W64" s="81">
        <f t="shared" si="24"/>
        <v>89.577357366655448</v>
      </c>
      <c r="X64" s="84" t="str">
        <f t="array" ref="X64">IF(ISERR(INDEX('UNESCO Data'!$M$3:$M$4658,MATCH(A64&amp;$X$130,'UNESCO Data'!$B$3:$B$4658&amp;'UNESCO Data'!$A$3:$A$4658,0))/100),"",INDEX('UNESCO Data'!$M$3:$M$4658,MATCH(A64&amp;$X$130,'UNESCO Data'!$B$3:$B$4658&amp;'UNESCO Data'!$A$3:$A$4658,0))/100)</f>
        <v/>
      </c>
      <c r="Y64" s="81" t="str">
        <f t="shared" si="25"/>
        <v/>
      </c>
    </row>
    <row r="65" spans="1:25" x14ac:dyDescent="0.25">
      <c r="A65" s="66" t="s">
        <v>113</v>
      </c>
      <c r="B65" s="75">
        <f t="shared" si="13"/>
        <v>77.136071375126321</v>
      </c>
      <c r="C65" s="59">
        <f t="shared" si="14"/>
        <v>59</v>
      </c>
      <c r="D65" s="84">
        <f t="array" ref="D65">INDEX('UNESCO Data'!$M$3:$M$4658,MATCH(A65&amp;$D$130,'UNESCO Data'!$B$3:$B$4658&amp;'UNESCO Data'!$A$3:$A$4658,0))/100</f>
        <v>1.8462099999999999E-2</v>
      </c>
      <c r="E65" s="81">
        <f t="shared" si="15"/>
        <v>97.502083258520798</v>
      </c>
      <c r="F65" s="84">
        <f t="array" ref="F65">IF(ISERR(INDEX('UNESCO Data'!$M$3:$M$4658,MATCH(A65&amp;$F$130,'UNESCO Data'!$B$3:$B$4658&amp;'UNESCO Data'!$A$3:$A$4658,0))/100),"",INDEX('UNESCO Data'!$M$3:$M$4658,MATCH(A65&amp;$F$130,'UNESCO Data'!$B$3:$B$4658&amp;'UNESCO Data'!$A$3:$A$4658,0))/100)</f>
        <v>0.13636110000000001</v>
      </c>
      <c r="G65" s="81">
        <f t="shared" si="16"/>
        <v>81.344023141166289</v>
      </c>
      <c r="H65" s="84">
        <f t="array" ref="H65">IF(ISERR(INDEX('UNESCO Data'!$M$3:$M$4658,MATCH(A65&amp;$H$130,'UNESCO Data'!$B$3:$B$4658&amp;'UNESCO Data'!$A$3:$A$4658,0))/100),"",INDEX('UNESCO Data'!$M$3:$M$4658,MATCH(A65&amp;$H$130,'UNESCO Data'!$B$3:$B$4658&amp;'UNESCO Data'!$A$3:$A$4658,0))/100)</f>
        <v>0.41299010000000003</v>
      </c>
      <c r="I65" s="81">
        <f t="shared" si="17"/>
        <v>54.474148419534394</v>
      </c>
      <c r="J65" s="86">
        <f t="array" ref="J65">IF(ISERR(INDEX('UNESCO Data'!$M$3:$M$4658,MATCH(A65&amp;$J$130,'UNESCO Data'!$B$3:$B$4658&amp;'UNESCO Data'!$A$3:$A$4658,0))/100),"",INDEX('UNESCO Data'!$M$3:$M$4658,MATCH(A65&amp;$J$130,'UNESCO Data'!$B$3:$B$4658&amp;'UNESCO Data'!$A$3:$A$4658,0))/100)</f>
        <v>0.97489999999999999</v>
      </c>
      <c r="K65" s="81">
        <f t="shared" si="18"/>
        <v>96.932874429435216</v>
      </c>
      <c r="L65" s="84">
        <f t="array" ref="L65">IF(ISERR(INDEX('UNESCO Data'!$M$3:$M$4658,MATCH(A65&amp;$L$130,'UNESCO Data'!$B$3:$B$4658&amp;'UNESCO Data'!$A$3:$A$4658,0))/100),"",INDEX('UNESCO Data'!$M$3:$M$4658,MATCH(A65&amp;$L$130,'UNESCO Data'!$B$3:$B$4658&amp;'UNESCO Data'!$A$3:$A$4658,0))/100)</f>
        <v>0.81811469999999997</v>
      </c>
      <c r="M65" s="81">
        <f t="shared" si="19"/>
        <v>81.037496455320351</v>
      </c>
      <c r="N65" s="84">
        <f t="array" ref="N65">IF(ISERR(INDEX('UNESCO Data'!$M$3:$M$4658,MATCH(A65&amp;$N$130,'UNESCO Data'!$B$3:$B$4658&amp;'UNESCO Data'!$A$3:$A$4658,0))/100),"",INDEX('UNESCO Data'!$M$3:$M$4658,MATCH(A65&amp;$N$130,'UNESCO Data'!$B$3:$B$4658&amp;'UNESCO Data'!$A$3:$A$4658,0))/100)</f>
        <v>0.50785650000000004</v>
      </c>
      <c r="O65" s="81">
        <f t="shared" si="20"/>
        <v>51.869989386612794</v>
      </c>
      <c r="P65" s="77">
        <f t="array" ref="P65">INDEX('UNESCO Data'!$M$3:$M$4658,MATCH(A65&amp;$P$130,'UNESCO Data'!$B$3:$B$4658&amp;'UNESCO Data'!$A$3:$A$4658,0))</f>
        <v>8.4068500000000004</v>
      </c>
      <c r="Q65" s="81">
        <f t="shared" si="21"/>
        <v>57.329389746924178</v>
      </c>
      <c r="R65" s="84">
        <f t="array" ref="R65">IF(ISERR(INDEX('UNESCO Data'!$M$3:$M$4658,MATCH(A65&amp;$R$130,'UNESCO Data'!$B$3:$B$4658&amp;'UNESCO Data'!$A$3:$A$4658,0))/100),"",INDEX('UNESCO Data'!$M$3:$M$4658,MATCH(A65&amp;$R$130,'UNESCO Data'!$B$3:$B$4658&amp;'UNESCO Data'!$A$3:$A$4658,0))/100)</f>
        <v>0.98812149999999999</v>
      </c>
      <c r="S65" s="81">
        <f t="shared" si="22"/>
        <v>98.566313132129963</v>
      </c>
      <c r="T65" s="84">
        <f t="array" ref="T65">IF(ISERR(INDEX('UNESCO Data'!$M$3:$M$4658,MATCH(A65&amp;$T$130,'UNESCO Data'!$B$3:$B$4658&amp;'UNESCO Data'!$A$3:$A$4658,0))/100),"",INDEX('UNESCO Data'!$M$3:$M$4658,MATCH(A65&amp;$T$130,'UNESCO Data'!$B$3:$B$4658&amp;'UNESCO Data'!$A$3:$A$4658,0))/100)</f>
        <v>0.95585909999999996</v>
      </c>
      <c r="U65" s="81">
        <f t="shared" si="23"/>
        <v>95.315926564903862</v>
      </c>
      <c r="V65" s="88">
        <f t="array" ref="V65">INDEX('UNESCO Data'!$M$3:$M$4658,MATCH(A65&amp;$V$130,'UNESCO Data'!$B$3:$B$4658&amp;'UNESCO Data'!$A$3:$A$4658,0))</f>
        <v>27.408760000000001</v>
      </c>
      <c r="W65" s="81">
        <f t="shared" si="24"/>
        <v>73.977654416967184</v>
      </c>
      <c r="X65" s="84">
        <f t="array" ref="X65">IF(ISERR(INDEX('UNESCO Data'!$M$3:$M$4658,MATCH(A65&amp;$X$130,'UNESCO Data'!$B$3:$B$4658&amp;'UNESCO Data'!$A$3:$A$4658,0))/100),"",INDEX('UNESCO Data'!$M$3:$M$4658,MATCH(A65&amp;$X$130,'UNESCO Data'!$B$3:$B$4658&amp;'UNESCO Data'!$A$3:$A$4658,0))/100)</f>
        <v>0.1907018</v>
      </c>
      <c r="Y65" s="81">
        <f t="shared" si="25"/>
        <v>60.146886174874417</v>
      </c>
    </row>
    <row r="66" spans="1:25" x14ac:dyDescent="0.25">
      <c r="A66" s="66" t="s">
        <v>57</v>
      </c>
      <c r="B66" s="75">
        <f t="shared" si="13"/>
        <v>77.451222465216802</v>
      </c>
      <c r="C66" s="59">
        <f t="shared" si="14"/>
        <v>60</v>
      </c>
      <c r="D66" s="84">
        <f t="array" ref="D66">INDEX('UNESCO Data'!$M$3:$M$4658,MATCH(A66&amp;$D$130,'UNESCO Data'!$B$3:$B$4658&amp;'UNESCO Data'!$A$3:$A$4658,0))/100</f>
        <v>7.4587000000000001E-2</v>
      </c>
      <c r="E66" s="81">
        <f t="shared" si="15"/>
        <v>89.838791359150221</v>
      </c>
      <c r="F66" s="84">
        <f t="array" ref="F66">IF(ISERR(INDEX('UNESCO Data'!$M$3:$M$4658,MATCH(A66&amp;$F$130,'UNESCO Data'!$B$3:$B$4658&amp;'UNESCO Data'!$A$3:$A$4658,0))/100),"",INDEX('UNESCO Data'!$M$3:$M$4658,MATCH(A66&amp;$F$130,'UNESCO Data'!$B$3:$B$4658&amp;'UNESCO Data'!$A$3:$A$4658,0))/100)</f>
        <v>2.8770299999999999E-2</v>
      </c>
      <c r="G66" s="81">
        <f t="shared" si="16"/>
        <v>96.077126448633692</v>
      </c>
      <c r="H66" s="84">
        <f t="array" ref="H66">IF(ISERR(INDEX('UNESCO Data'!$M$3:$M$4658,MATCH(A66&amp;$H$130,'UNESCO Data'!$B$3:$B$4658&amp;'UNESCO Data'!$A$3:$A$4658,0))/100),"",INDEX('UNESCO Data'!$M$3:$M$4658,MATCH(A66&amp;$H$130,'UNESCO Data'!$B$3:$B$4658&amp;'UNESCO Data'!$A$3:$A$4658,0))/100)</f>
        <v>0.2976897</v>
      </c>
      <c r="I66" s="81">
        <f t="shared" si="17"/>
        <v>67.22822381919849</v>
      </c>
      <c r="J66" s="86">
        <f t="array" ref="J66">IF(ISERR(INDEX('UNESCO Data'!$M$3:$M$4658,MATCH(A66&amp;$J$130,'UNESCO Data'!$B$3:$B$4658&amp;'UNESCO Data'!$A$3:$A$4658,0))/100),"",INDEX('UNESCO Data'!$M$3:$M$4658,MATCH(A66&amp;$J$130,'UNESCO Data'!$B$3:$B$4658&amp;'UNESCO Data'!$A$3:$A$4658,0))/100)</f>
        <v>0.90310000000000001</v>
      </c>
      <c r="K66" s="81">
        <f t="shared" si="18"/>
        <v>88.159184550289737</v>
      </c>
      <c r="L66" s="84" t="str">
        <f t="array" ref="L66">IF(ISERR(INDEX('UNESCO Data'!$M$3:$M$4658,MATCH(A66&amp;$L$130,'UNESCO Data'!$B$3:$B$4658&amp;'UNESCO Data'!$A$3:$A$4658,0))/100),"",INDEX('UNESCO Data'!$M$3:$M$4658,MATCH(A66&amp;$L$130,'UNESCO Data'!$B$3:$B$4658&amp;'UNESCO Data'!$A$3:$A$4658,0))/100)</f>
        <v/>
      </c>
      <c r="M66" s="81" t="str">
        <f t="shared" si="19"/>
        <v/>
      </c>
      <c r="N66" s="84" t="str">
        <f t="array" ref="N66">IF(ISERR(INDEX('UNESCO Data'!$M$3:$M$4658,MATCH(A66&amp;$N$130,'UNESCO Data'!$B$3:$B$4658&amp;'UNESCO Data'!$A$3:$A$4658,0))/100),"",INDEX('UNESCO Data'!$M$3:$M$4658,MATCH(A66&amp;$N$130,'UNESCO Data'!$B$3:$B$4658&amp;'UNESCO Data'!$A$3:$A$4658,0))/100)</f>
        <v/>
      </c>
      <c r="O66" s="81" t="str">
        <f t="shared" si="20"/>
        <v/>
      </c>
      <c r="P66" s="77">
        <f t="array" ref="P66">INDEX('UNESCO Data'!$M$3:$M$4658,MATCH(A66&amp;$P$130,'UNESCO Data'!$B$3:$B$4658&amp;'UNESCO Data'!$A$3:$A$4658,0))</f>
        <v>6.2239500000000003</v>
      </c>
      <c r="Q66" s="81">
        <f t="shared" si="21"/>
        <v>41.033728264301914</v>
      </c>
      <c r="R66" s="84">
        <f t="array" ref="R66">IF(ISERR(INDEX('UNESCO Data'!$M$3:$M$4658,MATCH(A66&amp;$R$130,'UNESCO Data'!$B$3:$B$4658&amp;'UNESCO Data'!$A$3:$A$4658,0))/100),"",INDEX('UNESCO Data'!$M$3:$M$4658,MATCH(A66&amp;$R$130,'UNESCO Data'!$B$3:$B$4658&amp;'UNESCO Data'!$A$3:$A$4658,0))/100)</f>
        <v>0.97893420000000009</v>
      </c>
      <c r="S66" s="81">
        <f t="shared" si="22"/>
        <v>97.457443210744074</v>
      </c>
      <c r="T66" s="84">
        <f t="array" ref="T66">IF(ISERR(INDEX('UNESCO Data'!$M$3:$M$4658,MATCH(A66&amp;$T$130,'UNESCO Data'!$B$3:$B$4658&amp;'UNESCO Data'!$A$3:$A$4658,0))/100),"",INDEX('UNESCO Data'!$M$3:$M$4658,MATCH(A66&amp;$T$130,'UNESCO Data'!$B$3:$B$4658&amp;'UNESCO Data'!$A$3:$A$4658,0))/100)</f>
        <v>0.95613320000000002</v>
      </c>
      <c r="U66" s="81">
        <f t="shared" si="23"/>
        <v>95.345013070357084</v>
      </c>
      <c r="V66" s="88">
        <f t="array" ref="V66">INDEX('UNESCO Data'!$M$3:$M$4658,MATCH(A66&amp;$V$130,'UNESCO Data'!$B$3:$B$4658&amp;'UNESCO Data'!$A$3:$A$4658,0))</f>
        <v>29.694410000000001</v>
      </c>
      <c r="W66" s="81">
        <f t="shared" si="24"/>
        <v>70.76959807116603</v>
      </c>
      <c r="X66" s="84">
        <f t="array" ref="X66">IF(ISERR(INDEX('UNESCO Data'!$M$3:$M$4658,MATCH(A66&amp;$X$130,'UNESCO Data'!$B$3:$B$4658&amp;'UNESCO Data'!$A$3:$A$4658,0))/100),"",INDEX('UNESCO Data'!$M$3:$M$4658,MATCH(A66&amp;$X$130,'UNESCO Data'!$B$3:$B$4658&amp;'UNESCO Data'!$A$3:$A$4658,0))/100)</f>
        <v>0.16601559999999999</v>
      </c>
      <c r="Y66" s="81">
        <f t="shared" si="25"/>
        <v>51.15189339310998</v>
      </c>
    </row>
    <row r="67" spans="1:25" x14ac:dyDescent="0.25">
      <c r="A67" s="66" t="s">
        <v>180</v>
      </c>
      <c r="B67" s="75">
        <f t="shared" si="13"/>
        <v>78.051226117138867</v>
      </c>
      <c r="C67" s="59">
        <f t="shared" si="14"/>
        <v>61</v>
      </c>
      <c r="D67" s="84">
        <f t="array" ref="D67">INDEX('UNESCO Data'!$M$3:$M$4658,MATCH(A67&amp;$D$130,'UNESCO Data'!$B$3:$B$4658&amp;'UNESCO Data'!$A$3:$A$4658,0))/100</f>
        <v>1.8977299999999999E-2</v>
      </c>
      <c r="E67" s="81">
        <f t="shared" si="15"/>
        <v>97.431737868389945</v>
      </c>
      <c r="F67" s="84">
        <f t="array" ref="F67">IF(ISERR(INDEX('UNESCO Data'!$M$3:$M$4658,MATCH(A67&amp;$F$130,'UNESCO Data'!$B$3:$B$4658&amp;'UNESCO Data'!$A$3:$A$4658,0))/100),"",INDEX('UNESCO Data'!$M$3:$M$4658,MATCH(A67&amp;$F$130,'UNESCO Data'!$B$3:$B$4658&amp;'UNESCO Data'!$A$3:$A$4658,0))/100)</f>
        <v>8.9554700000000001E-2</v>
      </c>
      <c r="G67" s="81">
        <f t="shared" si="16"/>
        <v>87.753525874212642</v>
      </c>
      <c r="H67" s="84">
        <f t="array" ref="H67">IF(ISERR(INDEX('UNESCO Data'!$M$3:$M$4658,MATCH(A67&amp;$H$130,'UNESCO Data'!$B$3:$B$4658&amp;'UNESCO Data'!$A$3:$A$4658,0))/100),"",INDEX('UNESCO Data'!$M$3:$M$4658,MATCH(A67&amp;$H$130,'UNESCO Data'!$B$3:$B$4658&amp;'UNESCO Data'!$A$3:$A$4658,0))/100)</f>
        <v>0.317048</v>
      </c>
      <c r="I67" s="81">
        <f t="shared" si="17"/>
        <v>65.08688503972057</v>
      </c>
      <c r="J67" s="86">
        <f t="array" ref="J67">IF(ISERR(INDEX('UNESCO Data'!$M$3:$M$4658,MATCH(A67&amp;$J$130,'UNESCO Data'!$B$3:$B$4658&amp;'UNESCO Data'!$A$3:$A$4658,0))/100),"",INDEX('UNESCO Data'!$M$3:$M$4658,MATCH(A67&amp;$J$130,'UNESCO Data'!$B$3:$B$4658&amp;'UNESCO Data'!$A$3:$A$4658,0))/100)</f>
        <v>0.95036869999999996</v>
      </c>
      <c r="K67" s="81">
        <f t="shared" si="18"/>
        <v>93.935241859347727</v>
      </c>
      <c r="L67" s="84">
        <f t="array" ref="L67">IF(ISERR(INDEX('UNESCO Data'!$M$3:$M$4658,MATCH(A67&amp;$L$130,'UNESCO Data'!$B$3:$B$4658&amp;'UNESCO Data'!$A$3:$A$4658,0))/100),"",INDEX('UNESCO Data'!$M$3:$M$4658,MATCH(A67&amp;$L$130,'UNESCO Data'!$B$3:$B$4658&amp;'UNESCO Data'!$A$3:$A$4658,0))/100)</f>
        <v>0.7357863</v>
      </c>
      <c r="M67" s="81">
        <f t="shared" si="19"/>
        <v>72.454325760229537</v>
      </c>
      <c r="N67" s="84">
        <f t="array" ref="N67">IF(ISERR(INDEX('UNESCO Data'!$M$3:$M$4658,MATCH(A67&amp;$N$130,'UNESCO Data'!$B$3:$B$4658&amp;'UNESCO Data'!$A$3:$A$4658,0))/100),"",INDEX('UNESCO Data'!$M$3:$M$4658,MATCH(A67&amp;$N$130,'UNESCO Data'!$B$3:$B$4658&amp;'UNESCO Data'!$A$3:$A$4658,0))/100)</f>
        <v>0.51006099999999999</v>
      </c>
      <c r="O67" s="81">
        <f t="shared" si="20"/>
        <v>52.099261430971644</v>
      </c>
      <c r="P67" s="77">
        <f t="array" ref="P67">INDEX('UNESCO Data'!$M$3:$M$4658,MATCH(A67&amp;$P$130,'UNESCO Data'!$B$3:$B$4658&amp;'UNESCO Data'!$A$3:$A$4658,0))</f>
        <v>5.7728900000000003</v>
      </c>
      <c r="Q67" s="81">
        <f t="shared" si="21"/>
        <v>37.666500691645531</v>
      </c>
      <c r="R67" s="84">
        <f t="array" ref="R67">IF(ISERR(INDEX('UNESCO Data'!$M$3:$M$4658,MATCH(A67&amp;$R$130,'UNESCO Data'!$B$3:$B$4658&amp;'UNESCO Data'!$A$3:$A$4658,0))/100),"",INDEX('UNESCO Data'!$M$3:$M$4658,MATCH(A67&amp;$R$130,'UNESCO Data'!$B$3:$B$4658&amp;'UNESCO Data'!$A$3:$A$4658,0))/100)</f>
        <v>0.96661910000000006</v>
      </c>
      <c r="S67" s="81">
        <f t="shared" si="22"/>
        <v>95.971060490155921</v>
      </c>
      <c r="T67" s="84">
        <f t="array" ref="T67">IF(ISERR(INDEX('UNESCO Data'!$M$3:$M$4658,MATCH(A67&amp;$T$130,'UNESCO Data'!$B$3:$B$4658&amp;'UNESCO Data'!$A$3:$A$4658,0))/100),"",INDEX('UNESCO Data'!$M$3:$M$4658,MATCH(A67&amp;$T$130,'UNESCO Data'!$B$3:$B$4658&amp;'UNESCO Data'!$A$3:$A$4658,0))/100)</f>
        <v>1</v>
      </c>
      <c r="U67" s="81">
        <f t="shared" si="23"/>
        <v>100</v>
      </c>
      <c r="V67" s="88">
        <f t="array" ref="V67">INDEX('UNESCO Data'!$M$3:$M$4658,MATCH(A67&amp;$V$130,'UNESCO Data'!$B$3:$B$4658&amp;'UNESCO Data'!$A$3:$A$4658,0))</f>
        <v>15.79669</v>
      </c>
      <c r="W67" s="81">
        <f t="shared" si="24"/>
        <v>90.275939303711496</v>
      </c>
      <c r="X67" s="84">
        <f t="array" ref="X67">IF(ISERR(INDEX('UNESCO Data'!$M$3:$M$4658,MATCH(A67&amp;$X$130,'UNESCO Data'!$B$3:$B$4658&amp;'UNESCO Data'!$A$3:$A$4658,0))/100),"",INDEX('UNESCO Data'!$M$3:$M$4658,MATCH(A67&amp;$X$130,'UNESCO Data'!$B$3:$B$4658&amp;'UNESCO Data'!$A$3:$A$4658,0))/100)</f>
        <v>0.20646070000000002</v>
      </c>
      <c r="Y67" s="81">
        <f t="shared" si="25"/>
        <v>65.889008970142527</v>
      </c>
    </row>
    <row r="68" spans="1:25" x14ac:dyDescent="0.25">
      <c r="A68" s="66" t="s">
        <v>173</v>
      </c>
      <c r="B68" s="75">
        <f t="shared" si="13"/>
        <v>78.499885940728987</v>
      </c>
      <c r="C68" s="59">
        <f t="shared" si="14"/>
        <v>62</v>
      </c>
      <c r="D68" s="84">
        <f t="array" ref="D68">INDEX('UNESCO Data'!$M$3:$M$4658,MATCH(A68&amp;$D$130,'UNESCO Data'!$B$3:$B$4658&amp;'UNESCO Data'!$A$3:$A$4658,0))/100</f>
        <v>3.8059999999999999E-3</v>
      </c>
      <c r="E68" s="81">
        <f t="shared" si="15"/>
        <v>99.503226644190363</v>
      </c>
      <c r="F68" s="84">
        <f t="array" ref="F68">IF(ISERR(INDEX('UNESCO Data'!$M$3:$M$4658,MATCH(A68&amp;$F$130,'UNESCO Data'!$B$3:$B$4658&amp;'UNESCO Data'!$A$3:$A$4658,0))/100),"",INDEX('UNESCO Data'!$M$3:$M$4658,MATCH(A68&amp;$F$130,'UNESCO Data'!$B$3:$B$4658&amp;'UNESCO Data'!$A$3:$A$4658,0))/100)</f>
        <v>9.0052500000000008E-2</v>
      </c>
      <c r="G68" s="81">
        <f t="shared" si="16"/>
        <v>87.685358904300188</v>
      </c>
      <c r="H68" s="84">
        <f t="array" ref="H68">IF(ISERR(INDEX('UNESCO Data'!$M$3:$M$4658,MATCH(A68&amp;$H$130,'UNESCO Data'!$B$3:$B$4658&amp;'UNESCO Data'!$A$3:$A$4658,0))/100),"",INDEX('UNESCO Data'!$M$3:$M$4658,MATCH(A68&amp;$H$130,'UNESCO Data'!$B$3:$B$4658&amp;'UNESCO Data'!$A$3:$A$4658,0))/100)</f>
        <v>0.48414619999999997</v>
      </c>
      <c r="I68" s="81">
        <f t="shared" si="17"/>
        <v>46.603141341102415</v>
      </c>
      <c r="J68" s="86">
        <f t="array" ref="J68">IF(ISERR(INDEX('UNESCO Data'!$M$3:$M$4658,MATCH(A68&amp;$J$130,'UNESCO Data'!$B$3:$B$4658&amp;'UNESCO Data'!$A$3:$A$4658,0))/100),"",INDEX('UNESCO Data'!$M$3:$M$4658,MATCH(A68&amp;$J$130,'UNESCO Data'!$B$3:$B$4658&amp;'UNESCO Data'!$A$3:$A$4658,0))/100)</f>
        <v>0.97762950000000004</v>
      </c>
      <c r="K68" s="81">
        <f t="shared" si="18"/>
        <v>97.266409060704405</v>
      </c>
      <c r="L68" s="84">
        <f t="array" ref="L68">IF(ISERR(INDEX('UNESCO Data'!$M$3:$M$4658,MATCH(A68&amp;$L$130,'UNESCO Data'!$B$3:$B$4658&amp;'UNESCO Data'!$A$3:$A$4658,0))/100),"",INDEX('UNESCO Data'!$M$3:$M$4658,MATCH(A68&amp;$L$130,'UNESCO Data'!$B$3:$B$4658&amp;'UNESCO Data'!$A$3:$A$4658,0))/100)</f>
        <v>0.85665419999999992</v>
      </c>
      <c r="M68" s="81">
        <f t="shared" si="19"/>
        <v>85.055442959849188</v>
      </c>
      <c r="N68" s="84">
        <f t="array" ref="N68">IF(ISERR(INDEX('UNESCO Data'!$M$3:$M$4658,MATCH(A68&amp;$N$130,'UNESCO Data'!$B$3:$B$4658&amp;'UNESCO Data'!$A$3:$A$4658,0))/100),"",INDEX('UNESCO Data'!$M$3:$M$4658,MATCH(A68&amp;$N$130,'UNESCO Data'!$B$3:$B$4658&amp;'UNESCO Data'!$A$3:$A$4658,0))/100)</f>
        <v>0.50205599999999995</v>
      </c>
      <c r="O68" s="81">
        <f t="shared" si="20"/>
        <v>51.266726745059785</v>
      </c>
      <c r="P68" s="77">
        <f t="array" ref="P68">INDEX('UNESCO Data'!$M$3:$M$4658,MATCH(A68&amp;$P$130,'UNESCO Data'!$B$3:$B$4658&amp;'UNESCO Data'!$A$3:$A$4658,0))</f>
        <v>9.432321</v>
      </c>
      <c r="Q68" s="81">
        <f t="shared" si="21"/>
        <v>64.984677793214033</v>
      </c>
      <c r="R68" s="84">
        <f t="array" ref="R68">IF(ISERR(INDEX('UNESCO Data'!$M$3:$M$4658,MATCH(A68&amp;$R$130,'UNESCO Data'!$B$3:$B$4658&amp;'UNESCO Data'!$A$3:$A$4658,0))/100),"",INDEX('UNESCO Data'!$M$3:$M$4658,MATCH(A68&amp;$R$130,'UNESCO Data'!$B$3:$B$4658&amp;'UNESCO Data'!$A$3:$A$4658,0))/100)</f>
        <v>0.99889259999999991</v>
      </c>
      <c r="S68" s="81">
        <f t="shared" si="22"/>
        <v>99.866341302565189</v>
      </c>
      <c r="T68" s="84">
        <f t="array" ref="T68">IF(ISERR(INDEX('UNESCO Data'!$M$3:$M$4658,MATCH(A68&amp;$T$130,'UNESCO Data'!$B$3:$B$4658&amp;'UNESCO Data'!$A$3:$A$4658,0))/100),"",INDEX('UNESCO Data'!$M$3:$M$4658,MATCH(A68&amp;$T$130,'UNESCO Data'!$B$3:$B$4658&amp;'UNESCO Data'!$A$3:$A$4658,0))/100)</f>
        <v>1</v>
      </c>
      <c r="U68" s="81">
        <f t="shared" si="23"/>
        <v>100</v>
      </c>
      <c r="V68" s="88">
        <f t="array" ref="V68">INDEX('UNESCO Data'!$M$3:$M$4658,MATCH(A68&amp;$V$130,'UNESCO Data'!$B$3:$B$4658&amp;'UNESCO Data'!$A$3:$A$4658,0))</f>
        <v>22.191590000000001</v>
      </c>
      <c r="W68" s="81">
        <f t="shared" si="24"/>
        <v>81.300287070970796</v>
      </c>
      <c r="X68" s="84">
        <f t="array" ref="X68">IF(ISERR(INDEX('UNESCO Data'!$M$3:$M$4658,MATCH(A68&amp;$X$130,'UNESCO Data'!$B$3:$B$4658&amp;'UNESCO Data'!$A$3:$A$4658,0))/100),"",INDEX('UNESCO Data'!$M$3:$M$4658,MATCH(A68&amp;$X$130,'UNESCO Data'!$B$3:$B$4658&amp;'UNESCO Data'!$A$3:$A$4658,0))/100)</f>
        <v>0.16276409999999999</v>
      </c>
      <c r="Y68" s="81">
        <f t="shared" si="25"/>
        <v>49.967133526062526</v>
      </c>
    </row>
    <row r="69" spans="1:25" x14ac:dyDescent="0.25">
      <c r="A69" s="66" t="s">
        <v>190</v>
      </c>
      <c r="B69" s="75">
        <f t="shared" si="13"/>
        <v>78.791108385452517</v>
      </c>
      <c r="C69" s="59">
        <f t="shared" si="14"/>
        <v>63</v>
      </c>
      <c r="D69" s="84">
        <f t="array" ref="D69">INDEX('UNESCO Data'!$M$3:$M$4658,MATCH(A69&amp;$D$130,'UNESCO Data'!$B$3:$B$4658&amp;'UNESCO Data'!$A$3:$A$4658,0))/100</f>
        <v>5.5358900000000003E-2</v>
      </c>
      <c r="E69" s="81">
        <f t="shared" si="15"/>
        <v>92.464195466245073</v>
      </c>
      <c r="F69" s="84">
        <f t="array" ref="F69">IF(ISERR(INDEX('UNESCO Data'!$M$3:$M$4658,MATCH(A69&amp;$F$130,'UNESCO Data'!$B$3:$B$4658&amp;'UNESCO Data'!$A$3:$A$4658,0))/100),"",INDEX('UNESCO Data'!$M$3:$M$4658,MATCH(A69&amp;$F$130,'UNESCO Data'!$B$3:$B$4658&amp;'UNESCO Data'!$A$3:$A$4658,0))/100)</f>
        <v>5.1018899999999999E-2</v>
      </c>
      <c r="G69" s="81">
        <f t="shared" si="16"/>
        <v>93.030481919115203</v>
      </c>
      <c r="H69" s="84">
        <f t="array" ref="H69">IF(ISERR(INDEX('UNESCO Data'!$M$3:$M$4658,MATCH(A69&amp;$H$130,'UNESCO Data'!$B$3:$B$4658&amp;'UNESCO Data'!$A$3:$A$4658,0))/100),"",INDEX('UNESCO Data'!$M$3:$M$4658,MATCH(A69&amp;$H$130,'UNESCO Data'!$B$3:$B$4658&amp;'UNESCO Data'!$A$3:$A$4658,0))/100)</f>
        <v>0.13802530000000002</v>
      </c>
      <c r="I69" s="81">
        <f t="shared" si="17"/>
        <v>84.889669887400601</v>
      </c>
      <c r="J69" s="86">
        <f t="array" ref="J69">IF(ISERR(INDEX('UNESCO Data'!$M$3:$M$4658,MATCH(A69&amp;$J$130,'UNESCO Data'!$B$3:$B$4658&amp;'UNESCO Data'!$A$3:$A$4658,0))/100),"",INDEX('UNESCO Data'!$M$3:$M$4658,MATCH(A69&amp;$J$130,'UNESCO Data'!$B$3:$B$4658&amp;'UNESCO Data'!$A$3:$A$4658,0))/100)</f>
        <v>0.98180000000000012</v>
      </c>
      <c r="K69" s="81">
        <f t="shared" si="18"/>
        <v>97.776028470745871</v>
      </c>
      <c r="L69" s="84">
        <f t="array" ref="L69">IF(ISERR(INDEX('UNESCO Data'!$M$3:$M$4658,MATCH(A69&amp;$L$130,'UNESCO Data'!$B$3:$B$4658&amp;'UNESCO Data'!$A$3:$A$4658,0))/100),"",INDEX('UNESCO Data'!$M$3:$M$4658,MATCH(A69&amp;$L$130,'UNESCO Data'!$B$3:$B$4658&amp;'UNESCO Data'!$A$3:$A$4658,0))/100)</f>
        <v>0.69724189999999997</v>
      </c>
      <c r="M69" s="81">
        <f t="shared" si="19"/>
        <v>68.435868404810748</v>
      </c>
      <c r="N69" s="84">
        <f t="array" ref="N69">IF(ISERR(INDEX('UNESCO Data'!$M$3:$M$4658,MATCH(A69&amp;$N$130,'UNESCO Data'!$B$3:$B$4658&amp;'UNESCO Data'!$A$3:$A$4658,0))/100),"",INDEX('UNESCO Data'!$M$3:$M$4658,MATCH(A69&amp;$N$130,'UNESCO Data'!$B$3:$B$4658&amp;'UNESCO Data'!$A$3:$A$4658,0))/100)</f>
        <v>0.2816052</v>
      </c>
      <c r="O69" s="81">
        <f t="shared" si="20"/>
        <v>28.339439107705861</v>
      </c>
      <c r="P69" s="77">
        <f t="array" ref="P69">INDEX('UNESCO Data'!$M$3:$M$4658,MATCH(A69&amp;$P$130,'UNESCO Data'!$B$3:$B$4658&amp;'UNESCO Data'!$A$3:$A$4658,0))</f>
        <v>8.9100400000000004</v>
      </c>
      <c r="Q69" s="81">
        <f t="shared" si="21"/>
        <v>61.085775243942223</v>
      </c>
      <c r="R69" s="84">
        <f t="array" ref="R69">IF(ISERR(INDEX('UNESCO Data'!$M$3:$M$4658,MATCH(A69&amp;$R$130,'UNESCO Data'!$B$3:$B$4658&amp;'UNESCO Data'!$A$3:$A$4658,0))/100),"",INDEX('UNESCO Data'!$M$3:$M$4658,MATCH(A69&amp;$R$130,'UNESCO Data'!$B$3:$B$4658&amp;'UNESCO Data'!$A$3:$A$4658,0))/100)</f>
        <v>0.99405399999999999</v>
      </c>
      <c r="S69" s="81">
        <f t="shared" si="22"/>
        <v>99.282341868387817</v>
      </c>
      <c r="T69" s="84">
        <f t="array" ref="T69">IF(ISERR(INDEX('UNESCO Data'!$M$3:$M$4658,MATCH(A69&amp;$T$130,'UNESCO Data'!$B$3:$B$4658&amp;'UNESCO Data'!$A$3:$A$4658,0))/100),"",INDEX('UNESCO Data'!$M$3:$M$4658,MATCH(A69&amp;$T$130,'UNESCO Data'!$B$3:$B$4658&amp;'UNESCO Data'!$A$3:$A$4658,0))/100)</f>
        <v>1</v>
      </c>
      <c r="U69" s="81">
        <f t="shared" si="23"/>
        <v>100</v>
      </c>
      <c r="V69" s="88">
        <f t="array" ref="V69">INDEX('UNESCO Data'!$M$3:$M$4658,MATCH(A69&amp;$V$130,'UNESCO Data'!$B$3:$B$4658&amp;'UNESCO Data'!$A$3:$A$4658,0))</f>
        <v>11.46753</v>
      </c>
      <c r="W69" s="81">
        <f t="shared" si="24"/>
        <v>96.352192977716044</v>
      </c>
      <c r="X69" s="84">
        <f t="array" ref="X69">IF(ISERR(INDEX('UNESCO Data'!$M$3:$M$4658,MATCH(A69&amp;$X$130,'UNESCO Data'!$B$3:$B$4658&amp;'UNESCO Data'!$A$3:$A$4658,0))/100),"",INDEX('UNESCO Data'!$M$3:$M$4658,MATCH(A69&amp;$X$130,'UNESCO Data'!$B$3:$B$4658&amp;'UNESCO Data'!$A$3:$A$4658,0))/100)</f>
        <v>0.1492589</v>
      </c>
      <c r="Y69" s="81">
        <f t="shared" si="25"/>
        <v>45.046198893908326</v>
      </c>
    </row>
    <row r="70" spans="1:25" x14ac:dyDescent="0.25">
      <c r="A70" s="66" t="s">
        <v>134</v>
      </c>
      <c r="B70" s="75">
        <f t="shared" si="13"/>
        <v>78.881162221287795</v>
      </c>
      <c r="C70" s="59">
        <f t="shared" si="14"/>
        <v>64</v>
      </c>
      <c r="D70" s="84">
        <f t="array" ref="D70">INDEX('UNESCO Data'!$M$3:$M$4658,MATCH(A70&amp;$D$130,'UNESCO Data'!$B$3:$B$4658&amp;'UNESCO Data'!$A$3:$A$4658,0))/100</f>
        <v>6.8154800000000001E-2</v>
      </c>
      <c r="E70" s="81">
        <f t="shared" si="15"/>
        <v>90.717043724056552</v>
      </c>
      <c r="F70" s="84">
        <f t="array" ref="F70">IF(ISERR(INDEX('UNESCO Data'!$M$3:$M$4658,MATCH(A70&amp;$F$130,'UNESCO Data'!$B$3:$B$4658&amp;'UNESCO Data'!$A$3:$A$4658,0))/100),"",INDEX('UNESCO Data'!$M$3:$M$4658,MATCH(A70&amp;$F$130,'UNESCO Data'!$B$3:$B$4658&amp;'UNESCO Data'!$A$3:$A$4658,0))/100)</f>
        <v>0.1099291</v>
      </c>
      <c r="G70" s="81">
        <f t="shared" si="16"/>
        <v>84.963527658494712</v>
      </c>
      <c r="H70" s="84">
        <f t="array" ref="H70">IF(ISERR(INDEX('UNESCO Data'!$M$3:$M$4658,MATCH(A70&amp;$H$130,'UNESCO Data'!$B$3:$B$4658&amp;'UNESCO Data'!$A$3:$A$4658,0))/100),"",INDEX('UNESCO Data'!$M$3:$M$4658,MATCH(A70&amp;$H$130,'UNESCO Data'!$B$3:$B$4658&amp;'UNESCO Data'!$A$3:$A$4658,0))/100)</f>
        <v>0.116717</v>
      </c>
      <c r="I70" s="81">
        <f t="shared" si="17"/>
        <v>87.246709974327132</v>
      </c>
      <c r="J70" s="86">
        <f t="array" ref="J70">IF(ISERR(INDEX('UNESCO Data'!$M$3:$M$4658,MATCH(A70&amp;$J$130,'UNESCO Data'!$B$3:$B$4658&amp;'UNESCO Data'!$A$3:$A$4658,0))/100),"",INDEX('UNESCO Data'!$M$3:$M$4658,MATCH(A70&amp;$J$130,'UNESCO Data'!$B$3:$B$4658&amp;'UNESCO Data'!$A$3:$A$4658,0))/100)</f>
        <v>0.95040000000000002</v>
      </c>
      <c r="K70" s="81">
        <f t="shared" si="18"/>
        <v>93.939066601593098</v>
      </c>
      <c r="L70" s="84">
        <f t="array" ref="L70">IF(ISERR(INDEX('UNESCO Data'!$M$3:$M$4658,MATCH(A70&amp;$L$130,'UNESCO Data'!$B$3:$B$4658&amp;'UNESCO Data'!$A$3:$A$4658,0))/100),"",INDEX('UNESCO Data'!$M$3:$M$4658,MATCH(A70&amp;$L$130,'UNESCO Data'!$B$3:$B$4658&amp;'UNESCO Data'!$A$3:$A$4658,0))/100)</f>
        <v>0.78980170000000005</v>
      </c>
      <c r="M70" s="81">
        <f t="shared" si="19"/>
        <v>78.085716609117767</v>
      </c>
      <c r="N70" s="84">
        <f t="array" ref="N70">IF(ISERR(INDEX('UNESCO Data'!$M$3:$M$4658,MATCH(A70&amp;$N$130,'UNESCO Data'!$B$3:$B$4658&amp;'UNESCO Data'!$A$3:$A$4658,0))/100),"",INDEX('UNESCO Data'!$M$3:$M$4658,MATCH(A70&amp;$N$130,'UNESCO Data'!$B$3:$B$4658&amp;'UNESCO Data'!$A$3:$A$4658,0))/100)</f>
        <v>0.66171840000000004</v>
      </c>
      <c r="O70" s="81">
        <f t="shared" si="20"/>
        <v>67.87190926047937</v>
      </c>
      <c r="P70" s="77">
        <f t="array" ref="P70">INDEX('UNESCO Data'!$M$3:$M$4658,MATCH(A70&amp;$P$130,'UNESCO Data'!$B$3:$B$4658&amp;'UNESCO Data'!$A$3:$A$4658,0))</f>
        <v>9.4931900000000002</v>
      </c>
      <c r="Q70" s="81">
        <f t="shared" si="21"/>
        <v>65.439073605567202</v>
      </c>
      <c r="R70" s="84">
        <f t="array" ref="R70">IF(ISERR(INDEX('UNESCO Data'!$M$3:$M$4658,MATCH(A70&amp;$R$130,'UNESCO Data'!$B$3:$B$4658&amp;'UNESCO Data'!$A$3:$A$4658,0))/100),"",INDEX('UNESCO Data'!$M$3:$M$4658,MATCH(A70&amp;$R$130,'UNESCO Data'!$B$3:$B$4658&amp;'UNESCO Data'!$A$3:$A$4658,0))/100)</f>
        <v>0.97995750000000004</v>
      </c>
      <c r="S70" s="81">
        <f t="shared" si="22"/>
        <v>97.580951378601242</v>
      </c>
      <c r="T70" s="84">
        <f t="array" ref="T70">IF(ISERR(INDEX('UNESCO Data'!$M$3:$M$4658,MATCH(A70&amp;$T$130,'UNESCO Data'!$B$3:$B$4658&amp;'UNESCO Data'!$A$3:$A$4658,0))/100),"",INDEX('UNESCO Data'!$M$3:$M$4658,MATCH(A70&amp;$T$130,'UNESCO Data'!$B$3:$B$4658&amp;'UNESCO Data'!$A$3:$A$4658,0))/100)</f>
        <v>0.83189029999999997</v>
      </c>
      <c r="U70" s="81">
        <f t="shared" si="23"/>
        <v>82.160803700151547</v>
      </c>
      <c r="V70" s="88">
        <f t="array" ref="V70">INDEX('UNESCO Data'!$M$3:$M$4658,MATCH(A70&amp;$V$130,'UNESCO Data'!$B$3:$B$4658&amp;'UNESCO Data'!$A$3:$A$4658,0))</f>
        <v>21.98706</v>
      </c>
      <c r="W70" s="81">
        <f t="shared" si="24"/>
        <v>81.587358041769804</v>
      </c>
      <c r="X70" s="84">
        <f t="array" ref="X70">IF(ISERR(INDEX('UNESCO Data'!$M$3:$M$4658,MATCH(A70&amp;$X$130,'UNESCO Data'!$B$3:$B$4658&amp;'UNESCO Data'!$A$3:$A$4658,0))/100),"",INDEX('UNESCO Data'!$M$3:$M$4658,MATCH(A70&amp;$X$130,'UNESCO Data'!$B$3:$B$4658&amp;'UNESCO Data'!$A$3:$A$4658,0))/100)</f>
        <v>0.13019719999999999</v>
      </c>
      <c r="Y70" s="81">
        <f t="shared" si="25"/>
        <v>38.100623880007483</v>
      </c>
    </row>
    <row r="71" spans="1:25" x14ac:dyDescent="0.25">
      <c r="A71" s="66" t="s">
        <v>55</v>
      </c>
      <c r="B71" s="75">
        <f t="shared" ref="B71:B102" si="26">AVERAGE(E71,G71,I71,K71,M71,O71,Q71,S71,U71,W71,Y71)</f>
        <v>79.203992632827465</v>
      </c>
      <c r="C71" s="59">
        <f t="shared" ref="C71:C102" si="27">RANK(B71,$B$7:$B$128,1)</f>
        <v>65</v>
      </c>
      <c r="D71" s="84">
        <f t="array" ref="D71">INDEX('UNESCO Data'!$M$3:$M$4658,MATCH(A71&amp;$D$130,'UNESCO Data'!$B$3:$B$4658&amp;'UNESCO Data'!$A$3:$A$4658,0))/100</f>
        <v>8.2982000000000004E-3</v>
      </c>
      <c r="E71" s="81">
        <f t="shared" ref="E71:E102" si="28">IF(ISERROR(((D71-$E$5)/($E$3-$E$5))*100),"",((D71-$E$5)/($E$3-$E$5))*100)</f>
        <v>98.889861811997292</v>
      </c>
      <c r="F71" s="84">
        <f t="array" ref="F71">IF(ISERR(INDEX('UNESCO Data'!$M$3:$M$4658,MATCH(A71&amp;$F$130,'UNESCO Data'!$B$3:$B$4658&amp;'UNESCO Data'!$A$3:$A$4658,0))/100),"",INDEX('UNESCO Data'!$M$3:$M$4658,MATCH(A71&amp;$F$130,'UNESCO Data'!$B$3:$B$4658&amp;'UNESCO Data'!$A$3:$A$4658,0))/100)</f>
        <v>1.2709999999999999E-2</v>
      </c>
      <c r="G71" s="81">
        <f t="shared" ref="G71:G102" si="29">IF(ISERROR(((F71-$G$5)/($G$3-$G$5))*100),"",((F71-$G$5)/($G$3-$G$5))*100)</f>
        <v>98.276367081187033</v>
      </c>
      <c r="H71" s="84">
        <f t="array" ref="H71">IF(ISERR(INDEX('UNESCO Data'!$M$3:$M$4658,MATCH(A71&amp;$H$130,'UNESCO Data'!$B$3:$B$4658&amp;'UNESCO Data'!$A$3:$A$4658,0))/100),"",INDEX('UNESCO Data'!$M$3:$M$4658,MATCH(A71&amp;$H$130,'UNESCO Data'!$B$3:$B$4658&amp;'UNESCO Data'!$A$3:$A$4658,0))/100)</f>
        <v>0.20494990000000002</v>
      </c>
      <c r="I71" s="81">
        <f t="shared" ref="I71:I102" si="30">IF(ISERROR(((H71-$I$5)/($I$3-$I$5))*100),"",((H71-$I$5)/($I$3-$I$5))*100)</f>
        <v>77.486734646132049</v>
      </c>
      <c r="J71" s="86">
        <f t="array" ref="J71">IF(ISERR(INDEX('UNESCO Data'!$M$3:$M$4658,MATCH(A71&amp;$J$130,'UNESCO Data'!$B$3:$B$4658&amp;'UNESCO Data'!$A$3:$A$4658,0))/100),"",INDEX('UNESCO Data'!$M$3:$M$4658,MATCH(A71&amp;$J$130,'UNESCO Data'!$B$3:$B$4658&amp;'UNESCO Data'!$A$3:$A$4658,0))/100)</f>
        <v>0.98290000000000011</v>
      </c>
      <c r="K71" s="81">
        <f t="shared" ref="K71:K102" si="31">IF(ISERROR(((J71-$K$5)/($K$3-$K$5))*100),"",((J71-$K$5)/($K$3-$K$5))*100)</f>
        <v>97.910444332404083</v>
      </c>
      <c r="L71" s="84">
        <f t="array" ref="L71">IF(ISERR(INDEX('UNESCO Data'!$M$3:$M$4658,MATCH(A71&amp;$L$130,'UNESCO Data'!$B$3:$B$4658&amp;'UNESCO Data'!$A$3:$A$4658,0))/100),"",INDEX('UNESCO Data'!$M$3:$M$4658,MATCH(A71&amp;$L$130,'UNESCO Data'!$B$3:$B$4658&amp;'UNESCO Data'!$A$3:$A$4658,0))/100)</f>
        <v>0.82803139999999997</v>
      </c>
      <c r="M71" s="81">
        <f t="shared" ref="M71:M102" si="32">IF(ISERROR(((L71-$M$5)/($M$3-$M$5))*100),"",((L71-$M$5)/($M$3-$M$5))*100)</f>
        <v>82.071364826769425</v>
      </c>
      <c r="N71" s="84">
        <f t="array" ref="N71">IF(ISERR(INDEX('UNESCO Data'!$M$3:$M$4658,MATCH(A71&amp;$N$130,'UNESCO Data'!$B$3:$B$4658&amp;'UNESCO Data'!$A$3:$A$4658,0))/100),"",INDEX('UNESCO Data'!$M$3:$M$4658,MATCH(A71&amp;$N$130,'UNESCO Data'!$B$3:$B$4658&amp;'UNESCO Data'!$A$3:$A$4658,0))/100)</f>
        <v>0.63049980000000005</v>
      </c>
      <c r="O71" s="81">
        <f t="shared" ref="O71:O102" si="33">IF(ISERROR(((N71-$O$5)/($O$3-$O$5))*100),"",((N71-$O$5)/($O$3-$O$5))*100)</f>
        <v>64.625117587074243</v>
      </c>
      <c r="P71" s="77">
        <f t="array" ref="P71">INDEX('UNESCO Data'!$M$3:$M$4658,MATCH(A71&amp;$P$130,'UNESCO Data'!$B$3:$B$4658&amp;'UNESCO Data'!$A$3:$A$4658,0))</f>
        <v>8.6135199999999994</v>
      </c>
      <c r="Q71" s="81">
        <f t="shared" ref="Q71:Q102" si="34">IF(ISERROR(((P71-$Q$5)/($Q$3-$Q$5))*100),"",((P71-$Q$5)/($Q$3-$Q$5))*100)</f>
        <v>58.872210929119206</v>
      </c>
      <c r="R71" s="84">
        <f t="array" ref="R71">IF(ISERR(INDEX('UNESCO Data'!$M$3:$M$4658,MATCH(A71&amp;$R$130,'UNESCO Data'!$B$3:$B$4658&amp;'UNESCO Data'!$A$3:$A$4658,0))/100),"",INDEX('UNESCO Data'!$M$3:$M$4658,MATCH(A71&amp;$R$130,'UNESCO Data'!$B$3:$B$4658&amp;'UNESCO Data'!$A$3:$A$4658,0))/100)</f>
        <v>0.98819419999999991</v>
      </c>
      <c r="S71" s="81">
        <f t="shared" ref="S71:S102" si="35">IF(ISERROR(((R71-$S$5)/($S$3-$S$5))*100),"",((R71-$S$5)/($S$3-$S$5))*100)</f>
        <v>98.575087727852832</v>
      </c>
      <c r="T71" s="84">
        <f t="array" ref="T71">IF(ISERR(INDEX('UNESCO Data'!$M$3:$M$4658,MATCH(A71&amp;$T$130,'UNESCO Data'!$B$3:$B$4658&amp;'UNESCO Data'!$A$3:$A$4658,0))/100),"",INDEX('UNESCO Data'!$M$3:$M$4658,MATCH(A71&amp;$T$130,'UNESCO Data'!$B$3:$B$4658&amp;'UNESCO Data'!$A$3:$A$4658,0))/100)</f>
        <v>0.812195</v>
      </c>
      <c r="U71" s="81">
        <f t="shared" ref="U71:U102" si="36">IF(ISERROR(((T71-$U$5)/($U$3-$U$5))*100),"",((T71-$U$5)/($U$3-$U$5))*100)</f>
        <v>80.070809351911066</v>
      </c>
      <c r="V71" s="88">
        <f t="array" ref="V71">INDEX('UNESCO Data'!$M$3:$M$4658,MATCH(A71&amp;$V$130,'UNESCO Data'!$B$3:$B$4658&amp;'UNESCO Data'!$A$3:$A$4658,0))</f>
        <v>25.105709999999998</v>
      </c>
      <c r="W71" s="81">
        <f t="shared" ref="W71:W102" si="37">IF(ISERROR(((V71-$W$5)/($W$3-$W$5))*100),"",((V71-$W$5)/($W$3-$W$5))*100)</f>
        <v>77.210132778569943</v>
      </c>
      <c r="X71" s="84">
        <f t="array" ref="X71">IF(ISERR(INDEX('UNESCO Data'!$M$3:$M$4658,MATCH(A71&amp;$X$130,'UNESCO Data'!$B$3:$B$4658&amp;'UNESCO Data'!$A$3:$A$4658,0))/100),"",INDEX('UNESCO Data'!$M$3:$M$4658,MATCH(A71&amp;$X$130,'UNESCO Data'!$B$3:$B$4658&amp;'UNESCO Data'!$A$3:$A$4658,0))/100)</f>
        <v>0.12787860000000001</v>
      </c>
      <c r="Y71" s="81">
        <f t="shared" ref="Y71:Y102" si="38">IF(ISERROR(((X71-$Y$5)/($Y$3-$Y$5))*100),"",((X71-$Y$5)/($Y$3-$Y$5))*100)</f>
        <v>37.255787888084917</v>
      </c>
    </row>
    <row r="72" spans="1:25" x14ac:dyDescent="0.25">
      <c r="A72" s="66" t="s">
        <v>136</v>
      </c>
      <c r="B72" s="75">
        <f t="shared" si="26"/>
        <v>79.301933623362089</v>
      </c>
      <c r="C72" s="59">
        <f t="shared" si="27"/>
        <v>66</v>
      </c>
      <c r="D72" s="84">
        <f t="array" ref="D72">INDEX('UNESCO Data'!$M$3:$M$4658,MATCH(A72&amp;$D$130,'UNESCO Data'!$B$3:$B$4658&amp;'UNESCO Data'!$A$3:$A$4658,0))/100</f>
        <v>0.1095232</v>
      </c>
      <c r="E72" s="81">
        <f t="shared" si="28"/>
        <v>85.068603822873243</v>
      </c>
      <c r="F72" s="84">
        <f t="array" ref="F72">IF(ISERR(INDEX('UNESCO Data'!$M$3:$M$4658,MATCH(A72&amp;$F$130,'UNESCO Data'!$B$3:$B$4658&amp;'UNESCO Data'!$A$3:$A$4658,0))/100),"",INDEX('UNESCO Data'!$M$3:$M$4658,MATCH(A72&amp;$F$130,'UNESCO Data'!$B$3:$B$4658&amp;'UNESCO Data'!$A$3:$A$4658,0))/100)</f>
        <v>0.1457426</v>
      </c>
      <c r="G72" s="81">
        <f t="shared" si="29"/>
        <v>80.059353739330774</v>
      </c>
      <c r="H72" s="84">
        <f t="array" ref="H72">IF(ISERR(INDEX('UNESCO Data'!$M$3:$M$4658,MATCH(A72&amp;$H$130,'UNESCO Data'!$B$3:$B$4658&amp;'UNESCO Data'!$A$3:$A$4658,0))/100),"",INDEX('UNESCO Data'!$M$3:$M$4658,MATCH(A72&amp;$H$130,'UNESCO Data'!$B$3:$B$4658&amp;'UNESCO Data'!$A$3:$A$4658,0))/100)</f>
        <v>0.2909833</v>
      </c>
      <c r="I72" s="81">
        <f t="shared" si="30"/>
        <v>67.970059331133484</v>
      </c>
      <c r="J72" s="86">
        <f t="array" ref="J72">IF(ISERR(INDEX('UNESCO Data'!$M$3:$M$4658,MATCH(A72&amp;$J$130,'UNESCO Data'!$B$3:$B$4658&amp;'UNESCO Data'!$A$3:$A$4658,0))/100),"",INDEX('UNESCO Data'!$M$3:$M$4658,MATCH(A72&amp;$J$130,'UNESCO Data'!$B$3:$B$4658&amp;'UNESCO Data'!$A$3:$A$4658,0))/100)</f>
        <v>0.93110000000000004</v>
      </c>
      <c r="K72" s="81">
        <f t="shared" si="31"/>
        <v>91.580679210680742</v>
      </c>
      <c r="L72" s="84" t="str">
        <f t="array" ref="L72">IF(ISERR(INDEX('UNESCO Data'!$M$3:$M$4658,MATCH(A72&amp;$L$130,'UNESCO Data'!$B$3:$B$4658&amp;'UNESCO Data'!$A$3:$A$4658,0))/100),"",INDEX('UNESCO Data'!$M$3:$M$4658,MATCH(A72&amp;$L$130,'UNESCO Data'!$B$3:$B$4658&amp;'UNESCO Data'!$A$3:$A$4658,0))/100)</f>
        <v/>
      </c>
      <c r="M72" s="81" t="str">
        <f t="shared" si="32"/>
        <v/>
      </c>
      <c r="N72" s="84" t="str">
        <f t="array" ref="N72">IF(ISERR(INDEX('UNESCO Data'!$M$3:$M$4658,MATCH(A72&amp;$N$130,'UNESCO Data'!$B$3:$B$4658&amp;'UNESCO Data'!$A$3:$A$4658,0))/100),"",INDEX('UNESCO Data'!$M$3:$M$4658,MATCH(A72&amp;$N$130,'UNESCO Data'!$B$3:$B$4658&amp;'UNESCO Data'!$A$3:$A$4658,0))/100)</f>
        <v/>
      </c>
      <c r="O72" s="81" t="str">
        <f t="shared" si="33"/>
        <v/>
      </c>
      <c r="P72" s="77">
        <f t="array" ref="P72">INDEX('UNESCO Data'!$M$3:$M$4658,MATCH(A72&amp;$P$130,'UNESCO Data'!$B$3:$B$4658&amp;'UNESCO Data'!$A$3:$A$4658,0))</f>
        <v>8.4079599999999992</v>
      </c>
      <c r="Q72" s="81">
        <f t="shared" si="34"/>
        <v>57.337676056075161</v>
      </c>
      <c r="R72" s="84">
        <f t="array" ref="R72">IF(ISERR(INDEX('UNESCO Data'!$M$3:$M$4658,MATCH(A72&amp;$R$130,'UNESCO Data'!$B$3:$B$4658&amp;'UNESCO Data'!$A$3:$A$4658,0))/100),"",INDEX('UNESCO Data'!$M$3:$M$4658,MATCH(A72&amp;$R$130,'UNESCO Data'!$B$3:$B$4658&amp;'UNESCO Data'!$A$3:$A$4658,0))/100)</f>
        <v>0.99477389999999999</v>
      </c>
      <c r="S72" s="81">
        <f t="shared" si="35"/>
        <v>99.369230884356142</v>
      </c>
      <c r="T72" s="84">
        <f t="array" ref="T72">IF(ISERR(INDEX('UNESCO Data'!$M$3:$M$4658,MATCH(A72&amp;$T$130,'UNESCO Data'!$B$3:$B$4658&amp;'UNESCO Data'!$A$3:$A$4658,0))/100),"",INDEX('UNESCO Data'!$M$3:$M$4658,MATCH(A72&amp;$T$130,'UNESCO Data'!$B$3:$B$4658&amp;'UNESCO Data'!$A$3:$A$4658,0))/100)</f>
        <v>0.92076440000000004</v>
      </c>
      <c r="U72" s="81">
        <f t="shared" si="36"/>
        <v>91.591803314524554</v>
      </c>
      <c r="V72" s="88">
        <f t="array" ref="V72">INDEX('UNESCO Data'!$M$3:$M$4658,MATCH(A72&amp;$V$130,'UNESCO Data'!$B$3:$B$4658&amp;'UNESCO Data'!$A$3:$A$4658,0))</f>
        <v>24.159739999999999</v>
      </c>
      <c r="W72" s="81">
        <f t="shared" si="37"/>
        <v>78.537862335342638</v>
      </c>
      <c r="X72" s="84">
        <f t="array" ref="X72">IF(ISERR(INDEX('UNESCO Data'!$M$3:$M$4658,MATCH(A72&amp;$X$130,'UNESCO Data'!$B$3:$B$4658&amp;'UNESCO Data'!$A$3:$A$4658,0))/100),"",INDEX('UNESCO Data'!$M$3:$M$4658,MATCH(A72&amp;$X$130,'UNESCO Data'!$B$3:$B$4658&amp;'UNESCO Data'!$A$3:$A$4658,0))/100)</f>
        <v>0.1963423</v>
      </c>
      <c r="Y72" s="81">
        <f t="shared" si="38"/>
        <v>62.202133915941985</v>
      </c>
    </row>
    <row r="73" spans="1:25" x14ac:dyDescent="0.25">
      <c r="A73" s="66" t="s">
        <v>56</v>
      </c>
      <c r="B73" s="75">
        <f t="shared" si="26"/>
        <v>79.439360719227153</v>
      </c>
      <c r="C73" s="59">
        <f t="shared" si="27"/>
        <v>67</v>
      </c>
      <c r="D73" s="84">
        <f t="array" ref="D73">INDEX('UNESCO Data'!$M$3:$M$4658,MATCH(A73&amp;$D$130,'UNESCO Data'!$B$3:$B$4658&amp;'UNESCO Data'!$A$3:$A$4658,0))/100</f>
        <v>6.3978000000000004E-3</v>
      </c>
      <c r="E73" s="81">
        <f t="shared" si="28"/>
        <v>99.149342362084042</v>
      </c>
      <c r="F73" s="84">
        <f t="array" ref="F73">IF(ISERR(INDEX('UNESCO Data'!$M$3:$M$4658,MATCH(A73&amp;$F$130,'UNESCO Data'!$B$3:$B$4658&amp;'UNESCO Data'!$A$3:$A$4658,0))/100),"",INDEX('UNESCO Data'!$M$3:$M$4658,MATCH(A73&amp;$F$130,'UNESCO Data'!$B$3:$B$4658&amp;'UNESCO Data'!$A$3:$A$4658,0))/100)</f>
        <v>4.6775200000000003E-2</v>
      </c>
      <c r="G73" s="81">
        <f t="shared" si="29"/>
        <v>93.61159917547819</v>
      </c>
      <c r="H73" s="84">
        <f t="array" ref="H73">IF(ISERR(INDEX('UNESCO Data'!$M$3:$M$4658,MATCH(A73&amp;$H$130,'UNESCO Data'!$B$3:$B$4658&amp;'UNESCO Data'!$A$3:$A$4658,0))/100),"",INDEX('UNESCO Data'!$M$3:$M$4658,MATCH(A73&amp;$H$130,'UNESCO Data'!$B$3:$B$4658&amp;'UNESCO Data'!$A$3:$A$4658,0))/100)</f>
        <v>0.23915910000000001</v>
      </c>
      <c r="I73" s="81">
        <f t="shared" si="30"/>
        <v>73.702647893942213</v>
      </c>
      <c r="J73" s="86">
        <f t="array" ref="J73">IF(ISERR(INDEX('UNESCO Data'!$M$3:$M$4658,MATCH(A73&amp;$J$130,'UNESCO Data'!$B$3:$B$4658&amp;'UNESCO Data'!$A$3:$A$4658,0))/100),"",INDEX('UNESCO Data'!$M$3:$M$4658,MATCH(A73&amp;$J$130,'UNESCO Data'!$B$3:$B$4658&amp;'UNESCO Data'!$A$3:$A$4658,0))/100)</f>
        <v>0.91530240000000007</v>
      </c>
      <c r="K73" s="81">
        <f t="shared" si="31"/>
        <v>89.650271923288145</v>
      </c>
      <c r="L73" s="84">
        <f t="array" ref="L73">IF(ISERR(INDEX('UNESCO Data'!$M$3:$M$4658,MATCH(A73&amp;$L$130,'UNESCO Data'!$B$3:$B$4658&amp;'UNESCO Data'!$A$3:$A$4658,0))/100),"",INDEX('UNESCO Data'!$M$3:$M$4658,MATCH(A73&amp;$L$130,'UNESCO Data'!$B$3:$B$4658&amp;'UNESCO Data'!$A$3:$A$4658,0))/100)</f>
        <v>0.81117900000000009</v>
      </c>
      <c r="M73" s="81">
        <f t="shared" si="32"/>
        <v>80.314413084455126</v>
      </c>
      <c r="N73" s="84">
        <f t="array" ref="N73">IF(ISERR(INDEX('UNESCO Data'!$M$3:$M$4658,MATCH(A73&amp;$N$130,'UNESCO Data'!$B$3:$B$4658&amp;'UNESCO Data'!$A$3:$A$4658,0))/100),"",INDEX('UNESCO Data'!$M$3:$M$4658,MATCH(A73&amp;$N$130,'UNESCO Data'!$B$3:$B$4658&amp;'UNESCO Data'!$A$3:$A$4658,0))/100)</f>
        <v>0.40948549999999995</v>
      </c>
      <c r="O73" s="81">
        <f t="shared" si="33"/>
        <v>41.639224915927514</v>
      </c>
      <c r="P73" s="77">
        <f t="array" ref="P73">INDEX('UNESCO Data'!$M$3:$M$4658,MATCH(A73&amp;$P$130,'UNESCO Data'!$B$3:$B$4658&amp;'UNESCO Data'!$A$3:$A$4658,0))</f>
        <v>10.75886</v>
      </c>
      <c r="Q73" s="81">
        <f t="shared" si="34"/>
        <v>74.887481626415848</v>
      </c>
      <c r="R73" s="84">
        <f t="array" ref="R73">IF(ISERR(INDEX('UNESCO Data'!$M$3:$M$4658,MATCH(A73&amp;$R$130,'UNESCO Data'!$B$3:$B$4658&amp;'UNESCO Data'!$A$3:$A$4658,0))/100),"",INDEX('UNESCO Data'!$M$3:$M$4658,MATCH(A73&amp;$R$130,'UNESCO Data'!$B$3:$B$4658&amp;'UNESCO Data'!$A$3:$A$4658,0))/100)</f>
        <v>0.92079469999999997</v>
      </c>
      <c r="S73" s="81">
        <f t="shared" si="35"/>
        <v>90.440240899464854</v>
      </c>
      <c r="T73" s="84">
        <f t="array" ref="T73">IF(ISERR(INDEX('UNESCO Data'!$M$3:$M$4658,MATCH(A73&amp;$T$130,'UNESCO Data'!$B$3:$B$4658&amp;'UNESCO Data'!$A$3:$A$4658,0))/100),"",INDEX('UNESCO Data'!$M$3:$M$4658,MATCH(A73&amp;$T$130,'UNESCO Data'!$B$3:$B$4658&amp;'UNESCO Data'!$A$3:$A$4658,0))/100)</f>
        <v>0.7270394</v>
      </c>
      <c r="U73" s="81">
        <f t="shared" si="36"/>
        <v>71.034403573830602</v>
      </c>
      <c r="V73" s="88">
        <f t="array" ref="V73">INDEX('UNESCO Data'!$M$3:$M$4658,MATCH(A73&amp;$V$130,'UNESCO Data'!$B$3:$B$4658&amp;'UNESCO Data'!$A$3:$A$4658,0))</f>
        <v>23.14367</v>
      </c>
      <c r="W73" s="81">
        <f t="shared" si="37"/>
        <v>79.963981737385012</v>
      </c>
      <c r="X73" s="84" t="str">
        <f t="array" ref="X73">IF(ISERR(INDEX('UNESCO Data'!$M$3:$M$4658,MATCH(A73&amp;$X$130,'UNESCO Data'!$B$3:$B$4658&amp;'UNESCO Data'!$A$3:$A$4658,0))/100),"",INDEX('UNESCO Data'!$M$3:$M$4658,MATCH(A73&amp;$X$130,'UNESCO Data'!$B$3:$B$4658&amp;'UNESCO Data'!$A$3:$A$4658,0))/100)</f>
        <v/>
      </c>
      <c r="Y73" s="81" t="str">
        <f t="shared" si="38"/>
        <v/>
      </c>
    </row>
    <row r="74" spans="1:25" x14ac:dyDescent="0.25">
      <c r="A74" s="66" t="s">
        <v>144</v>
      </c>
      <c r="B74" s="75">
        <f t="shared" si="26"/>
        <v>79.483112106338396</v>
      </c>
      <c r="C74" s="59">
        <f t="shared" si="27"/>
        <v>68</v>
      </c>
      <c r="D74" s="84">
        <f t="array" ref="D74">INDEX('UNESCO Data'!$M$3:$M$4658,MATCH(A74&amp;$D$130,'UNESCO Data'!$B$3:$B$4658&amp;'UNESCO Data'!$A$3:$A$4658,0))/100</f>
        <v>9.9380400000000008E-2</v>
      </c>
      <c r="E74" s="81">
        <f t="shared" si="28"/>
        <v>86.453501383081573</v>
      </c>
      <c r="F74" s="84">
        <f t="array" ref="F74">IF(ISERR(INDEX('UNESCO Data'!$M$3:$M$4658,MATCH(A74&amp;$F$130,'UNESCO Data'!$B$3:$B$4658&amp;'UNESCO Data'!$A$3:$A$4658,0))/100),"",INDEX('UNESCO Data'!$M$3:$M$4658,MATCH(A74&amp;$F$130,'UNESCO Data'!$B$3:$B$4658&amp;'UNESCO Data'!$A$3:$A$4658,0))/100)</f>
        <v>9.0520099999999992E-2</v>
      </c>
      <c r="G74" s="81">
        <f t="shared" si="29"/>
        <v>87.621327415487272</v>
      </c>
      <c r="H74" s="84">
        <f t="array" ref="H74">IF(ISERR(INDEX('UNESCO Data'!$M$3:$M$4658,MATCH(A74&amp;$H$130,'UNESCO Data'!$B$3:$B$4658&amp;'UNESCO Data'!$A$3:$A$4658,0))/100),"",INDEX('UNESCO Data'!$M$3:$M$4658,MATCH(A74&amp;$H$130,'UNESCO Data'!$B$3:$B$4658&amp;'UNESCO Data'!$A$3:$A$4658,0))/100)</f>
        <v>0.17775480000000002</v>
      </c>
      <c r="I74" s="81">
        <f t="shared" si="30"/>
        <v>80.494949326232074</v>
      </c>
      <c r="J74" s="86" t="str">
        <f t="array" ref="J74">IF(ISERR(INDEX('UNESCO Data'!$M$3:$M$4658,MATCH(A74&amp;$J$130,'UNESCO Data'!$B$3:$B$4658&amp;'UNESCO Data'!$A$3:$A$4658,0))/100),"",INDEX('UNESCO Data'!$M$3:$M$4658,MATCH(A74&amp;$J$130,'UNESCO Data'!$B$3:$B$4658&amp;'UNESCO Data'!$A$3:$A$4658,0))/100)</f>
        <v/>
      </c>
      <c r="K74" s="81" t="str">
        <f t="shared" si="31"/>
        <v/>
      </c>
      <c r="L74" s="84">
        <f t="array" ref="L74">IF(ISERR(INDEX('UNESCO Data'!$M$3:$M$4658,MATCH(A74&amp;$L$130,'UNESCO Data'!$B$3:$B$4658&amp;'UNESCO Data'!$A$3:$A$4658,0))/100),"",INDEX('UNESCO Data'!$M$3:$M$4658,MATCH(A74&amp;$L$130,'UNESCO Data'!$B$3:$B$4658&amp;'UNESCO Data'!$A$3:$A$4658,0))/100)</f>
        <v>0.97127969999999986</v>
      </c>
      <c r="M74" s="81">
        <f t="shared" si="32"/>
        <v>97.005756976763564</v>
      </c>
      <c r="N74" s="84">
        <f t="array" ref="N74">IF(ISERR(INDEX('UNESCO Data'!$M$3:$M$4658,MATCH(A74&amp;$N$130,'UNESCO Data'!$B$3:$B$4658&amp;'UNESCO Data'!$A$3:$A$4658,0))/100),"",INDEX('UNESCO Data'!$M$3:$M$4658,MATCH(A74&amp;$N$130,'UNESCO Data'!$B$3:$B$4658&amp;'UNESCO Data'!$A$3:$A$4658,0))/100)</f>
        <v>0.7844293</v>
      </c>
      <c r="O74" s="81">
        <f t="shared" si="33"/>
        <v>80.634067984959259</v>
      </c>
      <c r="P74" s="77">
        <f t="array" ref="P74">INDEX('UNESCO Data'!$M$3:$M$4658,MATCH(A74&amp;$P$130,'UNESCO Data'!$B$3:$B$4658&amp;'UNESCO Data'!$A$3:$A$4658,0))</f>
        <v>10.607229999999999</v>
      </c>
      <c r="Q74" s="81">
        <f t="shared" si="34"/>
        <v>73.755541935816183</v>
      </c>
      <c r="R74" s="84">
        <f t="array" ref="R74">IF(ISERR(INDEX('UNESCO Data'!$M$3:$M$4658,MATCH(A74&amp;$R$130,'UNESCO Data'!$B$3:$B$4658&amp;'UNESCO Data'!$A$3:$A$4658,0))/100),"",INDEX('UNESCO Data'!$M$3:$M$4658,MATCH(A74&amp;$R$130,'UNESCO Data'!$B$3:$B$4658&amp;'UNESCO Data'!$A$3:$A$4658,0))/100)</f>
        <v>0.99303839999999999</v>
      </c>
      <c r="S74" s="81">
        <f t="shared" si="35"/>
        <v>99.159763059362376</v>
      </c>
      <c r="T74" s="84" t="str">
        <f t="array" ref="T74">IF(ISERR(INDEX('UNESCO Data'!$M$3:$M$4658,MATCH(A74&amp;$T$130,'UNESCO Data'!$B$3:$B$4658&amp;'UNESCO Data'!$A$3:$A$4658,0))/100),"",INDEX('UNESCO Data'!$M$3:$M$4658,MATCH(A74&amp;$T$130,'UNESCO Data'!$B$3:$B$4658&amp;'UNESCO Data'!$A$3:$A$4658,0))/100)</f>
        <v/>
      </c>
      <c r="U74" s="81" t="str">
        <f t="shared" si="36"/>
        <v/>
      </c>
      <c r="V74" s="88">
        <f t="array" ref="V74">INDEX('UNESCO Data'!$M$3:$M$4658,MATCH(A74&amp;$V$130,'UNESCO Data'!$B$3:$B$4658&amp;'UNESCO Data'!$A$3:$A$4658,0))</f>
        <v>18.907039999999999</v>
      </c>
      <c r="W74" s="81">
        <f t="shared" si="37"/>
        <v>85.910363622761835</v>
      </c>
      <c r="X74" s="84">
        <f t="array" ref="X74">IF(ISERR(INDEX('UNESCO Data'!$M$3:$M$4658,MATCH(A74&amp;$X$130,'UNESCO Data'!$B$3:$B$4658&amp;'UNESCO Data'!$A$3:$A$4658,0))/100),"",INDEX('UNESCO Data'!$M$3:$M$4658,MATCH(A74&amp;$X$130,'UNESCO Data'!$B$3:$B$4658&amp;'UNESCO Data'!$A$3:$A$4658,0))/100)</f>
        <v>9.23572E-2</v>
      </c>
      <c r="Y74" s="81">
        <f t="shared" si="38"/>
        <v>24.3127372525814</v>
      </c>
    </row>
    <row r="75" spans="1:25" x14ac:dyDescent="0.25">
      <c r="A75" s="66" t="s">
        <v>140</v>
      </c>
      <c r="B75" s="75">
        <f t="shared" si="26"/>
        <v>79.893306896287555</v>
      </c>
      <c r="C75" s="59">
        <f t="shared" si="27"/>
        <v>69</v>
      </c>
      <c r="D75" s="84">
        <f t="array" ref="D75">INDEX('UNESCO Data'!$M$3:$M$4658,MATCH(A75&amp;$D$130,'UNESCO Data'!$B$3:$B$4658&amp;'UNESCO Data'!$A$3:$A$4658,0))/100</f>
        <v>2.2034699999999997E-2</v>
      </c>
      <c r="E75" s="81">
        <f t="shared" si="28"/>
        <v>97.014280578432448</v>
      </c>
      <c r="F75" s="84" t="str">
        <f t="array" ref="F75">IF(ISERR(INDEX('UNESCO Data'!$M$3:$M$4658,MATCH(A75&amp;$F$130,'UNESCO Data'!$B$3:$B$4658&amp;'UNESCO Data'!$A$3:$A$4658,0))/100),"",INDEX('UNESCO Data'!$M$3:$M$4658,MATCH(A75&amp;$F$130,'UNESCO Data'!$B$3:$B$4658&amp;'UNESCO Data'!$A$3:$A$4658,0))/100)</f>
        <v/>
      </c>
      <c r="G75" s="81" t="str">
        <f t="shared" si="29"/>
        <v/>
      </c>
      <c r="H75" s="84">
        <f t="array" ref="H75">IF(ISERR(INDEX('UNESCO Data'!$M$3:$M$4658,MATCH(A75&amp;$H$130,'UNESCO Data'!$B$3:$B$4658&amp;'UNESCO Data'!$A$3:$A$4658,0))/100),"",INDEX('UNESCO Data'!$M$3:$M$4658,MATCH(A75&amp;$H$130,'UNESCO Data'!$B$3:$B$4658&amp;'UNESCO Data'!$A$3:$A$4658,0))/100)</f>
        <v>3.4605499999999997E-2</v>
      </c>
      <c r="I75" s="81">
        <f t="shared" si="30"/>
        <v>96.329560182821794</v>
      </c>
      <c r="J75" s="86" t="str">
        <f t="array" ref="J75">IF(ISERR(INDEX('UNESCO Data'!$M$3:$M$4658,MATCH(A75&amp;$J$130,'UNESCO Data'!$B$3:$B$4658&amp;'UNESCO Data'!$A$3:$A$4658,0))/100),"",INDEX('UNESCO Data'!$M$3:$M$4658,MATCH(A75&amp;$J$130,'UNESCO Data'!$B$3:$B$4658&amp;'UNESCO Data'!$A$3:$A$4658,0))/100)</f>
        <v/>
      </c>
      <c r="K75" s="81" t="str">
        <f t="shared" si="31"/>
        <v/>
      </c>
      <c r="L75" s="84">
        <f t="array" ref="L75">IF(ISERR(INDEX('UNESCO Data'!$M$3:$M$4658,MATCH(A75&amp;$L$130,'UNESCO Data'!$B$3:$B$4658&amp;'UNESCO Data'!$A$3:$A$4658,0))/100),"",INDEX('UNESCO Data'!$M$3:$M$4658,MATCH(A75&amp;$L$130,'UNESCO Data'!$B$3:$B$4658&amp;'UNESCO Data'!$A$3:$A$4658,0))/100)</f>
        <v>0.91099870000000005</v>
      </c>
      <c r="M75" s="81">
        <f t="shared" si="32"/>
        <v>90.721144222589217</v>
      </c>
      <c r="N75" s="84">
        <f t="array" ref="N75">IF(ISERR(INDEX('UNESCO Data'!$M$3:$M$4658,MATCH(A75&amp;$N$130,'UNESCO Data'!$B$3:$B$4658&amp;'UNESCO Data'!$A$3:$A$4658,0))/100),"",INDEX('UNESCO Data'!$M$3:$M$4658,MATCH(A75&amp;$N$130,'UNESCO Data'!$B$3:$B$4658&amp;'UNESCO Data'!$A$3:$A$4658,0))/100)</f>
        <v>0.7277631</v>
      </c>
      <c r="O75" s="81">
        <f t="shared" si="33"/>
        <v>74.740679225581545</v>
      </c>
      <c r="P75" s="77">
        <f t="array" ref="P75">INDEX('UNESCO Data'!$M$3:$M$4658,MATCH(A75&amp;$P$130,'UNESCO Data'!$B$3:$B$4658&amp;'UNESCO Data'!$A$3:$A$4658,0))</f>
        <v>8.8081300000000002</v>
      </c>
      <c r="Q75" s="81">
        <f t="shared" si="34"/>
        <v>60.325002482160173</v>
      </c>
      <c r="R75" s="84">
        <f t="array" ref="R75">IF(ISERR(INDEX('UNESCO Data'!$M$3:$M$4658,MATCH(A75&amp;$R$130,'UNESCO Data'!$B$3:$B$4658&amp;'UNESCO Data'!$A$3:$A$4658,0))/100),"",INDEX('UNESCO Data'!$M$3:$M$4658,MATCH(A75&amp;$R$130,'UNESCO Data'!$B$3:$B$4658&amp;'UNESCO Data'!$A$3:$A$4658,0))/100)</f>
        <v>0.99631110000000012</v>
      </c>
      <c r="S75" s="81">
        <f t="shared" si="35"/>
        <v>99.554764702034291</v>
      </c>
      <c r="T75" s="84" t="str">
        <f t="array" ref="T75">IF(ISERR(INDEX('UNESCO Data'!$M$3:$M$4658,MATCH(A75&amp;$T$130,'UNESCO Data'!$B$3:$B$4658&amp;'UNESCO Data'!$A$3:$A$4658,0))/100),"",INDEX('UNESCO Data'!$M$3:$M$4658,MATCH(A75&amp;$T$130,'UNESCO Data'!$B$3:$B$4658&amp;'UNESCO Data'!$A$3:$A$4658,0))/100)</f>
        <v/>
      </c>
      <c r="U75" s="81" t="str">
        <f t="shared" si="36"/>
        <v/>
      </c>
      <c r="V75" s="88">
        <f t="array" ref="V75">INDEX('UNESCO Data'!$M$3:$M$4658,MATCH(A75&amp;$V$130,'UNESCO Data'!$B$3:$B$4658&amp;'UNESCO Data'!$A$3:$A$4658,0))</f>
        <v>13.306190000000001</v>
      </c>
      <c r="W75" s="81">
        <f t="shared" si="37"/>
        <v>93.771515760832116</v>
      </c>
      <c r="X75" s="84">
        <f t="array" ref="X75">IF(ISERR(INDEX('UNESCO Data'!$M$3:$M$4658,MATCH(A75&amp;$X$130,'UNESCO Data'!$B$3:$B$4658&amp;'UNESCO Data'!$A$3:$A$4658,0))/100),"",INDEX('UNESCO Data'!$M$3:$M$4658,MATCH(A75&amp;$X$130,'UNESCO Data'!$B$3:$B$4658&amp;'UNESCO Data'!$A$3:$A$4658,0))/100)</f>
        <v>9.8880099999999999E-2</v>
      </c>
      <c r="Y75" s="81">
        <f t="shared" si="38"/>
        <v>26.68950801584878</v>
      </c>
    </row>
    <row r="76" spans="1:25" x14ac:dyDescent="0.25">
      <c r="A76" s="66" t="s">
        <v>16</v>
      </c>
      <c r="B76" s="75">
        <f t="shared" si="26"/>
        <v>80.036711979472273</v>
      </c>
      <c r="C76" s="59">
        <f t="shared" si="27"/>
        <v>70</v>
      </c>
      <c r="D76" s="84">
        <f t="array" ref="D76">INDEX('UNESCO Data'!$M$3:$M$4658,MATCH(A76&amp;$D$130,'UNESCO Data'!$B$3:$B$4658&amp;'UNESCO Data'!$A$3:$A$4658,0))/100</f>
        <v>1.5198700000000001E-2</v>
      </c>
      <c r="E76" s="81">
        <f t="shared" si="28"/>
        <v>97.947667781333422</v>
      </c>
      <c r="F76" s="84">
        <f t="array" ref="F76">IF(ISERR(INDEX('UNESCO Data'!$M$3:$M$4658,MATCH(A76&amp;$F$130,'UNESCO Data'!$B$3:$B$4658&amp;'UNESCO Data'!$A$3:$A$4658,0))/100),"",INDEX('UNESCO Data'!$M$3:$M$4658,MATCH(A76&amp;$F$130,'UNESCO Data'!$B$3:$B$4658&amp;'UNESCO Data'!$A$3:$A$4658,0))/100)</f>
        <v>3.5651700000000001E-2</v>
      </c>
      <c r="G76" s="81">
        <f t="shared" si="29"/>
        <v>95.134811891069248</v>
      </c>
      <c r="H76" s="84">
        <f t="array" ref="H76">IF(ISERR(INDEX('UNESCO Data'!$M$3:$M$4658,MATCH(A76&amp;$H$130,'UNESCO Data'!$B$3:$B$4658&amp;'UNESCO Data'!$A$3:$A$4658,0))/100),"",INDEX('UNESCO Data'!$M$3:$M$4658,MATCH(A76&amp;$H$130,'UNESCO Data'!$B$3:$B$4658&amp;'UNESCO Data'!$A$3:$A$4658,0))/100)</f>
        <v>6.9669099999999998E-2</v>
      </c>
      <c r="I76" s="81">
        <f t="shared" si="30"/>
        <v>92.450963073152934</v>
      </c>
      <c r="J76" s="86" t="str">
        <f t="array" ref="J76">IF(ISERR(INDEX('UNESCO Data'!$M$3:$M$4658,MATCH(A76&amp;$J$130,'UNESCO Data'!$B$3:$B$4658&amp;'UNESCO Data'!$A$3:$A$4658,0))/100),"",INDEX('UNESCO Data'!$M$3:$M$4658,MATCH(A76&amp;$J$130,'UNESCO Data'!$B$3:$B$4658&amp;'UNESCO Data'!$A$3:$A$4658,0))/100)</f>
        <v/>
      </c>
      <c r="K76" s="81" t="str">
        <f t="shared" si="31"/>
        <v/>
      </c>
      <c r="L76" s="84" t="str">
        <f t="array" ref="L76">IF(ISERR(INDEX('UNESCO Data'!$M$3:$M$4658,MATCH(A76&amp;$L$130,'UNESCO Data'!$B$3:$B$4658&amp;'UNESCO Data'!$A$3:$A$4658,0))/100),"",INDEX('UNESCO Data'!$M$3:$M$4658,MATCH(A76&amp;$L$130,'UNESCO Data'!$B$3:$B$4658&amp;'UNESCO Data'!$A$3:$A$4658,0))/100)</f>
        <v/>
      </c>
      <c r="M76" s="81" t="str">
        <f t="shared" si="32"/>
        <v/>
      </c>
      <c r="N76" s="84" t="str">
        <f t="array" ref="N76">IF(ISERR(INDEX('UNESCO Data'!$M$3:$M$4658,MATCH(A76&amp;$N$130,'UNESCO Data'!$B$3:$B$4658&amp;'UNESCO Data'!$A$3:$A$4658,0))/100),"",INDEX('UNESCO Data'!$M$3:$M$4658,MATCH(A76&amp;$N$130,'UNESCO Data'!$B$3:$B$4658&amp;'UNESCO Data'!$A$3:$A$4658,0))/100)</f>
        <v/>
      </c>
      <c r="O76" s="81" t="str">
        <f t="shared" si="33"/>
        <v/>
      </c>
      <c r="P76" s="77">
        <f t="array" ref="P76">INDEX('UNESCO Data'!$M$3:$M$4658,MATCH(A76&amp;$P$130,'UNESCO Data'!$B$3:$B$4658&amp;'UNESCO Data'!$A$3:$A$4658,0))</f>
        <v>8.6445000000000007</v>
      </c>
      <c r="Q76" s="81">
        <f t="shared" si="34"/>
        <v>59.103481071009192</v>
      </c>
      <c r="R76" s="84">
        <f t="array" ref="R76">IF(ISERR(INDEX('UNESCO Data'!$M$3:$M$4658,MATCH(A76&amp;$R$130,'UNESCO Data'!$B$3:$B$4658&amp;'UNESCO Data'!$A$3:$A$4658,0))/100),"",INDEX('UNESCO Data'!$M$3:$M$4658,MATCH(A76&amp;$R$130,'UNESCO Data'!$B$3:$B$4658&amp;'UNESCO Data'!$A$3:$A$4658,0))/100)</f>
        <v>0.99743799999999994</v>
      </c>
      <c r="S76" s="81">
        <f t="shared" si="35"/>
        <v>99.690776970536419</v>
      </c>
      <c r="T76" s="84">
        <f t="array" ref="T76">IF(ISERR(INDEX('UNESCO Data'!$M$3:$M$4658,MATCH(A76&amp;$T$130,'UNESCO Data'!$B$3:$B$4658&amp;'UNESCO Data'!$A$3:$A$4658,0))/100),"",INDEX('UNESCO Data'!$M$3:$M$4658,MATCH(A76&amp;$T$130,'UNESCO Data'!$B$3:$B$4658&amp;'UNESCO Data'!$A$3:$A$4658,0))/100)</f>
        <v>0.8248183</v>
      </c>
      <c r="U76" s="81">
        <f t="shared" si="36"/>
        <v>81.410348513850423</v>
      </c>
      <c r="V76" s="88">
        <f t="array" ref="V76">INDEX('UNESCO Data'!$M$3:$M$4658,MATCH(A76&amp;$V$130,'UNESCO Data'!$B$3:$B$4658&amp;'UNESCO Data'!$A$3:$A$4658,0))</f>
        <v>11.731640000000001</v>
      </c>
      <c r="W76" s="81">
        <f t="shared" si="37"/>
        <v>95.981497656258455</v>
      </c>
      <c r="X76" s="84">
        <f t="array" ref="X76">IF(ISERR(INDEX('UNESCO Data'!$M$3:$M$4658,MATCH(A76&amp;$X$130,'UNESCO Data'!$B$3:$B$4658&amp;'UNESCO Data'!$A$3:$A$4658,0))/100),"",INDEX('UNESCO Data'!$M$3:$M$4658,MATCH(A76&amp;$X$130,'UNESCO Data'!$B$3:$B$4658&amp;'UNESCO Data'!$A$3:$A$4658,0))/100)</f>
        <v>7.6607999999999996E-2</v>
      </c>
      <c r="Y76" s="81">
        <f t="shared" si="38"/>
        <v>18.574148878568213</v>
      </c>
    </row>
    <row r="77" spans="1:25" x14ac:dyDescent="0.25">
      <c r="A77" s="66" t="s">
        <v>40</v>
      </c>
      <c r="B77" s="75">
        <f t="shared" si="26"/>
        <v>80.478746118391555</v>
      </c>
      <c r="C77" s="59">
        <f t="shared" si="27"/>
        <v>71</v>
      </c>
      <c r="D77" s="84">
        <f t="array" ref="D77">INDEX('UNESCO Data'!$M$3:$M$4658,MATCH(A77&amp;$D$130,'UNESCO Data'!$B$3:$B$4658&amp;'UNESCO Data'!$A$3:$A$4658,0))/100</f>
        <v>6.5558100000000008E-2</v>
      </c>
      <c r="E77" s="81">
        <f t="shared" si="28"/>
        <v>91.07159705199291</v>
      </c>
      <c r="F77" s="84">
        <f t="array" ref="F77">IF(ISERR(INDEX('UNESCO Data'!$M$3:$M$4658,MATCH(A77&amp;$F$130,'UNESCO Data'!$B$3:$B$4658&amp;'UNESCO Data'!$A$3:$A$4658,0))/100),"",INDEX('UNESCO Data'!$M$3:$M$4658,MATCH(A77&amp;$F$130,'UNESCO Data'!$B$3:$B$4658&amp;'UNESCO Data'!$A$3:$A$4658,0))/100)</f>
        <v>4.7947499999999997E-2</v>
      </c>
      <c r="G77" s="81">
        <f t="shared" si="29"/>
        <v>93.451068563127095</v>
      </c>
      <c r="H77" s="84">
        <f t="array" ref="H77">IF(ISERR(INDEX('UNESCO Data'!$M$3:$M$4658,MATCH(A77&amp;$H$130,'UNESCO Data'!$B$3:$B$4658&amp;'UNESCO Data'!$A$3:$A$4658,0))/100),"",INDEX('UNESCO Data'!$M$3:$M$4658,MATCH(A77&amp;$H$130,'UNESCO Data'!$B$3:$B$4658&amp;'UNESCO Data'!$A$3:$A$4658,0))/100)</f>
        <v>0.14882819999999999</v>
      </c>
      <c r="I77" s="81">
        <f t="shared" si="30"/>
        <v>83.694695705740941</v>
      </c>
      <c r="J77" s="86">
        <f t="array" ref="J77">IF(ISERR(INDEX('UNESCO Data'!$M$3:$M$4658,MATCH(A77&amp;$J$130,'UNESCO Data'!$B$3:$B$4658&amp;'UNESCO Data'!$A$3:$A$4658,0))/100),"",INDEX('UNESCO Data'!$M$3:$M$4658,MATCH(A77&amp;$J$130,'UNESCO Data'!$B$3:$B$4658&amp;'UNESCO Data'!$A$3:$A$4658,0))/100)</f>
        <v>0.94540000000000002</v>
      </c>
      <c r="K77" s="81">
        <f t="shared" si="31"/>
        <v>93.328085412237556</v>
      </c>
      <c r="L77" s="84">
        <f t="array" ref="L77">IF(ISERR(INDEX('UNESCO Data'!$M$3:$M$4658,MATCH(A77&amp;$L$130,'UNESCO Data'!$B$3:$B$4658&amp;'UNESCO Data'!$A$3:$A$4658,0))/100),"",INDEX('UNESCO Data'!$M$3:$M$4658,MATCH(A77&amp;$L$130,'UNESCO Data'!$B$3:$B$4658&amp;'UNESCO Data'!$A$3:$A$4658,0))/100)</f>
        <v>0.7736114999999999</v>
      </c>
      <c r="M77" s="81">
        <f t="shared" si="32"/>
        <v>76.397802715641618</v>
      </c>
      <c r="N77" s="84">
        <f t="array" ref="N77">IF(ISERR(INDEX('UNESCO Data'!$M$3:$M$4658,MATCH(A77&amp;$N$130,'UNESCO Data'!$B$3:$B$4658&amp;'UNESCO Data'!$A$3:$A$4658,0))/100),"",INDEX('UNESCO Data'!$M$3:$M$4658,MATCH(A77&amp;$N$130,'UNESCO Data'!$B$3:$B$4658&amp;'UNESCO Data'!$A$3:$A$4658,0))/100)</f>
        <v>0.68397090000000005</v>
      </c>
      <c r="O77" s="81">
        <f t="shared" si="33"/>
        <v>70.186210084745909</v>
      </c>
      <c r="P77" s="77">
        <f t="array" ref="P77">INDEX('UNESCO Data'!$M$3:$M$4658,MATCH(A77&amp;$P$130,'UNESCO Data'!$B$3:$B$4658&amp;'UNESCO Data'!$A$3:$A$4658,0))</f>
        <v>8.1716200000000008</v>
      </c>
      <c r="Q77" s="81">
        <f t="shared" si="34"/>
        <v>55.573364069817011</v>
      </c>
      <c r="R77" s="84">
        <f t="array" ref="R77">IF(ISERR(INDEX('UNESCO Data'!$M$3:$M$4658,MATCH(A77&amp;$R$130,'UNESCO Data'!$B$3:$B$4658&amp;'UNESCO Data'!$A$3:$A$4658,0))/100),"",INDEX('UNESCO Data'!$M$3:$M$4658,MATCH(A77&amp;$R$130,'UNESCO Data'!$B$3:$B$4658&amp;'UNESCO Data'!$A$3:$A$4658,0))/100)</f>
        <v>0.99099110000000001</v>
      </c>
      <c r="S77" s="81">
        <f t="shared" si="35"/>
        <v>98.912662236481509</v>
      </c>
      <c r="T77" s="84">
        <f t="array" ref="T77">IF(ISERR(INDEX('UNESCO Data'!$M$3:$M$4658,MATCH(A77&amp;$T$130,'UNESCO Data'!$B$3:$B$4658&amp;'UNESCO Data'!$A$3:$A$4658,0))/100),"",INDEX('UNESCO Data'!$M$3:$M$4658,MATCH(A77&amp;$T$130,'UNESCO Data'!$B$3:$B$4658&amp;'UNESCO Data'!$A$3:$A$4658,0))/100)</f>
        <v>0.98230879999999998</v>
      </c>
      <c r="U77" s="81">
        <f t="shared" si="36"/>
        <v>98.122673530558444</v>
      </c>
      <c r="V77" s="88">
        <f t="array" ref="V77">INDEX('UNESCO Data'!$M$3:$M$4658,MATCH(A77&amp;$V$130,'UNESCO Data'!$B$3:$B$4658&amp;'UNESCO Data'!$A$3:$A$4658,0))</f>
        <v>23.799299999999999</v>
      </c>
      <c r="W77" s="81">
        <f t="shared" si="37"/>
        <v>79.043762989108771</v>
      </c>
      <c r="X77" s="84">
        <f t="array" ref="X77">IF(ISERR(INDEX('UNESCO Data'!$M$3:$M$4658,MATCH(A77&amp;$X$130,'UNESCO Data'!$B$3:$B$4658&amp;'UNESCO Data'!$A$3:$A$4658,0))/100),"",INDEX('UNESCO Data'!$M$3:$M$4658,MATCH(A77&amp;$X$130,'UNESCO Data'!$B$3:$B$4658&amp;'UNESCO Data'!$A$3:$A$4658,0))/100)</f>
        <v>0.15046119999999999</v>
      </c>
      <c r="Y77" s="81">
        <f t="shared" si="38"/>
        <v>45.484284942855325</v>
      </c>
    </row>
    <row r="78" spans="1:25" x14ac:dyDescent="0.25">
      <c r="A78" s="66" t="s">
        <v>163</v>
      </c>
      <c r="B78" s="75">
        <f t="shared" si="26"/>
        <v>80.835014363323609</v>
      </c>
      <c r="C78" s="59">
        <f t="shared" si="27"/>
        <v>72</v>
      </c>
      <c r="D78" s="84">
        <f t="array" ref="D78">INDEX('UNESCO Data'!$M$3:$M$4658,MATCH(A78&amp;$D$130,'UNESCO Data'!$B$3:$B$4658&amp;'UNESCO Data'!$A$3:$A$4658,0))/100</f>
        <v>6.2819999999999994E-3</v>
      </c>
      <c r="E78" s="81">
        <f t="shared" si="28"/>
        <v>99.165153690067655</v>
      </c>
      <c r="F78" s="84">
        <f t="array" ref="F78">IF(ISERR(INDEX('UNESCO Data'!$M$3:$M$4658,MATCH(A78&amp;$F$130,'UNESCO Data'!$B$3:$B$4658&amp;'UNESCO Data'!$A$3:$A$4658,0))/100),"",INDEX('UNESCO Data'!$M$3:$M$4658,MATCH(A78&amp;$F$130,'UNESCO Data'!$B$3:$B$4658&amp;'UNESCO Data'!$A$3:$A$4658,0))/100)</f>
        <v>2.6909000000000002E-2</v>
      </c>
      <c r="G78" s="81">
        <f t="shared" si="29"/>
        <v>96.332006282097055</v>
      </c>
      <c r="H78" s="84">
        <f t="array" ref="H78">IF(ISERR(INDEX('UNESCO Data'!$M$3:$M$4658,MATCH(A78&amp;$H$130,'UNESCO Data'!$B$3:$B$4658&amp;'UNESCO Data'!$A$3:$A$4658,0))/100),"",INDEX('UNESCO Data'!$M$3:$M$4658,MATCH(A78&amp;$H$130,'UNESCO Data'!$B$3:$B$4658&amp;'UNESCO Data'!$A$3:$A$4658,0))/100)</f>
        <v>0.15096699999999999</v>
      </c>
      <c r="I78" s="81">
        <f t="shared" si="30"/>
        <v>83.458110087089139</v>
      </c>
      <c r="J78" s="86">
        <f t="array" ref="J78">IF(ISERR(INDEX('UNESCO Data'!$M$3:$M$4658,MATCH(A78&amp;$J$130,'UNESCO Data'!$B$3:$B$4658&amp;'UNESCO Data'!$A$3:$A$4658,0))/100),"",INDEX('UNESCO Data'!$M$3:$M$4658,MATCH(A78&amp;$J$130,'UNESCO Data'!$B$3:$B$4658&amp;'UNESCO Data'!$A$3:$A$4658,0))/100)</f>
        <v>0.94793710000000009</v>
      </c>
      <c r="K78" s="81">
        <f t="shared" si="31"/>
        <v>93.638109487340358</v>
      </c>
      <c r="L78" s="84">
        <f t="array" ref="L78">IF(ISERR(INDEX('UNESCO Data'!$M$3:$M$4658,MATCH(A78&amp;$L$130,'UNESCO Data'!$B$3:$B$4658&amp;'UNESCO Data'!$A$3:$A$4658,0))/100),"",INDEX('UNESCO Data'!$M$3:$M$4658,MATCH(A78&amp;$L$130,'UNESCO Data'!$B$3:$B$4658&amp;'UNESCO Data'!$A$3:$A$4658,0))/100)</f>
        <v>0.87878290000000003</v>
      </c>
      <c r="M78" s="81">
        <f t="shared" si="32"/>
        <v>87.362476855327031</v>
      </c>
      <c r="N78" s="84">
        <f t="array" ref="N78">IF(ISERR(INDEX('UNESCO Data'!$M$3:$M$4658,MATCH(A78&amp;$N$130,'UNESCO Data'!$B$3:$B$4658&amp;'UNESCO Data'!$A$3:$A$4658,0))/100),"",INDEX('UNESCO Data'!$M$3:$M$4658,MATCH(A78&amp;$N$130,'UNESCO Data'!$B$3:$B$4658&amp;'UNESCO Data'!$A$3:$A$4658,0))/100)</f>
        <v>0.52391779999999999</v>
      </c>
      <c r="O78" s="81">
        <f t="shared" si="33"/>
        <v>53.540394052551086</v>
      </c>
      <c r="P78" s="77">
        <f t="array" ref="P78">INDEX('UNESCO Data'!$M$3:$M$4658,MATCH(A78&amp;$P$130,'UNESCO Data'!$B$3:$B$4658&amp;'UNESCO Data'!$A$3:$A$4658,0))</f>
        <v>10.09343</v>
      </c>
      <c r="Q78" s="81">
        <f t="shared" si="34"/>
        <v>69.919951267544008</v>
      </c>
      <c r="R78" s="84">
        <f t="array" ref="R78">IF(ISERR(INDEX('UNESCO Data'!$M$3:$M$4658,MATCH(A78&amp;$R$130,'UNESCO Data'!$B$3:$B$4658&amp;'UNESCO Data'!$A$3:$A$4658,0))/100),"",INDEX('UNESCO Data'!$M$3:$M$4658,MATCH(A78&amp;$R$130,'UNESCO Data'!$B$3:$B$4658&amp;'UNESCO Data'!$A$3:$A$4658,0))/100)</f>
        <v>0.99398410000000004</v>
      </c>
      <c r="S78" s="81">
        <f t="shared" si="35"/>
        <v>99.273905221331034</v>
      </c>
      <c r="T78" s="84" t="str">
        <f t="array" ref="T78">IF(ISERR(INDEX('UNESCO Data'!$M$3:$M$4658,MATCH(A78&amp;$T$130,'UNESCO Data'!$B$3:$B$4658&amp;'UNESCO Data'!$A$3:$A$4658,0))/100),"",INDEX('UNESCO Data'!$M$3:$M$4658,MATCH(A78&amp;$T$130,'UNESCO Data'!$B$3:$B$4658&amp;'UNESCO Data'!$A$3:$A$4658,0))/100)</f>
        <v/>
      </c>
      <c r="U78" s="81" t="str">
        <f t="shared" si="36"/>
        <v/>
      </c>
      <c r="V78" s="88">
        <f t="array" ref="V78">INDEX('UNESCO Data'!$M$3:$M$4658,MATCH(A78&amp;$V$130,'UNESCO Data'!$B$3:$B$4658&amp;'UNESCO Data'!$A$3:$A$4658,0))</f>
        <v>33.595660000000002</v>
      </c>
      <c r="W78" s="81">
        <f t="shared" si="37"/>
        <v>65.293943522544538</v>
      </c>
      <c r="X78" s="84">
        <f t="array" ref="X78">IF(ISERR(INDEX('UNESCO Data'!$M$3:$M$4658,MATCH(A78&amp;$X$130,'UNESCO Data'!$B$3:$B$4658&amp;'UNESCO Data'!$A$3:$A$4658,0))/100),"",INDEX('UNESCO Data'!$M$3:$M$4658,MATCH(A78&amp;$X$130,'UNESCO Data'!$B$3:$B$4658&amp;'UNESCO Data'!$A$3:$A$4658,0))/100)</f>
        <v>0.19130340000000001</v>
      </c>
      <c r="Y78" s="81">
        <f t="shared" si="38"/>
        <v>60.366093167344282</v>
      </c>
    </row>
    <row r="79" spans="1:25" x14ac:dyDescent="0.25">
      <c r="A79" s="66" t="s">
        <v>165</v>
      </c>
      <c r="B79" s="75">
        <f t="shared" si="26"/>
        <v>81.232417235448963</v>
      </c>
      <c r="C79" s="59">
        <f t="shared" si="27"/>
        <v>73</v>
      </c>
      <c r="D79" s="84">
        <f t="array" ref="D79">INDEX('UNESCO Data'!$M$3:$M$4658,MATCH(A79&amp;$D$130,'UNESCO Data'!$B$3:$B$4658&amp;'UNESCO Data'!$A$3:$A$4658,0))/100</f>
        <v>3.5265000000000001E-3</v>
      </c>
      <c r="E79" s="81">
        <f t="shared" si="28"/>
        <v>99.541389564496214</v>
      </c>
      <c r="F79" s="84" t="str">
        <f t="array" ref="F79">IF(ISERR(INDEX('UNESCO Data'!$M$3:$M$4658,MATCH(A79&amp;$F$130,'UNESCO Data'!$B$3:$B$4658&amp;'UNESCO Data'!$A$3:$A$4658,0))/100),"",INDEX('UNESCO Data'!$M$3:$M$4658,MATCH(A79&amp;$F$130,'UNESCO Data'!$B$3:$B$4658&amp;'UNESCO Data'!$A$3:$A$4658,0))/100)</f>
        <v/>
      </c>
      <c r="G79" s="81" t="str">
        <f t="shared" si="29"/>
        <v/>
      </c>
      <c r="H79" s="84">
        <f t="array" ref="H79">IF(ISERR(INDEX('UNESCO Data'!$M$3:$M$4658,MATCH(A79&amp;$H$130,'UNESCO Data'!$B$3:$B$4658&amp;'UNESCO Data'!$A$3:$A$4658,0))/100),"",INDEX('UNESCO Data'!$M$3:$M$4658,MATCH(A79&amp;$H$130,'UNESCO Data'!$B$3:$B$4658&amp;'UNESCO Data'!$A$3:$A$4658,0))/100)</f>
        <v>1.2848999999999999E-2</v>
      </c>
      <c r="I79" s="81">
        <f t="shared" si="30"/>
        <v>98.736178385644962</v>
      </c>
      <c r="J79" s="86" t="str">
        <f t="array" ref="J79">IF(ISERR(INDEX('UNESCO Data'!$M$3:$M$4658,MATCH(A79&amp;$J$130,'UNESCO Data'!$B$3:$B$4658&amp;'UNESCO Data'!$A$3:$A$4658,0))/100),"",INDEX('UNESCO Data'!$M$3:$M$4658,MATCH(A79&amp;$J$130,'UNESCO Data'!$B$3:$B$4658&amp;'UNESCO Data'!$A$3:$A$4658,0))/100)</f>
        <v/>
      </c>
      <c r="K79" s="81" t="str">
        <f t="shared" si="31"/>
        <v/>
      </c>
      <c r="L79" s="84">
        <f t="array" ref="L79">IF(ISERR(INDEX('UNESCO Data'!$M$3:$M$4658,MATCH(A79&amp;$L$130,'UNESCO Data'!$B$3:$B$4658&amp;'UNESCO Data'!$A$3:$A$4658,0))/100),"",INDEX('UNESCO Data'!$M$3:$M$4658,MATCH(A79&amp;$L$130,'UNESCO Data'!$B$3:$B$4658&amp;'UNESCO Data'!$A$3:$A$4658,0))/100)</f>
        <v>0.90905709999999995</v>
      </c>
      <c r="M79" s="81">
        <f t="shared" si="32"/>
        <v>90.518722163839257</v>
      </c>
      <c r="N79" s="84">
        <f t="array" ref="N79">IF(ISERR(INDEX('UNESCO Data'!$M$3:$M$4658,MATCH(A79&amp;$N$130,'UNESCO Data'!$B$3:$B$4658&amp;'UNESCO Data'!$A$3:$A$4658,0))/100),"",INDEX('UNESCO Data'!$M$3:$M$4658,MATCH(A79&amp;$N$130,'UNESCO Data'!$B$3:$B$4658&amp;'UNESCO Data'!$A$3:$A$4658,0))/100)</f>
        <v>0.72483530000000007</v>
      </c>
      <c r="O79" s="81">
        <f t="shared" si="33"/>
        <v>74.436182654262041</v>
      </c>
      <c r="P79" s="77">
        <f t="array" ref="P79">INDEX('UNESCO Data'!$M$3:$M$4658,MATCH(A79&amp;$P$130,'UNESCO Data'!$B$3:$B$4658&amp;'UNESCO Data'!$A$3:$A$4658,0))</f>
        <v>9.7560500000000001</v>
      </c>
      <c r="Q79" s="81">
        <f t="shared" si="34"/>
        <v>67.401361194243776</v>
      </c>
      <c r="R79" s="84">
        <f t="array" ref="R79">IF(ISERR(INDEX('UNESCO Data'!$M$3:$M$4658,MATCH(A79&amp;$R$130,'UNESCO Data'!$B$3:$B$4658&amp;'UNESCO Data'!$A$3:$A$4658,0))/100),"",INDEX('UNESCO Data'!$M$3:$M$4658,MATCH(A79&amp;$R$130,'UNESCO Data'!$B$3:$B$4658&amp;'UNESCO Data'!$A$3:$A$4658,0))/100)</f>
        <v>0.99728629999999996</v>
      </c>
      <c r="S79" s="81">
        <f t="shared" si="35"/>
        <v>99.67246739459199</v>
      </c>
      <c r="T79" s="84" t="str">
        <f t="array" ref="T79">IF(ISERR(INDEX('UNESCO Data'!$M$3:$M$4658,MATCH(A79&amp;$T$130,'UNESCO Data'!$B$3:$B$4658&amp;'UNESCO Data'!$A$3:$A$4658,0))/100),"",INDEX('UNESCO Data'!$M$3:$M$4658,MATCH(A79&amp;$T$130,'UNESCO Data'!$B$3:$B$4658&amp;'UNESCO Data'!$A$3:$A$4658,0))/100)</f>
        <v/>
      </c>
      <c r="U79" s="81" t="str">
        <f t="shared" si="36"/>
        <v/>
      </c>
      <c r="V79" s="88">
        <f t="array" ref="V79">INDEX('UNESCO Data'!$M$3:$M$4658,MATCH(A79&amp;$V$130,'UNESCO Data'!$B$3:$B$4658&amp;'UNESCO Data'!$A$3:$A$4658,0))</f>
        <v>13.18623</v>
      </c>
      <c r="W79" s="81">
        <f t="shared" si="37"/>
        <v>93.939887313450555</v>
      </c>
      <c r="X79" s="84">
        <f t="array" ref="X79">IF(ISERR(INDEX('UNESCO Data'!$M$3:$M$4658,MATCH(A79&amp;$X$130,'UNESCO Data'!$B$3:$B$4658&amp;'UNESCO Data'!$A$3:$A$4658,0))/100),"",INDEX('UNESCO Data'!$M$3:$M$4658,MATCH(A79&amp;$X$130,'UNESCO Data'!$B$3:$B$4658&amp;'UNESCO Data'!$A$3:$A$4658,0))/100)</f>
        <v>9.59261E-2</v>
      </c>
      <c r="Y79" s="81">
        <f t="shared" si="38"/>
        <v>25.613149213062929</v>
      </c>
    </row>
    <row r="80" spans="1:25" x14ac:dyDescent="0.25">
      <c r="A80" s="66" t="s">
        <v>194</v>
      </c>
      <c r="B80" s="75">
        <f t="shared" si="26"/>
        <v>81.394225730871099</v>
      </c>
      <c r="C80" s="59">
        <f t="shared" si="27"/>
        <v>74</v>
      </c>
      <c r="D80" s="84">
        <f t="array" ref="D80">INDEX('UNESCO Data'!$M$3:$M$4658,MATCH(A80&amp;$D$130,'UNESCO Data'!$B$3:$B$4658&amp;'UNESCO Data'!$A$3:$A$4658,0))/100</f>
        <v>2.1634699999999996E-2</v>
      </c>
      <c r="E80" s="81">
        <f t="shared" si="28"/>
        <v>97.068896564558898</v>
      </c>
      <c r="F80" s="84">
        <f t="array" ref="F80">IF(ISERR(INDEX('UNESCO Data'!$M$3:$M$4658,MATCH(A80&amp;$F$130,'UNESCO Data'!$B$3:$B$4658&amp;'UNESCO Data'!$A$3:$A$4658,0))/100),"",INDEX('UNESCO Data'!$M$3:$M$4658,MATCH(A80&amp;$F$130,'UNESCO Data'!$B$3:$B$4658&amp;'UNESCO Data'!$A$3:$A$4658,0))/100)</f>
        <v>6.85698E-2</v>
      </c>
      <c r="G80" s="81">
        <f t="shared" si="29"/>
        <v>90.627123798913189</v>
      </c>
      <c r="H80" s="84">
        <f t="array" ref="H80">IF(ISERR(INDEX('UNESCO Data'!$M$3:$M$4658,MATCH(A80&amp;$H$130,'UNESCO Data'!$B$3:$B$4658&amp;'UNESCO Data'!$A$3:$A$4658,0))/100),"",INDEX('UNESCO Data'!$M$3:$M$4658,MATCH(A80&amp;$H$130,'UNESCO Data'!$B$3:$B$4658&amp;'UNESCO Data'!$A$3:$A$4658,0))/100)</f>
        <v>0.31394169999999999</v>
      </c>
      <c r="I80" s="81">
        <f t="shared" si="30"/>
        <v>65.430491691683415</v>
      </c>
      <c r="J80" s="86">
        <f t="array" ref="J80">IF(ISERR(INDEX('UNESCO Data'!$M$3:$M$4658,MATCH(A80&amp;$J$130,'UNESCO Data'!$B$3:$B$4658&amp;'UNESCO Data'!$A$3:$A$4658,0))/100),"",INDEX('UNESCO Data'!$M$3:$M$4658,MATCH(A80&amp;$J$130,'UNESCO Data'!$B$3:$B$4658&amp;'UNESCO Data'!$A$3:$A$4658,0))/100)</f>
        <v>0.9574187999999999</v>
      </c>
      <c r="K80" s="81">
        <f t="shared" si="31"/>
        <v>94.796737555962807</v>
      </c>
      <c r="L80" s="84">
        <f t="array" ref="L80">IF(ISERR(INDEX('UNESCO Data'!$M$3:$M$4658,MATCH(A80&amp;$L$130,'UNESCO Data'!$B$3:$B$4658&amp;'UNESCO Data'!$A$3:$A$4658,0))/100),"",INDEX('UNESCO Data'!$M$3:$M$4658,MATCH(A80&amp;$L$130,'UNESCO Data'!$B$3:$B$4658&amp;'UNESCO Data'!$A$3:$A$4658,0))/100)</f>
        <v>0.80899640000000006</v>
      </c>
      <c r="M80" s="81">
        <f t="shared" si="32"/>
        <v>80.086865502343656</v>
      </c>
      <c r="N80" s="84">
        <f t="array" ref="N80">IF(ISERR(INDEX('UNESCO Data'!$M$3:$M$4658,MATCH(A80&amp;$N$130,'UNESCO Data'!$B$3:$B$4658&amp;'UNESCO Data'!$A$3:$A$4658,0))/100),"",INDEX('UNESCO Data'!$M$3:$M$4658,MATCH(A80&amp;$N$130,'UNESCO Data'!$B$3:$B$4658&amp;'UNESCO Data'!$A$3:$A$4658,0))/100)</f>
        <v>0.50965660000000002</v>
      </c>
      <c r="O80" s="81">
        <f t="shared" si="33"/>
        <v>52.057203089062497</v>
      </c>
      <c r="P80" s="77">
        <f t="array" ref="P80">INDEX('UNESCO Data'!$M$3:$M$4658,MATCH(A80&amp;$P$130,'UNESCO Data'!$B$3:$B$4658&amp;'UNESCO Data'!$A$3:$A$4658,0))</f>
        <v>10.707229999999999</v>
      </c>
      <c r="Q80" s="81">
        <f t="shared" si="34"/>
        <v>74.502056273743804</v>
      </c>
      <c r="R80" s="84">
        <f t="array" ref="R80">IF(ISERR(INDEX('UNESCO Data'!$M$3:$M$4658,MATCH(A80&amp;$R$130,'UNESCO Data'!$B$3:$B$4658&amp;'UNESCO Data'!$A$3:$A$4658,0))/100),"",INDEX('UNESCO Data'!$M$3:$M$4658,MATCH(A80&amp;$R$130,'UNESCO Data'!$B$3:$B$4658&amp;'UNESCO Data'!$A$3:$A$4658,0))/100)</f>
        <v>0.97963729999999993</v>
      </c>
      <c r="S80" s="81">
        <f t="shared" si="35"/>
        <v>97.542304534715882</v>
      </c>
      <c r="T80" s="84">
        <f t="array" ref="T80">IF(ISERR(INDEX('UNESCO Data'!$M$3:$M$4658,MATCH(A80&amp;$T$130,'UNESCO Data'!$B$3:$B$4658&amp;'UNESCO Data'!$A$3:$A$4658,0))/100),"",INDEX('UNESCO Data'!$M$3:$M$4658,MATCH(A80&amp;$T$130,'UNESCO Data'!$B$3:$B$4658&amp;'UNESCO Data'!$A$3:$A$4658,0))/100)</f>
        <v>0.99611869999999991</v>
      </c>
      <c r="U80" s="81">
        <f t="shared" si="36"/>
        <v>99.588130413660821</v>
      </c>
      <c r="V80" s="88">
        <f t="array" ref="V80">INDEX('UNESCO Data'!$M$3:$M$4658,MATCH(A80&amp;$V$130,'UNESCO Data'!$B$3:$B$4658&amp;'UNESCO Data'!$A$3:$A$4658,0))</f>
        <v>19.237290000000002</v>
      </c>
      <c r="W80" s="81">
        <f t="shared" si="37"/>
        <v>85.446836569975602</v>
      </c>
      <c r="X80" s="84">
        <f t="array" ref="X80">IF(ISERR(INDEX('UNESCO Data'!$M$3:$M$4658,MATCH(A80&amp;$X$130,'UNESCO Data'!$B$3:$B$4658&amp;'UNESCO Data'!$A$3:$A$4658,0))/100),"",INDEX('UNESCO Data'!$M$3:$M$4658,MATCH(A80&amp;$X$130,'UNESCO Data'!$B$3:$B$4658&amp;'UNESCO Data'!$A$3:$A$4658,0))/100)</f>
        <v>0.18533080000000002</v>
      </c>
      <c r="Y80" s="81">
        <f t="shared" si="38"/>
        <v>58.189837044961493</v>
      </c>
    </row>
    <row r="81" spans="1:25" x14ac:dyDescent="0.25">
      <c r="A81" s="66" t="s">
        <v>54</v>
      </c>
      <c r="B81" s="75">
        <f t="shared" si="26"/>
        <v>81.468942923733195</v>
      </c>
      <c r="C81" s="59">
        <f t="shared" si="27"/>
        <v>75</v>
      </c>
      <c r="D81" s="84">
        <f t="array" ref="D81">INDEX('UNESCO Data'!$M$3:$M$4658,MATCH(A81&amp;$D$130,'UNESCO Data'!$B$3:$B$4658&amp;'UNESCO Data'!$A$3:$A$4658,0))/100</f>
        <v>0.116784</v>
      </c>
      <c r="E81" s="81">
        <f t="shared" si="28"/>
        <v>84.07721444270598</v>
      </c>
      <c r="F81" s="84">
        <f t="array" ref="F81">IF(ISERR(INDEX('UNESCO Data'!$M$3:$M$4658,MATCH(A81&amp;$F$130,'UNESCO Data'!$B$3:$B$4658&amp;'UNESCO Data'!$A$3:$A$4658,0))/100),"",INDEX('UNESCO Data'!$M$3:$M$4658,MATCH(A81&amp;$F$130,'UNESCO Data'!$B$3:$B$4658&amp;'UNESCO Data'!$A$3:$A$4658,0))/100)</f>
        <v>6.1597499999999999E-2</v>
      </c>
      <c r="G81" s="81">
        <f t="shared" si="29"/>
        <v>91.581885880714381</v>
      </c>
      <c r="H81" s="84">
        <f t="array" ref="H81">IF(ISERR(INDEX('UNESCO Data'!$M$3:$M$4658,MATCH(A81&amp;$H$130,'UNESCO Data'!$B$3:$B$4658&amp;'UNESCO Data'!$A$3:$A$4658,0))/100),"",INDEX('UNESCO Data'!$M$3:$M$4658,MATCH(A81&amp;$H$130,'UNESCO Data'!$B$3:$B$4658&amp;'UNESCO Data'!$A$3:$A$4658,0))/100)</f>
        <v>0.23583999999999999</v>
      </c>
      <c r="I81" s="81">
        <f t="shared" si="30"/>
        <v>74.06979364243071</v>
      </c>
      <c r="J81" s="86">
        <f t="array" ref="J81">IF(ISERR(INDEX('UNESCO Data'!$M$3:$M$4658,MATCH(A81&amp;$J$130,'UNESCO Data'!$B$3:$B$4658&amp;'UNESCO Data'!$A$3:$A$4658,0))/100),"",INDEX('UNESCO Data'!$M$3:$M$4658,MATCH(A81&amp;$J$130,'UNESCO Data'!$B$3:$B$4658&amp;'UNESCO Data'!$A$3:$A$4658,0))/100)</f>
        <v>0.91310000000000002</v>
      </c>
      <c r="K81" s="81">
        <f t="shared" si="31"/>
        <v>89.381146929000806</v>
      </c>
      <c r="L81" s="84">
        <f t="array" ref="L81">IF(ISERR(INDEX('UNESCO Data'!$M$3:$M$4658,MATCH(A81&amp;$L$130,'UNESCO Data'!$B$3:$B$4658&amp;'UNESCO Data'!$A$3:$A$4658,0))/100),"",INDEX('UNESCO Data'!$M$3:$M$4658,MATCH(A81&amp;$L$130,'UNESCO Data'!$B$3:$B$4658&amp;'UNESCO Data'!$A$3:$A$4658,0))/100)</f>
        <v>0.87179269999999998</v>
      </c>
      <c r="M81" s="81">
        <f t="shared" si="32"/>
        <v>86.633711571502431</v>
      </c>
      <c r="N81" s="84">
        <f t="array" ref="N81">IF(ISERR(INDEX('UNESCO Data'!$M$3:$M$4658,MATCH(A81&amp;$N$130,'UNESCO Data'!$B$3:$B$4658&amp;'UNESCO Data'!$A$3:$A$4658,0))/100),"",INDEX('UNESCO Data'!$M$3:$M$4658,MATCH(A81&amp;$N$130,'UNESCO Data'!$B$3:$B$4658&amp;'UNESCO Data'!$A$3:$A$4658,0))/100)</f>
        <v>0.63259880000000002</v>
      </c>
      <c r="O81" s="81">
        <f t="shared" si="33"/>
        <v>64.843417437883616</v>
      </c>
      <c r="P81" s="77">
        <f t="array" ref="P81">INDEX('UNESCO Data'!$M$3:$M$4658,MATCH(A81&amp;$P$130,'UNESCO Data'!$B$3:$B$4658&amp;'UNESCO Data'!$A$3:$A$4658,0))</f>
        <v>8.1407799999999995</v>
      </c>
      <c r="Q81" s="81">
        <f t="shared" si="34"/>
        <v>55.343139048000126</v>
      </c>
      <c r="R81" s="84">
        <f t="array" ref="R81">IF(ISERR(INDEX('UNESCO Data'!$M$3:$M$4658,MATCH(A81&amp;$R$130,'UNESCO Data'!$B$3:$B$4658&amp;'UNESCO Data'!$A$3:$A$4658,0))/100),"",INDEX('UNESCO Data'!$M$3:$M$4658,MATCH(A81&amp;$R$130,'UNESCO Data'!$B$3:$B$4658&amp;'UNESCO Data'!$A$3:$A$4658,0))/100)</f>
        <v>0.98213939999999988</v>
      </c>
      <c r="S81" s="81">
        <f t="shared" si="35"/>
        <v>97.844297876644376</v>
      </c>
      <c r="T81" s="84">
        <f t="array" ref="T81">IF(ISERR(INDEX('UNESCO Data'!$M$3:$M$4658,MATCH(A81&amp;$T$130,'UNESCO Data'!$B$3:$B$4658&amp;'UNESCO Data'!$A$3:$A$4658,0))/100),"",INDEX('UNESCO Data'!$M$3:$M$4658,MATCH(A81&amp;$T$130,'UNESCO Data'!$B$3:$B$4658&amp;'UNESCO Data'!$A$3:$A$4658,0))/100)</f>
        <v>0.85053939999999995</v>
      </c>
      <c r="U81" s="81">
        <f t="shared" si="36"/>
        <v>84.139779069898239</v>
      </c>
      <c r="V81" s="88">
        <f t="array" ref="V81">INDEX('UNESCO Data'!$M$3:$M$4658,MATCH(A81&amp;$V$130,'UNESCO Data'!$B$3:$B$4658&amp;'UNESCO Data'!$A$3:$A$4658,0))</f>
        <v>18.290980000000001</v>
      </c>
      <c r="W81" s="81">
        <f t="shared" si="37"/>
        <v>86.775043338551313</v>
      </c>
      <c r="X81" s="84" t="str">
        <f t="array" ref="X81">IF(ISERR(INDEX('UNESCO Data'!$M$3:$M$4658,MATCH(A81&amp;$X$130,'UNESCO Data'!$B$3:$B$4658&amp;'UNESCO Data'!$A$3:$A$4658,0))/100),"",INDEX('UNESCO Data'!$M$3:$M$4658,MATCH(A81&amp;$X$130,'UNESCO Data'!$B$3:$B$4658&amp;'UNESCO Data'!$A$3:$A$4658,0))/100)</f>
        <v/>
      </c>
      <c r="Y81" s="81" t="str">
        <f t="shared" si="38"/>
        <v/>
      </c>
    </row>
    <row r="82" spans="1:25" x14ac:dyDescent="0.25">
      <c r="A82" s="66" t="s">
        <v>116</v>
      </c>
      <c r="B82" s="75">
        <f t="shared" si="26"/>
        <v>81.962917017323605</v>
      </c>
      <c r="C82" s="59">
        <f t="shared" si="27"/>
        <v>76</v>
      </c>
      <c r="D82" s="84">
        <f t="array" ref="D82">INDEX('UNESCO Data'!$M$3:$M$4658,MATCH(A82&amp;$D$130,'UNESCO Data'!$B$3:$B$4658&amp;'UNESCO Data'!$A$3:$A$4658,0))/100</f>
        <v>3.3354200000000001E-2</v>
      </c>
      <c r="E82" s="81">
        <f t="shared" si="28"/>
        <v>95.468716441036648</v>
      </c>
      <c r="F82" s="84">
        <f t="array" ref="F82">IF(ISERR(INDEX('UNESCO Data'!$M$3:$M$4658,MATCH(A82&amp;$F$130,'UNESCO Data'!$B$3:$B$4658&amp;'UNESCO Data'!$A$3:$A$4658,0))/100),"",INDEX('UNESCO Data'!$M$3:$M$4658,MATCH(A82&amp;$F$130,'UNESCO Data'!$B$3:$B$4658&amp;'UNESCO Data'!$A$3:$A$4658,0))/100)</f>
        <v>7.0597999999999998E-3</v>
      </c>
      <c r="G82" s="81">
        <f t="shared" si="29"/>
        <v>99.05008546889168</v>
      </c>
      <c r="H82" s="84">
        <f t="array" ref="H82">IF(ISERR(INDEX('UNESCO Data'!$M$3:$M$4658,MATCH(A82&amp;$H$130,'UNESCO Data'!$B$3:$B$4658&amp;'UNESCO Data'!$A$3:$A$4658,0))/100),"",INDEX('UNESCO Data'!$M$3:$M$4658,MATCH(A82&amp;$H$130,'UNESCO Data'!$B$3:$B$4658&amp;'UNESCO Data'!$A$3:$A$4658,0))/100)</f>
        <v>5.0857300000000001E-2</v>
      </c>
      <c r="I82" s="81">
        <f t="shared" si="30"/>
        <v>94.531850178517729</v>
      </c>
      <c r="J82" s="86">
        <f t="array" ref="J82">IF(ISERR(INDEX('UNESCO Data'!$M$3:$M$4658,MATCH(A82&amp;$J$130,'UNESCO Data'!$B$3:$B$4658&amp;'UNESCO Data'!$A$3:$A$4658,0))/100),"",INDEX('UNESCO Data'!$M$3:$M$4658,MATCH(A82&amp;$J$130,'UNESCO Data'!$B$3:$B$4658&amp;'UNESCO Data'!$A$3:$A$4658,0))/100)</f>
        <v>0.9541388999999999</v>
      </c>
      <c r="K82" s="81">
        <f t="shared" si="31"/>
        <v>94.39594611536937</v>
      </c>
      <c r="L82" s="84">
        <f t="array" ref="L82">IF(ISERR(INDEX('UNESCO Data'!$M$3:$M$4658,MATCH(A82&amp;$L$130,'UNESCO Data'!$B$3:$B$4658&amp;'UNESCO Data'!$A$3:$A$4658,0))/100),"",INDEX('UNESCO Data'!$M$3:$M$4658,MATCH(A82&amp;$L$130,'UNESCO Data'!$B$3:$B$4658&amp;'UNESCO Data'!$A$3:$A$4658,0))/100)</f>
        <v>0.8188185</v>
      </c>
      <c r="M82" s="81">
        <f t="shared" si="32"/>
        <v>81.110871323958705</v>
      </c>
      <c r="N82" s="84">
        <f t="array" ref="N82">IF(ISERR(INDEX('UNESCO Data'!$M$3:$M$4658,MATCH(A82&amp;$N$130,'UNESCO Data'!$B$3:$B$4658&amp;'UNESCO Data'!$A$3:$A$4658,0))/100),"",INDEX('UNESCO Data'!$M$3:$M$4658,MATCH(A82&amp;$N$130,'UNESCO Data'!$B$3:$B$4658&amp;'UNESCO Data'!$A$3:$A$4658,0))/100)</f>
        <v>0.5790189</v>
      </c>
      <c r="O82" s="81">
        <f t="shared" si="33"/>
        <v>59.271009540608297</v>
      </c>
      <c r="P82" s="77">
        <f t="array" ref="P82">INDEX('UNESCO Data'!$M$3:$M$4658,MATCH(A82&amp;$P$130,'UNESCO Data'!$B$3:$B$4658&amp;'UNESCO Data'!$A$3:$A$4658,0))</f>
        <v>10.26811</v>
      </c>
      <c r="Q82" s="81">
        <f t="shared" si="34"/>
        <v>71.223962513036014</v>
      </c>
      <c r="R82" s="84">
        <f t="array" ref="R82">IF(ISERR(INDEX('UNESCO Data'!$M$3:$M$4658,MATCH(A82&amp;$R$130,'UNESCO Data'!$B$3:$B$4658&amp;'UNESCO Data'!$A$3:$A$4658,0))/100),"",INDEX('UNESCO Data'!$M$3:$M$4658,MATCH(A82&amp;$R$130,'UNESCO Data'!$B$3:$B$4658&amp;'UNESCO Data'!$A$3:$A$4658,0))/100)</f>
        <v>0.98979859999999997</v>
      </c>
      <c r="S82" s="81">
        <f t="shared" si="35"/>
        <v>98.768732313516907</v>
      </c>
      <c r="T82" s="84">
        <f t="array" ref="T82">IF(ISERR(INDEX('UNESCO Data'!$M$3:$M$4658,MATCH(A82&amp;$T$130,'UNESCO Data'!$B$3:$B$4658&amp;'UNESCO Data'!$A$3:$A$4658,0))/100),"",INDEX('UNESCO Data'!$M$3:$M$4658,MATCH(A82&amp;$T$130,'UNESCO Data'!$B$3:$B$4658&amp;'UNESCO Data'!$A$3:$A$4658,0))/100)</f>
        <v>1</v>
      </c>
      <c r="U82" s="81">
        <f t="shared" si="36"/>
        <v>100</v>
      </c>
      <c r="V82" s="88">
        <f t="array" ref="V82">INDEX('UNESCO Data'!$M$3:$M$4658,MATCH(A82&amp;$V$130,'UNESCO Data'!$B$3:$B$4658&amp;'UNESCO Data'!$A$3:$A$4658,0))</f>
        <v>28.222000000000001</v>
      </c>
      <c r="W82" s="81">
        <f t="shared" si="37"/>
        <v>72.836219926708694</v>
      </c>
      <c r="X82" s="84">
        <f t="array" ref="X82">IF(ISERR(INDEX('UNESCO Data'!$M$3:$M$4658,MATCH(A82&amp;$X$130,'UNESCO Data'!$B$3:$B$4658&amp;'UNESCO Data'!$A$3:$A$4658,0))/100),"",INDEX('UNESCO Data'!$M$3:$M$4658,MATCH(A82&amp;$X$130,'UNESCO Data'!$B$3:$B$4658&amp;'UNESCO Data'!$A$3:$A$4658,0))/100)</f>
        <v>0.12150850000000001</v>
      </c>
      <c r="Y82" s="81">
        <f t="shared" si="38"/>
        <v>34.934693368915603</v>
      </c>
    </row>
    <row r="83" spans="1:25" x14ac:dyDescent="0.25">
      <c r="A83" s="66" t="s">
        <v>137</v>
      </c>
      <c r="B83" s="75">
        <f t="shared" si="26"/>
        <v>82.019832043423207</v>
      </c>
      <c r="C83" s="59">
        <f t="shared" si="27"/>
        <v>77</v>
      </c>
      <c r="D83" s="84">
        <f t="array" ref="D83">INDEX('UNESCO Data'!$M$3:$M$4658,MATCH(A83&amp;$D$130,'UNESCO Data'!$B$3:$B$4658&amp;'UNESCO Data'!$A$3:$A$4658,0))/100</f>
        <v>1.71912E-2</v>
      </c>
      <c r="E83" s="81">
        <f t="shared" si="28"/>
        <v>97.675611900441069</v>
      </c>
      <c r="F83" s="84">
        <f t="array" ref="F83">IF(ISERR(INDEX('UNESCO Data'!$M$3:$M$4658,MATCH(A83&amp;$F$130,'UNESCO Data'!$B$3:$B$4658&amp;'UNESCO Data'!$A$3:$A$4658,0))/100),"",INDEX('UNESCO Data'!$M$3:$M$4658,MATCH(A83&amp;$F$130,'UNESCO Data'!$B$3:$B$4658&amp;'UNESCO Data'!$A$3:$A$4658,0))/100)</f>
        <v>9.3282799999999999E-2</v>
      </c>
      <c r="G83" s="81">
        <f t="shared" si="29"/>
        <v>87.243013056754549</v>
      </c>
      <c r="H83" s="84">
        <f t="array" ref="H83">IF(ISERR(INDEX('UNESCO Data'!$M$3:$M$4658,MATCH(A83&amp;$H$130,'UNESCO Data'!$B$3:$B$4658&amp;'UNESCO Data'!$A$3:$A$4658,0))/100),"",INDEX('UNESCO Data'!$M$3:$M$4658,MATCH(A83&amp;$H$130,'UNESCO Data'!$B$3:$B$4658&amp;'UNESCO Data'!$A$3:$A$4658,0))/100)</f>
        <v>0.20857249999999999</v>
      </c>
      <c r="I83" s="81">
        <f t="shared" si="30"/>
        <v>77.086016924920116</v>
      </c>
      <c r="J83" s="86">
        <f t="array" ref="J83">IF(ISERR(INDEX('UNESCO Data'!$M$3:$M$4658,MATCH(A83&amp;$J$130,'UNESCO Data'!$B$3:$B$4658&amp;'UNESCO Data'!$A$3:$A$4658,0))/100),"",INDEX('UNESCO Data'!$M$3:$M$4658,MATCH(A83&amp;$J$130,'UNESCO Data'!$B$3:$B$4658&amp;'UNESCO Data'!$A$3:$A$4658,0))/100)</f>
        <v>0.96319999999999995</v>
      </c>
      <c r="K83" s="81">
        <f t="shared" si="31"/>
        <v>95.503178446343256</v>
      </c>
      <c r="L83" s="84">
        <f t="array" ref="L83">IF(ISERR(INDEX('UNESCO Data'!$M$3:$M$4658,MATCH(A83&amp;$L$130,'UNESCO Data'!$B$3:$B$4658&amp;'UNESCO Data'!$A$3:$A$4658,0))/100),"",INDEX('UNESCO Data'!$M$3:$M$4658,MATCH(A83&amp;$L$130,'UNESCO Data'!$B$3:$B$4658&amp;'UNESCO Data'!$A$3:$A$4658,0))/100)</f>
        <v>0.77993710000000005</v>
      </c>
      <c r="M83" s="81">
        <f t="shared" si="32"/>
        <v>77.057279937947271</v>
      </c>
      <c r="N83" s="84">
        <f t="array" ref="N83">IF(ISERR(INDEX('UNESCO Data'!$M$3:$M$4658,MATCH(A83&amp;$N$130,'UNESCO Data'!$B$3:$B$4658&amp;'UNESCO Data'!$A$3:$A$4658,0))/100),"",INDEX('UNESCO Data'!$M$3:$M$4658,MATCH(A83&amp;$N$130,'UNESCO Data'!$B$3:$B$4658&amp;'UNESCO Data'!$A$3:$A$4658,0))/100)</f>
        <v>0.69610260000000002</v>
      </c>
      <c r="O83" s="81">
        <f t="shared" si="33"/>
        <v>71.44792914147007</v>
      </c>
      <c r="P83" s="77">
        <f t="array" ref="P83">INDEX('UNESCO Data'!$M$3:$M$4658,MATCH(A83&amp;$P$130,'UNESCO Data'!$B$3:$B$4658&amp;'UNESCO Data'!$A$3:$A$4658,0))</f>
        <v>8.6158300000000008</v>
      </c>
      <c r="Q83" s="81">
        <f t="shared" si="34"/>
        <v>58.88945541032534</v>
      </c>
      <c r="R83" s="84">
        <f t="array" ref="R83">IF(ISERR(INDEX('UNESCO Data'!$M$3:$M$4658,MATCH(A83&amp;$R$130,'UNESCO Data'!$B$3:$B$4658&amp;'UNESCO Data'!$A$3:$A$4658,0))/100),"",INDEX('UNESCO Data'!$M$3:$M$4658,MATCH(A83&amp;$R$130,'UNESCO Data'!$B$3:$B$4658&amp;'UNESCO Data'!$A$3:$A$4658,0))/100)</f>
        <v>0.98984399999999995</v>
      </c>
      <c r="S83" s="81">
        <f t="shared" si="35"/>
        <v>98.774211909745489</v>
      </c>
      <c r="T83" s="84">
        <f t="array" ref="T83">IF(ISERR(INDEX('UNESCO Data'!$M$3:$M$4658,MATCH(A83&amp;$T$130,'UNESCO Data'!$B$3:$B$4658&amp;'UNESCO Data'!$A$3:$A$4658,0))/100),"",INDEX('UNESCO Data'!$M$3:$M$4658,MATCH(A83&amp;$T$130,'UNESCO Data'!$B$3:$B$4658&amp;'UNESCO Data'!$A$3:$A$4658,0))/100)</f>
        <v>0.96741270000000001</v>
      </c>
      <c r="U83" s="81">
        <f t="shared" si="36"/>
        <v>96.541953012931131</v>
      </c>
      <c r="V83" s="88">
        <f t="array" ref="V83">INDEX('UNESCO Data'!$M$3:$M$4658,MATCH(A83&amp;$V$130,'UNESCO Data'!$B$3:$B$4658&amp;'UNESCO Data'!$A$3:$A$4658,0))</f>
        <v>17.976700000000001</v>
      </c>
      <c r="W83" s="81">
        <f t="shared" si="37"/>
        <v>87.216155472236878</v>
      </c>
      <c r="X83" s="84">
        <f t="array" ref="X83">IF(ISERR(INDEX('UNESCO Data'!$M$3:$M$4658,MATCH(A83&amp;$X$130,'UNESCO Data'!$B$3:$B$4658&amp;'UNESCO Data'!$A$3:$A$4658,0))/100),"",INDEX('UNESCO Data'!$M$3:$M$4658,MATCH(A83&amp;$X$130,'UNESCO Data'!$B$3:$B$4658&amp;'UNESCO Data'!$A$3:$A$4658,0))/100)</f>
        <v>0.1759819</v>
      </c>
      <c r="Y83" s="81">
        <f t="shared" si="38"/>
        <v>54.783347264540126</v>
      </c>
    </row>
    <row r="84" spans="1:25" x14ac:dyDescent="0.25">
      <c r="A84" s="66" t="s">
        <v>6</v>
      </c>
      <c r="B84" s="75">
        <f t="shared" si="26"/>
        <v>82.167512398676166</v>
      </c>
      <c r="C84" s="59">
        <f t="shared" si="27"/>
        <v>78</v>
      </c>
      <c r="D84" s="84">
        <f t="array" ref="D84">INDEX('UNESCO Data'!$M$3:$M$4658,MATCH(A84&amp;$D$130,'UNESCO Data'!$B$3:$B$4658&amp;'UNESCO Data'!$A$3:$A$4658,0))/100</f>
        <v>2.2403699999999999E-2</v>
      </c>
      <c r="E84" s="81">
        <f t="shared" si="28"/>
        <v>96.963897331230797</v>
      </c>
      <c r="F84" s="84">
        <f t="array" ref="F84">IF(ISERR(INDEX('UNESCO Data'!$M$3:$M$4658,MATCH(A84&amp;$F$130,'UNESCO Data'!$B$3:$B$4658&amp;'UNESCO Data'!$A$3:$A$4658,0))/100),"",INDEX('UNESCO Data'!$M$3:$M$4658,MATCH(A84&amp;$F$130,'UNESCO Data'!$B$3:$B$4658&amp;'UNESCO Data'!$A$3:$A$4658,0))/100)</f>
        <v>5.7140199999999995E-2</v>
      </c>
      <c r="G84" s="81">
        <f t="shared" si="29"/>
        <v>92.192252764986776</v>
      </c>
      <c r="H84" s="84" t="str">
        <f t="array" ref="H84">IF(ISERR(INDEX('UNESCO Data'!$M$3:$M$4658,MATCH(A84&amp;$H$130,'UNESCO Data'!$B$3:$B$4658&amp;'UNESCO Data'!$A$3:$A$4658,0))/100),"",INDEX('UNESCO Data'!$M$3:$M$4658,MATCH(A84&amp;$H$130,'UNESCO Data'!$B$3:$B$4658&amp;'UNESCO Data'!$A$3:$A$4658,0))/100)</f>
        <v/>
      </c>
      <c r="I84" s="81" t="str">
        <f t="shared" si="30"/>
        <v/>
      </c>
      <c r="J84" s="86">
        <f t="array" ref="J84">IF(ISERR(INDEX('UNESCO Data'!$M$3:$M$4658,MATCH(A84&amp;$J$130,'UNESCO Data'!$B$3:$B$4658&amp;'UNESCO Data'!$A$3:$A$4658,0))/100),"",INDEX('UNESCO Data'!$M$3:$M$4658,MATCH(A84&amp;$J$130,'UNESCO Data'!$B$3:$B$4658&amp;'UNESCO Data'!$A$3:$A$4658,0))/100)</f>
        <v>0.94452879999999995</v>
      </c>
      <c r="K84" s="81">
        <f t="shared" si="31"/>
        <v>93.221628049804252</v>
      </c>
      <c r="L84" s="84">
        <f t="array" ref="L84">IF(ISERR(INDEX('UNESCO Data'!$M$3:$M$4658,MATCH(A84&amp;$L$130,'UNESCO Data'!$B$3:$B$4658&amp;'UNESCO Data'!$A$3:$A$4658,0))/100),"",INDEX('UNESCO Data'!$M$3:$M$4658,MATCH(A84&amp;$L$130,'UNESCO Data'!$B$3:$B$4658&amp;'UNESCO Data'!$A$3:$A$4658,0))/100)</f>
        <v>0.64791610000000011</v>
      </c>
      <c r="M84" s="81">
        <f t="shared" si="32"/>
        <v>63.293393134164056</v>
      </c>
      <c r="N84" s="84">
        <f t="array" ref="N84">IF(ISERR(INDEX('UNESCO Data'!$M$3:$M$4658,MATCH(A84&amp;$N$130,'UNESCO Data'!$B$3:$B$4658&amp;'UNESCO Data'!$A$3:$A$4658,0))/100),"",INDEX('UNESCO Data'!$M$3:$M$4658,MATCH(A84&amp;$N$130,'UNESCO Data'!$B$3:$B$4658&amp;'UNESCO Data'!$A$3:$A$4658,0))/100)</f>
        <v>0.36636259999999998</v>
      </c>
      <c r="O84" s="81">
        <f t="shared" si="33"/>
        <v>37.154364202984539</v>
      </c>
      <c r="P84" s="77" t="str">
        <f t="array" ref="P84">INDEX('UNESCO Data'!$M$3:$M$4658,MATCH(A84&amp;$P$130,'UNESCO Data'!$B$3:$B$4658&amp;'UNESCO Data'!$A$3:$A$4658,0))</f>
        <v/>
      </c>
      <c r="Q84" s="81" t="str">
        <f t="shared" si="34"/>
        <v/>
      </c>
      <c r="R84" s="84">
        <f t="array" ref="R84">IF(ISERR(INDEX('UNESCO Data'!$M$3:$M$4658,MATCH(A84&amp;$R$130,'UNESCO Data'!$B$3:$B$4658&amp;'UNESCO Data'!$A$3:$A$4658,0))/100),"",INDEX('UNESCO Data'!$M$3:$M$4658,MATCH(A84&amp;$R$130,'UNESCO Data'!$B$3:$B$4658&amp;'UNESCO Data'!$A$3:$A$4658,0))/100)</f>
        <v>0.96290260000000005</v>
      </c>
      <c r="S84" s="81">
        <f t="shared" si="35"/>
        <v>95.522493983910266</v>
      </c>
      <c r="T84" s="84">
        <f t="array" ref="T84">IF(ISERR(INDEX('UNESCO Data'!$M$3:$M$4658,MATCH(A84&amp;$T$130,'UNESCO Data'!$B$3:$B$4658&amp;'UNESCO Data'!$A$3:$A$4658,0))/100),"",INDEX('UNESCO Data'!$M$3:$M$4658,MATCH(A84&amp;$T$130,'UNESCO Data'!$B$3:$B$4658&amp;'UNESCO Data'!$A$3:$A$4658,0))/100)</f>
        <v>1</v>
      </c>
      <c r="U84" s="81">
        <f t="shared" si="36"/>
        <v>100</v>
      </c>
      <c r="V84" s="88">
        <f t="array" ref="V84">INDEX('UNESCO Data'!$M$3:$M$4658,MATCH(A84&amp;$V$130,'UNESCO Data'!$B$3:$B$4658&amp;'UNESCO Data'!$A$3:$A$4658,0))</f>
        <v>23.836130000000001</v>
      </c>
      <c r="W84" s="81">
        <f t="shared" si="37"/>
        <v>78.992069722328708</v>
      </c>
      <c r="X84" s="84" t="str">
        <f t="array" ref="X84">IF(ISERR(INDEX('UNESCO Data'!$M$3:$M$4658,MATCH(A84&amp;$X$130,'UNESCO Data'!$B$3:$B$4658&amp;'UNESCO Data'!$A$3:$A$4658,0))/100),"",INDEX('UNESCO Data'!$M$3:$M$4658,MATCH(A84&amp;$X$130,'UNESCO Data'!$B$3:$B$4658&amp;'UNESCO Data'!$A$3:$A$4658,0))/100)</f>
        <v/>
      </c>
      <c r="Y84" s="81" t="str">
        <f t="shared" si="38"/>
        <v/>
      </c>
    </row>
    <row r="85" spans="1:25" x14ac:dyDescent="0.25">
      <c r="A85" s="66" t="s">
        <v>143</v>
      </c>
      <c r="B85" s="75">
        <f t="shared" si="26"/>
        <v>82.287109785421521</v>
      </c>
      <c r="C85" s="59">
        <f t="shared" si="27"/>
        <v>79</v>
      </c>
      <c r="D85" s="84">
        <f t="array" ref="D85">INDEX('UNESCO Data'!$M$3:$M$4658,MATCH(A85&amp;$D$130,'UNESCO Data'!$B$3:$B$4658&amp;'UNESCO Data'!$A$3:$A$4658,0))/100</f>
        <v>0.10313560000000001</v>
      </c>
      <c r="E85" s="81">
        <f t="shared" si="28"/>
        <v>85.940766505326494</v>
      </c>
      <c r="F85" s="84">
        <f t="array" ref="F85">IF(ISERR(INDEX('UNESCO Data'!$M$3:$M$4658,MATCH(A85&amp;$F$130,'UNESCO Data'!$B$3:$B$4658&amp;'UNESCO Data'!$A$3:$A$4658,0))/100),"",INDEX('UNESCO Data'!$M$3:$M$4658,MATCH(A85&amp;$F$130,'UNESCO Data'!$B$3:$B$4658&amp;'UNESCO Data'!$A$3:$A$4658,0))/100)</f>
        <v>0.14812159999999999</v>
      </c>
      <c r="G85" s="81">
        <f t="shared" si="29"/>
        <v>79.73358190039599</v>
      </c>
      <c r="H85" s="84">
        <f t="array" ref="H85">IF(ISERR(INDEX('UNESCO Data'!$M$3:$M$4658,MATCH(A85&amp;$H$130,'UNESCO Data'!$B$3:$B$4658&amp;'UNESCO Data'!$A$3:$A$4658,0))/100),"",INDEX('UNESCO Data'!$M$3:$M$4658,MATCH(A85&amp;$H$130,'UNESCO Data'!$B$3:$B$4658&amp;'UNESCO Data'!$A$3:$A$4658,0))/100)</f>
        <v>0.38418370000000002</v>
      </c>
      <c r="I85" s="81">
        <f t="shared" si="30"/>
        <v>57.660598749220014</v>
      </c>
      <c r="J85" s="86">
        <f t="array" ref="J85">IF(ISERR(INDEX('UNESCO Data'!$M$3:$M$4658,MATCH(A85&amp;$J$130,'UNESCO Data'!$B$3:$B$4658&amp;'UNESCO Data'!$A$3:$A$4658,0))/100),"",INDEX('UNESCO Data'!$M$3:$M$4658,MATCH(A85&amp;$J$130,'UNESCO Data'!$B$3:$B$4658&amp;'UNESCO Data'!$A$3:$A$4658,0))/100)</f>
        <v>0.98553869999999999</v>
      </c>
      <c r="K85" s="81">
        <f t="shared" si="31"/>
        <v>98.232883545274561</v>
      </c>
      <c r="L85" s="84">
        <f t="array" ref="L85">IF(ISERR(INDEX('UNESCO Data'!$M$3:$M$4658,MATCH(A85&amp;$L$130,'UNESCO Data'!$B$3:$B$4658&amp;'UNESCO Data'!$A$3:$A$4658,0))/100),"",INDEX('UNESCO Data'!$M$3:$M$4658,MATCH(A85&amp;$L$130,'UNESCO Data'!$B$3:$B$4658&amp;'UNESCO Data'!$A$3:$A$4658,0))/100)</f>
        <v>0.8942795</v>
      </c>
      <c r="M85" s="81">
        <f t="shared" si="32"/>
        <v>88.978079284058126</v>
      </c>
      <c r="N85" s="84">
        <f t="array" ref="N85">IF(ISERR(INDEX('UNESCO Data'!$M$3:$M$4658,MATCH(A85&amp;$N$130,'UNESCO Data'!$B$3:$B$4658&amp;'UNESCO Data'!$A$3:$A$4658,0))/100),"",INDEX('UNESCO Data'!$M$3:$M$4658,MATCH(A85&amp;$N$130,'UNESCO Data'!$B$3:$B$4658&amp;'UNESCO Data'!$A$3:$A$4658,0))/100)</f>
        <v>0.64800440000000004</v>
      </c>
      <c r="O85" s="81">
        <f t="shared" si="33"/>
        <v>66.445628100879702</v>
      </c>
      <c r="P85" s="77">
        <f t="array" ref="P85">INDEX('UNESCO Data'!$M$3:$M$4658,MATCH(A85&amp;$P$130,'UNESCO Data'!$B$3:$B$4658&amp;'UNESCO Data'!$A$3:$A$4658,0))</f>
        <v>11.69552</v>
      </c>
      <c r="Q85" s="81">
        <f t="shared" si="34"/>
        <v>81.879782824048803</v>
      </c>
      <c r="R85" s="84">
        <f t="array" ref="R85">IF(ISERR(INDEX('UNESCO Data'!$M$3:$M$4658,MATCH(A85&amp;$R$130,'UNESCO Data'!$B$3:$B$4658&amp;'UNESCO Data'!$A$3:$A$4658,0))/100),"",INDEX('UNESCO Data'!$M$3:$M$4658,MATCH(A85&amp;$R$130,'UNESCO Data'!$B$3:$B$4658&amp;'UNESCO Data'!$A$3:$A$4658,0))/100)</f>
        <v>0.99424629999999992</v>
      </c>
      <c r="S85" s="81">
        <f t="shared" si="35"/>
        <v>99.305551699990403</v>
      </c>
      <c r="T85" s="84">
        <f t="array" ref="T85">IF(ISERR(INDEX('UNESCO Data'!$M$3:$M$4658,MATCH(A85&amp;$T$130,'UNESCO Data'!$B$3:$B$4658&amp;'UNESCO Data'!$A$3:$A$4658,0))/100),"",INDEX('UNESCO Data'!$M$3:$M$4658,MATCH(A85&amp;$T$130,'UNESCO Data'!$B$3:$B$4658&amp;'UNESCO Data'!$A$3:$A$4658,0))/100)</f>
        <v>1</v>
      </c>
      <c r="U85" s="81">
        <f t="shared" si="36"/>
        <v>100</v>
      </c>
      <c r="V85" s="88">
        <f t="array" ref="V85">INDEX('UNESCO Data'!$M$3:$M$4658,MATCH(A85&amp;$V$130,'UNESCO Data'!$B$3:$B$4658&amp;'UNESCO Data'!$A$3:$A$4658,0))</f>
        <v>17.45665</v>
      </c>
      <c r="W85" s="81">
        <f t="shared" si="37"/>
        <v>87.946078996238313</v>
      </c>
      <c r="X85" s="84">
        <f t="array" ref="X85">IF(ISERR(INDEX('UNESCO Data'!$M$3:$M$4658,MATCH(A85&amp;$X$130,'UNESCO Data'!$B$3:$B$4658&amp;'UNESCO Data'!$A$3:$A$4658,0))/100),"",INDEX('UNESCO Data'!$M$3:$M$4658,MATCH(A85&amp;$X$130,'UNESCO Data'!$B$3:$B$4658&amp;'UNESCO Data'!$A$3:$A$4658,0))/100)</f>
        <v>0.18765100000000001</v>
      </c>
      <c r="Y85" s="81">
        <f t="shared" si="38"/>
        <v>59.035256034204451</v>
      </c>
    </row>
    <row r="86" spans="1:25" x14ac:dyDescent="0.25">
      <c r="A86" s="66" t="s">
        <v>174</v>
      </c>
      <c r="B86" s="75">
        <f t="shared" si="26"/>
        <v>82.288771168412765</v>
      </c>
      <c r="C86" s="59">
        <f t="shared" si="27"/>
        <v>80</v>
      </c>
      <c r="D86" s="84">
        <f t="array" ref="D86">INDEX('UNESCO Data'!$M$3:$M$4658,MATCH(A86&amp;$D$130,'UNESCO Data'!$B$3:$B$4658&amp;'UNESCO Data'!$A$3:$A$4658,0))/100</f>
        <v>0.12540229999999999</v>
      </c>
      <c r="E86" s="81">
        <f t="shared" si="28"/>
        <v>82.900472059622089</v>
      </c>
      <c r="F86" s="84">
        <f t="array" ref="F86">IF(ISERR(INDEX('UNESCO Data'!$M$3:$M$4658,MATCH(A86&amp;$F$130,'UNESCO Data'!$B$3:$B$4658&amp;'UNESCO Data'!$A$3:$A$4658,0))/100),"",INDEX('UNESCO Data'!$M$3:$M$4658,MATCH(A86&amp;$F$130,'UNESCO Data'!$B$3:$B$4658&amp;'UNESCO Data'!$A$3:$A$4658,0))/100)</f>
        <v>9.3273700000000001E-2</v>
      </c>
      <c r="G86" s="81">
        <f t="shared" si="29"/>
        <v>87.244259178542833</v>
      </c>
      <c r="H86" s="84">
        <f t="array" ref="H86">IF(ISERR(INDEX('UNESCO Data'!$M$3:$M$4658,MATCH(A86&amp;$H$130,'UNESCO Data'!$B$3:$B$4658&amp;'UNESCO Data'!$A$3:$A$4658,0))/100),"",INDEX('UNESCO Data'!$M$3:$M$4658,MATCH(A86&amp;$H$130,'UNESCO Data'!$B$3:$B$4658&amp;'UNESCO Data'!$A$3:$A$4658,0))/100)</f>
        <v>0.15149689999999999</v>
      </c>
      <c r="I86" s="81">
        <f t="shared" si="30"/>
        <v>83.399494639490669</v>
      </c>
      <c r="J86" s="86">
        <f t="array" ref="J86">IF(ISERR(INDEX('UNESCO Data'!$M$3:$M$4658,MATCH(A86&amp;$J$130,'UNESCO Data'!$B$3:$B$4658&amp;'UNESCO Data'!$A$3:$A$4658,0))/100),"",INDEX('UNESCO Data'!$M$3:$M$4658,MATCH(A86&amp;$J$130,'UNESCO Data'!$B$3:$B$4658&amp;'UNESCO Data'!$A$3:$A$4658,0))/100)</f>
        <v>0.99252170000000006</v>
      </c>
      <c r="K86" s="81">
        <f t="shared" si="31"/>
        <v>99.086179874328508</v>
      </c>
      <c r="L86" s="84">
        <f t="array" ref="L86">IF(ISERR(INDEX('UNESCO Data'!$M$3:$M$4658,MATCH(A86&amp;$L$130,'UNESCO Data'!$B$3:$B$4658&amp;'UNESCO Data'!$A$3:$A$4658,0))/100),"",INDEX('UNESCO Data'!$M$3:$M$4658,MATCH(A86&amp;$L$130,'UNESCO Data'!$B$3:$B$4658&amp;'UNESCO Data'!$A$3:$A$4658,0))/100)</f>
        <v>0.89681270000000002</v>
      </c>
      <c r="M86" s="81">
        <f t="shared" si="32"/>
        <v>89.242178768619993</v>
      </c>
      <c r="N86" s="84">
        <f t="array" ref="N86">IF(ISERR(INDEX('UNESCO Data'!$M$3:$M$4658,MATCH(A86&amp;$N$130,'UNESCO Data'!$B$3:$B$4658&amp;'UNESCO Data'!$A$3:$A$4658,0))/100),"",INDEX('UNESCO Data'!$M$3:$M$4658,MATCH(A86&amp;$N$130,'UNESCO Data'!$B$3:$B$4658&amp;'UNESCO Data'!$A$3:$A$4658,0))/100)</f>
        <v>0.59563519999999992</v>
      </c>
      <c r="O86" s="81">
        <f t="shared" si="33"/>
        <v>60.999135224745359</v>
      </c>
      <c r="P86" s="77">
        <f t="array" ref="P86">INDEX('UNESCO Data'!$M$3:$M$4658,MATCH(A86&amp;$P$130,'UNESCO Data'!$B$3:$B$4658&amp;'UNESCO Data'!$A$3:$A$4658,0))</f>
        <v>8.1529199999999999</v>
      </c>
      <c r="Q86" s="81">
        <f t="shared" si="34"/>
        <v>55.433765888624542</v>
      </c>
      <c r="R86" s="84">
        <f t="array" ref="R86">IF(ISERR(INDEX('UNESCO Data'!$M$3:$M$4658,MATCH(A86&amp;$R$130,'UNESCO Data'!$B$3:$B$4658&amp;'UNESCO Data'!$A$3:$A$4658,0))/100),"",INDEX('UNESCO Data'!$M$3:$M$4658,MATCH(A86&amp;$R$130,'UNESCO Data'!$B$3:$B$4658&amp;'UNESCO Data'!$A$3:$A$4658,0))/100)</f>
        <v>0.98953760000000002</v>
      </c>
      <c r="S86" s="81">
        <f t="shared" si="35"/>
        <v>98.73723067000013</v>
      </c>
      <c r="T86" s="84">
        <f t="array" ref="T86">IF(ISERR(INDEX('UNESCO Data'!$M$3:$M$4658,MATCH(A86&amp;$T$130,'UNESCO Data'!$B$3:$B$4658&amp;'UNESCO Data'!$A$3:$A$4658,0))/100),"",INDEX('UNESCO Data'!$M$3:$M$4658,MATCH(A86&amp;$T$130,'UNESCO Data'!$B$3:$B$4658&amp;'UNESCO Data'!$A$3:$A$4658,0))/100)</f>
        <v>1</v>
      </c>
      <c r="U86" s="81">
        <f t="shared" si="36"/>
        <v>100</v>
      </c>
      <c r="V86" s="88">
        <f t="array" ref="V86">INDEX('UNESCO Data'!$M$3:$M$4658,MATCH(A86&amp;$V$130,'UNESCO Data'!$B$3:$B$4658&amp;'UNESCO Data'!$A$3:$A$4658,0))</f>
        <v>16.882459999999998</v>
      </c>
      <c r="W86" s="81">
        <f t="shared" si="37"/>
        <v>88.751991482050045</v>
      </c>
      <c r="X86" s="84">
        <f t="array" ref="X86">IF(ISERR(INDEX('UNESCO Data'!$M$3:$M$4658,MATCH(A86&amp;$X$130,'UNESCO Data'!$B$3:$B$4658&amp;'UNESCO Data'!$A$3:$A$4658,0))/100),"",INDEX('UNESCO Data'!$M$3:$M$4658,MATCH(A86&amp;$X$130,'UNESCO Data'!$B$3:$B$4658&amp;'UNESCO Data'!$A$3:$A$4658,0))/100)</f>
        <v>0.18860199999999999</v>
      </c>
      <c r="Y86" s="81">
        <f t="shared" si="38"/>
        <v>59.38177506651634</v>
      </c>
    </row>
    <row r="87" spans="1:25" x14ac:dyDescent="0.25">
      <c r="A87" s="66" t="s">
        <v>38</v>
      </c>
      <c r="B87" s="75">
        <f t="shared" si="26"/>
        <v>82.296755837562728</v>
      </c>
      <c r="C87" s="59">
        <f t="shared" si="27"/>
        <v>81</v>
      </c>
      <c r="D87" s="84">
        <f t="array" ref="D87">INDEX('UNESCO Data'!$M$3:$M$4658,MATCH(A87&amp;$D$130,'UNESCO Data'!$B$3:$B$4658&amp;'UNESCO Data'!$A$3:$A$4658,0))/100</f>
        <v>5.7146299999999997E-2</v>
      </c>
      <c r="E87" s="81">
        <f t="shared" si="28"/>
        <v>92.22014393223904</v>
      </c>
      <c r="F87" s="84">
        <f t="array" ref="F87">IF(ISERR(INDEX('UNESCO Data'!$M$3:$M$4658,MATCH(A87&amp;$F$130,'UNESCO Data'!$B$3:$B$4658&amp;'UNESCO Data'!$A$3:$A$4658,0))/100),"",INDEX('UNESCO Data'!$M$3:$M$4658,MATCH(A87&amp;$F$130,'UNESCO Data'!$B$3:$B$4658&amp;'UNESCO Data'!$A$3:$A$4658,0))/100)</f>
        <v>4.7882999999999995E-2</v>
      </c>
      <c r="G87" s="81">
        <f t="shared" si="29"/>
        <v>93.45990096481323</v>
      </c>
      <c r="H87" s="84">
        <f t="array" ref="H87">IF(ISERR(INDEX('UNESCO Data'!$M$3:$M$4658,MATCH(A87&amp;$H$130,'UNESCO Data'!$B$3:$B$4658&amp;'UNESCO Data'!$A$3:$A$4658,0))/100),"",INDEX('UNESCO Data'!$M$3:$M$4658,MATCH(A87&amp;$H$130,'UNESCO Data'!$B$3:$B$4658&amp;'UNESCO Data'!$A$3:$A$4658,0))/100)</f>
        <v>5.4405599999999998E-2</v>
      </c>
      <c r="I87" s="81">
        <f t="shared" si="30"/>
        <v>94.139351230199878</v>
      </c>
      <c r="J87" s="86">
        <f t="array" ref="J87">IF(ISERR(INDEX('UNESCO Data'!$M$3:$M$4658,MATCH(A87&amp;$J$130,'UNESCO Data'!$B$3:$B$4658&amp;'UNESCO Data'!$A$3:$A$4658,0))/100),"",INDEX('UNESCO Data'!$M$3:$M$4658,MATCH(A87&amp;$J$130,'UNESCO Data'!$B$3:$B$4658&amp;'UNESCO Data'!$A$3:$A$4658,0))/100)</f>
        <v>0.97770000000000001</v>
      </c>
      <c r="K87" s="81">
        <f t="shared" si="31"/>
        <v>97.27502389547432</v>
      </c>
      <c r="L87" s="84">
        <f t="array" ref="L87">IF(ISERR(INDEX('UNESCO Data'!$M$3:$M$4658,MATCH(A87&amp;$L$130,'UNESCO Data'!$B$3:$B$4658&amp;'UNESCO Data'!$A$3:$A$4658,0))/100),"",INDEX('UNESCO Data'!$M$3:$M$4658,MATCH(A87&amp;$L$130,'UNESCO Data'!$B$3:$B$4658&amp;'UNESCO Data'!$A$3:$A$4658,0))/100)</f>
        <v>0.86519639999999998</v>
      </c>
      <c r="M87" s="81">
        <f t="shared" si="32"/>
        <v>85.946012443910661</v>
      </c>
      <c r="N87" s="84">
        <f t="array" ref="N87">IF(ISERR(INDEX('UNESCO Data'!$M$3:$M$4658,MATCH(A87&amp;$N$130,'UNESCO Data'!$B$3:$B$4658&amp;'UNESCO Data'!$A$3:$A$4658,0))/100),"",INDEX('UNESCO Data'!$M$3:$M$4658,MATCH(A87&amp;$N$130,'UNESCO Data'!$B$3:$B$4658&amp;'UNESCO Data'!$A$3:$A$4658,0))/100)</f>
        <v>0.4684373</v>
      </c>
      <c r="O87" s="81">
        <f t="shared" si="33"/>
        <v>47.770320268449538</v>
      </c>
      <c r="P87" s="77">
        <f t="array" ref="P87">INDEX('UNESCO Data'!$M$3:$M$4658,MATCH(A87&amp;$P$130,'UNESCO Data'!$B$3:$B$4658&amp;'UNESCO Data'!$A$3:$A$4658,0))</f>
        <v>9.9148800000000001</v>
      </c>
      <c r="Q87" s="81">
        <f t="shared" si="34"/>
        <v>68.587049917174241</v>
      </c>
      <c r="R87" s="84">
        <f t="array" ref="R87">IF(ISERR(INDEX('UNESCO Data'!$M$3:$M$4658,MATCH(A87&amp;$R$130,'UNESCO Data'!$B$3:$B$4658&amp;'UNESCO Data'!$A$3:$A$4658,0))/100),"",INDEX('UNESCO Data'!$M$3:$M$4658,MATCH(A87&amp;$R$130,'UNESCO Data'!$B$3:$B$4658&amp;'UNESCO Data'!$A$3:$A$4658,0))/100)</f>
        <v>0.99163470000000009</v>
      </c>
      <c r="S87" s="81">
        <f t="shared" si="35"/>
        <v>98.990342151299146</v>
      </c>
      <c r="T87" s="84" t="str">
        <f t="array" ref="T87">IF(ISERR(INDEX('UNESCO Data'!$M$3:$M$4658,MATCH(A87&amp;$T$130,'UNESCO Data'!$B$3:$B$4658&amp;'UNESCO Data'!$A$3:$A$4658,0))/100),"",INDEX('UNESCO Data'!$M$3:$M$4658,MATCH(A87&amp;$T$130,'UNESCO Data'!$B$3:$B$4658&amp;'UNESCO Data'!$A$3:$A$4658,0))/100)</f>
        <v/>
      </c>
      <c r="U87" s="81" t="str">
        <f t="shared" si="36"/>
        <v/>
      </c>
      <c r="V87" s="88">
        <f t="array" ref="V87">INDEX('UNESCO Data'!$M$3:$M$4658,MATCH(A87&amp;$V$130,'UNESCO Data'!$B$3:$B$4658&amp;'UNESCO Data'!$A$3:$A$4658,0))</f>
        <v>19.525870000000001</v>
      </c>
      <c r="W87" s="81">
        <f t="shared" si="37"/>
        <v>85.041796034341857</v>
      </c>
      <c r="X87" s="84">
        <f t="array" ref="X87">IF(ISERR(INDEX('UNESCO Data'!$M$3:$M$4658,MATCH(A87&amp;$X$130,'UNESCO Data'!$B$3:$B$4658&amp;'UNESCO Data'!$A$3:$A$4658,0))/100),"",INDEX('UNESCO Data'!$M$3:$M$4658,MATCH(A87&amp;$X$130,'UNESCO Data'!$B$3:$B$4658&amp;'UNESCO Data'!$A$3:$A$4658,0))/100)</f>
        <v>0.18902969999999999</v>
      </c>
      <c r="Y87" s="81">
        <f t="shared" si="38"/>
        <v>59.537617537725382</v>
      </c>
    </row>
    <row r="88" spans="1:25" x14ac:dyDescent="0.25">
      <c r="A88" s="66" t="s">
        <v>148</v>
      </c>
      <c r="B88" s="75">
        <f t="shared" si="26"/>
        <v>82.776977813949571</v>
      </c>
      <c r="C88" s="59">
        <f t="shared" si="27"/>
        <v>82</v>
      </c>
      <c r="D88" s="84">
        <f t="array" ref="D88">INDEX('UNESCO Data'!$M$3:$M$4658,MATCH(A88&amp;$D$130,'UNESCO Data'!$B$3:$B$4658&amp;'UNESCO Data'!$A$3:$A$4658,0))/100</f>
        <v>7.0886100000000007E-2</v>
      </c>
      <c r="E88" s="81">
        <f t="shared" si="28"/>
        <v>90.344112116788637</v>
      </c>
      <c r="F88" s="84">
        <f t="array" ref="F88">IF(ISERR(INDEX('UNESCO Data'!$M$3:$M$4658,MATCH(A88&amp;$F$130,'UNESCO Data'!$B$3:$B$4658&amp;'UNESCO Data'!$A$3:$A$4658,0))/100),"",INDEX('UNESCO Data'!$M$3:$M$4658,MATCH(A88&amp;$F$130,'UNESCO Data'!$B$3:$B$4658&amp;'UNESCO Data'!$A$3:$A$4658,0))/100)</f>
        <v>0.1565366</v>
      </c>
      <c r="G88" s="81">
        <f t="shared" si="29"/>
        <v>78.581261587392092</v>
      </c>
      <c r="H88" s="84">
        <f t="array" ref="H88">IF(ISERR(INDEX('UNESCO Data'!$M$3:$M$4658,MATCH(A88&amp;$H$130,'UNESCO Data'!$B$3:$B$4658&amp;'UNESCO Data'!$A$3:$A$4658,0))/100),"",INDEX('UNESCO Data'!$M$3:$M$4658,MATCH(A88&amp;$H$130,'UNESCO Data'!$B$3:$B$4658&amp;'UNESCO Data'!$A$3:$A$4658,0))/100)</f>
        <v>0.23490359999999999</v>
      </c>
      <c r="I88" s="81">
        <f t="shared" si="30"/>
        <v>74.173374516428098</v>
      </c>
      <c r="J88" s="86">
        <f t="array" ref="J88">IF(ISERR(INDEX('UNESCO Data'!$M$3:$M$4658,MATCH(A88&amp;$J$130,'UNESCO Data'!$B$3:$B$4658&amp;'UNESCO Data'!$A$3:$A$4658,0))/100),"",INDEX('UNESCO Data'!$M$3:$M$4658,MATCH(A88&amp;$J$130,'UNESCO Data'!$B$3:$B$4658&amp;'UNESCO Data'!$A$3:$A$4658,0))/100)</f>
        <v>0.99596469999999993</v>
      </c>
      <c r="K88" s="81">
        <f t="shared" si="31"/>
        <v>99.50690152131871</v>
      </c>
      <c r="L88" s="84">
        <f t="array" ref="L88">IF(ISERR(INDEX('UNESCO Data'!$M$3:$M$4658,MATCH(A88&amp;$L$130,'UNESCO Data'!$B$3:$B$4658&amp;'UNESCO Data'!$A$3:$A$4658,0))/100),"",INDEX('UNESCO Data'!$M$3:$M$4658,MATCH(A88&amp;$L$130,'UNESCO Data'!$B$3:$B$4658&amp;'UNESCO Data'!$A$3:$A$4658,0))/100)</f>
        <v>0.97734679999999996</v>
      </c>
      <c r="M88" s="81">
        <f t="shared" si="32"/>
        <v>97.638284208243661</v>
      </c>
      <c r="N88" s="84">
        <f t="array" ref="N88">IF(ISERR(INDEX('UNESCO Data'!$M$3:$M$4658,MATCH(A88&amp;$N$130,'UNESCO Data'!$B$3:$B$4658&amp;'UNESCO Data'!$A$3:$A$4658,0))/100),"",INDEX('UNESCO Data'!$M$3:$M$4658,MATCH(A88&amp;$N$130,'UNESCO Data'!$B$3:$B$4658&amp;'UNESCO Data'!$A$3:$A$4658,0))/100)</f>
        <v>0.89457070000000005</v>
      </c>
      <c r="O88" s="81">
        <f t="shared" si="33"/>
        <v>92.088975649530468</v>
      </c>
      <c r="P88" s="77">
        <f t="array" ref="P88">INDEX('UNESCO Data'!$M$3:$M$4658,MATCH(A88&amp;$P$130,'UNESCO Data'!$B$3:$B$4658&amp;'UNESCO Data'!$A$3:$A$4658,0))</f>
        <v>8.6513399999999994</v>
      </c>
      <c r="Q88" s="81">
        <f t="shared" si="34"/>
        <v>59.154542651723432</v>
      </c>
      <c r="R88" s="84">
        <f t="array" ref="R88">IF(ISERR(INDEX('UNESCO Data'!$M$3:$M$4658,MATCH(A88&amp;$R$130,'UNESCO Data'!$B$3:$B$4658&amp;'UNESCO Data'!$A$3:$A$4658,0))/100),"",INDEX('UNESCO Data'!$M$3:$M$4658,MATCH(A88&amp;$R$130,'UNESCO Data'!$B$3:$B$4658&amp;'UNESCO Data'!$A$3:$A$4658,0))/100)</f>
        <v>0.99955919999999987</v>
      </c>
      <c r="S88" s="81">
        <f t="shared" si="35"/>
        <v>99.946797224282761</v>
      </c>
      <c r="T88" s="84">
        <f t="array" ref="T88">IF(ISERR(INDEX('UNESCO Data'!$M$3:$M$4658,MATCH(A88&amp;$T$130,'UNESCO Data'!$B$3:$B$4658&amp;'UNESCO Data'!$A$3:$A$4658,0))/100),"",INDEX('UNESCO Data'!$M$3:$M$4658,MATCH(A88&amp;$T$130,'UNESCO Data'!$B$3:$B$4658&amp;'UNESCO Data'!$A$3:$A$4658,0))/100)</f>
        <v>0.78782889999999994</v>
      </c>
      <c r="U88" s="81">
        <f t="shared" si="36"/>
        <v>77.485166518917254</v>
      </c>
      <c r="V88" s="88">
        <f t="array" ref="V88">INDEX('UNESCO Data'!$M$3:$M$4658,MATCH(A88&amp;$V$130,'UNESCO Data'!$B$3:$B$4658&amp;'UNESCO Data'!$A$3:$A$4658,0))</f>
        <v>15.461399999999999</v>
      </c>
      <c r="W88" s="81">
        <f t="shared" si="37"/>
        <v>90.746540319695427</v>
      </c>
      <c r="X88" s="84">
        <f t="array" ref="X88">IF(ISERR(INDEX('UNESCO Data'!$M$3:$M$4658,MATCH(A88&amp;$X$130,'UNESCO Data'!$B$3:$B$4658&amp;'UNESCO Data'!$A$3:$A$4658,0))/100),"",INDEX('UNESCO Data'!$M$3:$M$4658,MATCH(A88&amp;$X$130,'UNESCO Data'!$B$3:$B$4658&amp;'UNESCO Data'!$A$3:$A$4658,0))/100)</f>
        <v>0.16527159999999999</v>
      </c>
      <c r="Y88" s="81">
        <f t="shared" si="38"/>
        <v>50.880799639124653</v>
      </c>
    </row>
    <row r="89" spans="1:25" x14ac:dyDescent="0.25">
      <c r="A89" s="66" t="s">
        <v>29</v>
      </c>
      <c r="B89" s="75">
        <f t="shared" si="26"/>
        <v>82.924671506483676</v>
      </c>
      <c r="C89" s="59">
        <f t="shared" si="27"/>
        <v>83</v>
      </c>
      <c r="D89" s="84">
        <f t="array" ref="D89">INDEX('UNESCO Data'!$M$3:$M$4658,MATCH(A89&amp;$D$130,'UNESCO Data'!$B$3:$B$4658&amp;'UNESCO Data'!$A$3:$A$4658,0))/100</f>
        <v>5.1607E-2</v>
      </c>
      <c r="E89" s="81">
        <f t="shared" si="28"/>
        <v>92.976479762114622</v>
      </c>
      <c r="F89" s="84">
        <f t="array" ref="F89">IF(ISERR(INDEX('UNESCO Data'!$M$3:$M$4658,MATCH(A89&amp;$F$130,'UNESCO Data'!$B$3:$B$4658&amp;'UNESCO Data'!$A$3:$A$4658,0))/100),"",INDEX('UNESCO Data'!$M$3:$M$4658,MATCH(A89&amp;$F$130,'UNESCO Data'!$B$3:$B$4658&amp;'UNESCO Data'!$A$3:$A$4658,0))/100)</f>
        <v>5.0274400000000004E-2</v>
      </c>
      <c r="G89" s="81">
        <f t="shared" si="29"/>
        <v>93.132431113771332</v>
      </c>
      <c r="H89" s="84">
        <f t="array" ref="H89">IF(ISERR(INDEX('UNESCO Data'!$M$3:$M$4658,MATCH(A89&amp;$H$130,'UNESCO Data'!$B$3:$B$4658&amp;'UNESCO Data'!$A$3:$A$4658,0))/100),"",INDEX('UNESCO Data'!$M$3:$M$4658,MATCH(A89&amp;$H$130,'UNESCO Data'!$B$3:$B$4658&amp;'UNESCO Data'!$A$3:$A$4658,0))/100)</f>
        <v>0.1818284</v>
      </c>
      <c r="I89" s="81">
        <f t="shared" si="30"/>
        <v>80.044343764169227</v>
      </c>
      <c r="J89" s="86" t="str">
        <f t="array" ref="J89">IF(ISERR(INDEX('UNESCO Data'!$M$3:$M$4658,MATCH(A89&amp;$J$130,'UNESCO Data'!$B$3:$B$4658&amp;'UNESCO Data'!$A$3:$A$4658,0))/100),"",INDEX('UNESCO Data'!$M$3:$M$4658,MATCH(A89&amp;$J$130,'UNESCO Data'!$B$3:$B$4658&amp;'UNESCO Data'!$A$3:$A$4658,0))/100)</f>
        <v/>
      </c>
      <c r="K89" s="81" t="str">
        <f t="shared" si="31"/>
        <v/>
      </c>
      <c r="L89" s="84">
        <f t="array" ref="L89">IF(ISERR(INDEX('UNESCO Data'!$M$3:$M$4658,MATCH(A89&amp;$L$130,'UNESCO Data'!$B$3:$B$4658&amp;'UNESCO Data'!$A$3:$A$4658,0))/100),"",INDEX('UNESCO Data'!$M$3:$M$4658,MATCH(A89&amp;$L$130,'UNESCO Data'!$B$3:$B$4658&amp;'UNESCO Data'!$A$3:$A$4658,0))/100)</f>
        <v>0.93715749999999998</v>
      </c>
      <c r="M89" s="81">
        <f t="shared" si="32"/>
        <v>93.448337336736216</v>
      </c>
      <c r="N89" s="84">
        <f t="array" ref="N89">IF(ISERR(INDEX('UNESCO Data'!$M$3:$M$4658,MATCH(A89&amp;$N$130,'UNESCO Data'!$B$3:$B$4658&amp;'UNESCO Data'!$A$3:$A$4658,0))/100),"",INDEX('UNESCO Data'!$M$3:$M$4658,MATCH(A89&amp;$N$130,'UNESCO Data'!$B$3:$B$4658&amp;'UNESCO Data'!$A$3:$A$4658,0))/100)</f>
        <v>0.8415011</v>
      </c>
      <c r="O89" s="81">
        <f t="shared" si="33"/>
        <v>86.569639888447639</v>
      </c>
      <c r="P89" s="77" t="str">
        <f t="array" ref="P89">INDEX('UNESCO Data'!$M$3:$M$4658,MATCH(A89&amp;$P$130,'UNESCO Data'!$B$3:$B$4658&amp;'UNESCO Data'!$A$3:$A$4658,0))</f>
        <v/>
      </c>
      <c r="Q89" s="81" t="str">
        <f t="shared" si="34"/>
        <v/>
      </c>
      <c r="R89" s="84">
        <f t="array" ref="R89">IF(ISERR(INDEX('UNESCO Data'!$M$3:$M$4658,MATCH(A89&amp;$R$130,'UNESCO Data'!$B$3:$B$4658&amp;'UNESCO Data'!$A$3:$A$4658,0))/100),"",INDEX('UNESCO Data'!$M$3:$M$4658,MATCH(A89&amp;$R$130,'UNESCO Data'!$B$3:$B$4658&amp;'UNESCO Data'!$A$3:$A$4658,0))/100)</f>
        <v>0.97783690000000012</v>
      </c>
      <c r="S89" s="81">
        <f t="shared" si="35"/>
        <v>97.325003542426217</v>
      </c>
      <c r="T89" s="84" t="str">
        <f t="array" ref="T89">IF(ISERR(INDEX('UNESCO Data'!$M$3:$M$4658,MATCH(A89&amp;$T$130,'UNESCO Data'!$B$3:$B$4658&amp;'UNESCO Data'!$A$3:$A$4658,0))/100),"",INDEX('UNESCO Data'!$M$3:$M$4658,MATCH(A89&amp;$T$130,'UNESCO Data'!$B$3:$B$4658&amp;'UNESCO Data'!$A$3:$A$4658,0))/100)</f>
        <v/>
      </c>
      <c r="U89" s="81" t="str">
        <f t="shared" si="36"/>
        <v/>
      </c>
      <c r="V89" s="88">
        <f t="array" ref="V89">INDEX('UNESCO Data'!$M$3:$M$4658,MATCH(A89&amp;$V$130,'UNESCO Data'!$B$3:$B$4658&amp;'UNESCO Data'!$A$3:$A$4658,0))</f>
        <v>17.733630000000002</v>
      </c>
      <c r="W89" s="81">
        <f t="shared" si="37"/>
        <v>87.557319804472286</v>
      </c>
      <c r="X89" s="84">
        <f t="array" ref="X89">IF(ISERR(INDEX('UNESCO Data'!$M$3:$M$4658,MATCH(A89&amp;$X$130,'UNESCO Data'!$B$3:$B$4658&amp;'UNESCO Data'!$A$3:$A$4658,0))/100),"",INDEX('UNESCO Data'!$M$3:$M$4658,MATCH(A89&amp;$X$130,'UNESCO Data'!$B$3:$B$4658&amp;'UNESCO Data'!$A$3:$A$4658,0))/100)</f>
        <v>0.114398</v>
      </c>
      <c r="Y89" s="81">
        <f t="shared" si="38"/>
        <v>32.343816839731851</v>
      </c>
    </row>
    <row r="90" spans="1:25" x14ac:dyDescent="0.25">
      <c r="A90" s="66" t="s">
        <v>86</v>
      </c>
      <c r="B90" s="75">
        <f t="shared" si="26"/>
        <v>82.935090058279968</v>
      </c>
      <c r="C90" s="59">
        <f t="shared" si="27"/>
        <v>84</v>
      </c>
      <c r="D90" s="84">
        <f t="array" ref="D90">INDEX('UNESCO Data'!$M$3:$M$4658,MATCH(A90&amp;$D$130,'UNESCO Data'!$B$3:$B$4658&amp;'UNESCO Data'!$A$3:$A$4658,0))/100</f>
        <v>1.2781800000000001E-2</v>
      </c>
      <c r="E90" s="81">
        <f t="shared" si="28"/>
        <v>98.277671223505962</v>
      </c>
      <c r="F90" s="84" t="str">
        <f t="array" ref="F90">IF(ISERR(INDEX('UNESCO Data'!$M$3:$M$4658,MATCH(A90&amp;$F$130,'UNESCO Data'!$B$3:$B$4658&amp;'UNESCO Data'!$A$3:$A$4658,0))/100),"",INDEX('UNESCO Data'!$M$3:$M$4658,MATCH(A90&amp;$F$130,'UNESCO Data'!$B$3:$B$4658&amp;'UNESCO Data'!$A$3:$A$4658,0))/100)</f>
        <v/>
      </c>
      <c r="G90" s="81" t="str">
        <f t="shared" si="29"/>
        <v/>
      </c>
      <c r="H90" s="84">
        <f t="array" ref="H90">IF(ISERR(INDEX('UNESCO Data'!$M$3:$M$4658,MATCH(A90&amp;$H$130,'UNESCO Data'!$B$3:$B$4658&amp;'UNESCO Data'!$A$3:$A$4658,0))/100),"",INDEX('UNESCO Data'!$M$3:$M$4658,MATCH(A90&amp;$H$130,'UNESCO Data'!$B$3:$B$4658&amp;'UNESCO Data'!$A$3:$A$4658,0))/100)</f>
        <v>5.3272199999999999E-2</v>
      </c>
      <c r="I90" s="81">
        <f t="shared" si="30"/>
        <v>94.264723467052292</v>
      </c>
      <c r="J90" s="86" t="str">
        <f t="array" ref="J90">IF(ISERR(INDEX('UNESCO Data'!$M$3:$M$4658,MATCH(A90&amp;$J$130,'UNESCO Data'!$B$3:$B$4658&amp;'UNESCO Data'!$A$3:$A$4658,0))/100),"",INDEX('UNESCO Data'!$M$3:$M$4658,MATCH(A90&amp;$J$130,'UNESCO Data'!$B$3:$B$4658&amp;'UNESCO Data'!$A$3:$A$4658,0))/100)</f>
        <v/>
      </c>
      <c r="K90" s="81" t="str">
        <f t="shared" si="31"/>
        <v/>
      </c>
      <c r="L90" s="84">
        <f t="array" ref="L90">IF(ISERR(INDEX('UNESCO Data'!$M$3:$M$4658,MATCH(A90&amp;$L$130,'UNESCO Data'!$B$3:$B$4658&amp;'UNESCO Data'!$A$3:$A$4658,0))/100),"",INDEX('UNESCO Data'!$M$3:$M$4658,MATCH(A90&amp;$L$130,'UNESCO Data'!$B$3:$B$4658&amp;'UNESCO Data'!$A$3:$A$4658,0))/100)</f>
        <v>0.99187170000000013</v>
      </c>
      <c r="M90" s="81">
        <f t="shared" si="32"/>
        <v>99.152581777844517</v>
      </c>
      <c r="N90" s="84">
        <f t="array" ref="N90">IF(ISERR(INDEX('UNESCO Data'!$M$3:$M$4658,MATCH(A90&amp;$N$130,'UNESCO Data'!$B$3:$B$4658&amp;'UNESCO Data'!$A$3:$A$4658,0))/100),"",INDEX('UNESCO Data'!$M$3:$M$4658,MATCH(A90&amp;$N$130,'UNESCO Data'!$B$3:$B$4658&amp;'UNESCO Data'!$A$3:$A$4658,0))/100)</f>
        <v>0.85082670000000005</v>
      </c>
      <c r="O90" s="81">
        <f t="shared" si="33"/>
        <v>87.539519397122177</v>
      </c>
      <c r="P90" s="77">
        <f t="array" ref="P90">INDEX('UNESCO Data'!$M$3:$M$4658,MATCH(A90&amp;$P$130,'UNESCO Data'!$B$3:$B$4658&amp;'UNESCO Data'!$A$3:$A$4658,0))</f>
        <v>9.9621700000000004</v>
      </c>
      <c r="Q90" s="81">
        <f t="shared" si="34"/>
        <v>68.940076547580205</v>
      </c>
      <c r="R90" s="84">
        <f t="array" ref="R90">IF(ISERR(INDEX('UNESCO Data'!$M$3:$M$4658,MATCH(A90&amp;$R$130,'UNESCO Data'!$B$3:$B$4658&amp;'UNESCO Data'!$A$3:$A$4658,0))/100),"",INDEX('UNESCO Data'!$M$3:$M$4658,MATCH(A90&amp;$R$130,'UNESCO Data'!$B$3:$B$4658&amp;'UNESCO Data'!$A$3:$A$4658,0))/100)</f>
        <v>0.99922849999999996</v>
      </c>
      <c r="S90" s="81">
        <f t="shared" si="35"/>
        <v>99.906883072899618</v>
      </c>
      <c r="T90" s="84" t="str">
        <f t="array" ref="T90">IF(ISERR(INDEX('UNESCO Data'!$M$3:$M$4658,MATCH(A90&amp;$T$130,'UNESCO Data'!$B$3:$B$4658&amp;'UNESCO Data'!$A$3:$A$4658,0))/100),"",INDEX('UNESCO Data'!$M$3:$M$4658,MATCH(A90&amp;$T$130,'UNESCO Data'!$B$3:$B$4658&amp;'UNESCO Data'!$A$3:$A$4658,0))/100)</f>
        <v/>
      </c>
      <c r="U90" s="81" t="str">
        <f t="shared" si="36"/>
        <v/>
      </c>
      <c r="V90" s="88">
        <f t="array" ref="V90">INDEX('UNESCO Data'!$M$3:$M$4658,MATCH(A90&amp;$V$130,'UNESCO Data'!$B$3:$B$4658&amp;'UNESCO Data'!$A$3:$A$4658,0))</f>
        <v>12.02716</v>
      </c>
      <c r="W90" s="81">
        <f t="shared" si="37"/>
        <v>95.566716385586588</v>
      </c>
      <c r="X90" s="84">
        <f t="array" ref="X90">IF(ISERR(INDEX('UNESCO Data'!$M$3:$M$4658,MATCH(A90&amp;$X$130,'UNESCO Data'!$B$3:$B$4658&amp;'UNESCO Data'!$A$3:$A$4658,0))/100),"",INDEX('UNESCO Data'!$M$3:$M$4658,MATCH(A90&amp;$X$130,'UNESCO Data'!$B$3:$B$4658&amp;'UNESCO Data'!$A$3:$A$4658,0))/100)</f>
        <v>8.0061599999999997E-2</v>
      </c>
      <c r="Y90" s="81">
        <f t="shared" si="38"/>
        <v>19.832548594648518</v>
      </c>
    </row>
    <row r="91" spans="1:25" x14ac:dyDescent="0.25">
      <c r="A91" s="66" t="s">
        <v>43</v>
      </c>
      <c r="B91" s="75">
        <f t="shared" si="26"/>
        <v>83.169573522665118</v>
      </c>
      <c r="C91" s="59">
        <f t="shared" si="27"/>
        <v>85</v>
      </c>
      <c r="D91" s="84">
        <f t="array" ref="D91">INDEX('UNESCO Data'!$M$3:$M$4658,MATCH(A91&amp;$D$130,'UNESCO Data'!$B$3:$B$4658&amp;'UNESCO Data'!$A$3:$A$4658,0))/100</f>
        <v>3.5220600000000005E-2</v>
      </c>
      <c r="E91" s="81">
        <f t="shared" si="28"/>
        <v>95.21387824977063</v>
      </c>
      <c r="F91" s="84">
        <f t="array" ref="F91">IF(ISERR(INDEX('UNESCO Data'!$M$3:$M$4658,MATCH(A91&amp;$F$130,'UNESCO Data'!$B$3:$B$4658&amp;'UNESCO Data'!$A$3:$A$4658,0))/100),"",INDEX('UNESCO Data'!$M$3:$M$4658,MATCH(A91&amp;$F$130,'UNESCO Data'!$B$3:$B$4658&amp;'UNESCO Data'!$A$3:$A$4658,0))/100)</f>
        <v>8.3843500000000001E-2</v>
      </c>
      <c r="G91" s="81">
        <f t="shared" si="29"/>
        <v>88.535597385992531</v>
      </c>
      <c r="H91" s="84">
        <f t="array" ref="H91">IF(ISERR(INDEX('UNESCO Data'!$M$3:$M$4658,MATCH(A91&amp;$H$130,'UNESCO Data'!$B$3:$B$4658&amp;'UNESCO Data'!$A$3:$A$4658,0))/100),"",INDEX('UNESCO Data'!$M$3:$M$4658,MATCH(A91&amp;$H$130,'UNESCO Data'!$B$3:$B$4658&amp;'UNESCO Data'!$A$3:$A$4658,0))/100)</f>
        <v>0.12391809999999999</v>
      </c>
      <c r="I91" s="81">
        <f t="shared" si="30"/>
        <v>86.450152699933255</v>
      </c>
      <c r="J91" s="86">
        <f t="array" ref="J91">IF(ISERR(INDEX('UNESCO Data'!$M$3:$M$4658,MATCH(A91&amp;$J$130,'UNESCO Data'!$B$3:$B$4658&amp;'UNESCO Data'!$A$3:$A$4658,0))/100),"",INDEX('UNESCO Data'!$M$3:$M$4658,MATCH(A91&amp;$J$130,'UNESCO Data'!$B$3:$B$4658&amp;'UNESCO Data'!$A$3:$A$4658,0))/100)</f>
        <v>0.94889999999999997</v>
      </c>
      <c r="K91" s="81">
        <f t="shared" si="31"/>
        <v>93.755772244786428</v>
      </c>
      <c r="L91" s="84">
        <f t="array" ref="L91">IF(ISERR(INDEX('UNESCO Data'!$M$3:$M$4658,MATCH(A91&amp;$L$130,'UNESCO Data'!$B$3:$B$4658&amp;'UNESCO Data'!$A$3:$A$4658,0))/100),"",INDEX('UNESCO Data'!$M$3:$M$4658,MATCH(A91&amp;$L$130,'UNESCO Data'!$B$3:$B$4658&amp;'UNESCO Data'!$A$3:$A$4658,0))/100)</f>
        <v>0.72313959999999999</v>
      </c>
      <c r="M91" s="81">
        <f t="shared" si="32"/>
        <v>71.135840464394732</v>
      </c>
      <c r="N91" s="84">
        <f t="array" ref="N91">IF(ISERR(INDEX('UNESCO Data'!$M$3:$M$4658,MATCH(A91&amp;$N$130,'UNESCO Data'!$B$3:$B$4658&amp;'UNESCO Data'!$A$3:$A$4658,0))/100),"",INDEX('UNESCO Data'!$M$3:$M$4658,MATCH(A91&amp;$N$130,'UNESCO Data'!$B$3:$B$4658&amp;'UNESCO Data'!$A$3:$A$4658,0))/100)</f>
        <v>0.557473</v>
      </c>
      <c r="O91" s="81">
        <f t="shared" si="33"/>
        <v>57.030196412664722</v>
      </c>
      <c r="P91" s="77">
        <f t="array" ref="P91">INDEX('UNESCO Data'!$M$3:$M$4658,MATCH(A91&amp;$P$130,'UNESCO Data'!$B$3:$B$4658&amp;'UNESCO Data'!$A$3:$A$4658,0))</f>
        <v>8.6825899999999994</v>
      </c>
      <c r="Q91" s="81">
        <f t="shared" si="34"/>
        <v>59.387828382325814</v>
      </c>
      <c r="R91" s="84">
        <f t="array" ref="R91">IF(ISERR(INDEX('UNESCO Data'!$M$3:$M$4658,MATCH(A91&amp;$R$130,'UNESCO Data'!$B$3:$B$4658&amp;'UNESCO Data'!$A$3:$A$4658,0))/100),"",INDEX('UNESCO Data'!$M$3:$M$4658,MATCH(A91&amp;$R$130,'UNESCO Data'!$B$3:$B$4658&amp;'UNESCO Data'!$A$3:$A$4658,0))/100)</f>
        <v>0.99429889999999999</v>
      </c>
      <c r="S91" s="81">
        <f t="shared" si="35"/>
        <v>99.311900307074637</v>
      </c>
      <c r="T91" s="84">
        <f t="array" ref="T91">IF(ISERR(INDEX('UNESCO Data'!$M$3:$M$4658,MATCH(A91&amp;$T$130,'UNESCO Data'!$B$3:$B$4658&amp;'UNESCO Data'!$A$3:$A$4658,0))/100),"",INDEX('UNESCO Data'!$M$3:$M$4658,MATCH(A91&amp;$T$130,'UNESCO Data'!$B$3:$B$4658&amp;'UNESCO Data'!$A$3:$A$4658,0))/100)</f>
        <v>0.93908809999999998</v>
      </c>
      <c r="U91" s="81">
        <f t="shared" si="36"/>
        <v>93.536248407458118</v>
      </c>
      <c r="V91" s="88">
        <f t="array" ref="V91">INDEX('UNESCO Data'!$M$3:$M$4658,MATCH(A91&amp;$V$130,'UNESCO Data'!$B$3:$B$4658&amp;'UNESCO Data'!$A$3:$A$4658,0))</f>
        <v>12.676299999999999</v>
      </c>
      <c r="W91" s="81">
        <f t="shared" si="37"/>
        <v>94.655606768491509</v>
      </c>
      <c r="X91" s="84">
        <f t="array" ref="X91">IF(ISERR(INDEX('UNESCO Data'!$M$3:$M$4658,MATCH(A91&amp;$X$130,'UNESCO Data'!$B$3:$B$4658&amp;'UNESCO Data'!$A$3:$A$4658,0))/100),"",INDEX('UNESCO Data'!$M$3:$M$4658,MATCH(A91&amp;$X$130,'UNESCO Data'!$B$3:$B$4658&amp;'UNESCO Data'!$A$3:$A$4658,0))/100)</f>
        <v>0.23380429999999999</v>
      </c>
      <c r="Y91" s="81">
        <f t="shared" si="38"/>
        <v>75.852287426423914</v>
      </c>
    </row>
    <row r="92" spans="1:25" x14ac:dyDescent="0.25">
      <c r="A92" s="66" t="s">
        <v>10</v>
      </c>
      <c r="B92" s="75">
        <f t="shared" si="26"/>
        <v>83.211064472183821</v>
      </c>
      <c r="C92" s="59">
        <f t="shared" si="27"/>
        <v>86</v>
      </c>
      <c r="D92" s="84">
        <f t="array" ref="D92">INDEX('UNESCO Data'!$M$3:$M$4658,MATCH(A92&amp;$D$130,'UNESCO Data'!$B$3:$B$4658&amp;'UNESCO Data'!$A$3:$A$4658,0))/100</f>
        <v>5.2936000000000007E-3</v>
      </c>
      <c r="E92" s="81">
        <f t="shared" si="28"/>
        <v>99.300109791786113</v>
      </c>
      <c r="F92" s="84">
        <f t="array" ref="F92">IF(ISERR(INDEX('UNESCO Data'!$M$3:$M$4658,MATCH(A92&amp;$F$130,'UNESCO Data'!$B$3:$B$4658&amp;'UNESCO Data'!$A$3:$A$4658,0))/100),"",INDEX('UNESCO Data'!$M$3:$M$4658,MATCH(A92&amp;$F$130,'UNESCO Data'!$B$3:$B$4658&amp;'UNESCO Data'!$A$3:$A$4658,0))/100)</f>
        <v>2.0937899999999999E-2</v>
      </c>
      <c r="G92" s="81">
        <f t="shared" si="29"/>
        <v>97.149667579895933</v>
      </c>
      <c r="H92" s="84">
        <f t="array" ref="H92">IF(ISERR(INDEX('UNESCO Data'!$M$3:$M$4658,MATCH(A92&amp;$H$130,'UNESCO Data'!$B$3:$B$4658&amp;'UNESCO Data'!$A$3:$A$4658,0))/100),"",INDEX('UNESCO Data'!$M$3:$M$4658,MATCH(A92&amp;$H$130,'UNESCO Data'!$B$3:$B$4658&amp;'UNESCO Data'!$A$3:$A$4658,0))/100)</f>
        <v>6.6774600000000003E-2</v>
      </c>
      <c r="I92" s="81">
        <f t="shared" si="30"/>
        <v>92.771141244645221</v>
      </c>
      <c r="J92" s="86">
        <f t="array" ref="J92">IF(ISERR(INDEX('UNESCO Data'!$M$3:$M$4658,MATCH(A92&amp;$J$130,'UNESCO Data'!$B$3:$B$4658&amp;'UNESCO Data'!$A$3:$A$4658,0))/100),"",INDEX('UNESCO Data'!$M$3:$M$4658,MATCH(A92&amp;$J$130,'UNESCO Data'!$B$3:$B$4658&amp;'UNESCO Data'!$A$3:$A$4658,0))/100)</f>
        <v>0.93461820000000007</v>
      </c>
      <c r="K92" s="81">
        <f t="shared" si="31"/>
        <v>92.010590014758861</v>
      </c>
      <c r="L92" s="84">
        <f t="array" ref="L92">IF(ISERR(INDEX('UNESCO Data'!$M$3:$M$4658,MATCH(A92&amp;$L$130,'UNESCO Data'!$B$3:$B$4658&amp;'UNESCO Data'!$A$3:$A$4658,0))/100),"",INDEX('UNESCO Data'!$M$3:$M$4658,MATCH(A92&amp;$L$130,'UNESCO Data'!$B$3:$B$4658&amp;'UNESCO Data'!$A$3:$A$4658,0))/100)</f>
        <v>0.78253200000000012</v>
      </c>
      <c r="M92" s="81">
        <f t="shared" si="32"/>
        <v>77.327811973510833</v>
      </c>
      <c r="N92" s="84">
        <f t="array" ref="N92">IF(ISERR(INDEX('UNESCO Data'!$M$3:$M$4658,MATCH(A92&amp;$N$130,'UNESCO Data'!$B$3:$B$4658&amp;'UNESCO Data'!$A$3:$A$4658,0))/100),"",INDEX('UNESCO Data'!$M$3:$M$4658,MATCH(A92&amp;$N$130,'UNESCO Data'!$B$3:$B$4658&amp;'UNESCO Data'!$A$3:$A$4658,0))/100)</f>
        <v>0.6050624</v>
      </c>
      <c r="O92" s="81">
        <f t="shared" si="33"/>
        <v>61.979581319814493</v>
      </c>
      <c r="P92" s="77">
        <f t="array" ref="P92">INDEX('UNESCO Data'!$M$3:$M$4658,MATCH(A92&amp;$P$130,'UNESCO Data'!$B$3:$B$4658&amp;'UNESCO Data'!$A$3:$A$4658,0))</f>
        <v>12.07325</v>
      </c>
      <c r="Q92" s="81">
        <f t="shared" si="34"/>
        <v>84.699591432702846</v>
      </c>
      <c r="R92" s="84">
        <f t="array" ref="R92">IF(ISERR(INDEX('UNESCO Data'!$M$3:$M$4658,MATCH(A92&amp;$R$130,'UNESCO Data'!$B$3:$B$4658&amp;'UNESCO Data'!$A$3:$A$4658,0))/100),"",INDEX('UNESCO Data'!$M$3:$M$4658,MATCH(A92&amp;$R$130,'UNESCO Data'!$B$3:$B$4658&amp;'UNESCO Data'!$A$3:$A$4658,0))/100)</f>
        <v>0.99482839999999995</v>
      </c>
      <c r="S92" s="81">
        <f t="shared" si="35"/>
        <v>99.375808813749487</v>
      </c>
      <c r="T92" s="84" t="str">
        <f t="array" ref="T92">IF(ISERR(INDEX('UNESCO Data'!$M$3:$M$4658,MATCH(A92&amp;$T$130,'UNESCO Data'!$B$3:$B$4658&amp;'UNESCO Data'!$A$3:$A$4658,0))/100),"",INDEX('UNESCO Data'!$M$3:$M$4658,MATCH(A92&amp;$T$130,'UNESCO Data'!$B$3:$B$4658&amp;'UNESCO Data'!$A$3:$A$4658,0))/100)</f>
        <v/>
      </c>
      <c r="U92" s="81" t="str">
        <f t="shared" si="36"/>
        <v/>
      </c>
      <c r="V92" s="88" t="str">
        <f t="array" ref="V92">INDEX('UNESCO Data'!$M$3:$M$4658,MATCH(A92&amp;$V$130,'UNESCO Data'!$B$3:$B$4658&amp;'UNESCO Data'!$A$3:$A$4658,0))</f>
        <v/>
      </c>
      <c r="W92" s="81" t="str">
        <f t="shared" si="37"/>
        <v/>
      </c>
      <c r="X92" s="84">
        <f t="array" ref="X92">IF(ISERR(INDEX('UNESCO Data'!$M$3:$M$4658,MATCH(A92&amp;$X$130,'UNESCO Data'!$B$3:$B$4658&amp;'UNESCO Data'!$A$3:$A$4658,0))/100),"",INDEX('UNESCO Data'!$M$3:$M$4658,MATCH(A92&amp;$X$130,'UNESCO Data'!$B$3:$B$4658&amp;'UNESCO Data'!$A$3:$A$4658,0))/100)</f>
        <v>0.14717060000000001</v>
      </c>
      <c r="Y92" s="81">
        <f t="shared" si="38"/>
        <v>44.285278078790633</v>
      </c>
    </row>
    <row r="93" spans="1:25" x14ac:dyDescent="0.25">
      <c r="A93" s="66" t="s">
        <v>106</v>
      </c>
      <c r="B93" s="75">
        <f t="shared" si="26"/>
        <v>83.588585990653328</v>
      </c>
      <c r="C93" s="59">
        <f t="shared" si="27"/>
        <v>87</v>
      </c>
      <c r="D93" s="84">
        <f t="array" ref="D93">INDEX('UNESCO Data'!$M$3:$M$4658,MATCH(A93&amp;$D$130,'UNESCO Data'!$B$3:$B$4658&amp;'UNESCO Data'!$A$3:$A$4658,0))/100</f>
        <v>1.63857E-2</v>
      </c>
      <c r="E93" s="81">
        <f t="shared" si="28"/>
        <v>97.785594842503215</v>
      </c>
      <c r="F93" s="84">
        <f t="array" ref="F93">IF(ISERR(INDEX('UNESCO Data'!$M$3:$M$4658,MATCH(A93&amp;$F$130,'UNESCO Data'!$B$3:$B$4658&amp;'UNESCO Data'!$A$3:$A$4658,0))/100),"",INDEX('UNESCO Data'!$M$3:$M$4658,MATCH(A93&amp;$F$130,'UNESCO Data'!$B$3:$B$4658&amp;'UNESCO Data'!$A$3:$A$4658,0))/100)</f>
        <v>0.1039799</v>
      </c>
      <c r="G93" s="81">
        <f t="shared" si="29"/>
        <v>85.778190047814107</v>
      </c>
      <c r="H93" s="84">
        <f t="array" ref="H93">IF(ISERR(INDEX('UNESCO Data'!$M$3:$M$4658,MATCH(A93&amp;$H$130,'UNESCO Data'!$B$3:$B$4658&amp;'UNESCO Data'!$A$3:$A$4658,0))/100),"",INDEX('UNESCO Data'!$M$3:$M$4658,MATCH(A93&amp;$H$130,'UNESCO Data'!$B$3:$B$4658&amp;'UNESCO Data'!$A$3:$A$4658,0))/100)</f>
        <v>0.35558410000000001</v>
      </c>
      <c r="I93" s="81">
        <f t="shared" si="30"/>
        <v>60.824173678710579</v>
      </c>
      <c r="J93" s="86" t="str">
        <f t="array" ref="J93">IF(ISERR(INDEX('UNESCO Data'!$M$3:$M$4658,MATCH(A93&amp;$J$130,'UNESCO Data'!$B$3:$B$4658&amp;'UNESCO Data'!$A$3:$A$4658,0))/100),"",INDEX('UNESCO Data'!$M$3:$M$4658,MATCH(A93&amp;$J$130,'UNESCO Data'!$B$3:$B$4658&amp;'UNESCO Data'!$A$3:$A$4658,0))/100)</f>
        <v/>
      </c>
      <c r="K93" s="81" t="str">
        <f t="shared" si="31"/>
        <v/>
      </c>
      <c r="L93" s="84" t="str">
        <f t="array" ref="L93">IF(ISERR(INDEX('UNESCO Data'!$M$3:$M$4658,MATCH(A93&amp;$L$130,'UNESCO Data'!$B$3:$B$4658&amp;'UNESCO Data'!$A$3:$A$4658,0))/100),"",INDEX('UNESCO Data'!$M$3:$M$4658,MATCH(A93&amp;$L$130,'UNESCO Data'!$B$3:$B$4658&amp;'UNESCO Data'!$A$3:$A$4658,0))/100)</f>
        <v/>
      </c>
      <c r="M93" s="81" t="str">
        <f t="shared" si="32"/>
        <v/>
      </c>
      <c r="N93" s="84" t="str">
        <f t="array" ref="N93">IF(ISERR(INDEX('UNESCO Data'!$M$3:$M$4658,MATCH(A93&amp;$N$130,'UNESCO Data'!$B$3:$B$4658&amp;'UNESCO Data'!$A$3:$A$4658,0))/100),"",INDEX('UNESCO Data'!$M$3:$M$4658,MATCH(A93&amp;$N$130,'UNESCO Data'!$B$3:$B$4658&amp;'UNESCO Data'!$A$3:$A$4658,0))/100)</f>
        <v/>
      </c>
      <c r="O93" s="81" t="str">
        <f t="shared" si="33"/>
        <v/>
      </c>
      <c r="P93" s="77">
        <f t="array" ref="P93">INDEX('UNESCO Data'!$M$3:$M$4658,MATCH(A93&amp;$P$130,'UNESCO Data'!$B$3:$B$4658&amp;'UNESCO Data'!$A$3:$A$4658,0))</f>
        <v>9.75535</v>
      </c>
      <c r="Q93" s="81">
        <f t="shared" si="34"/>
        <v>67.396135593878284</v>
      </c>
      <c r="R93" s="84">
        <f t="array" ref="R93">IF(ISERR(INDEX('UNESCO Data'!$M$3:$M$4658,MATCH(A93&amp;$R$130,'UNESCO Data'!$B$3:$B$4658&amp;'UNESCO Data'!$A$3:$A$4658,0))/100),"",INDEX('UNESCO Data'!$M$3:$M$4658,MATCH(A93&amp;$R$130,'UNESCO Data'!$B$3:$B$4658&amp;'UNESCO Data'!$A$3:$A$4658,0))/100)</f>
        <v>0.98497820000000003</v>
      </c>
      <c r="S93" s="81">
        <f t="shared" si="35"/>
        <v>98.186929545669059</v>
      </c>
      <c r="T93" s="84">
        <f t="array" ref="T93">IF(ISERR(INDEX('UNESCO Data'!$M$3:$M$4658,MATCH(A93&amp;$T$130,'UNESCO Data'!$B$3:$B$4658&amp;'UNESCO Data'!$A$3:$A$4658,0))/100),"",INDEX('UNESCO Data'!$M$3:$M$4658,MATCH(A93&amp;$T$130,'UNESCO Data'!$B$3:$B$4658&amp;'UNESCO Data'!$A$3:$A$4658,0))/100)</f>
        <v>0.99934389999999995</v>
      </c>
      <c r="U93" s="81">
        <f t="shared" si="36"/>
        <v>99.93037702944963</v>
      </c>
      <c r="V93" s="88">
        <f t="array" ref="V93">INDEX('UNESCO Data'!$M$3:$M$4658,MATCH(A93&amp;$V$130,'UNESCO Data'!$B$3:$B$4658&amp;'UNESCO Data'!$A$3:$A$4658,0))</f>
        <v>11.521000000000001</v>
      </c>
      <c r="W93" s="81">
        <f t="shared" si="37"/>
        <v>96.277144403870523</v>
      </c>
      <c r="X93" s="84">
        <f t="array" ref="X93">IF(ISERR(INDEX('UNESCO Data'!$M$3:$M$4658,MATCH(A93&amp;$X$130,'UNESCO Data'!$B$3:$B$4658&amp;'UNESCO Data'!$A$3:$A$4658,0))/100),"",INDEX('UNESCO Data'!$M$3:$M$4658,MATCH(A93&amp;$X$130,'UNESCO Data'!$B$3:$B$4658&amp;'UNESCO Data'!$A$3:$A$4658,0))/100)</f>
        <v>0.19724250000000002</v>
      </c>
      <c r="Y93" s="81">
        <f t="shared" si="38"/>
        <v>62.530142783331236</v>
      </c>
    </row>
    <row r="94" spans="1:25" x14ac:dyDescent="0.25">
      <c r="A94" s="66" t="s">
        <v>89</v>
      </c>
      <c r="B94" s="75">
        <f t="shared" si="26"/>
        <v>83.835244008095941</v>
      </c>
      <c r="C94" s="59">
        <f t="shared" si="27"/>
        <v>88</v>
      </c>
      <c r="D94" s="84">
        <f t="array" ref="D94">INDEX('UNESCO Data'!$M$3:$M$4658,MATCH(A94&amp;$D$130,'UNESCO Data'!$B$3:$B$4658&amp;'UNESCO Data'!$A$3:$A$4658,0))/100</f>
        <v>0.10823199999999999</v>
      </c>
      <c r="E94" s="81">
        <f t="shared" si="28"/>
        <v>85.244904226089417</v>
      </c>
      <c r="F94" s="84">
        <f t="array" ref="F94">IF(ISERR(INDEX('UNESCO Data'!$M$3:$M$4658,MATCH(A94&amp;$F$130,'UNESCO Data'!$B$3:$B$4658&amp;'UNESCO Data'!$A$3:$A$4658,0))/100),"",INDEX('UNESCO Data'!$M$3:$M$4658,MATCH(A94&amp;$F$130,'UNESCO Data'!$B$3:$B$4658&amp;'UNESCO Data'!$A$3:$A$4658,0))/100)</f>
        <v>0.15545540000000002</v>
      </c>
      <c r="G94" s="81">
        <f t="shared" si="29"/>
        <v>78.729317288214418</v>
      </c>
      <c r="H94" s="84">
        <f t="array" ref="H94">IF(ISERR(INDEX('UNESCO Data'!$M$3:$M$4658,MATCH(A94&amp;$H$130,'UNESCO Data'!$B$3:$B$4658&amp;'UNESCO Data'!$A$3:$A$4658,0))/100),"",INDEX('UNESCO Data'!$M$3:$M$4658,MATCH(A94&amp;$H$130,'UNESCO Data'!$B$3:$B$4658&amp;'UNESCO Data'!$A$3:$A$4658,0))/100)</f>
        <v>0.17082159999999999</v>
      </c>
      <c r="I94" s="81">
        <f t="shared" si="30"/>
        <v>81.261872559464138</v>
      </c>
      <c r="J94" s="86">
        <f t="array" ref="J94">IF(ISERR(INDEX('UNESCO Data'!$M$3:$M$4658,MATCH(A94&amp;$J$130,'UNESCO Data'!$B$3:$B$4658&amp;'UNESCO Data'!$A$3:$A$4658,0))/100),"",INDEX('UNESCO Data'!$M$3:$M$4658,MATCH(A94&amp;$J$130,'UNESCO Data'!$B$3:$B$4658&amp;'UNESCO Data'!$A$3:$A$4658,0))/100)</f>
        <v>0.9760089999999999</v>
      </c>
      <c r="K94" s="81">
        <f t="shared" si="31"/>
        <v>97.068390057234268</v>
      </c>
      <c r="L94" s="84">
        <f t="array" ref="L94">IF(ISERR(INDEX('UNESCO Data'!$M$3:$M$4658,MATCH(A94&amp;$L$130,'UNESCO Data'!$B$3:$B$4658&amp;'UNESCO Data'!$A$3:$A$4658,0))/100),"",INDEX('UNESCO Data'!$M$3:$M$4658,MATCH(A94&amp;$L$130,'UNESCO Data'!$B$3:$B$4658&amp;'UNESCO Data'!$A$3:$A$4658,0))/100)</f>
        <v>0.81467219999999996</v>
      </c>
      <c r="M94" s="81">
        <f t="shared" si="32"/>
        <v>80.678597641328452</v>
      </c>
      <c r="N94" s="84">
        <f t="array" ref="N94">IF(ISERR(INDEX('UNESCO Data'!$M$3:$M$4658,MATCH(A94&amp;$N$130,'UNESCO Data'!$B$3:$B$4658&amp;'UNESCO Data'!$A$3:$A$4658,0))/100),"",INDEX('UNESCO Data'!$M$3:$M$4658,MATCH(A94&amp;$N$130,'UNESCO Data'!$B$3:$B$4658&amp;'UNESCO Data'!$A$3:$A$4658,0))/100)</f>
        <v>0.62387959999999998</v>
      </c>
      <c r="O94" s="81">
        <f t="shared" si="33"/>
        <v>63.936604641705884</v>
      </c>
      <c r="P94" s="77">
        <f t="array" ref="P94">INDEX('UNESCO Data'!$M$3:$M$4658,MATCH(A94&amp;$P$130,'UNESCO Data'!$B$3:$B$4658&amp;'UNESCO Data'!$A$3:$A$4658,0))</f>
        <v>9.2307500000000005</v>
      </c>
      <c r="Q94" s="81">
        <f t="shared" si="34"/>
        <v>63.479921377109925</v>
      </c>
      <c r="R94" s="84">
        <f t="array" ref="R94">IF(ISERR(INDEX('UNESCO Data'!$M$3:$M$4658,MATCH(A94&amp;$R$130,'UNESCO Data'!$B$3:$B$4658&amp;'UNESCO Data'!$A$3:$A$4658,0))/100),"",INDEX('UNESCO Data'!$M$3:$M$4658,MATCH(A94&amp;$R$130,'UNESCO Data'!$B$3:$B$4658&amp;'UNESCO Data'!$A$3:$A$4658,0))/100)</f>
        <v>0.9936839999999999</v>
      </c>
      <c r="S94" s="81">
        <f t="shared" si="35"/>
        <v>99.237684366084338</v>
      </c>
      <c r="T94" s="84">
        <f t="array" ref="T94">IF(ISERR(INDEX('UNESCO Data'!$M$3:$M$4658,MATCH(A94&amp;$T$130,'UNESCO Data'!$B$3:$B$4658&amp;'UNESCO Data'!$A$3:$A$4658,0))/100),"",INDEX('UNESCO Data'!$M$3:$M$4658,MATCH(A94&amp;$T$130,'UNESCO Data'!$B$3:$B$4658&amp;'UNESCO Data'!$A$3:$A$4658,0))/100)</f>
        <v>1</v>
      </c>
      <c r="U94" s="81">
        <f t="shared" si="36"/>
        <v>100</v>
      </c>
      <c r="V94" s="88">
        <f t="array" ref="V94">INDEX('UNESCO Data'!$M$3:$M$4658,MATCH(A94&amp;$V$130,'UNESCO Data'!$B$3:$B$4658&amp;'UNESCO Data'!$A$3:$A$4658,0))</f>
        <v>16.908709999999999</v>
      </c>
      <c r="W94" s="81">
        <f t="shared" si="37"/>
        <v>88.715147923728637</v>
      </c>
      <c r="X94" s="84" t="str">
        <f t="array" ref="X94">IF(ISERR(INDEX('UNESCO Data'!$M$3:$M$4658,MATCH(A94&amp;$X$130,'UNESCO Data'!$B$3:$B$4658&amp;'UNESCO Data'!$A$3:$A$4658,0))/100),"",INDEX('UNESCO Data'!$M$3:$M$4658,MATCH(A94&amp;$X$130,'UNESCO Data'!$B$3:$B$4658&amp;'UNESCO Data'!$A$3:$A$4658,0))/100)</f>
        <v/>
      </c>
      <c r="Y94" s="81" t="str">
        <f t="shared" si="38"/>
        <v/>
      </c>
    </row>
    <row r="95" spans="1:25" x14ac:dyDescent="0.25">
      <c r="A95" s="66" t="s">
        <v>112</v>
      </c>
      <c r="B95" s="75">
        <f t="shared" si="26"/>
        <v>84.2384816816773</v>
      </c>
      <c r="C95" s="59">
        <f t="shared" si="27"/>
        <v>89</v>
      </c>
      <c r="D95" s="84">
        <f t="array" ref="D95">INDEX('UNESCO Data'!$M$3:$M$4658,MATCH(A95&amp;$D$130,'UNESCO Data'!$B$3:$B$4658&amp;'UNESCO Data'!$A$3:$A$4658,0))/100</f>
        <v>2.6884199999999997E-2</v>
      </c>
      <c r="E95" s="81">
        <f t="shared" si="28"/>
        <v>96.352130016631932</v>
      </c>
      <c r="F95" s="84">
        <f t="array" ref="F95">IF(ISERR(INDEX('UNESCO Data'!$M$3:$M$4658,MATCH(A95&amp;$F$130,'UNESCO Data'!$B$3:$B$4658&amp;'UNESCO Data'!$A$3:$A$4658,0))/100),"",INDEX('UNESCO Data'!$M$3:$M$4658,MATCH(A95&amp;$F$130,'UNESCO Data'!$B$3:$B$4658&amp;'UNESCO Data'!$A$3:$A$4658,0))/100)</f>
        <v>5.3496499999999995E-2</v>
      </c>
      <c r="G95" s="81">
        <f t="shared" si="29"/>
        <v>92.691208145199766</v>
      </c>
      <c r="H95" s="84">
        <f t="array" ref="H95">IF(ISERR(INDEX('UNESCO Data'!$M$3:$M$4658,MATCH(A95&amp;$H$130,'UNESCO Data'!$B$3:$B$4658&amp;'UNESCO Data'!$A$3:$A$4658,0))/100),"",INDEX('UNESCO Data'!$M$3:$M$4658,MATCH(A95&amp;$H$130,'UNESCO Data'!$B$3:$B$4658&amp;'UNESCO Data'!$A$3:$A$4658,0))/100)</f>
        <v>0.1284931</v>
      </c>
      <c r="I95" s="81">
        <f t="shared" si="30"/>
        <v>85.944084247842341</v>
      </c>
      <c r="J95" s="86" t="str">
        <f t="array" ref="J95">IF(ISERR(INDEX('UNESCO Data'!$M$3:$M$4658,MATCH(A95&amp;$J$130,'UNESCO Data'!$B$3:$B$4658&amp;'UNESCO Data'!$A$3:$A$4658,0))/100),"",INDEX('UNESCO Data'!$M$3:$M$4658,MATCH(A95&amp;$J$130,'UNESCO Data'!$B$3:$B$4658&amp;'UNESCO Data'!$A$3:$A$4658,0))/100)</f>
        <v/>
      </c>
      <c r="K95" s="81" t="str">
        <f t="shared" si="31"/>
        <v/>
      </c>
      <c r="L95" s="84" t="str">
        <f t="array" ref="L95">IF(ISERR(INDEX('UNESCO Data'!$M$3:$M$4658,MATCH(A95&amp;$L$130,'UNESCO Data'!$B$3:$B$4658&amp;'UNESCO Data'!$A$3:$A$4658,0))/100),"",INDEX('UNESCO Data'!$M$3:$M$4658,MATCH(A95&amp;$L$130,'UNESCO Data'!$B$3:$B$4658&amp;'UNESCO Data'!$A$3:$A$4658,0))/100)</f>
        <v/>
      </c>
      <c r="M95" s="81" t="str">
        <f t="shared" si="32"/>
        <v/>
      </c>
      <c r="N95" s="84" t="str">
        <f t="array" ref="N95">IF(ISERR(INDEX('UNESCO Data'!$M$3:$M$4658,MATCH(A95&amp;$N$130,'UNESCO Data'!$B$3:$B$4658&amp;'UNESCO Data'!$A$3:$A$4658,0))/100),"",INDEX('UNESCO Data'!$M$3:$M$4658,MATCH(A95&amp;$N$130,'UNESCO Data'!$B$3:$B$4658&amp;'UNESCO Data'!$A$3:$A$4658,0))/100)</f>
        <v/>
      </c>
      <c r="O95" s="81" t="str">
        <f t="shared" si="33"/>
        <v/>
      </c>
      <c r="P95" s="77">
        <f t="array" ref="P95">INDEX('UNESCO Data'!$M$3:$M$4658,MATCH(A95&amp;$P$130,'UNESCO Data'!$B$3:$B$4658&amp;'UNESCO Data'!$A$3:$A$4658,0))</f>
        <v>7.9659599999999999</v>
      </c>
      <c r="Q95" s="81">
        <f t="shared" si="34"/>
        <v>54.038082682435039</v>
      </c>
      <c r="R95" s="84">
        <f t="array" ref="R95">IF(ISERR(INDEX('UNESCO Data'!$M$3:$M$4658,MATCH(A95&amp;$R$130,'UNESCO Data'!$B$3:$B$4658&amp;'UNESCO Data'!$A$3:$A$4658,0))/100),"",INDEX('UNESCO Data'!$M$3:$M$4658,MATCH(A95&amp;$R$130,'UNESCO Data'!$B$3:$B$4658&amp;'UNESCO Data'!$A$3:$A$4658,0))/100)</f>
        <v>0.99085160000000005</v>
      </c>
      <c r="S95" s="81">
        <f t="shared" si="35"/>
        <v>98.895825151153588</v>
      </c>
      <c r="T95" s="84">
        <f t="array" ref="T95">IF(ISERR(INDEX('UNESCO Data'!$M$3:$M$4658,MATCH(A95&amp;$T$130,'UNESCO Data'!$B$3:$B$4658&amp;'UNESCO Data'!$A$3:$A$4658,0))/100),"",INDEX('UNESCO Data'!$M$3:$M$4658,MATCH(A95&amp;$T$130,'UNESCO Data'!$B$3:$B$4658&amp;'UNESCO Data'!$A$3:$A$4658,0))/100)</f>
        <v>1</v>
      </c>
      <c r="U95" s="81">
        <f t="shared" si="36"/>
        <v>100</v>
      </c>
      <c r="V95" s="88">
        <f t="array" ref="V95">INDEX('UNESCO Data'!$M$3:$M$4658,MATCH(A95&amp;$V$130,'UNESCO Data'!$B$3:$B$4658&amp;'UNESCO Data'!$A$3:$A$4658,0))</f>
        <v>18.820930000000001</v>
      </c>
      <c r="W95" s="81">
        <f t="shared" si="37"/>
        <v>86.031224529697241</v>
      </c>
      <c r="X95" s="84">
        <f t="array" ref="X95">IF(ISERR(INDEX('UNESCO Data'!$M$3:$M$4658,MATCH(A95&amp;$X$130,'UNESCO Data'!$B$3:$B$4658&amp;'UNESCO Data'!$A$3:$A$4658,0))/100),"",INDEX('UNESCO Data'!$M$3:$M$4658,MATCH(A95&amp;$X$130,'UNESCO Data'!$B$3:$B$4658&amp;'UNESCO Data'!$A$3:$A$4658,0))/100)</f>
        <v>0.19017600000000001</v>
      </c>
      <c r="Y95" s="81">
        <f t="shared" si="38"/>
        <v>59.955298680458448</v>
      </c>
    </row>
    <row r="96" spans="1:25" x14ac:dyDescent="0.25">
      <c r="A96" s="66" t="s">
        <v>94</v>
      </c>
      <c r="B96" s="75">
        <f t="shared" si="26"/>
        <v>84.311369657806878</v>
      </c>
      <c r="C96" s="59">
        <f t="shared" si="27"/>
        <v>90</v>
      </c>
      <c r="D96" s="84">
        <f t="array" ref="D96">INDEX('UNESCO Data'!$M$3:$M$4658,MATCH(A96&amp;$D$130,'UNESCO Data'!$B$3:$B$4658&amp;'UNESCO Data'!$A$3:$A$4658,0))/100</f>
        <v>2.5608399999999996E-2</v>
      </c>
      <c r="E96" s="81">
        <f t="shared" si="28"/>
        <v>96.52632770438224</v>
      </c>
      <c r="F96" s="84">
        <f t="array" ref="F96">IF(ISERR(INDEX('UNESCO Data'!$M$3:$M$4658,MATCH(A96&amp;$F$130,'UNESCO Data'!$B$3:$B$4658&amp;'UNESCO Data'!$A$3:$A$4658,0))/100),"",INDEX('UNESCO Data'!$M$3:$M$4658,MATCH(A96&amp;$F$130,'UNESCO Data'!$B$3:$B$4658&amp;'UNESCO Data'!$A$3:$A$4658,0))/100)</f>
        <v>6.1989700000000002E-2</v>
      </c>
      <c r="G96" s="81">
        <f t="shared" si="29"/>
        <v>91.528179401004323</v>
      </c>
      <c r="H96" s="84">
        <f t="array" ref="H96">IF(ISERR(INDEX('UNESCO Data'!$M$3:$M$4658,MATCH(A96&amp;$H$130,'UNESCO Data'!$B$3:$B$4658&amp;'UNESCO Data'!$A$3:$A$4658,0))/100),"",INDEX('UNESCO Data'!$M$3:$M$4658,MATCH(A96&amp;$H$130,'UNESCO Data'!$B$3:$B$4658&amp;'UNESCO Data'!$A$3:$A$4658,0))/100)</f>
        <v>0.2554766</v>
      </c>
      <c r="I96" s="81">
        <f t="shared" si="30"/>
        <v>71.897670414817966</v>
      </c>
      <c r="J96" s="86">
        <f t="array" ref="J96">IF(ISERR(INDEX('UNESCO Data'!$M$3:$M$4658,MATCH(A96&amp;$J$130,'UNESCO Data'!$B$3:$B$4658&amp;'UNESCO Data'!$A$3:$A$4658,0))/100),"",INDEX('UNESCO Data'!$M$3:$M$4658,MATCH(A96&amp;$J$130,'UNESCO Data'!$B$3:$B$4658&amp;'UNESCO Data'!$A$3:$A$4658,0))/100)</f>
        <v>0.99660590000000004</v>
      </c>
      <c r="K96" s="81">
        <f t="shared" si="31"/>
        <v>99.585253749041684</v>
      </c>
      <c r="L96" s="84">
        <f t="array" ref="L96">IF(ISERR(INDEX('UNESCO Data'!$M$3:$M$4658,MATCH(A96&amp;$L$130,'UNESCO Data'!$B$3:$B$4658&amp;'UNESCO Data'!$A$3:$A$4658,0))/100),"",INDEX('UNESCO Data'!$M$3:$M$4658,MATCH(A96&amp;$L$130,'UNESCO Data'!$B$3:$B$4658&amp;'UNESCO Data'!$A$3:$A$4658,0))/100)</f>
        <v>0.97447460000000008</v>
      </c>
      <c r="M96" s="81">
        <f t="shared" si="32"/>
        <v>97.33884218252183</v>
      </c>
      <c r="N96" s="84">
        <f t="array" ref="N96">IF(ISERR(INDEX('UNESCO Data'!$M$3:$M$4658,MATCH(A96&amp;$N$130,'UNESCO Data'!$B$3:$B$4658&amp;'UNESCO Data'!$A$3:$A$4658,0))/100),"",INDEX('UNESCO Data'!$M$3:$M$4658,MATCH(A96&amp;$N$130,'UNESCO Data'!$B$3:$B$4658&amp;'UNESCO Data'!$A$3:$A$4658,0))/100)</f>
        <v>0.86856769999999994</v>
      </c>
      <c r="O96" s="81">
        <f t="shared" si="33"/>
        <v>89.384615944625267</v>
      </c>
      <c r="P96" s="77">
        <f t="array" ref="P96">INDEX('UNESCO Data'!$M$3:$M$4658,MATCH(A96&amp;$P$130,'UNESCO Data'!$B$3:$B$4658&amp;'UNESCO Data'!$A$3:$A$4658,0))</f>
        <v>12.259510000000001</v>
      </c>
      <c r="Q96" s="81">
        <f t="shared" si="34"/>
        <v>86.090049038526857</v>
      </c>
      <c r="R96" s="84">
        <f t="array" ref="R96">IF(ISERR(INDEX('UNESCO Data'!$M$3:$M$4658,MATCH(A96&amp;$R$130,'UNESCO Data'!$B$3:$B$4658&amp;'UNESCO Data'!$A$3:$A$4658,0))/100),"",INDEX('UNESCO Data'!$M$3:$M$4658,MATCH(A96&amp;$R$130,'UNESCO Data'!$B$3:$B$4658&amp;'UNESCO Data'!$A$3:$A$4658,0))/100)</f>
        <v>0.99804800000000005</v>
      </c>
      <c r="S96" s="81">
        <f t="shared" si="35"/>
        <v>99.764401501361093</v>
      </c>
      <c r="T96" s="84">
        <f t="array" ref="T96">IF(ISERR(INDEX('UNESCO Data'!$M$3:$M$4658,MATCH(A96&amp;$T$130,'UNESCO Data'!$B$3:$B$4658&amp;'UNESCO Data'!$A$3:$A$4658,0))/100),"",INDEX('UNESCO Data'!$M$3:$M$4658,MATCH(A96&amp;$T$130,'UNESCO Data'!$B$3:$B$4658&amp;'UNESCO Data'!$A$3:$A$4658,0))/100)</f>
        <v>0.71973580000000004</v>
      </c>
      <c r="U96" s="81">
        <f t="shared" si="36"/>
        <v>70.259371829109313</v>
      </c>
      <c r="V96" s="88">
        <f t="array" ref="V96">INDEX('UNESCO Data'!$M$3:$M$4658,MATCH(A96&amp;$V$130,'UNESCO Data'!$B$3:$B$4658&amp;'UNESCO Data'!$A$3:$A$4658,0))</f>
        <v>26.193660000000001</v>
      </c>
      <c r="W96" s="81">
        <f t="shared" si="37"/>
        <v>75.683125187112637</v>
      </c>
      <c r="X96" s="84">
        <f t="array" ref="X96">IF(ISERR(INDEX('UNESCO Data'!$M$3:$M$4658,MATCH(A96&amp;$X$130,'UNESCO Data'!$B$3:$B$4658&amp;'UNESCO Data'!$A$3:$A$4658,0))/100),"",INDEX('UNESCO Data'!$M$3:$M$4658,MATCH(A96&amp;$X$130,'UNESCO Data'!$B$3:$B$4658&amp;'UNESCO Data'!$A$3:$A$4658,0))/100)</f>
        <v>0.1611177</v>
      </c>
      <c r="Y96" s="81">
        <f t="shared" si="38"/>
        <v>49.367229283372403</v>
      </c>
    </row>
    <row r="97" spans="1:25" x14ac:dyDescent="0.25">
      <c r="A97" s="66" t="s">
        <v>87</v>
      </c>
      <c r="B97" s="75">
        <f t="shared" si="26"/>
        <v>84.499815500862141</v>
      </c>
      <c r="C97" s="59">
        <f t="shared" si="27"/>
        <v>91</v>
      </c>
      <c r="D97" s="84">
        <f t="array" ref="D97">INDEX('UNESCO Data'!$M$3:$M$4658,MATCH(A97&amp;$D$130,'UNESCO Data'!$B$3:$B$4658&amp;'UNESCO Data'!$A$3:$A$4658,0))/100</f>
        <v>8.4279999999999989E-4</v>
      </c>
      <c r="E97" s="81">
        <f t="shared" si="28"/>
        <v>99.907821869415088</v>
      </c>
      <c r="F97" s="84">
        <f t="array" ref="F97">IF(ISERR(INDEX('UNESCO Data'!$M$3:$M$4658,MATCH(A97&amp;$F$130,'UNESCO Data'!$B$3:$B$4658&amp;'UNESCO Data'!$A$3:$A$4658,0))/100),"",INDEX('UNESCO Data'!$M$3:$M$4658,MATCH(A97&amp;$F$130,'UNESCO Data'!$B$3:$B$4658&amp;'UNESCO Data'!$A$3:$A$4658,0))/100)</f>
        <v>0.1369833</v>
      </c>
      <c r="G97" s="81">
        <f t="shared" si="29"/>
        <v>81.25882127559872</v>
      </c>
      <c r="H97" s="84">
        <f t="array" ref="H97">IF(ISERR(INDEX('UNESCO Data'!$M$3:$M$4658,MATCH(A97&amp;$H$130,'UNESCO Data'!$B$3:$B$4658&amp;'UNESCO Data'!$A$3:$A$4658,0))/100),"",INDEX('UNESCO Data'!$M$3:$M$4658,MATCH(A97&amp;$H$130,'UNESCO Data'!$B$3:$B$4658&amp;'UNESCO Data'!$A$3:$A$4658,0))/100)</f>
        <v>0.25004190000000004</v>
      </c>
      <c r="I97" s="81">
        <f t="shared" si="30"/>
        <v>72.498835489479902</v>
      </c>
      <c r="J97" s="86">
        <f t="array" ref="J97">IF(ISERR(INDEX('UNESCO Data'!$M$3:$M$4658,MATCH(A97&amp;$J$130,'UNESCO Data'!$B$3:$B$4658&amp;'UNESCO Data'!$A$3:$A$4658,0))/100),"",INDEX('UNESCO Data'!$M$3:$M$4658,MATCH(A97&amp;$J$130,'UNESCO Data'!$B$3:$B$4658&amp;'UNESCO Data'!$A$3:$A$4658,0))/100)</f>
        <v>0.99403670000000011</v>
      </c>
      <c r="K97" s="81">
        <f t="shared" si="31"/>
        <v>99.271307174703239</v>
      </c>
      <c r="L97" s="84">
        <f t="array" ref="L97">IF(ISERR(INDEX('UNESCO Data'!$M$3:$M$4658,MATCH(A97&amp;$L$130,'UNESCO Data'!$B$3:$B$4658&amp;'UNESCO Data'!$A$3:$A$4658,0))/100),"",INDEX('UNESCO Data'!$M$3:$M$4658,MATCH(A97&amp;$L$130,'UNESCO Data'!$B$3:$B$4658&amp;'UNESCO Data'!$A$3:$A$4658,0))/100)</f>
        <v>0.95668949999999997</v>
      </c>
      <c r="M97" s="81">
        <f t="shared" si="32"/>
        <v>95.484651537139897</v>
      </c>
      <c r="N97" s="84">
        <f t="array" ref="N97">IF(ISERR(INDEX('UNESCO Data'!$M$3:$M$4658,MATCH(A97&amp;$N$130,'UNESCO Data'!$B$3:$B$4658&amp;'UNESCO Data'!$A$3:$A$4658,0))/100),"",INDEX('UNESCO Data'!$M$3:$M$4658,MATCH(A97&amp;$N$130,'UNESCO Data'!$B$3:$B$4658&amp;'UNESCO Data'!$A$3:$A$4658,0))/100)</f>
        <v>0.7676497000000001</v>
      </c>
      <c r="O97" s="81">
        <f t="shared" si="33"/>
        <v>78.888958801233272</v>
      </c>
      <c r="P97" s="77">
        <f t="array" ref="P97">INDEX('UNESCO Data'!$M$3:$M$4658,MATCH(A97&amp;$P$130,'UNESCO Data'!$B$3:$B$4658&amp;'UNESCO Data'!$A$3:$A$4658,0))</f>
        <v>9.4550000000000001</v>
      </c>
      <c r="Q97" s="81">
        <f t="shared" si="34"/>
        <v>65.153979779912646</v>
      </c>
      <c r="R97" s="84">
        <f t="array" ref="R97">IF(ISERR(INDEX('UNESCO Data'!$M$3:$M$4658,MATCH(A97&amp;$R$130,'UNESCO Data'!$B$3:$B$4658&amp;'UNESCO Data'!$A$3:$A$4658,0))/100),"",INDEX('UNESCO Data'!$M$3:$M$4658,MATCH(A97&amp;$R$130,'UNESCO Data'!$B$3:$B$4658&amp;'UNESCO Data'!$A$3:$A$4658,0))/100)</f>
        <v>0.98837760000000008</v>
      </c>
      <c r="S97" s="81">
        <f t="shared" si="35"/>
        <v>98.597223365481113</v>
      </c>
      <c r="T97" s="84">
        <f t="array" ref="T97">IF(ISERR(INDEX('UNESCO Data'!$M$3:$M$4658,MATCH(A97&amp;$T$130,'UNESCO Data'!$B$3:$B$4658&amp;'UNESCO Data'!$A$3:$A$4658,0))/100),"",INDEX('UNESCO Data'!$M$3:$M$4658,MATCH(A97&amp;$T$130,'UNESCO Data'!$B$3:$B$4658&amp;'UNESCO Data'!$A$3:$A$4658,0))/100)</f>
        <v>0.93376249999999994</v>
      </c>
      <c r="U97" s="81">
        <f t="shared" si="36"/>
        <v>92.971114903475453</v>
      </c>
      <c r="V97" s="88">
        <f t="array" ref="V97">INDEX('UNESCO Data'!$M$3:$M$4658,MATCH(A97&amp;$V$130,'UNESCO Data'!$B$3:$B$4658&amp;'UNESCO Data'!$A$3:$A$4658,0))</f>
        <v>21.876329999999999</v>
      </c>
      <c r="W97" s="81">
        <f t="shared" si="37"/>
        <v>81.742774697500366</v>
      </c>
      <c r="X97" s="84">
        <f t="array" ref="X97">IF(ISERR(INDEX('UNESCO Data'!$M$3:$M$4658,MATCH(A97&amp;$X$130,'UNESCO Data'!$B$3:$B$4658&amp;'UNESCO Data'!$A$3:$A$4658,0))/100),"",INDEX('UNESCO Data'!$M$3:$M$4658,MATCH(A97&amp;$X$130,'UNESCO Data'!$B$3:$B$4658&amp;'UNESCO Data'!$A$3:$A$4658,0))/100)</f>
        <v>0.20051480000000002</v>
      </c>
      <c r="Y97" s="81">
        <f t="shared" si="38"/>
        <v>63.722481615543877</v>
      </c>
    </row>
    <row r="98" spans="1:25" x14ac:dyDescent="0.25">
      <c r="A98" s="66" t="s">
        <v>11</v>
      </c>
      <c r="B98" s="75">
        <f t="shared" si="26"/>
        <v>84.755513244729869</v>
      </c>
      <c r="C98" s="59">
        <f t="shared" si="27"/>
        <v>92</v>
      </c>
      <c r="D98" s="84">
        <f t="array" ref="D98">INDEX('UNESCO Data'!$M$3:$M$4658,MATCH(A98&amp;$D$130,'UNESCO Data'!$B$3:$B$4658&amp;'UNESCO Data'!$A$3:$A$4658,0))/100</f>
        <v>3.71813E-2</v>
      </c>
      <c r="E98" s="81">
        <f t="shared" si="28"/>
        <v>94.946164339775336</v>
      </c>
      <c r="F98" s="84">
        <f t="array" ref="F98">IF(ISERR(INDEX('UNESCO Data'!$M$3:$M$4658,MATCH(A98&amp;$F$130,'UNESCO Data'!$B$3:$B$4658&amp;'UNESCO Data'!$A$3:$A$4658,0))/100),"",INDEX('UNESCO Data'!$M$3:$M$4658,MATCH(A98&amp;$F$130,'UNESCO Data'!$B$3:$B$4658&amp;'UNESCO Data'!$A$3:$A$4658,0))/100)</f>
        <v>1.4175800000000001E-2</v>
      </c>
      <c r="G98" s="81">
        <f t="shared" si="29"/>
        <v>98.075645617752556</v>
      </c>
      <c r="H98" s="84">
        <f t="array" ref="H98">IF(ISERR(INDEX('UNESCO Data'!$M$3:$M$4658,MATCH(A98&amp;$H$130,'UNESCO Data'!$B$3:$B$4658&amp;'UNESCO Data'!$A$3:$A$4658,0))/100),"",INDEX('UNESCO Data'!$M$3:$M$4658,MATCH(A98&amp;$H$130,'UNESCO Data'!$B$3:$B$4658&amp;'UNESCO Data'!$A$3:$A$4658,0))/100)</f>
        <v>7.7061199999999996E-2</v>
      </c>
      <c r="I98" s="81">
        <f t="shared" si="30"/>
        <v>91.633278132234636</v>
      </c>
      <c r="J98" s="86">
        <f t="array" ref="J98">IF(ISERR(INDEX('UNESCO Data'!$M$3:$M$4658,MATCH(A98&amp;$J$130,'UNESCO Data'!$B$3:$B$4658&amp;'UNESCO Data'!$A$3:$A$4658,0))/100),"",INDEX('UNESCO Data'!$M$3:$M$4658,MATCH(A98&amp;$J$130,'UNESCO Data'!$B$3:$B$4658&amp;'UNESCO Data'!$A$3:$A$4658,0))/100)</f>
        <v>1</v>
      </c>
      <c r="K98" s="81">
        <f t="shared" si="31"/>
        <v>100</v>
      </c>
      <c r="L98" s="84">
        <f t="array" ref="L98">IF(ISERR(INDEX('UNESCO Data'!$M$3:$M$4658,MATCH(A98&amp;$L$130,'UNESCO Data'!$B$3:$B$4658&amp;'UNESCO Data'!$A$3:$A$4658,0))/100),"",INDEX('UNESCO Data'!$M$3:$M$4658,MATCH(A98&amp;$L$130,'UNESCO Data'!$B$3:$B$4658&amp;'UNESCO Data'!$A$3:$A$4658,0))/100)</f>
        <v>0.96799080000000004</v>
      </c>
      <c r="M98" s="81">
        <f t="shared" si="32"/>
        <v>96.662871774341525</v>
      </c>
      <c r="N98" s="84">
        <f t="array" ref="N98">IF(ISERR(INDEX('UNESCO Data'!$M$3:$M$4658,MATCH(A98&amp;$N$130,'UNESCO Data'!$B$3:$B$4658&amp;'UNESCO Data'!$A$3:$A$4658,0))/100),"",INDEX('UNESCO Data'!$M$3:$M$4658,MATCH(A98&amp;$N$130,'UNESCO Data'!$B$3:$B$4658&amp;'UNESCO Data'!$A$3:$A$4658,0))/100)</f>
        <v>0.68705079999999996</v>
      </c>
      <c r="O98" s="81">
        <f t="shared" si="33"/>
        <v>70.506525335106915</v>
      </c>
      <c r="P98" s="77">
        <f t="array" ref="P98">INDEX('UNESCO Data'!$M$3:$M$4658,MATCH(A98&amp;$P$130,'UNESCO Data'!$B$3:$B$4658&amp;'UNESCO Data'!$A$3:$A$4658,0))</f>
        <v>11.66337</v>
      </c>
      <c r="Q98" s="81">
        <f t="shared" si="34"/>
        <v>81.639778464405083</v>
      </c>
      <c r="R98" s="84">
        <f t="array" ref="R98">IF(ISERR(INDEX('UNESCO Data'!$M$3:$M$4658,MATCH(A98&amp;$R$130,'UNESCO Data'!$B$3:$B$4658&amp;'UNESCO Data'!$A$3:$A$4658,0))/100),"",INDEX('UNESCO Data'!$M$3:$M$4658,MATCH(A98&amp;$R$130,'UNESCO Data'!$B$3:$B$4658&amp;'UNESCO Data'!$A$3:$A$4658,0))/100)</f>
        <v>0.99872559999999988</v>
      </c>
      <c r="S98" s="81">
        <f t="shared" si="35"/>
        <v>99.846185078552523</v>
      </c>
      <c r="T98" s="84" t="str">
        <f t="array" ref="T98">IF(ISERR(INDEX('UNESCO Data'!$M$3:$M$4658,MATCH(A98&amp;$T$130,'UNESCO Data'!$B$3:$B$4658&amp;'UNESCO Data'!$A$3:$A$4658,0))/100),"",INDEX('UNESCO Data'!$M$3:$M$4658,MATCH(A98&amp;$T$130,'UNESCO Data'!$B$3:$B$4658&amp;'UNESCO Data'!$A$3:$A$4658,0))/100)</f>
        <v/>
      </c>
      <c r="U98" s="81" t="str">
        <f t="shared" si="36"/>
        <v/>
      </c>
      <c r="V98" s="88" t="str">
        <f t="array" ref="V98">INDEX('UNESCO Data'!$M$3:$M$4658,MATCH(A98&amp;$V$130,'UNESCO Data'!$B$3:$B$4658&amp;'UNESCO Data'!$A$3:$A$4658,0))</f>
        <v/>
      </c>
      <c r="W98" s="81" t="str">
        <f t="shared" si="37"/>
        <v/>
      </c>
      <c r="X98" s="84">
        <f t="array" ref="X98">IF(ISERR(INDEX('UNESCO Data'!$M$3:$M$4658,MATCH(A98&amp;$X$130,'UNESCO Data'!$B$3:$B$4658&amp;'UNESCO Data'!$A$3:$A$4658,0))/100),"",INDEX('UNESCO Data'!$M$3:$M$4658,MATCH(A98&amp;$X$130,'UNESCO Data'!$B$3:$B$4658&amp;'UNESCO Data'!$A$3:$A$4658,0))/100)</f>
        <v>0.10656359999999999</v>
      </c>
      <c r="Y98" s="81">
        <f t="shared" si="38"/>
        <v>29.489170460400267</v>
      </c>
    </row>
    <row r="99" spans="1:25" ht="26.4" x14ac:dyDescent="0.25">
      <c r="A99" s="66" t="s">
        <v>175</v>
      </c>
      <c r="B99" s="75">
        <f t="shared" si="26"/>
        <v>85.265310376703496</v>
      </c>
      <c r="C99" s="59">
        <f t="shared" si="27"/>
        <v>93</v>
      </c>
      <c r="D99" s="84">
        <f t="array" ref="D99">INDEX('UNESCO Data'!$M$3:$M$4658,MATCH(A99&amp;$D$130,'UNESCO Data'!$B$3:$B$4658&amp;'UNESCO Data'!$A$3:$A$4658,0))/100</f>
        <v>9.2567499999999997E-2</v>
      </c>
      <c r="E99" s="81">
        <f t="shared" si="28"/>
        <v>87.383734512783747</v>
      </c>
      <c r="F99" s="84">
        <f t="array" ref="F99">IF(ISERR(INDEX('UNESCO Data'!$M$3:$M$4658,MATCH(A99&amp;$F$130,'UNESCO Data'!$B$3:$B$4658&amp;'UNESCO Data'!$A$3:$A$4658,0))/100),"",INDEX('UNESCO Data'!$M$3:$M$4658,MATCH(A99&amp;$F$130,'UNESCO Data'!$B$3:$B$4658&amp;'UNESCO Data'!$A$3:$A$4658,0))/100)</f>
        <v>2.5422400000000001E-2</v>
      </c>
      <c r="G99" s="81">
        <f t="shared" si="29"/>
        <v>96.535576023904738</v>
      </c>
      <c r="H99" s="84">
        <f t="array" ref="H99">IF(ISERR(INDEX('UNESCO Data'!$M$3:$M$4658,MATCH(A99&amp;$H$130,'UNESCO Data'!$B$3:$B$4658&amp;'UNESCO Data'!$A$3:$A$4658,0))/100),"",INDEX('UNESCO Data'!$M$3:$M$4658,MATCH(A99&amp;$H$130,'UNESCO Data'!$B$3:$B$4658&amp;'UNESCO Data'!$A$3:$A$4658,0))/100)</f>
        <v>0.17178789999999999</v>
      </c>
      <c r="I99" s="81">
        <f t="shared" si="30"/>
        <v>81.154984265419245</v>
      </c>
      <c r="J99" s="86">
        <f t="array" ref="J99">IF(ISERR(INDEX('UNESCO Data'!$M$3:$M$4658,MATCH(A99&amp;$J$130,'UNESCO Data'!$B$3:$B$4658&amp;'UNESCO Data'!$A$3:$A$4658,0))/100),"",INDEX('UNESCO Data'!$M$3:$M$4658,MATCH(A99&amp;$J$130,'UNESCO Data'!$B$3:$B$4658&amp;'UNESCO Data'!$A$3:$A$4658,0))/100)</f>
        <v>0.98399510000000001</v>
      </c>
      <c r="K99" s="81">
        <f t="shared" si="31"/>
        <v>98.044261432496725</v>
      </c>
      <c r="L99" s="84">
        <f t="array" ref="L99">IF(ISERR(INDEX('UNESCO Data'!$M$3:$M$4658,MATCH(A99&amp;$L$130,'UNESCO Data'!$B$3:$B$4658&amp;'UNESCO Data'!$A$3:$A$4658,0))/100),"",INDEX('UNESCO Data'!$M$3:$M$4658,MATCH(A99&amp;$L$130,'UNESCO Data'!$B$3:$B$4658&amp;'UNESCO Data'!$A$3:$A$4658,0))/100)</f>
        <v>0.81475330000000001</v>
      </c>
      <c r="M99" s="81">
        <f t="shared" si="32"/>
        <v>80.68705274483311</v>
      </c>
      <c r="N99" s="84">
        <f t="array" ref="N99">IF(ISERR(INDEX('UNESCO Data'!$M$3:$M$4658,MATCH(A99&amp;$N$130,'UNESCO Data'!$B$3:$B$4658&amp;'UNESCO Data'!$A$3:$A$4658,0))/100),"",INDEX('UNESCO Data'!$M$3:$M$4658,MATCH(A99&amp;$N$130,'UNESCO Data'!$B$3:$B$4658&amp;'UNESCO Data'!$A$3:$A$4658,0))/100)</f>
        <v>0.47032069999999998</v>
      </c>
      <c r="O99" s="81">
        <f t="shared" si="33"/>
        <v>47.966197323720792</v>
      </c>
      <c r="P99" s="77">
        <f t="array" ref="P99">INDEX('UNESCO Data'!$M$3:$M$4658,MATCH(A99&amp;$P$130,'UNESCO Data'!$B$3:$B$4658&amp;'UNESCO Data'!$A$3:$A$4658,0))</f>
        <v>12.28579</v>
      </c>
      <c r="Q99" s="81">
        <f t="shared" si="34"/>
        <v>86.286233006534246</v>
      </c>
      <c r="R99" s="84">
        <f t="array" ref="R99">IF(ISERR(INDEX('UNESCO Data'!$M$3:$M$4658,MATCH(A99&amp;$R$130,'UNESCO Data'!$B$3:$B$4658&amp;'UNESCO Data'!$A$3:$A$4658,0))/100),"",INDEX('UNESCO Data'!$M$3:$M$4658,MATCH(A99&amp;$R$130,'UNESCO Data'!$B$3:$B$4658&amp;'UNESCO Data'!$A$3:$A$4658,0))/100)</f>
        <v>0.98484959999999999</v>
      </c>
      <c r="S99" s="81">
        <f t="shared" si="35"/>
        <v>98.171408046219781</v>
      </c>
      <c r="T99" s="84" t="str">
        <f t="array" ref="T99">IF(ISERR(INDEX('UNESCO Data'!$M$3:$M$4658,MATCH(A99&amp;$T$130,'UNESCO Data'!$B$3:$B$4658&amp;'UNESCO Data'!$A$3:$A$4658,0))/100),"",INDEX('UNESCO Data'!$M$3:$M$4658,MATCH(A99&amp;$T$130,'UNESCO Data'!$B$3:$B$4658&amp;'UNESCO Data'!$A$3:$A$4658,0))/100)</f>
        <v/>
      </c>
      <c r="U99" s="81" t="str">
        <f t="shared" si="36"/>
        <v/>
      </c>
      <c r="V99" s="88">
        <f t="array" ref="V99">INDEX('UNESCO Data'!$M$3:$M$4658,MATCH(A99&amp;$V$130,'UNESCO Data'!$B$3:$B$4658&amp;'UNESCO Data'!$A$3:$A$4658,0))</f>
        <v>15.167999999999999</v>
      </c>
      <c r="W99" s="81">
        <f t="shared" si="37"/>
        <v>91.15834603441904</v>
      </c>
      <c r="X99" s="84" t="str">
        <f t="array" ref="X99">IF(ISERR(INDEX('UNESCO Data'!$M$3:$M$4658,MATCH(A99&amp;$X$130,'UNESCO Data'!$B$3:$B$4658&amp;'UNESCO Data'!$A$3:$A$4658,0))/100),"",INDEX('UNESCO Data'!$M$3:$M$4658,MATCH(A99&amp;$X$130,'UNESCO Data'!$B$3:$B$4658&amp;'UNESCO Data'!$A$3:$A$4658,0))/100)</f>
        <v/>
      </c>
      <c r="Y99" s="81" t="str">
        <f t="shared" si="38"/>
        <v/>
      </c>
    </row>
    <row r="100" spans="1:25" x14ac:dyDescent="0.25">
      <c r="A100" s="66" t="s">
        <v>25</v>
      </c>
      <c r="B100" s="75">
        <f t="shared" si="26"/>
        <v>85.88511131961053</v>
      </c>
      <c r="C100" s="59">
        <f t="shared" si="27"/>
        <v>94</v>
      </c>
      <c r="D100" s="84">
        <f t="array" ref="D100">INDEX('UNESCO Data'!$M$3:$M$4658,MATCH(A100&amp;$D$130,'UNESCO Data'!$B$3:$B$4658&amp;'UNESCO Data'!$A$3:$A$4658,0))/100</f>
        <v>3.8447500000000003E-2</v>
      </c>
      <c r="E100" s="81">
        <f t="shared" si="28"/>
        <v>94.773277435692066</v>
      </c>
      <c r="F100" s="84">
        <f t="array" ref="F100">IF(ISERR(INDEX('UNESCO Data'!$M$3:$M$4658,MATCH(A100&amp;$F$130,'UNESCO Data'!$B$3:$B$4658&amp;'UNESCO Data'!$A$3:$A$4658,0))/100),"",INDEX('UNESCO Data'!$M$3:$M$4658,MATCH(A100&amp;$F$130,'UNESCO Data'!$B$3:$B$4658&amp;'UNESCO Data'!$A$3:$A$4658,0))/100)</f>
        <v>1.9503400000000001E-2</v>
      </c>
      <c r="G100" s="81">
        <f t="shared" si="29"/>
        <v>97.34610293212458</v>
      </c>
      <c r="H100" s="84">
        <f t="array" ref="H100">IF(ISERR(INDEX('UNESCO Data'!$M$3:$M$4658,MATCH(A100&amp;$H$130,'UNESCO Data'!$B$3:$B$4658&amp;'UNESCO Data'!$A$3:$A$4658,0))/100),"",INDEX('UNESCO Data'!$M$3:$M$4658,MATCH(A100&amp;$H$130,'UNESCO Data'!$B$3:$B$4658&amp;'UNESCO Data'!$A$3:$A$4658,0))/100)</f>
        <v>5.0257099999999999E-2</v>
      </c>
      <c r="I100" s="81">
        <f t="shared" si="30"/>
        <v>94.59824193478984</v>
      </c>
      <c r="J100" s="86">
        <f t="array" ref="J100">IF(ISERR(INDEX('UNESCO Data'!$M$3:$M$4658,MATCH(A100&amp;$J$130,'UNESCO Data'!$B$3:$B$4658&amp;'UNESCO Data'!$A$3:$A$4658,0))/100),"",INDEX('UNESCO Data'!$M$3:$M$4658,MATCH(A100&amp;$J$130,'UNESCO Data'!$B$3:$B$4658&amp;'UNESCO Data'!$A$3:$A$4658,0))/100)</f>
        <v>0.98868239999999996</v>
      </c>
      <c r="K100" s="81">
        <f t="shared" si="31"/>
        <v>98.617031858269954</v>
      </c>
      <c r="L100" s="84">
        <f t="array" ref="L100">IF(ISERR(INDEX('UNESCO Data'!$M$3:$M$4658,MATCH(A100&amp;$L$130,'UNESCO Data'!$B$3:$B$4658&amp;'UNESCO Data'!$A$3:$A$4658,0))/100),"",INDEX('UNESCO Data'!$M$3:$M$4658,MATCH(A100&amp;$L$130,'UNESCO Data'!$B$3:$B$4658&amp;'UNESCO Data'!$A$3:$A$4658,0))/100)</f>
        <v>0.79197810000000002</v>
      </c>
      <c r="M100" s="81">
        <f t="shared" si="32"/>
        <v>78.312617808470549</v>
      </c>
      <c r="N100" s="84">
        <f t="array" ref="N100">IF(ISERR(INDEX('UNESCO Data'!$M$3:$M$4658,MATCH(A100&amp;$N$130,'UNESCO Data'!$B$3:$B$4658&amp;'UNESCO Data'!$A$3:$A$4658,0))/100),"",INDEX('UNESCO Data'!$M$3:$M$4658,MATCH(A100&amp;$N$130,'UNESCO Data'!$B$3:$B$4658&amp;'UNESCO Data'!$A$3:$A$4658,0))/100)</f>
        <v>0.66453620000000002</v>
      </c>
      <c r="O100" s="81">
        <f t="shared" si="33"/>
        <v>68.164965629993731</v>
      </c>
      <c r="P100" s="77">
        <f t="array" ref="P100">INDEX('UNESCO Data'!$M$3:$M$4658,MATCH(A100&amp;$P$130,'UNESCO Data'!$B$3:$B$4658&amp;'UNESCO Data'!$A$3:$A$4658,0))</f>
        <v>7.8570000000000002</v>
      </c>
      <c r="Q100" s="81">
        <f t="shared" si="34"/>
        <v>53.22468065982909</v>
      </c>
      <c r="R100" s="84">
        <f t="array" ref="R100">IF(ISERR(INDEX('UNESCO Data'!$M$3:$M$4658,MATCH(A100&amp;$R$130,'UNESCO Data'!$B$3:$B$4658&amp;'UNESCO Data'!$A$3:$A$4658,0))/100),"",INDEX('UNESCO Data'!$M$3:$M$4658,MATCH(A100&amp;$R$130,'UNESCO Data'!$B$3:$B$4658&amp;'UNESCO Data'!$A$3:$A$4658,0))/100)</f>
        <v>0.99645610000000007</v>
      </c>
      <c r="S100" s="81">
        <f t="shared" si="35"/>
        <v>99.57226561509917</v>
      </c>
      <c r="T100" s="84" t="str">
        <f t="array" ref="T100">IF(ISERR(INDEX('UNESCO Data'!$M$3:$M$4658,MATCH(A100&amp;$T$130,'UNESCO Data'!$B$3:$B$4658&amp;'UNESCO Data'!$A$3:$A$4658,0))/100),"",INDEX('UNESCO Data'!$M$3:$M$4658,MATCH(A100&amp;$T$130,'UNESCO Data'!$B$3:$B$4658&amp;'UNESCO Data'!$A$3:$A$4658,0))/100)</f>
        <v/>
      </c>
      <c r="U100" s="81" t="str">
        <f t="shared" si="36"/>
        <v/>
      </c>
      <c r="V100" s="88">
        <f t="array" ref="V100">INDEX('UNESCO Data'!$M$3:$M$4658,MATCH(A100&amp;$V$130,'UNESCO Data'!$B$3:$B$4658&amp;'UNESCO Data'!$A$3:$A$4658,0))</f>
        <v>17.164010000000001</v>
      </c>
      <c r="W100" s="81">
        <f t="shared" si="37"/>
        <v>88.356818002225765</v>
      </c>
      <c r="X100" s="84" t="str">
        <f t="array" ref="X100">IF(ISERR(INDEX('UNESCO Data'!$M$3:$M$4658,MATCH(A100&amp;$X$130,'UNESCO Data'!$B$3:$B$4658&amp;'UNESCO Data'!$A$3:$A$4658,0))/100),"",INDEX('UNESCO Data'!$M$3:$M$4658,MATCH(A100&amp;$X$130,'UNESCO Data'!$B$3:$B$4658&amp;'UNESCO Data'!$A$3:$A$4658,0))/100)</f>
        <v/>
      </c>
      <c r="Y100" s="81" t="str">
        <f t="shared" si="38"/>
        <v/>
      </c>
    </row>
    <row r="101" spans="1:25" x14ac:dyDescent="0.25">
      <c r="A101" s="66" t="s">
        <v>78</v>
      </c>
      <c r="B101" s="75">
        <f t="shared" si="26"/>
        <v>85.930536459856498</v>
      </c>
      <c r="C101" s="59">
        <f t="shared" si="27"/>
        <v>95</v>
      </c>
      <c r="D101" s="84">
        <f t="array" ref="D101">INDEX('UNESCO Data'!$M$3:$M$4658,MATCH(A101&amp;$D$130,'UNESCO Data'!$B$3:$B$4658&amp;'UNESCO Data'!$A$3:$A$4658,0))/100</f>
        <v>4.2225599999999995E-2</v>
      </c>
      <c r="E101" s="81">
        <f t="shared" si="28"/>
        <v>94.257415792731251</v>
      </c>
      <c r="F101" s="84">
        <f t="array" ref="F101">IF(ISERR(INDEX('UNESCO Data'!$M$3:$M$4658,MATCH(A101&amp;$F$130,'UNESCO Data'!$B$3:$B$4658&amp;'UNESCO Data'!$A$3:$A$4658,0))/100),"",INDEX('UNESCO Data'!$M$3:$M$4658,MATCH(A101&amp;$F$130,'UNESCO Data'!$B$3:$B$4658&amp;'UNESCO Data'!$A$3:$A$4658,0))/100)</f>
        <v>2.0253999999999998E-2</v>
      </c>
      <c r="G101" s="81">
        <f t="shared" si="29"/>
        <v>97.243318425060906</v>
      </c>
      <c r="H101" s="84">
        <f t="array" ref="H101">IF(ISERR(INDEX('UNESCO Data'!$M$3:$M$4658,MATCH(A101&amp;$H$130,'UNESCO Data'!$B$3:$B$4658&amp;'UNESCO Data'!$A$3:$A$4658,0))/100),"",INDEX('UNESCO Data'!$M$3:$M$4658,MATCH(A101&amp;$H$130,'UNESCO Data'!$B$3:$B$4658&amp;'UNESCO Data'!$A$3:$A$4658,0))/100)</f>
        <v>9.6312400000000006E-2</v>
      </c>
      <c r="I101" s="81">
        <f t="shared" si="30"/>
        <v>89.503786332258116</v>
      </c>
      <c r="J101" s="86" t="str">
        <f t="array" ref="J101">IF(ISERR(INDEX('UNESCO Data'!$M$3:$M$4658,MATCH(A101&amp;$J$130,'UNESCO Data'!$B$3:$B$4658&amp;'UNESCO Data'!$A$3:$A$4658,0))/100),"",INDEX('UNESCO Data'!$M$3:$M$4658,MATCH(A101&amp;$J$130,'UNESCO Data'!$B$3:$B$4658&amp;'UNESCO Data'!$A$3:$A$4658,0))/100)</f>
        <v/>
      </c>
      <c r="K101" s="81" t="str">
        <f t="shared" si="31"/>
        <v/>
      </c>
      <c r="L101" s="84">
        <f t="array" ref="L101">IF(ISERR(INDEX('UNESCO Data'!$M$3:$M$4658,MATCH(A101&amp;$L$130,'UNESCO Data'!$B$3:$B$4658&amp;'UNESCO Data'!$A$3:$A$4658,0))/100),"",INDEX('UNESCO Data'!$M$3:$M$4658,MATCH(A101&amp;$L$130,'UNESCO Data'!$B$3:$B$4658&amp;'UNESCO Data'!$A$3:$A$4658,0))/100)</f>
        <v>0.99000440000000001</v>
      </c>
      <c r="M101" s="81">
        <f t="shared" si="32"/>
        <v>98.957905886670332</v>
      </c>
      <c r="N101" s="84">
        <f t="array" ref="N101">IF(ISERR(INDEX('UNESCO Data'!$M$3:$M$4658,MATCH(A101&amp;$N$130,'UNESCO Data'!$B$3:$B$4658&amp;'UNESCO Data'!$A$3:$A$4658,0))/100),"",INDEX('UNESCO Data'!$M$3:$M$4658,MATCH(A101&amp;$N$130,'UNESCO Data'!$B$3:$B$4658&amp;'UNESCO Data'!$A$3:$A$4658,0))/100)</f>
        <v>0.84944559999999991</v>
      </c>
      <c r="O101" s="81">
        <f t="shared" si="33"/>
        <v>87.395882463366647</v>
      </c>
      <c r="P101" s="77">
        <f t="array" ref="P101">INDEX('UNESCO Data'!$M$3:$M$4658,MATCH(A101&amp;$P$130,'UNESCO Data'!$B$3:$B$4658&amp;'UNESCO Data'!$A$3:$A$4658,0))</f>
        <v>12.07175</v>
      </c>
      <c r="Q101" s="81">
        <f t="shared" si="34"/>
        <v>84.688393717633943</v>
      </c>
      <c r="R101" s="84">
        <f t="array" ref="R101">IF(ISERR(INDEX('UNESCO Data'!$M$3:$M$4658,MATCH(A101&amp;$R$130,'UNESCO Data'!$B$3:$B$4658&amp;'UNESCO Data'!$A$3:$A$4658,0))/100),"",INDEX('UNESCO Data'!$M$3:$M$4658,MATCH(A101&amp;$R$130,'UNESCO Data'!$B$3:$B$4658&amp;'UNESCO Data'!$A$3:$A$4658,0))/100)</f>
        <v>0.99445589999999995</v>
      </c>
      <c r="S101" s="81">
        <f t="shared" si="35"/>
        <v>99.330849571565565</v>
      </c>
      <c r="T101" s="84" t="str">
        <f t="array" ref="T101">IF(ISERR(INDEX('UNESCO Data'!$M$3:$M$4658,MATCH(A101&amp;$T$130,'UNESCO Data'!$B$3:$B$4658&amp;'UNESCO Data'!$A$3:$A$4658,0))/100),"",INDEX('UNESCO Data'!$M$3:$M$4658,MATCH(A101&amp;$T$130,'UNESCO Data'!$B$3:$B$4658&amp;'UNESCO Data'!$A$3:$A$4658,0))/100)</f>
        <v/>
      </c>
      <c r="U101" s="81" t="str">
        <f t="shared" si="36"/>
        <v/>
      </c>
      <c r="V101" s="88">
        <f t="array" ref="V101">INDEX('UNESCO Data'!$M$3:$M$4658,MATCH(A101&amp;$V$130,'UNESCO Data'!$B$3:$B$4658&amp;'UNESCO Data'!$A$3:$A$4658,0))</f>
        <v>10.978630000000001</v>
      </c>
      <c r="W101" s="81">
        <f t="shared" si="37"/>
        <v>97.038395479176103</v>
      </c>
      <c r="X101" s="84">
        <f t="array" ref="X101">IF(ISERR(INDEX('UNESCO Data'!$M$3:$M$4658,MATCH(A101&amp;$X$130,'UNESCO Data'!$B$3:$B$4658&amp;'UNESCO Data'!$A$3:$A$4658,0))/100),"",INDEX('UNESCO Data'!$M$3:$M$4658,MATCH(A101&amp;$X$130,'UNESCO Data'!$B$3:$B$4658&amp;'UNESCO Data'!$A$3:$A$4658,0))/100)</f>
        <v>9.4130500000000006E-2</v>
      </c>
      <c r="Y101" s="81">
        <f t="shared" si="38"/>
        <v>24.958880470245639</v>
      </c>
    </row>
    <row r="102" spans="1:25" x14ac:dyDescent="0.25">
      <c r="A102" s="66" t="s">
        <v>124</v>
      </c>
      <c r="B102" s="75">
        <f t="shared" si="26"/>
        <v>86.279246344869819</v>
      </c>
      <c r="C102" s="59">
        <f t="shared" si="27"/>
        <v>96</v>
      </c>
      <c r="D102" s="84">
        <f t="array" ref="D102">INDEX('UNESCO Data'!$M$3:$M$4658,MATCH(A102&amp;$D$130,'UNESCO Data'!$B$3:$B$4658&amp;'UNESCO Data'!$A$3:$A$4658,0))/100</f>
        <v>1.1325799999999999E-2</v>
      </c>
      <c r="E102" s="81">
        <f t="shared" si="28"/>
        <v>98.476473413006218</v>
      </c>
      <c r="F102" s="84">
        <f t="array" ref="F102">IF(ISERR(INDEX('UNESCO Data'!$M$3:$M$4658,MATCH(A102&amp;$F$130,'UNESCO Data'!$B$3:$B$4658&amp;'UNESCO Data'!$A$3:$A$4658,0))/100),"",INDEX('UNESCO Data'!$M$3:$M$4658,MATCH(A102&amp;$F$130,'UNESCO Data'!$B$3:$B$4658&amp;'UNESCO Data'!$A$3:$A$4658,0))/100)</f>
        <v>4.2293999999999995E-3</v>
      </c>
      <c r="G102" s="81">
        <f t="shared" si="29"/>
        <v>99.437670425983299</v>
      </c>
      <c r="H102" s="84">
        <f t="array" ref="H102">IF(ISERR(INDEX('UNESCO Data'!$M$3:$M$4658,MATCH(A102&amp;$H$130,'UNESCO Data'!$B$3:$B$4658&amp;'UNESCO Data'!$A$3:$A$4658,0))/100),"",INDEX('UNESCO Data'!$M$3:$M$4658,MATCH(A102&amp;$H$130,'UNESCO Data'!$B$3:$B$4658&amp;'UNESCO Data'!$A$3:$A$4658,0))/100)</f>
        <v>3.40991E-2</v>
      </c>
      <c r="I102" s="81">
        <f t="shared" si="30"/>
        <v>96.385576153125356</v>
      </c>
      <c r="J102" s="86" t="str">
        <f t="array" ref="J102">IF(ISERR(INDEX('UNESCO Data'!$M$3:$M$4658,MATCH(A102&amp;$J$130,'UNESCO Data'!$B$3:$B$4658&amp;'UNESCO Data'!$A$3:$A$4658,0))/100),"",INDEX('UNESCO Data'!$M$3:$M$4658,MATCH(A102&amp;$J$130,'UNESCO Data'!$B$3:$B$4658&amp;'UNESCO Data'!$A$3:$A$4658,0))/100)</f>
        <v/>
      </c>
      <c r="K102" s="81" t="str">
        <f t="shared" si="31"/>
        <v/>
      </c>
      <c r="L102" s="84">
        <f t="array" ref="L102">IF(ISERR(INDEX('UNESCO Data'!$M$3:$M$4658,MATCH(A102&amp;$L$130,'UNESCO Data'!$B$3:$B$4658&amp;'UNESCO Data'!$A$3:$A$4658,0))/100),"",INDEX('UNESCO Data'!$M$3:$M$4658,MATCH(A102&amp;$L$130,'UNESCO Data'!$B$3:$B$4658&amp;'UNESCO Data'!$A$3:$A$4658,0))/100)</f>
        <v>0.93599429999999995</v>
      </c>
      <c r="M102" s="81">
        <f t="shared" si="32"/>
        <v>93.327067590785489</v>
      </c>
      <c r="N102" s="84">
        <f t="array" ref="N102">IF(ISERR(INDEX('UNESCO Data'!$M$3:$M$4658,MATCH(A102&amp;$N$130,'UNESCO Data'!$B$3:$B$4658&amp;'UNESCO Data'!$A$3:$A$4658,0))/100),"",INDEX('UNESCO Data'!$M$3:$M$4658,MATCH(A102&amp;$N$130,'UNESCO Data'!$B$3:$B$4658&amp;'UNESCO Data'!$A$3:$A$4658,0))/100)</f>
        <v>0.86806879999999997</v>
      </c>
      <c r="O102" s="81">
        <f t="shared" si="33"/>
        <v>89.33272942934714</v>
      </c>
      <c r="P102" s="77">
        <f t="array" ref="P102">INDEX('UNESCO Data'!$M$3:$M$4658,MATCH(A102&amp;$P$130,'UNESCO Data'!$B$3:$B$4658&amp;'UNESCO Data'!$A$3:$A$4658,0))</f>
        <v>11.82602</v>
      </c>
      <c r="Q102" s="81">
        <f t="shared" si="34"/>
        <v>82.853984035044363</v>
      </c>
      <c r="R102" s="84" t="str">
        <f t="array" ref="R102">IF(ISERR(INDEX('UNESCO Data'!$M$3:$M$4658,MATCH(A102&amp;$R$130,'UNESCO Data'!$B$3:$B$4658&amp;'UNESCO Data'!$A$3:$A$4658,0))/100),"",INDEX('UNESCO Data'!$M$3:$M$4658,MATCH(A102&amp;$R$130,'UNESCO Data'!$B$3:$B$4658&amp;'UNESCO Data'!$A$3:$A$4658,0))/100)</f>
        <v/>
      </c>
      <c r="S102" s="81" t="str">
        <f t="shared" si="35"/>
        <v/>
      </c>
      <c r="T102" s="84" t="str">
        <f t="array" ref="T102">IF(ISERR(INDEX('UNESCO Data'!$M$3:$M$4658,MATCH(A102&amp;$T$130,'UNESCO Data'!$B$3:$B$4658&amp;'UNESCO Data'!$A$3:$A$4658,0))/100),"",INDEX('UNESCO Data'!$M$3:$M$4658,MATCH(A102&amp;$T$130,'UNESCO Data'!$B$3:$B$4658&amp;'UNESCO Data'!$A$3:$A$4658,0))/100)</f>
        <v/>
      </c>
      <c r="U102" s="81" t="str">
        <f t="shared" si="36"/>
        <v/>
      </c>
      <c r="V102" s="88">
        <f t="array" ref="V102">INDEX('UNESCO Data'!$M$3:$M$4658,MATCH(A102&amp;$V$130,'UNESCO Data'!$B$3:$B$4658&amp;'UNESCO Data'!$A$3:$A$4658,0))</f>
        <v>11.623559999999999</v>
      </c>
      <c r="W102" s="81">
        <f t="shared" si="37"/>
        <v>96.133194867053717</v>
      </c>
      <c r="X102" s="84">
        <f t="array" ref="X102">IF(ISERR(INDEX('UNESCO Data'!$M$3:$M$4658,MATCH(A102&amp;$X$130,'UNESCO Data'!$B$3:$B$4658&amp;'UNESCO Data'!$A$3:$A$4658,0))/100),"",INDEX('UNESCO Data'!$M$3:$M$4658,MATCH(A102&amp;$X$130,'UNESCO Data'!$B$3:$B$4658&amp;'UNESCO Data'!$A$3:$A$4658,0))/100)</f>
        <v>0.1197317</v>
      </c>
      <c r="Y102" s="81">
        <f t="shared" si="38"/>
        <v>34.287274844612995</v>
      </c>
    </row>
    <row r="103" spans="1:25" x14ac:dyDescent="0.25">
      <c r="A103" s="66" t="s">
        <v>138</v>
      </c>
      <c r="B103" s="75">
        <f t="shared" ref="B103:B128" si="39">AVERAGE(E103,G103,I103,K103,M103,O103,Q103,S103,U103,W103,Y103)</f>
        <v>86.448787872343672</v>
      </c>
      <c r="C103" s="59">
        <f t="shared" ref="C103:C128" si="40">RANK(B103,$B$7:$B$128,1)</f>
        <v>97</v>
      </c>
      <c r="D103" s="84">
        <f t="array" ref="D103">INDEX('UNESCO Data'!$M$3:$M$4658,MATCH(A103&amp;$D$130,'UNESCO Data'!$B$3:$B$4658&amp;'UNESCO Data'!$A$3:$A$4658,0))/100</f>
        <v>1.1921999999999999E-2</v>
      </c>
      <c r="E103" s="81">
        <f t="shared" ref="E103:E128" si="41">IF(ISERROR(((D103-$E$5)/($E$3-$E$5))*100),"",((D103-$E$5)/($E$3-$E$5))*100)</f>
        <v>98.395068285684744</v>
      </c>
      <c r="F103" s="84">
        <f t="array" ref="F103">IF(ISERR(INDEX('UNESCO Data'!$M$3:$M$4658,MATCH(A103&amp;$F$130,'UNESCO Data'!$B$3:$B$4658&amp;'UNESCO Data'!$A$3:$A$4658,0))/100),"",INDEX('UNESCO Data'!$M$3:$M$4658,MATCH(A103&amp;$F$130,'UNESCO Data'!$B$3:$B$4658&amp;'UNESCO Data'!$A$3:$A$4658,0))/100)</f>
        <v>1.6941999999999999E-2</v>
      </c>
      <c r="G103" s="81">
        <f t="shared" ref="G103:G128" si="42">IF(ISERROR(((F103-$G$5)/($G$3-$G$5))*100),"",((F103-$G$5)/($G$3-$G$5))*100)</f>
        <v>97.696851981408955</v>
      </c>
      <c r="H103" s="84">
        <f t="array" ref="H103">IF(ISERR(INDEX('UNESCO Data'!$M$3:$M$4658,MATCH(A103&amp;$H$130,'UNESCO Data'!$B$3:$B$4658&amp;'UNESCO Data'!$A$3:$A$4658,0))/100),"",INDEX('UNESCO Data'!$M$3:$M$4658,MATCH(A103&amp;$H$130,'UNESCO Data'!$B$3:$B$4658&amp;'UNESCO Data'!$A$3:$A$4658,0))/100)</f>
        <v>0.15282959999999998</v>
      </c>
      <c r="I103" s="81">
        <f t="shared" ref="I103:I128" si="43">IF(ISERROR(((H103-$I$5)/($I$3-$I$5))*100),"",((H103-$I$5)/($I$3-$I$5))*100)</f>
        <v>83.252076622856436</v>
      </c>
      <c r="J103" s="86">
        <f t="array" ref="J103">IF(ISERR(INDEX('UNESCO Data'!$M$3:$M$4658,MATCH(A103&amp;$J$130,'UNESCO Data'!$B$3:$B$4658&amp;'UNESCO Data'!$A$3:$A$4658,0))/100),"",INDEX('UNESCO Data'!$M$3:$M$4658,MATCH(A103&amp;$J$130,'UNESCO Data'!$B$3:$B$4658&amp;'UNESCO Data'!$A$3:$A$4658,0))/100)</f>
        <v>0.95621930000000011</v>
      </c>
      <c r="K103" s="81">
        <f t="shared" ref="K103:K128" si="44">IF(ISERROR(((J103-$K$5)/($K$3-$K$5))*100),"",((J103-$K$5)/($K$3-$K$5))*100)</f>
        <v>94.650163168636439</v>
      </c>
      <c r="L103" s="84">
        <f t="array" ref="L103">IF(ISERR(INDEX('UNESCO Data'!$M$3:$M$4658,MATCH(A103&amp;$L$130,'UNESCO Data'!$B$3:$B$4658&amp;'UNESCO Data'!$A$3:$A$4658,0))/100),"",INDEX('UNESCO Data'!$M$3:$M$4658,MATCH(A103&amp;$L$130,'UNESCO Data'!$B$3:$B$4658&amp;'UNESCO Data'!$A$3:$A$4658,0))/100)</f>
        <v>0.78963269999999997</v>
      </c>
      <c r="M103" s="81">
        <f t="shared" ref="M103:M128" si="45">IF(ISERROR(((L103-$M$5)/($M$3-$M$5))*100),"",((L103-$M$5)/($M$3-$M$5))*100)</f>
        <v>78.06809746617958</v>
      </c>
      <c r="N103" s="84">
        <f t="array" ref="N103">IF(ISERR(INDEX('UNESCO Data'!$M$3:$M$4658,MATCH(A103&amp;$N$130,'UNESCO Data'!$B$3:$B$4658&amp;'UNESCO Data'!$A$3:$A$4658,0))/100),"",INDEX('UNESCO Data'!$M$3:$M$4658,MATCH(A103&amp;$N$130,'UNESCO Data'!$B$3:$B$4658&amp;'UNESCO Data'!$A$3:$A$4658,0))/100)</f>
        <v>0.78926719999999984</v>
      </c>
      <c r="O103" s="81">
        <f t="shared" ref="O103:O134" si="46">IF(ISERROR(((N103-$O$5)/($O$3-$O$5))*100),"",((N103-$O$5)/($O$3-$O$5))*100)</f>
        <v>81.137218460533632</v>
      </c>
      <c r="P103" s="77">
        <f t="array" ref="P103">INDEX('UNESCO Data'!$M$3:$M$4658,MATCH(A103&amp;$P$130,'UNESCO Data'!$B$3:$B$4658&amp;'UNESCO Data'!$A$3:$A$4658,0))</f>
        <v>9.3181600000000007</v>
      </c>
      <c r="Q103" s="81">
        <f t="shared" ref="Q103:Q128" si="47">IF(ISERROR(((P103-$Q$5)/($Q$3-$Q$5))*100),"",((P103-$Q$5)/($Q$3-$Q$5))*100)</f>
        <v>64.132449559892478</v>
      </c>
      <c r="R103" s="84">
        <f t="array" ref="R103">IF(ISERR(INDEX('UNESCO Data'!$M$3:$M$4658,MATCH(A103&amp;$R$130,'UNESCO Data'!$B$3:$B$4658&amp;'UNESCO Data'!$A$3:$A$4658,0))/100),"",INDEX('UNESCO Data'!$M$3:$M$4658,MATCH(A103&amp;$R$130,'UNESCO Data'!$B$3:$B$4658&amp;'UNESCO Data'!$A$3:$A$4658,0))/100)</f>
        <v>0.98932220000000004</v>
      </c>
      <c r="S103" s="81">
        <f t="shared" ref="S103:S128" si="48">IF(ISERROR(((R103-$S$5)/($S$3-$S$5))*100),"",((R103-$S$5)/($S$3-$S$5))*100)</f>
        <v>98.71123276190238</v>
      </c>
      <c r="T103" s="84">
        <f t="array" ref="T103">IF(ISERR(INDEX('UNESCO Data'!$M$3:$M$4658,MATCH(A103&amp;$T$130,'UNESCO Data'!$B$3:$B$4658&amp;'UNESCO Data'!$A$3:$A$4658,0))/100),"",INDEX('UNESCO Data'!$M$3:$M$4658,MATCH(A103&amp;$T$130,'UNESCO Data'!$B$3:$B$4658&amp;'UNESCO Data'!$A$3:$A$4658,0))/100)</f>
        <v>1</v>
      </c>
      <c r="U103" s="81">
        <f t="shared" ref="U103:U128" si="49">IF(ISERROR(((T103-$U$5)/($U$3-$U$5))*100),"",((T103-$U$5)/($U$3-$U$5))*100)</f>
        <v>100</v>
      </c>
      <c r="V103" s="88">
        <f t="array" ref="V103">INDEX('UNESCO Data'!$M$3:$M$4658,MATCH(A103&amp;$V$130,'UNESCO Data'!$B$3:$B$4658&amp;'UNESCO Data'!$A$3:$A$4658,0))</f>
        <v>31.350819999999999</v>
      </c>
      <c r="W103" s="81">
        <f t="shared" ref="W103:W128" si="50">IF(ISERROR(((V103-$W$5)/($W$3-$W$5))*100),"",((V103-$W$5)/($W$3-$W$5))*100)</f>
        <v>68.444720416342037</v>
      </c>
      <c r="X103" s="84" t="str">
        <f t="array" ref="X103">IF(ISERR(INDEX('UNESCO Data'!$M$3:$M$4658,MATCH(A103&amp;$X$130,'UNESCO Data'!$B$3:$B$4658&amp;'UNESCO Data'!$A$3:$A$4658,0))/100),"",INDEX('UNESCO Data'!$M$3:$M$4658,MATCH(A103&amp;$X$130,'UNESCO Data'!$B$3:$B$4658&amp;'UNESCO Data'!$A$3:$A$4658,0))/100)</f>
        <v/>
      </c>
      <c r="Y103" s="81" t="str">
        <f t="shared" ref="Y103:Y128" si="51">IF(ISERROR(((X103-$Y$5)/($Y$3-$Y$5))*100),"",((X103-$Y$5)/($Y$3-$Y$5))*100)</f>
        <v/>
      </c>
    </row>
    <row r="104" spans="1:25" x14ac:dyDescent="0.25">
      <c r="A104" s="66" t="s">
        <v>20</v>
      </c>
      <c r="B104" s="75">
        <f t="shared" si="39"/>
        <v>86.470464509338669</v>
      </c>
      <c r="C104" s="59">
        <f t="shared" si="40"/>
        <v>98</v>
      </c>
      <c r="D104" s="84">
        <f t="array" ref="D104">INDEX('UNESCO Data'!$M$3:$M$4658,MATCH(A104&amp;$D$130,'UNESCO Data'!$B$3:$B$4658&amp;'UNESCO Data'!$A$3:$A$4658,0))/100</f>
        <v>6.7222000000000002E-3</v>
      </c>
      <c r="E104" s="81">
        <f t="shared" si="41"/>
        <v>99.105048797335499</v>
      </c>
      <c r="F104" s="84">
        <f t="array" ref="F104">IF(ISERR(INDEX('UNESCO Data'!$M$3:$M$4658,MATCH(A104&amp;$F$130,'UNESCO Data'!$B$3:$B$4658&amp;'UNESCO Data'!$A$3:$A$4658,0))/100),"",INDEX('UNESCO Data'!$M$3:$M$4658,MATCH(A104&amp;$F$130,'UNESCO Data'!$B$3:$B$4658&amp;'UNESCO Data'!$A$3:$A$4658,0))/100)</f>
        <v>7.0820000000000006E-3</v>
      </c>
      <c r="G104" s="81">
        <f t="shared" si="42"/>
        <v>99.047045479474122</v>
      </c>
      <c r="H104" s="84">
        <f t="array" ref="H104">IF(ISERR(INDEX('UNESCO Data'!$M$3:$M$4658,MATCH(A104&amp;$H$130,'UNESCO Data'!$B$3:$B$4658&amp;'UNESCO Data'!$A$3:$A$4658,0))/100),"",INDEX('UNESCO Data'!$M$3:$M$4658,MATCH(A104&amp;$H$130,'UNESCO Data'!$B$3:$B$4658&amp;'UNESCO Data'!$A$3:$A$4658,0))/100)</f>
        <v>1.4237E-3</v>
      </c>
      <c r="I104" s="81">
        <f t="shared" si="43"/>
        <v>100</v>
      </c>
      <c r="J104" s="86" t="str">
        <f t="array" ref="J104">IF(ISERR(INDEX('UNESCO Data'!$M$3:$M$4658,MATCH(A104&amp;$J$130,'UNESCO Data'!$B$3:$B$4658&amp;'UNESCO Data'!$A$3:$A$4658,0))/100),"",INDEX('UNESCO Data'!$M$3:$M$4658,MATCH(A104&amp;$J$130,'UNESCO Data'!$B$3:$B$4658&amp;'UNESCO Data'!$A$3:$A$4658,0))/100)</f>
        <v/>
      </c>
      <c r="K104" s="81" t="str">
        <f t="shared" si="44"/>
        <v/>
      </c>
      <c r="L104" s="84">
        <f t="array" ref="L104">IF(ISERR(INDEX('UNESCO Data'!$M$3:$M$4658,MATCH(A104&amp;$L$130,'UNESCO Data'!$B$3:$B$4658&amp;'UNESCO Data'!$A$3:$A$4658,0))/100),"",INDEX('UNESCO Data'!$M$3:$M$4658,MATCH(A104&amp;$L$130,'UNESCO Data'!$B$3:$B$4658&amp;'UNESCO Data'!$A$3:$A$4658,0))/100)</f>
        <v>0.92711510000000008</v>
      </c>
      <c r="M104" s="81">
        <f t="shared" si="45"/>
        <v>92.401364076131387</v>
      </c>
      <c r="N104" s="84">
        <f t="array" ref="N104">IF(ISERR(INDEX('UNESCO Data'!$M$3:$M$4658,MATCH(A104&amp;$N$130,'UNESCO Data'!$B$3:$B$4658&amp;'UNESCO Data'!$A$3:$A$4658,0))/100),"",INDEX('UNESCO Data'!$M$3:$M$4658,MATCH(A104&amp;$N$130,'UNESCO Data'!$B$3:$B$4658&amp;'UNESCO Data'!$A$3:$A$4658,0))/100)</f>
        <v>0.85369430000000013</v>
      </c>
      <c r="O104" s="81">
        <f t="shared" si="46"/>
        <v>87.837755057999246</v>
      </c>
      <c r="P104" s="77">
        <f t="array" ref="P104">INDEX('UNESCO Data'!$M$3:$M$4658,MATCH(A104&amp;$P$130,'UNESCO Data'!$B$3:$B$4658&amp;'UNESCO Data'!$A$3:$A$4658,0))</f>
        <v>11.76732</v>
      </c>
      <c r="Q104" s="81">
        <f t="shared" si="47"/>
        <v>82.415780118680843</v>
      </c>
      <c r="R104" s="84" t="str">
        <f t="array" ref="R104">IF(ISERR(INDEX('UNESCO Data'!$M$3:$M$4658,MATCH(A104&amp;$R$130,'UNESCO Data'!$B$3:$B$4658&amp;'UNESCO Data'!$A$3:$A$4658,0))/100),"",INDEX('UNESCO Data'!$M$3:$M$4658,MATCH(A104&amp;$R$130,'UNESCO Data'!$B$3:$B$4658&amp;'UNESCO Data'!$A$3:$A$4658,0))/100)</f>
        <v/>
      </c>
      <c r="S104" s="81" t="str">
        <f t="shared" si="48"/>
        <v/>
      </c>
      <c r="T104" s="84" t="str">
        <f t="array" ref="T104">IF(ISERR(INDEX('UNESCO Data'!$M$3:$M$4658,MATCH(A104&amp;$T$130,'UNESCO Data'!$B$3:$B$4658&amp;'UNESCO Data'!$A$3:$A$4658,0))/100),"",INDEX('UNESCO Data'!$M$3:$M$4658,MATCH(A104&amp;$T$130,'UNESCO Data'!$B$3:$B$4658&amp;'UNESCO Data'!$A$3:$A$4658,0))/100)</f>
        <v/>
      </c>
      <c r="U104" s="81" t="str">
        <f t="shared" si="49"/>
        <v/>
      </c>
      <c r="V104" s="88">
        <f t="array" ref="V104">INDEX('UNESCO Data'!$M$3:$M$4658,MATCH(A104&amp;$V$130,'UNESCO Data'!$B$3:$B$4658&amp;'UNESCO Data'!$A$3:$A$4658,0))</f>
        <v>11.239470000000001</v>
      </c>
      <c r="W104" s="81">
        <f t="shared" si="50"/>
        <v>96.672289812412259</v>
      </c>
      <c r="X104" s="84">
        <f t="array" ref="X104">IF(ISERR(INDEX('UNESCO Data'!$M$3:$M$4658,MATCH(A104&amp;$X$130,'UNESCO Data'!$B$3:$B$4658&amp;'UNESCO Data'!$A$3:$A$4658,0))/100),"",INDEX('UNESCO Data'!$M$3:$M$4658,MATCH(A104&amp;$X$130,'UNESCO Data'!$B$3:$B$4658&amp;'UNESCO Data'!$A$3:$A$4658,0))/100)</f>
        <v>0.11972390000000001</v>
      </c>
      <c r="Y104" s="81">
        <f t="shared" si="51"/>
        <v>34.284432732676052</v>
      </c>
    </row>
    <row r="105" spans="1:25" x14ac:dyDescent="0.25">
      <c r="A105" s="66" t="s">
        <v>45</v>
      </c>
      <c r="B105" s="75">
        <f t="shared" si="39"/>
        <v>86.605749873271989</v>
      </c>
      <c r="C105" s="59">
        <f t="shared" si="40"/>
        <v>99</v>
      </c>
      <c r="D105" s="84">
        <f t="array" ref="D105">INDEX('UNESCO Data'!$M$3:$M$4658,MATCH(A105&amp;$D$130,'UNESCO Data'!$B$3:$B$4658&amp;'UNESCO Data'!$A$3:$A$4658,0))/100</f>
        <v>3.4411000000000003E-3</v>
      </c>
      <c r="E105" s="81">
        <f t="shared" si="41"/>
        <v>99.553050077534223</v>
      </c>
      <c r="F105" s="84">
        <f t="array" ref="F105">IF(ISERR(INDEX('UNESCO Data'!$M$3:$M$4658,MATCH(A105&amp;$F$130,'UNESCO Data'!$B$3:$B$4658&amp;'UNESCO Data'!$A$3:$A$4658,0))/100),"",INDEX('UNESCO Data'!$M$3:$M$4658,MATCH(A105&amp;$F$130,'UNESCO Data'!$B$3:$B$4658&amp;'UNESCO Data'!$A$3:$A$4658,0))/100)</f>
        <v>6.9116999999999998E-3</v>
      </c>
      <c r="G105" s="81">
        <f t="shared" si="42"/>
        <v>99.070365758654702</v>
      </c>
      <c r="H105" s="84">
        <f t="array" ref="H105">IF(ISERR(INDEX('UNESCO Data'!$M$3:$M$4658,MATCH(A105&amp;$H$130,'UNESCO Data'!$B$3:$B$4658&amp;'UNESCO Data'!$A$3:$A$4658,0))/100),"",INDEX('UNESCO Data'!$M$3:$M$4658,MATCH(A105&amp;$H$130,'UNESCO Data'!$B$3:$B$4658&amp;'UNESCO Data'!$A$3:$A$4658,0))/100)</f>
        <v>8.4844899999999987E-2</v>
      </c>
      <c r="I105" s="81">
        <f t="shared" si="43"/>
        <v>90.772275944138443</v>
      </c>
      <c r="J105" s="86" t="str">
        <f t="array" ref="J105">IF(ISERR(INDEX('UNESCO Data'!$M$3:$M$4658,MATCH(A105&amp;$J$130,'UNESCO Data'!$B$3:$B$4658&amp;'UNESCO Data'!$A$3:$A$4658,0))/100),"",INDEX('UNESCO Data'!$M$3:$M$4658,MATCH(A105&amp;$J$130,'UNESCO Data'!$B$3:$B$4658&amp;'UNESCO Data'!$A$3:$A$4658,0))/100)</f>
        <v/>
      </c>
      <c r="K105" s="81" t="str">
        <f t="shared" si="44"/>
        <v/>
      </c>
      <c r="L105" s="84">
        <f t="array" ref="L105">IF(ISERR(INDEX('UNESCO Data'!$M$3:$M$4658,MATCH(A105&amp;$L$130,'UNESCO Data'!$B$3:$B$4658&amp;'UNESCO Data'!$A$3:$A$4658,0))/100),"",INDEX('UNESCO Data'!$M$3:$M$4658,MATCH(A105&amp;$L$130,'UNESCO Data'!$B$3:$B$4658&amp;'UNESCO Data'!$A$3:$A$4658,0))/100)</f>
        <v>0.99560510000000013</v>
      </c>
      <c r="M105" s="81">
        <f t="shared" si="45"/>
        <v>99.541808453852454</v>
      </c>
      <c r="N105" s="84">
        <f t="array" ref="N105">IF(ISERR(INDEX('UNESCO Data'!$M$3:$M$4658,MATCH(A105&amp;$N$130,'UNESCO Data'!$B$3:$B$4658&amp;'UNESCO Data'!$A$3:$A$4658,0))/100),"",INDEX('UNESCO Data'!$M$3:$M$4658,MATCH(A105&amp;$N$130,'UNESCO Data'!$B$3:$B$4658&amp;'UNESCO Data'!$A$3:$A$4658,0))/100)</f>
        <v>0.95228139999999994</v>
      </c>
      <c r="O105" s="81">
        <f t="shared" si="46"/>
        <v>98.090994325139903</v>
      </c>
      <c r="P105" s="77">
        <f t="array" ref="P105">INDEX('UNESCO Data'!$M$3:$M$4658,MATCH(A105&amp;$P$130,'UNESCO Data'!$B$3:$B$4658&amp;'UNESCO Data'!$A$3:$A$4658,0))</f>
        <v>10.62054</v>
      </c>
      <c r="Q105" s="81">
        <f t="shared" si="47"/>
        <v>73.854902994194362</v>
      </c>
      <c r="R105" s="84">
        <f t="array" ref="R105">IF(ISERR(INDEX('UNESCO Data'!$M$3:$M$4658,MATCH(A105&amp;$R$130,'UNESCO Data'!$B$3:$B$4658&amp;'UNESCO Data'!$A$3:$A$4658,0))/100),"",INDEX('UNESCO Data'!$M$3:$M$4658,MATCH(A105&amp;$R$130,'UNESCO Data'!$B$3:$B$4658&amp;'UNESCO Data'!$A$3:$A$4658,0))/100)</f>
        <v>0.99754360000000009</v>
      </c>
      <c r="S105" s="81">
        <f t="shared" si="48"/>
        <v>99.703522463085761</v>
      </c>
      <c r="T105" s="84" t="str">
        <f t="array" ref="T105">IF(ISERR(INDEX('UNESCO Data'!$M$3:$M$4658,MATCH(A105&amp;$T$130,'UNESCO Data'!$B$3:$B$4658&amp;'UNESCO Data'!$A$3:$A$4658,0))/100),"",INDEX('UNESCO Data'!$M$3:$M$4658,MATCH(A105&amp;$T$130,'UNESCO Data'!$B$3:$B$4658&amp;'UNESCO Data'!$A$3:$A$4658,0))/100)</f>
        <v/>
      </c>
      <c r="U105" s="81" t="str">
        <f t="shared" si="49"/>
        <v/>
      </c>
      <c r="V105" s="88">
        <f t="array" ref="V105">INDEX('UNESCO Data'!$M$3:$M$4658,MATCH(A105&amp;$V$130,'UNESCO Data'!$B$3:$B$4658&amp;'UNESCO Data'!$A$3:$A$4658,0))</f>
        <v>13.702</v>
      </c>
      <c r="W105" s="81">
        <f t="shared" si="50"/>
        <v>93.215971043910656</v>
      </c>
      <c r="X105" s="84">
        <f t="array" ref="X105">IF(ISERR(INDEX('UNESCO Data'!$M$3:$M$4658,MATCH(A105&amp;$X$130,'UNESCO Data'!$B$3:$B$4658&amp;'UNESCO Data'!$A$3:$A$4658,0))/100),"",INDEX('UNESCO Data'!$M$3:$M$4658,MATCH(A105&amp;$X$130,'UNESCO Data'!$B$3:$B$4658&amp;'UNESCO Data'!$A$3:$A$4658,0))/100)</f>
        <v>9.6024100000000001E-2</v>
      </c>
      <c r="Y105" s="81">
        <f t="shared" si="51"/>
        <v>25.648857798937343</v>
      </c>
    </row>
    <row r="106" spans="1:25" x14ac:dyDescent="0.25">
      <c r="A106" s="66" t="s">
        <v>51</v>
      </c>
      <c r="B106" s="75">
        <f t="shared" si="39"/>
        <v>86.651711846638847</v>
      </c>
      <c r="C106" s="59">
        <f t="shared" si="40"/>
        <v>100</v>
      </c>
      <c r="D106" s="84">
        <f t="array" ref="D106">INDEX('UNESCO Data'!$M$3:$M$4658,MATCH(A106&amp;$D$130,'UNESCO Data'!$B$3:$B$4658&amp;'UNESCO Data'!$A$3:$A$4658,0))/100</f>
        <v>1.16452E-2</v>
      </c>
      <c r="E106" s="81">
        <f t="shared" si="41"/>
        <v>98.432862548084259</v>
      </c>
      <c r="F106" s="84">
        <f t="array" ref="F106">IF(ISERR(INDEX('UNESCO Data'!$M$3:$M$4658,MATCH(A106&amp;$F$130,'UNESCO Data'!$B$3:$B$4658&amp;'UNESCO Data'!$A$3:$A$4658,0))/100),"",INDEX('UNESCO Data'!$M$3:$M$4658,MATCH(A106&amp;$F$130,'UNESCO Data'!$B$3:$B$4658&amp;'UNESCO Data'!$A$3:$A$4658,0))/100)</f>
        <v>1.3249200000000001E-2</v>
      </c>
      <c r="G106" s="81">
        <f t="shared" si="42"/>
        <v>98.202530941820228</v>
      </c>
      <c r="H106" s="84">
        <f t="array" ref="H106">IF(ISERR(INDEX('UNESCO Data'!$M$3:$M$4658,MATCH(A106&amp;$H$130,'UNESCO Data'!$B$3:$B$4658&amp;'UNESCO Data'!$A$3:$A$4658,0))/100),"",INDEX('UNESCO Data'!$M$3:$M$4658,MATCH(A106&amp;$H$130,'UNESCO Data'!$B$3:$B$4658&amp;'UNESCO Data'!$A$3:$A$4658,0))/100)</f>
        <v>0.1151481</v>
      </c>
      <c r="I106" s="81">
        <f t="shared" si="43"/>
        <v>87.420255503176406</v>
      </c>
      <c r="J106" s="86" t="str">
        <f t="array" ref="J106">IF(ISERR(INDEX('UNESCO Data'!$M$3:$M$4658,MATCH(A106&amp;$J$130,'UNESCO Data'!$B$3:$B$4658&amp;'UNESCO Data'!$A$3:$A$4658,0))/100),"",INDEX('UNESCO Data'!$M$3:$M$4658,MATCH(A106&amp;$J$130,'UNESCO Data'!$B$3:$B$4658&amp;'UNESCO Data'!$A$3:$A$4658,0))/100)</f>
        <v/>
      </c>
      <c r="K106" s="81" t="str">
        <f t="shared" si="44"/>
        <v/>
      </c>
      <c r="L106" s="84">
        <f t="array" ref="L106">IF(ISERR(INDEX('UNESCO Data'!$M$3:$M$4658,MATCH(A106&amp;$L$130,'UNESCO Data'!$B$3:$B$4658&amp;'UNESCO Data'!$A$3:$A$4658,0))/100),"",INDEX('UNESCO Data'!$M$3:$M$4658,MATCH(A106&amp;$L$130,'UNESCO Data'!$B$3:$B$4658&amp;'UNESCO Data'!$A$3:$A$4658,0))/100)</f>
        <v>1</v>
      </c>
      <c r="M106" s="81">
        <f t="shared" si="45"/>
        <v>100</v>
      </c>
      <c r="N106" s="84">
        <f t="array" ref="N106">IF(ISERR(INDEX('UNESCO Data'!$M$3:$M$4658,MATCH(A106&amp;$N$130,'UNESCO Data'!$B$3:$B$4658&amp;'UNESCO Data'!$A$3:$A$4658,0))/100),"",INDEX('UNESCO Data'!$M$3:$M$4658,MATCH(A106&amp;$N$130,'UNESCO Data'!$B$3:$B$4658&amp;'UNESCO Data'!$A$3:$A$4658,0))/100)</f>
        <v>0.75299400000000005</v>
      </c>
      <c r="O106" s="81">
        <f t="shared" si="46"/>
        <v>77.364739113997985</v>
      </c>
      <c r="P106" s="77">
        <f t="array" ref="P106">INDEX('UNESCO Data'!$M$3:$M$4658,MATCH(A106&amp;$P$130,'UNESCO Data'!$B$3:$B$4658&amp;'UNESCO Data'!$A$3:$A$4658,0))</f>
        <v>12.550520000000001</v>
      </c>
      <c r="Q106" s="81">
        <f t="shared" si="47"/>
        <v>88.262480413330053</v>
      </c>
      <c r="R106" s="84" t="str">
        <f t="array" ref="R106">IF(ISERR(INDEX('UNESCO Data'!$M$3:$M$4658,MATCH(A106&amp;$R$130,'UNESCO Data'!$B$3:$B$4658&amp;'UNESCO Data'!$A$3:$A$4658,0))/100),"",INDEX('UNESCO Data'!$M$3:$M$4658,MATCH(A106&amp;$R$130,'UNESCO Data'!$B$3:$B$4658&amp;'UNESCO Data'!$A$3:$A$4658,0))/100)</f>
        <v/>
      </c>
      <c r="S106" s="81" t="str">
        <f t="shared" si="48"/>
        <v/>
      </c>
      <c r="T106" s="84" t="str">
        <f t="array" ref="T106">IF(ISERR(INDEX('UNESCO Data'!$M$3:$M$4658,MATCH(A106&amp;$T$130,'UNESCO Data'!$B$3:$B$4658&amp;'UNESCO Data'!$A$3:$A$4658,0))/100),"",INDEX('UNESCO Data'!$M$3:$M$4658,MATCH(A106&amp;$T$130,'UNESCO Data'!$B$3:$B$4658&amp;'UNESCO Data'!$A$3:$A$4658,0))/100)</f>
        <v/>
      </c>
      <c r="U106" s="81" t="str">
        <f t="shared" si="49"/>
        <v/>
      </c>
      <c r="V106" s="88">
        <f t="array" ref="V106">INDEX('UNESCO Data'!$M$3:$M$4658,MATCH(A106&amp;$V$130,'UNESCO Data'!$B$3:$B$4658&amp;'UNESCO Data'!$A$3:$A$4658,0))</f>
        <v>10.73738</v>
      </c>
      <c r="W106" s="81">
        <f t="shared" si="50"/>
        <v>97.37700532470123</v>
      </c>
      <c r="X106" s="84">
        <f t="array" ref="X106">IF(ISERR(INDEX('UNESCO Data'!$M$3:$M$4658,MATCH(A106&amp;$X$130,'UNESCO Data'!$B$3:$B$4658&amp;'UNESCO Data'!$A$3:$A$4658,0))/100),"",INDEX('UNESCO Data'!$M$3:$M$4658,MATCH(A106&amp;$X$130,'UNESCO Data'!$B$3:$B$4658&amp;'UNESCO Data'!$A$3:$A$4658,0))/100)</f>
        <v>0.15229870000000001</v>
      </c>
      <c r="Y106" s="81">
        <f t="shared" si="51"/>
        <v>46.153820928000563</v>
      </c>
    </row>
    <row r="107" spans="1:25" x14ac:dyDescent="0.25">
      <c r="A107" s="66" t="s">
        <v>145</v>
      </c>
      <c r="B107" s="75">
        <f t="shared" si="39"/>
        <v>87.219179566993219</v>
      </c>
      <c r="C107" s="59">
        <f t="shared" si="40"/>
        <v>101</v>
      </c>
      <c r="D107" s="84">
        <f t="array" ref="D107">INDEX('UNESCO Data'!$M$3:$M$4658,MATCH(A107&amp;$D$130,'UNESCO Data'!$B$3:$B$4658&amp;'UNESCO Data'!$A$3:$A$4658,0))/100</f>
        <v>1.8355099999999999E-2</v>
      </c>
      <c r="E107" s="81">
        <f t="shared" si="41"/>
        <v>97.516693034809649</v>
      </c>
      <c r="F107" s="84">
        <f t="array" ref="F107">IF(ISERR(INDEX('UNESCO Data'!$M$3:$M$4658,MATCH(A107&amp;$F$130,'UNESCO Data'!$B$3:$B$4658&amp;'UNESCO Data'!$A$3:$A$4658,0))/100),"",INDEX('UNESCO Data'!$M$3:$M$4658,MATCH(A107&amp;$F$130,'UNESCO Data'!$B$3:$B$4658&amp;'UNESCO Data'!$A$3:$A$4658,0))/100)</f>
        <v>5.2069999999999998E-3</v>
      </c>
      <c r="G107" s="81">
        <f t="shared" si="42"/>
        <v>99.30380134244291</v>
      </c>
      <c r="H107" s="84">
        <f t="array" ref="H107">IF(ISERR(INDEX('UNESCO Data'!$M$3:$M$4658,MATCH(A107&amp;$H$130,'UNESCO Data'!$B$3:$B$4658&amp;'UNESCO Data'!$A$3:$A$4658,0))/100),"",INDEX('UNESCO Data'!$M$3:$M$4658,MATCH(A107&amp;$H$130,'UNESCO Data'!$B$3:$B$4658&amp;'UNESCO Data'!$A$3:$A$4658,0))/100)</f>
        <v>3.1013800000000001E-2</v>
      </c>
      <c r="I107" s="81">
        <f t="shared" si="43"/>
        <v>96.726859867931068</v>
      </c>
      <c r="J107" s="86">
        <f t="array" ref="J107">IF(ISERR(INDEX('UNESCO Data'!$M$3:$M$4658,MATCH(A107&amp;$J$130,'UNESCO Data'!$B$3:$B$4658&amp;'UNESCO Data'!$A$3:$A$4658,0))/100),"",INDEX('UNESCO Data'!$M$3:$M$4658,MATCH(A107&amp;$J$130,'UNESCO Data'!$B$3:$B$4658&amp;'UNESCO Data'!$A$3:$A$4658,0))/100)</f>
        <v>0.99896479999999999</v>
      </c>
      <c r="K107" s="81">
        <f t="shared" si="44"/>
        <v>99.873502454555833</v>
      </c>
      <c r="L107" s="84">
        <f t="array" ref="L107">IF(ISERR(INDEX('UNESCO Data'!$M$3:$M$4658,MATCH(A107&amp;$L$130,'UNESCO Data'!$B$3:$B$4658&amp;'UNESCO Data'!$A$3:$A$4658,0))/100),"",INDEX('UNESCO Data'!$M$3:$M$4658,MATCH(A107&amp;$L$130,'UNESCO Data'!$B$3:$B$4658&amp;'UNESCO Data'!$A$3:$A$4658,0))/100)</f>
        <v>0.91922470000000001</v>
      </c>
      <c r="M107" s="81">
        <f t="shared" si="45"/>
        <v>91.578748185958077</v>
      </c>
      <c r="N107" s="84">
        <f t="array" ref="N107">IF(ISERR(INDEX('UNESCO Data'!$M$3:$M$4658,MATCH(A107&amp;$N$130,'UNESCO Data'!$B$3:$B$4658&amp;'UNESCO Data'!$A$3:$A$4658,0))/100),"",INDEX('UNESCO Data'!$M$3:$M$4658,MATCH(A107&amp;$N$130,'UNESCO Data'!$B$3:$B$4658&amp;'UNESCO Data'!$A$3:$A$4658,0))/100)</f>
        <v>0.89374509999999996</v>
      </c>
      <c r="O107" s="81">
        <f t="shared" si="46"/>
        <v>92.003111734891007</v>
      </c>
      <c r="P107" s="77">
        <f t="array" ref="P107">INDEX('UNESCO Data'!$M$3:$M$4658,MATCH(A107&amp;$P$130,'UNESCO Data'!$B$3:$B$4658&amp;'UNESCO Data'!$A$3:$A$4658,0))</f>
        <v>11.385579999999999</v>
      </c>
      <c r="Q107" s="81">
        <f t="shared" si="47"/>
        <v>79.56603628507591</v>
      </c>
      <c r="R107" s="84">
        <f t="array" ref="R107">IF(ISERR(INDEX('UNESCO Data'!$M$3:$M$4658,MATCH(A107&amp;$R$130,'UNESCO Data'!$B$3:$B$4658&amp;'UNESCO Data'!$A$3:$A$4658,0))/100),"",INDEX('UNESCO Data'!$M$3:$M$4658,MATCH(A107&amp;$R$130,'UNESCO Data'!$B$3:$B$4658&amp;'UNESCO Data'!$A$3:$A$4658,0))/100)</f>
        <v>0.99752440000000009</v>
      </c>
      <c r="S107" s="81">
        <f t="shared" si="48"/>
        <v>99.70120510080406</v>
      </c>
      <c r="T107" s="84" t="str">
        <f t="array" ref="T107">IF(ISERR(INDEX('UNESCO Data'!$M$3:$M$4658,MATCH(A107&amp;$T$130,'UNESCO Data'!$B$3:$B$4658&amp;'UNESCO Data'!$A$3:$A$4658,0))/100),"",INDEX('UNESCO Data'!$M$3:$M$4658,MATCH(A107&amp;$T$130,'UNESCO Data'!$B$3:$B$4658&amp;'UNESCO Data'!$A$3:$A$4658,0))/100)</f>
        <v/>
      </c>
      <c r="U107" s="81" t="str">
        <f t="shared" si="49"/>
        <v/>
      </c>
      <c r="V107" s="88">
        <f t="array" ref="V107">INDEX('UNESCO Data'!$M$3:$M$4658,MATCH(A107&amp;$V$130,'UNESCO Data'!$B$3:$B$4658&amp;'UNESCO Data'!$A$3:$A$4658,0))</f>
        <v>19.808019999999999</v>
      </c>
      <c r="W107" s="81">
        <f t="shared" si="50"/>
        <v>84.645780416041688</v>
      </c>
      <c r="X107" s="84">
        <f t="array" ref="X107">IF(ISERR(INDEX('UNESCO Data'!$M$3:$M$4658,MATCH(A107&amp;$X$130,'UNESCO Data'!$B$3:$B$4658&amp;'UNESCO Data'!$A$3:$A$4658,0))/100),"",INDEX('UNESCO Data'!$M$3:$M$4658,MATCH(A107&amp;$X$130,'UNESCO Data'!$B$3:$B$4658&amp;'UNESCO Data'!$A$3:$A$4658,0))/100)</f>
        <v>0.1114676</v>
      </c>
      <c r="Y107" s="81">
        <f t="shared" si="51"/>
        <v>31.276057247421875</v>
      </c>
    </row>
    <row r="108" spans="1:25" x14ac:dyDescent="0.25">
      <c r="A108" s="66" t="s">
        <v>171</v>
      </c>
      <c r="B108" s="75">
        <f t="shared" si="39"/>
        <v>87.485339019666142</v>
      </c>
      <c r="C108" s="59">
        <f t="shared" si="40"/>
        <v>102</v>
      </c>
      <c r="D108" s="84">
        <f t="array" ref="D108">INDEX('UNESCO Data'!$M$3:$M$4658,MATCH(A108&amp;$D$130,'UNESCO Data'!$B$3:$B$4658&amp;'UNESCO Data'!$A$3:$A$4658,0))/100</f>
        <v>1.4094000000000001E-3</v>
      </c>
      <c r="E108" s="81">
        <f t="shared" si="41"/>
        <v>99.830458325066971</v>
      </c>
      <c r="F108" s="84">
        <f t="array" ref="F108">IF(ISERR(INDEX('UNESCO Data'!$M$3:$M$4658,MATCH(A108&amp;$F$130,'UNESCO Data'!$B$3:$B$4658&amp;'UNESCO Data'!$A$3:$A$4658,0))/100),"",INDEX('UNESCO Data'!$M$3:$M$4658,MATCH(A108&amp;$F$130,'UNESCO Data'!$B$3:$B$4658&amp;'UNESCO Data'!$A$3:$A$4658,0))/100)</f>
        <v>1.26196E-2</v>
      </c>
      <c r="G108" s="81">
        <f t="shared" si="42"/>
        <v>98.288746137193641</v>
      </c>
      <c r="H108" s="84">
        <f t="array" ref="H108">IF(ISERR(INDEX('UNESCO Data'!$M$3:$M$4658,MATCH(A108&amp;$H$130,'UNESCO Data'!$B$3:$B$4658&amp;'UNESCO Data'!$A$3:$A$4658,0))/100),"",INDEX('UNESCO Data'!$M$3:$M$4658,MATCH(A108&amp;$H$130,'UNESCO Data'!$B$3:$B$4658&amp;'UNESCO Data'!$A$3:$A$4658,0))/100)</f>
        <v>0.1966485</v>
      </c>
      <c r="I108" s="81">
        <f t="shared" si="43"/>
        <v>78.405002765954464</v>
      </c>
      <c r="J108" s="86" t="str">
        <f t="array" ref="J108">IF(ISERR(INDEX('UNESCO Data'!$M$3:$M$4658,MATCH(A108&amp;$J$130,'UNESCO Data'!$B$3:$B$4658&amp;'UNESCO Data'!$A$3:$A$4658,0))/100),"",INDEX('UNESCO Data'!$M$3:$M$4658,MATCH(A108&amp;$J$130,'UNESCO Data'!$B$3:$B$4658&amp;'UNESCO Data'!$A$3:$A$4658,0))/100)</f>
        <v/>
      </c>
      <c r="K108" s="81" t="str">
        <f t="shared" si="44"/>
        <v/>
      </c>
      <c r="L108" s="84">
        <f t="array" ref="L108">IF(ISERR(INDEX('UNESCO Data'!$M$3:$M$4658,MATCH(A108&amp;$L$130,'UNESCO Data'!$B$3:$B$4658&amp;'UNESCO Data'!$A$3:$A$4658,0))/100),"",INDEX('UNESCO Data'!$M$3:$M$4658,MATCH(A108&amp;$L$130,'UNESCO Data'!$B$3:$B$4658&amp;'UNESCO Data'!$A$3:$A$4658,0))/100)</f>
        <v>0.96960869999999999</v>
      </c>
      <c r="M108" s="81">
        <f t="shared" si="45"/>
        <v>96.831546397771433</v>
      </c>
      <c r="N108" s="84">
        <f t="array" ref="N108">IF(ISERR(INDEX('UNESCO Data'!$M$3:$M$4658,MATCH(A108&amp;$N$130,'UNESCO Data'!$B$3:$B$4658&amp;'UNESCO Data'!$A$3:$A$4658,0))/100),"",INDEX('UNESCO Data'!$M$3:$M$4658,MATCH(A108&amp;$N$130,'UNESCO Data'!$B$3:$B$4658&amp;'UNESCO Data'!$A$3:$A$4658,0))/100)</f>
        <v>0.84728040000000004</v>
      </c>
      <c r="O108" s="81">
        <f t="shared" si="46"/>
        <v>87.170697691107279</v>
      </c>
      <c r="P108" s="77">
        <f t="array" ref="P108">INDEX('UNESCO Data'!$M$3:$M$4658,MATCH(A108&amp;$P$130,'UNESCO Data'!$B$3:$B$4658&amp;'UNESCO Data'!$A$3:$A$4658,0))</f>
        <v>13.299899999999999</v>
      </c>
      <c r="Q108" s="81">
        <f t="shared" si="47"/>
        <v>93.856709558892135</v>
      </c>
      <c r="R108" s="84" t="str">
        <f t="array" ref="R108">IF(ISERR(INDEX('UNESCO Data'!$M$3:$M$4658,MATCH(A108&amp;$R$130,'UNESCO Data'!$B$3:$B$4658&amp;'UNESCO Data'!$A$3:$A$4658,0))/100),"",INDEX('UNESCO Data'!$M$3:$M$4658,MATCH(A108&amp;$R$130,'UNESCO Data'!$B$3:$B$4658&amp;'UNESCO Data'!$A$3:$A$4658,0))/100)</f>
        <v/>
      </c>
      <c r="S108" s="81" t="str">
        <f t="shared" si="48"/>
        <v/>
      </c>
      <c r="T108" s="84" t="str">
        <f t="array" ref="T108">IF(ISERR(INDEX('UNESCO Data'!$M$3:$M$4658,MATCH(A108&amp;$T$130,'UNESCO Data'!$B$3:$B$4658&amp;'UNESCO Data'!$A$3:$A$4658,0))/100),"",INDEX('UNESCO Data'!$M$3:$M$4658,MATCH(A108&amp;$T$130,'UNESCO Data'!$B$3:$B$4658&amp;'UNESCO Data'!$A$3:$A$4658,0))/100)</f>
        <v/>
      </c>
      <c r="U108" s="81" t="str">
        <f t="shared" si="49"/>
        <v/>
      </c>
      <c r="V108" s="88">
        <f t="array" ref="V108">INDEX('UNESCO Data'!$M$3:$M$4658,MATCH(A108&amp;$V$130,'UNESCO Data'!$B$3:$B$4658&amp;'UNESCO Data'!$A$3:$A$4658,0))</f>
        <v>10.10432</v>
      </c>
      <c r="W108" s="81">
        <f t="shared" si="50"/>
        <v>98.265545630641711</v>
      </c>
      <c r="X108" s="84">
        <f t="array" ref="X108">IF(ISERR(INDEX('UNESCO Data'!$M$3:$M$4658,MATCH(A108&amp;$X$130,'UNESCO Data'!$B$3:$B$4658&amp;'UNESCO Data'!$A$3:$A$4658,0))/100),"",INDEX('UNESCO Data'!$M$3:$M$4658,MATCH(A108&amp;$X$130,'UNESCO Data'!$B$3:$B$4658&amp;'UNESCO Data'!$A$3:$A$4658,0))/100)</f>
        <v>0.15526319999999999</v>
      </c>
      <c r="Y108" s="81">
        <f t="shared" si="51"/>
        <v>47.234005650701519</v>
      </c>
    </row>
    <row r="109" spans="1:25" x14ac:dyDescent="0.25">
      <c r="A109" s="66" t="s">
        <v>67</v>
      </c>
      <c r="B109" s="75">
        <f t="shared" si="39"/>
        <v>87.643551919684526</v>
      </c>
      <c r="C109" s="59">
        <f t="shared" si="40"/>
        <v>103</v>
      </c>
      <c r="D109" s="84">
        <f t="array" ref="D109">INDEX('UNESCO Data'!$M$3:$M$4658,MATCH(A109&amp;$D$130,'UNESCO Data'!$B$3:$B$4658&amp;'UNESCO Data'!$A$3:$A$4658,0))/100</f>
        <v>4.7835999999999997E-2</v>
      </c>
      <c r="E109" s="81">
        <f t="shared" si="41"/>
        <v>93.491371971321684</v>
      </c>
      <c r="F109" s="84">
        <f t="array" ref="F109">IF(ISERR(INDEX('UNESCO Data'!$M$3:$M$4658,MATCH(A109&amp;$F$130,'UNESCO Data'!$B$3:$B$4658&amp;'UNESCO Data'!$A$3:$A$4658,0))/100),"",INDEX('UNESCO Data'!$M$3:$M$4658,MATCH(A109&amp;$F$130,'UNESCO Data'!$B$3:$B$4658&amp;'UNESCO Data'!$A$3:$A$4658,0))/100)</f>
        <v>1.7264000000000002E-2</v>
      </c>
      <c r="G109" s="81">
        <f t="shared" si="42"/>
        <v>97.652758441208462</v>
      </c>
      <c r="H109" s="84">
        <f t="array" ref="H109">IF(ISERR(INDEX('UNESCO Data'!$M$3:$M$4658,MATCH(A109&amp;$H$130,'UNESCO Data'!$B$3:$B$4658&amp;'UNESCO Data'!$A$3:$A$4658,0))/100),"",INDEX('UNESCO Data'!$M$3:$M$4658,MATCH(A109&amp;$H$130,'UNESCO Data'!$B$3:$B$4658&amp;'UNESCO Data'!$A$3:$A$4658,0))/100)</f>
        <v>0.11054399999999999</v>
      </c>
      <c r="I109" s="81">
        <f t="shared" si="43"/>
        <v>87.929542882470784</v>
      </c>
      <c r="J109" s="86">
        <f t="array" ref="J109">IF(ISERR(INDEX('UNESCO Data'!$M$3:$M$4658,MATCH(A109&amp;$J$130,'UNESCO Data'!$B$3:$B$4658&amp;'UNESCO Data'!$A$3:$A$4658,0))/100),"",INDEX('UNESCO Data'!$M$3:$M$4658,MATCH(A109&amp;$J$130,'UNESCO Data'!$B$3:$B$4658&amp;'UNESCO Data'!$A$3:$A$4658,0))/100)</f>
        <v>0.99237070000000005</v>
      </c>
      <c r="K109" s="81">
        <f t="shared" si="44"/>
        <v>99.06772824240997</v>
      </c>
      <c r="L109" s="84">
        <f t="array" ref="L109">IF(ISERR(INDEX('UNESCO Data'!$M$3:$M$4658,MATCH(A109&amp;$L$130,'UNESCO Data'!$B$3:$B$4658&amp;'UNESCO Data'!$A$3:$A$4658,0))/100),"",INDEX('UNESCO Data'!$M$3:$M$4658,MATCH(A109&amp;$L$130,'UNESCO Data'!$B$3:$B$4658&amp;'UNESCO Data'!$A$3:$A$4658,0))/100)</f>
        <v>0.96540170000000003</v>
      </c>
      <c r="M109" s="81">
        <f t="shared" si="45"/>
        <v>96.392944419423173</v>
      </c>
      <c r="N109" s="84">
        <f t="array" ref="N109">IF(ISERR(INDEX('UNESCO Data'!$M$3:$M$4658,MATCH(A109&amp;$N$130,'UNESCO Data'!$B$3:$B$4658&amp;'UNESCO Data'!$A$3:$A$4658,0))/100),"",INDEX('UNESCO Data'!$M$3:$M$4658,MATCH(A109&amp;$N$130,'UNESCO Data'!$B$3:$B$4658&amp;'UNESCO Data'!$A$3:$A$4658,0))/100)</f>
        <v>0.95305850000000003</v>
      </c>
      <c r="O109" s="81">
        <f t="shared" si="46"/>
        <v>98.171814150801623</v>
      </c>
      <c r="P109" s="77">
        <f t="array" ref="P109">INDEX('UNESCO Data'!$M$3:$M$4658,MATCH(A109&amp;$P$130,'UNESCO Data'!$B$3:$B$4658&amp;'UNESCO Data'!$A$3:$A$4658,0))</f>
        <v>12.651619999999999</v>
      </c>
      <c r="Q109" s="81">
        <f t="shared" si="47"/>
        <v>89.017206408974886</v>
      </c>
      <c r="R109" s="84">
        <f t="array" ref="R109">IF(ISERR(INDEX('UNESCO Data'!$M$3:$M$4658,MATCH(A109&amp;$R$130,'UNESCO Data'!$B$3:$B$4658&amp;'UNESCO Data'!$A$3:$A$4658,0))/100),"",INDEX('UNESCO Data'!$M$3:$M$4658,MATCH(A109&amp;$R$130,'UNESCO Data'!$B$3:$B$4658&amp;'UNESCO Data'!$A$3:$A$4658,0))/100)</f>
        <v>0.99849559999999993</v>
      </c>
      <c r="S109" s="81">
        <f t="shared" si="48"/>
        <v>99.818425009553081</v>
      </c>
      <c r="T109" s="84" t="str">
        <f t="array" ref="T109">IF(ISERR(INDEX('UNESCO Data'!$M$3:$M$4658,MATCH(A109&amp;$T$130,'UNESCO Data'!$B$3:$B$4658&amp;'UNESCO Data'!$A$3:$A$4658,0))/100),"",INDEX('UNESCO Data'!$M$3:$M$4658,MATCH(A109&amp;$T$130,'UNESCO Data'!$B$3:$B$4658&amp;'UNESCO Data'!$A$3:$A$4658,0))/100)</f>
        <v/>
      </c>
      <c r="U109" s="81" t="str">
        <f t="shared" si="49"/>
        <v/>
      </c>
      <c r="V109" s="88">
        <f t="array" ref="V109">INDEX('UNESCO Data'!$M$3:$M$4658,MATCH(A109&amp;$V$130,'UNESCO Data'!$B$3:$B$4658&amp;'UNESCO Data'!$A$3:$A$4658,0))</f>
        <v>9.0166199999999996</v>
      </c>
      <c r="W109" s="81">
        <f t="shared" si="50"/>
        <v>99.792202331067386</v>
      </c>
      <c r="X109" s="84">
        <f t="array" ref="X109">IF(ISERR(INDEX('UNESCO Data'!$M$3:$M$4658,MATCH(A109&amp;$X$130,'UNESCO Data'!$B$3:$B$4658&amp;'UNESCO Data'!$A$3:$A$4658,0))/100),"",INDEX('UNESCO Data'!$M$3:$M$4658,MATCH(A109&amp;$X$130,'UNESCO Data'!$B$3:$B$4658&amp;'UNESCO Data'!$A$3:$A$4658,0))/100)</f>
        <v>6.7077600000000001E-2</v>
      </c>
      <c r="Y109" s="81">
        <f t="shared" si="51"/>
        <v>15.101525339614158</v>
      </c>
    </row>
    <row r="110" spans="1:25" x14ac:dyDescent="0.25">
      <c r="A110" s="66" t="s">
        <v>160</v>
      </c>
      <c r="B110" s="75">
        <f t="shared" si="39"/>
        <v>87.671648005257254</v>
      </c>
      <c r="C110" s="59">
        <f t="shared" si="40"/>
        <v>104</v>
      </c>
      <c r="D110" s="84">
        <f t="array" ref="D110">INDEX('UNESCO Data'!$M$3:$M$4658,MATCH(A110&amp;$D$130,'UNESCO Data'!$B$3:$B$4658&amp;'UNESCO Data'!$A$3:$A$4658,0))/100</f>
        <v>1.6424399999999999E-2</v>
      </c>
      <c r="E110" s="81">
        <f t="shared" si="41"/>
        <v>97.780310745845469</v>
      </c>
      <c r="F110" s="84">
        <f t="array" ref="F110">IF(ISERR(INDEX('UNESCO Data'!$M$3:$M$4658,MATCH(A110&amp;$F$130,'UNESCO Data'!$B$3:$B$4658&amp;'UNESCO Data'!$A$3:$A$4658,0))/100),"",INDEX('UNESCO Data'!$M$3:$M$4658,MATCH(A110&amp;$F$130,'UNESCO Data'!$B$3:$B$4658&amp;'UNESCO Data'!$A$3:$A$4658,0))/100)</f>
        <v>1.2488600000000001E-2</v>
      </c>
      <c r="G110" s="81">
        <f t="shared" si="42"/>
        <v>98.306684813486385</v>
      </c>
      <c r="H110" s="84">
        <f t="array" ref="H110">IF(ISERR(INDEX('UNESCO Data'!$M$3:$M$4658,MATCH(A110&amp;$H$130,'UNESCO Data'!$B$3:$B$4658&amp;'UNESCO Data'!$A$3:$A$4658,0))/100),"",INDEX('UNESCO Data'!$M$3:$M$4658,MATCH(A110&amp;$H$130,'UNESCO Data'!$B$3:$B$4658&amp;'UNESCO Data'!$A$3:$A$4658,0))/100)</f>
        <v>4.3733000000000001E-2</v>
      </c>
      <c r="I110" s="81">
        <f t="shared" si="43"/>
        <v>95.319912139879762</v>
      </c>
      <c r="J110" s="86" t="str">
        <f t="array" ref="J110">IF(ISERR(INDEX('UNESCO Data'!$M$3:$M$4658,MATCH(A110&amp;$J$130,'UNESCO Data'!$B$3:$B$4658&amp;'UNESCO Data'!$A$3:$A$4658,0))/100),"",INDEX('UNESCO Data'!$M$3:$M$4658,MATCH(A110&amp;$J$130,'UNESCO Data'!$B$3:$B$4658&amp;'UNESCO Data'!$A$3:$A$4658,0))/100)</f>
        <v/>
      </c>
      <c r="K110" s="81" t="str">
        <f t="shared" si="44"/>
        <v/>
      </c>
      <c r="L110" s="84">
        <f t="array" ref="L110">IF(ISERR(INDEX('UNESCO Data'!$M$3:$M$4658,MATCH(A110&amp;$L$130,'UNESCO Data'!$B$3:$B$4658&amp;'UNESCO Data'!$A$3:$A$4658,0))/100),"",INDEX('UNESCO Data'!$M$3:$M$4658,MATCH(A110&amp;$L$130,'UNESCO Data'!$B$3:$B$4658&amp;'UNESCO Data'!$A$3:$A$4658,0))/100)</f>
        <v>0.99761549999999999</v>
      </c>
      <c r="M110" s="81">
        <f t="shared" si="45"/>
        <v>99.75140327611804</v>
      </c>
      <c r="N110" s="84">
        <f t="array" ref="N110">IF(ISERR(INDEX('UNESCO Data'!$M$3:$M$4658,MATCH(A110&amp;$N$130,'UNESCO Data'!$B$3:$B$4658&amp;'UNESCO Data'!$A$3:$A$4658,0))/100),"",INDEX('UNESCO Data'!$M$3:$M$4658,MATCH(A110&amp;$N$130,'UNESCO Data'!$B$3:$B$4658&amp;'UNESCO Data'!$A$3:$A$4658,0))/100)</f>
        <v>0.9316219</v>
      </c>
      <c r="O110" s="81">
        <f t="shared" si="46"/>
        <v>95.942368423378994</v>
      </c>
      <c r="P110" s="77">
        <f t="array" ref="P110">INDEX('UNESCO Data'!$M$3:$M$4658,MATCH(A110&amp;$P$130,'UNESCO Data'!$B$3:$B$4658&amp;'UNESCO Data'!$A$3:$A$4658,0))</f>
        <v>12.27722</v>
      </c>
      <c r="Q110" s="81">
        <f t="shared" si="47"/>
        <v>86.222256727773839</v>
      </c>
      <c r="R110" s="84">
        <f t="array" ref="R110">IF(ISERR(INDEX('UNESCO Data'!$M$3:$M$4658,MATCH(A110&amp;$R$130,'UNESCO Data'!$B$3:$B$4658&amp;'UNESCO Data'!$A$3:$A$4658,0))/100),"",INDEX('UNESCO Data'!$M$3:$M$4658,MATCH(A110&amp;$R$130,'UNESCO Data'!$B$3:$B$4658&amp;'UNESCO Data'!$A$3:$A$4658,0))/100)</f>
        <v>0.99913200000000002</v>
      </c>
      <c r="S110" s="81">
        <f t="shared" si="48"/>
        <v>99.89523591351508</v>
      </c>
      <c r="T110" s="84" t="str">
        <f t="array" ref="T110">IF(ISERR(INDEX('UNESCO Data'!$M$3:$M$4658,MATCH(A110&amp;$T$130,'UNESCO Data'!$B$3:$B$4658&amp;'UNESCO Data'!$A$3:$A$4658,0))/100),"",INDEX('UNESCO Data'!$M$3:$M$4658,MATCH(A110&amp;$T$130,'UNESCO Data'!$B$3:$B$4658&amp;'UNESCO Data'!$A$3:$A$4658,0))/100)</f>
        <v/>
      </c>
      <c r="U110" s="81" t="str">
        <f t="shared" si="49"/>
        <v/>
      </c>
      <c r="V110" s="88">
        <f t="array" ref="V110">INDEX('UNESCO Data'!$M$3:$M$4658,MATCH(A110&amp;$V$130,'UNESCO Data'!$B$3:$B$4658&amp;'UNESCO Data'!$A$3:$A$4658,0))</f>
        <v>16.885899999999999</v>
      </c>
      <c r="W110" s="81">
        <f t="shared" si="50"/>
        <v>88.74716322145477</v>
      </c>
      <c r="X110" s="84">
        <f t="array" ref="X110">IF(ISERR(INDEX('UNESCO Data'!$M$3:$M$4658,MATCH(A110&amp;$X$130,'UNESCO Data'!$B$3:$B$4658&amp;'UNESCO Data'!$A$3:$A$4658,0))/100),"",INDEX('UNESCO Data'!$M$3:$M$4658,MATCH(A110&amp;$X$130,'UNESCO Data'!$B$3:$B$4658&amp;'UNESCO Data'!$A$3:$A$4658,0))/100)</f>
        <v>9.9950399999999995E-2</v>
      </c>
      <c r="Y110" s="81">
        <f t="shared" si="51"/>
        <v>27.079496785862894</v>
      </c>
    </row>
    <row r="111" spans="1:25" x14ac:dyDescent="0.25">
      <c r="A111" s="66" t="s">
        <v>109</v>
      </c>
      <c r="B111" s="75">
        <f t="shared" si="39"/>
        <v>87.905056870088046</v>
      </c>
      <c r="C111" s="59">
        <f t="shared" si="40"/>
        <v>105</v>
      </c>
      <c r="D111" s="84">
        <f t="array" ref="D111">INDEX('UNESCO Data'!$M$3:$M$4658,MATCH(A111&amp;$D$130,'UNESCO Data'!$B$3:$B$4658&amp;'UNESCO Data'!$A$3:$A$4658,0))/100</f>
        <v>2.4276000000000002E-3</v>
      </c>
      <c r="E111" s="81">
        <f t="shared" si="41"/>
        <v>99.691433332382104</v>
      </c>
      <c r="F111" s="84">
        <f t="array" ref="F111">IF(ISERR(INDEX('UNESCO Data'!$M$3:$M$4658,MATCH(A111&amp;$F$130,'UNESCO Data'!$B$3:$B$4658&amp;'UNESCO Data'!$A$3:$A$4658,0))/100),"",INDEX('UNESCO Data'!$M$3:$M$4658,MATCH(A111&amp;$F$130,'UNESCO Data'!$B$3:$B$4658&amp;'UNESCO Data'!$A$3:$A$4658,0))/100)</f>
        <v>2.0470700000000001E-2</v>
      </c>
      <c r="G111" s="81">
        <f t="shared" si="42"/>
        <v>97.213644294124734</v>
      </c>
      <c r="H111" s="84">
        <f t="array" ref="H111">IF(ISERR(INDEX('UNESCO Data'!$M$3:$M$4658,MATCH(A111&amp;$H$130,'UNESCO Data'!$B$3:$B$4658&amp;'UNESCO Data'!$A$3:$A$4658,0))/100),"",INDEX('UNESCO Data'!$M$3:$M$4658,MATCH(A111&amp;$H$130,'UNESCO Data'!$B$3:$B$4658&amp;'UNESCO Data'!$A$3:$A$4658,0))/100)</f>
        <v>7.2333299999999989E-2</v>
      </c>
      <c r="I111" s="81">
        <f t="shared" si="43"/>
        <v>92.156259779150631</v>
      </c>
      <c r="J111" s="86" t="str">
        <f t="array" ref="J111">IF(ISERR(INDEX('UNESCO Data'!$M$3:$M$4658,MATCH(A111&amp;$J$130,'UNESCO Data'!$B$3:$B$4658&amp;'UNESCO Data'!$A$3:$A$4658,0))/100),"",INDEX('UNESCO Data'!$M$3:$M$4658,MATCH(A111&amp;$J$130,'UNESCO Data'!$B$3:$B$4658&amp;'UNESCO Data'!$A$3:$A$4658,0))/100)</f>
        <v/>
      </c>
      <c r="K111" s="81" t="str">
        <f t="shared" si="44"/>
        <v/>
      </c>
      <c r="L111" s="84">
        <f t="array" ref="L111">IF(ISERR(INDEX('UNESCO Data'!$M$3:$M$4658,MATCH(A111&amp;$L$130,'UNESCO Data'!$B$3:$B$4658&amp;'UNESCO Data'!$A$3:$A$4658,0))/100),"",INDEX('UNESCO Data'!$M$3:$M$4658,MATCH(A111&amp;$L$130,'UNESCO Data'!$B$3:$B$4658&amp;'UNESCO Data'!$A$3:$A$4658,0))/100)</f>
        <v>1</v>
      </c>
      <c r="M111" s="81">
        <f t="shared" si="45"/>
        <v>100</v>
      </c>
      <c r="N111" s="84">
        <f t="array" ref="N111">IF(ISERR(INDEX('UNESCO Data'!$M$3:$M$4658,MATCH(A111&amp;$N$130,'UNESCO Data'!$B$3:$B$4658&amp;'UNESCO Data'!$A$3:$A$4658,0))/100),"",INDEX('UNESCO Data'!$M$3:$M$4658,MATCH(A111&amp;$N$130,'UNESCO Data'!$B$3:$B$4658&amp;'UNESCO Data'!$A$3:$A$4658,0))/100)</f>
        <v>0.73215459999999988</v>
      </c>
      <c r="O111" s="81">
        <f t="shared" si="46"/>
        <v>75.197403282193903</v>
      </c>
      <c r="P111" s="77">
        <f t="array" ref="P111">INDEX('UNESCO Data'!$M$3:$M$4658,MATCH(A111&amp;$P$130,'UNESCO Data'!$B$3:$B$4658&amp;'UNESCO Data'!$A$3:$A$4658,0))</f>
        <v>10.523709999999999</v>
      </c>
      <c r="Q111" s="81">
        <f t="shared" si="47"/>
        <v>73.132053160779023</v>
      </c>
      <c r="R111" s="84">
        <f t="array" ref="R111">IF(ISERR(INDEX('UNESCO Data'!$M$3:$M$4658,MATCH(A111&amp;$R$130,'UNESCO Data'!$B$3:$B$4658&amp;'UNESCO Data'!$A$3:$A$4658,0))/100),"",INDEX('UNESCO Data'!$M$3:$M$4658,MATCH(A111&amp;$R$130,'UNESCO Data'!$B$3:$B$4658&amp;'UNESCO Data'!$A$3:$A$4658,0))/100)</f>
        <v>0.99502369999999996</v>
      </c>
      <c r="S111" s="81">
        <f t="shared" si="48"/>
        <v>99.399380733208602</v>
      </c>
      <c r="T111" s="84" t="str">
        <f t="array" ref="T111">IF(ISERR(INDEX('UNESCO Data'!$M$3:$M$4658,MATCH(A111&amp;$T$130,'UNESCO Data'!$B$3:$B$4658&amp;'UNESCO Data'!$A$3:$A$4658,0))/100),"",INDEX('UNESCO Data'!$M$3:$M$4658,MATCH(A111&amp;$T$130,'UNESCO Data'!$B$3:$B$4658&amp;'UNESCO Data'!$A$3:$A$4658,0))/100)</f>
        <v/>
      </c>
      <c r="U111" s="81" t="str">
        <f t="shared" si="49"/>
        <v/>
      </c>
      <c r="V111" s="88">
        <f t="array" ref="V111">INDEX('UNESCO Data'!$M$3:$M$4658,MATCH(A111&amp;$V$130,'UNESCO Data'!$B$3:$B$4658&amp;'UNESCO Data'!$A$3:$A$4658,0))</f>
        <v>12.183540000000001</v>
      </c>
      <c r="W111" s="81">
        <f t="shared" si="50"/>
        <v>95.347227027479974</v>
      </c>
      <c r="X111" s="84">
        <f t="array" ref="X111">IF(ISERR(INDEX('UNESCO Data'!$M$3:$M$4658,MATCH(A111&amp;$X$130,'UNESCO Data'!$B$3:$B$4658&amp;'UNESCO Data'!$A$3:$A$4658,0))/100),"",INDEX('UNESCO Data'!$M$3:$M$4658,MATCH(A111&amp;$X$130,'UNESCO Data'!$B$3:$B$4658&amp;'UNESCO Data'!$A$3:$A$4658,0))/100)</f>
        <v>0.18757650000000001</v>
      </c>
      <c r="Y111" s="81">
        <f t="shared" si="51"/>
        <v>59.008110221473395</v>
      </c>
    </row>
    <row r="112" spans="1:25" ht="39.6" x14ac:dyDescent="0.25">
      <c r="A112" s="66" t="s">
        <v>187</v>
      </c>
      <c r="B112" s="75">
        <f t="shared" si="39"/>
        <v>88.31522125266028</v>
      </c>
      <c r="C112" s="59">
        <f t="shared" si="40"/>
        <v>106</v>
      </c>
      <c r="D112" s="84">
        <f t="array" ref="D112">INDEX('UNESCO Data'!$M$3:$M$4658,MATCH(A112&amp;$D$130,'UNESCO Data'!$B$3:$B$4658&amp;'UNESCO Data'!$A$3:$A$4658,0))/100</f>
        <v>2.7225000000000001E-3</v>
      </c>
      <c r="E112" s="81">
        <f t="shared" si="41"/>
        <v>99.651167696610386</v>
      </c>
      <c r="F112" s="84">
        <f t="array" ref="F112">IF(ISERR(INDEX('UNESCO Data'!$M$3:$M$4658,MATCH(A112&amp;$F$130,'UNESCO Data'!$B$3:$B$4658&amp;'UNESCO Data'!$A$3:$A$4658,0))/100),"",INDEX('UNESCO Data'!$M$3:$M$4658,MATCH(A112&amp;$F$130,'UNESCO Data'!$B$3:$B$4658&amp;'UNESCO Data'!$A$3:$A$4658,0))/100)</f>
        <v>1.4827399999999999E-2</v>
      </c>
      <c r="G112" s="81">
        <f t="shared" si="42"/>
        <v>97.986417820253635</v>
      </c>
      <c r="H112" s="84">
        <f t="array" ref="H112">IF(ISERR(INDEX('UNESCO Data'!$M$3:$M$4658,MATCH(A112&amp;$H$130,'UNESCO Data'!$B$3:$B$4658&amp;'UNESCO Data'!$A$3:$A$4658,0))/100),"",INDEX('UNESCO Data'!$M$3:$M$4658,MATCH(A112&amp;$H$130,'UNESCO Data'!$B$3:$B$4658&amp;'UNESCO Data'!$A$3:$A$4658,0))/100)</f>
        <v>5.4234900000000003E-2</v>
      </c>
      <c r="I112" s="81">
        <f t="shared" si="43"/>
        <v>94.158233390805762</v>
      </c>
      <c r="J112" s="86" t="str">
        <f t="array" ref="J112">IF(ISERR(INDEX('UNESCO Data'!$M$3:$M$4658,MATCH(A112&amp;$J$130,'UNESCO Data'!$B$3:$B$4658&amp;'UNESCO Data'!$A$3:$A$4658,0))/100),"",INDEX('UNESCO Data'!$M$3:$M$4658,MATCH(A112&amp;$J$130,'UNESCO Data'!$B$3:$B$4658&amp;'UNESCO Data'!$A$3:$A$4658,0))/100)</f>
        <v/>
      </c>
      <c r="K112" s="81" t="str">
        <f t="shared" si="44"/>
        <v/>
      </c>
      <c r="L112" s="84">
        <f t="array" ref="L112">IF(ISERR(INDEX('UNESCO Data'!$M$3:$M$4658,MATCH(A112&amp;$L$130,'UNESCO Data'!$B$3:$B$4658&amp;'UNESCO Data'!$A$3:$A$4658,0))/100),"",INDEX('UNESCO Data'!$M$3:$M$4658,MATCH(A112&amp;$L$130,'UNESCO Data'!$B$3:$B$4658&amp;'UNESCO Data'!$A$3:$A$4658,0))/100)</f>
        <v>1</v>
      </c>
      <c r="M112" s="81">
        <f t="shared" si="45"/>
        <v>100</v>
      </c>
      <c r="N112" s="84">
        <f t="array" ref="N112">IF(ISERR(INDEX('UNESCO Data'!$M$3:$M$4658,MATCH(A112&amp;$N$130,'UNESCO Data'!$B$3:$B$4658&amp;'UNESCO Data'!$A$3:$A$4658,0))/100),"",INDEX('UNESCO Data'!$M$3:$M$4658,MATCH(A112&amp;$N$130,'UNESCO Data'!$B$3:$B$4658&amp;'UNESCO Data'!$A$3:$A$4658,0))/100)</f>
        <v>0.9400461</v>
      </c>
      <c r="O112" s="81">
        <f t="shared" si="46"/>
        <v>96.818500678351967</v>
      </c>
      <c r="P112" s="77">
        <f t="array" ref="P112">INDEX('UNESCO Data'!$M$3:$M$4658,MATCH(A112&amp;$P$130,'UNESCO Data'!$B$3:$B$4658&amp;'UNESCO Data'!$A$3:$A$4658,0))</f>
        <v>12.599640000000001</v>
      </c>
      <c r="Q112" s="81">
        <f t="shared" si="47"/>
        <v>88.62916825612011</v>
      </c>
      <c r="R112" s="84" t="str">
        <f t="array" ref="R112">IF(ISERR(INDEX('UNESCO Data'!$M$3:$M$4658,MATCH(A112&amp;$R$130,'UNESCO Data'!$B$3:$B$4658&amp;'UNESCO Data'!$A$3:$A$4658,0))/100),"",INDEX('UNESCO Data'!$M$3:$M$4658,MATCH(A112&amp;$R$130,'UNESCO Data'!$B$3:$B$4658&amp;'UNESCO Data'!$A$3:$A$4658,0))/100)</f>
        <v/>
      </c>
      <c r="S112" s="81" t="str">
        <f t="shared" si="48"/>
        <v/>
      </c>
      <c r="T112" s="84" t="str">
        <f t="array" ref="T112">IF(ISERR(INDEX('UNESCO Data'!$M$3:$M$4658,MATCH(A112&amp;$T$130,'UNESCO Data'!$B$3:$B$4658&amp;'UNESCO Data'!$A$3:$A$4658,0))/100),"",INDEX('UNESCO Data'!$M$3:$M$4658,MATCH(A112&amp;$T$130,'UNESCO Data'!$B$3:$B$4658&amp;'UNESCO Data'!$A$3:$A$4658,0))/100)</f>
        <v/>
      </c>
      <c r="U112" s="81" t="str">
        <f t="shared" si="49"/>
        <v/>
      </c>
      <c r="V112" s="88">
        <f t="array" ref="V112">INDEX('UNESCO Data'!$M$3:$M$4658,MATCH(A112&amp;$V$130,'UNESCO Data'!$B$3:$B$4658&amp;'UNESCO Data'!$A$3:$A$4658,0))</f>
        <v>17.388200000000001</v>
      </c>
      <c r="W112" s="81">
        <f t="shared" si="50"/>
        <v>88.042152960699227</v>
      </c>
      <c r="X112" s="84">
        <f t="array" ref="X112">IF(ISERR(INDEX('UNESCO Data'!$M$3:$M$4658,MATCH(A112&amp;$X$130,'UNESCO Data'!$B$3:$B$4658&amp;'UNESCO Data'!$A$3:$A$4658,0))/100),"",INDEX('UNESCO Data'!$M$3:$M$4658,MATCH(A112&amp;$X$130,'UNESCO Data'!$B$3:$B$4658&amp;'UNESCO Data'!$A$3:$A$4658,0))/100)</f>
        <v>0.13880239999999999</v>
      </c>
      <c r="Y112" s="81">
        <f t="shared" si="51"/>
        <v>41.236129218441079</v>
      </c>
    </row>
    <row r="113" spans="1:25" x14ac:dyDescent="0.25">
      <c r="A113" s="66" t="s">
        <v>139</v>
      </c>
      <c r="B113" s="75">
        <f t="shared" si="39"/>
        <v>88.575028661104326</v>
      </c>
      <c r="C113" s="59">
        <f t="shared" si="40"/>
        <v>107</v>
      </c>
      <c r="D113" s="84">
        <f t="array" ref="D113">INDEX('UNESCO Data'!$M$3:$M$4658,MATCH(A113&amp;$D$130,'UNESCO Data'!$B$3:$B$4658&amp;'UNESCO Data'!$A$3:$A$4658,0))/100</f>
        <v>3.4595899999999999E-2</v>
      </c>
      <c r="E113" s="81">
        <f t="shared" si="41"/>
        <v>95.299174766103619</v>
      </c>
      <c r="F113" s="84">
        <f t="array" ref="F113">IF(ISERR(INDEX('UNESCO Data'!$M$3:$M$4658,MATCH(A113&amp;$F$130,'UNESCO Data'!$B$3:$B$4658&amp;'UNESCO Data'!$A$3:$A$4658,0))/100),"",INDEX('UNESCO Data'!$M$3:$M$4658,MATCH(A113&amp;$F$130,'UNESCO Data'!$B$3:$B$4658&amp;'UNESCO Data'!$A$3:$A$4658,0))/100)</f>
        <v>4.0195999999999996E-2</v>
      </c>
      <c r="G113" s="81">
        <f t="shared" si="42"/>
        <v>94.512531534755098</v>
      </c>
      <c r="H113" s="84">
        <f t="array" ref="H113">IF(ISERR(INDEX('UNESCO Data'!$M$3:$M$4658,MATCH(A113&amp;$H$130,'UNESCO Data'!$B$3:$B$4658&amp;'UNESCO Data'!$A$3:$A$4658,0))/100),"",INDEX('UNESCO Data'!$M$3:$M$4658,MATCH(A113&amp;$H$130,'UNESCO Data'!$B$3:$B$4658&amp;'UNESCO Data'!$A$3:$A$4658,0))/100)</f>
        <v>8.0028100000000005E-2</v>
      </c>
      <c r="I113" s="81">
        <f t="shared" si="43"/>
        <v>91.305091358352982</v>
      </c>
      <c r="J113" s="86" t="str">
        <f t="array" ref="J113">IF(ISERR(INDEX('UNESCO Data'!$M$3:$M$4658,MATCH(A113&amp;$J$130,'UNESCO Data'!$B$3:$B$4658&amp;'UNESCO Data'!$A$3:$A$4658,0))/100),"",INDEX('UNESCO Data'!$M$3:$M$4658,MATCH(A113&amp;$J$130,'UNESCO Data'!$B$3:$B$4658&amp;'UNESCO Data'!$A$3:$A$4658,0))/100)</f>
        <v/>
      </c>
      <c r="K113" s="81" t="str">
        <f t="shared" si="44"/>
        <v/>
      </c>
      <c r="L113" s="84">
        <f t="array" ref="L113">IF(ISERR(INDEX('UNESCO Data'!$M$3:$M$4658,MATCH(A113&amp;$L$130,'UNESCO Data'!$B$3:$B$4658&amp;'UNESCO Data'!$A$3:$A$4658,0))/100),"",INDEX('UNESCO Data'!$M$3:$M$4658,MATCH(A113&amp;$L$130,'UNESCO Data'!$B$3:$B$4658&amp;'UNESCO Data'!$A$3:$A$4658,0))/100)</f>
        <v>0.98648150000000001</v>
      </c>
      <c r="M113" s="81">
        <f t="shared" si="45"/>
        <v>98.590624947872357</v>
      </c>
      <c r="N113" s="84">
        <f t="array" ref="N113">IF(ISERR(INDEX('UNESCO Data'!$M$3:$M$4658,MATCH(A113&amp;$N$130,'UNESCO Data'!$B$3:$B$4658&amp;'UNESCO Data'!$A$3:$A$4658,0))/100),"",INDEX('UNESCO Data'!$M$3:$M$4658,MATCH(A113&amp;$N$130,'UNESCO Data'!$B$3:$B$4658&amp;'UNESCO Data'!$A$3:$A$4658,0))/100)</f>
        <v>0.93936509999999995</v>
      </c>
      <c r="O113" s="81">
        <f t="shared" si="46"/>
        <v>96.747675428994569</v>
      </c>
      <c r="P113" s="77">
        <f t="array" ref="P113">INDEX('UNESCO Data'!$M$3:$M$4658,MATCH(A113&amp;$P$130,'UNESCO Data'!$B$3:$B$4658&amp;'UNESCO Data'!$A$3:$A$4658,0))</f>
        <v>12.71219</v>
      </c>
      <c r="Q113" s="81">
        <f t="shared" si="47"/>
        <v>89.469370143457652</v>
      </c>
      <c r="R113" s="84">
        <f t="array" ref="R113">IF(ISERR(INDEX('UNESCO Data'!$M$3:$M$4658,MATCH(A113&amp;$R$130,'UNESCO Data'!$B$3:$B$4658&amp;'UNESCO Data'!$A$3:$A$4658,0))/100),"",INDEX('UNESCO Data'!$M$3:$M$4658,MATCH(A113&amp;$R$130,'UNESCO Data'!$B$3:$B$4658&amp;'UNESCO Data'!$A$3:$A$4658,0))/100)</f>
        <v>0.99999979999999988</v>
      </c>
      <c r="S113" s="81">
        <f t="shared" si="48"/>
        <v>99.999975860809556</v>
      </c>
      <c r="T113" s="84" t="str">
        <f t="array" ref="T113">IF(ISERR(INDEX('UNESCO Data'!$M$3:$M$4658,MATCH(A113&amp;$T$130,'UNESCO Data'!$B$3:$B$4658&amp;'UNESCO Data'!$A$3:$A$4658,0))/100),"",INDEX('UNESCO Data'!$M$3:$M$4658,MATCH(A113&amp;$T$130,'UNESCO Data'!$B$3:$B$4658&amp;'UNESCO Data'!$A$3:$A$4658,0))/100)</f>
        <v/>
      </c>
      <c r="U113" s="81" t="str">
        <f t="shared" si="49"/>
        <v/>
      </c>
      <c r="V113" s="88">
        <f t="array" ref="V113">INDEX('UNESCO Data'!$M$3:$M$4658,MATCH(A113&amp;$V$130,'UNESCO Data'!$B$3:$B$4658&amp;'UNESCO Data'!$A$3:$A$4658,0))</f>
        <v>10.192449999999999</v>
      </c>
      <c r="W113" s="81">
        <f t="shared" si="50"/>
        <v>98.141849524170723</v>
      </c>
      <c r="X113" s="84">
        <f t="array" ref="X113">IF(ISERR(INDEX('UNESCO Data'!$M$3:$M$4658,MATCH(A113&amp;$X$130,'UNESCO Data'!$B$3:$B$4658&amp;'UNESCO Data'!$A$3:$A$4658,0))/100),"",INDEX('UNESCO Data'!$M$3:$M$4658,MATCH(A113&amp;$X$130,'UNESCO Data'!$B$3:$B$4658&amp;'UNESCO Data'!$A$3:$A$4658,0))/100)</f>
        <v>0.11649789999999999</v>
      </c>
      <c r="Y113" s="81">
        <f t="shared" si="51"/>
        <v>33.108964385422432</v>
      </c>
    </row>
    <row r="114" spans="1:25" x14ac:dyDescent="0.25">
      <c r="A114" s="66" t="s">
        <v>129</v>
      </c>
      <c r="B114" s="75">
        <f t="shared" si="39"/>
        <v>88.873292269568481</v>
      </c>
      <c r="C114" s="59">
        <f t="shared" si="40"/>
        <v>108</v>
      </c>
      <c r="D114" s="84">
        <f t="array" ref="D114">INDEX('UNESCO Data'!$M$3:$M$4658,MATCH(A114&amp;$D$130,'UNESCO Data'!$B$3:$B$4658&amp;'UNESCO Data'!$A$3:$A$4658,0))/100</f>
        <v>3.4150999999999999E-3</v>
      </c>
      <c r="E114" s="81">
        <f t="shared" si="41"/>
        <v>99.556600116632438</v>
      </c>
      <c r="F114" s="84">
        <f t="array" ref="F114">IF(ISERR(INDEX('UNESCO Data'!$M$3:$M$4658,MATCH(A114&amp;$F$130,'UNESCO Data'!$B$3:$B$4658&amp;'UNESCO Data'!$A$3:$A$4658,0))/100),"",INDEX('UNESCO Data'!$M$3:$M$4658,MATCH(A114&amp;$F$130,'UNESCO Data'!$B$3:$B$4658&amp;'UNESCO Data'!$A$3:$A$4658,0))/100)</f>
        <v>3.1623000000000003E-3</v>
      </c>
      <c r="G114" s="81">
        <f t="shared" si="42"/>
        <v>99.583795322716114</v>
      </c>
      <c r="H114" s="84">
        <f t="array" ref="H114">IF(ISERR(INDEX('UNESCO Data'!$M$3:$M$4658,MATCH(A114&amp;$H$130,'UNESCO Data'!$B$3:$B$4658&amp;'UNESCO Data'!$A$3:$A$4658,0))/100),"",INDEX('UNESCO Data'!$M$3:$M$4658,MATCH(A114&amp;$H$130,'UNESCO Data'!$B$3:$B$4658&amp;'UNESCO Data'!$A$3:$A$4658,0))/100)</f>
        <v>8.1499500000000002E-2</v>
      </c>
      <c r="I114" s="81">
        <f t="shared" si="43"/>
        <v>91.142330894876139</v>
      </c>
      <c r="J114" s="86" t="str">
        <f t="array" ref="J114">IF(ISERR(INDEX('UNESCO Data'!$M$3:$M$4658,MATCH(A114&amp;$J$130,'UNESCO Data'!$B$3:$B$4658&amp;'UNESCO Data'!$A$3:$A$4658,0))/100),"",INDEX('UNESCO Data'!$M$3:$M$4658,MATCH(A114&amp;$J$130,'UNESCO Data'!$B$3:$B$4658&amp;'UNESCO Data'!$A$3:$A$4658,0))/100)</f>
        <v/>
      </c>
      <c r="K114" s="81" t="str">
        <f t="shared" si="44"/>
        <v/>
      </c>
      <c r="L114" s="84">
        <f t="array" ref="L114">IF(ISERR(INDEX('UNESCO Data'!$M$3:$M$4658,MATCH(A114&amp;$L$130,'UNESCO Data'!$B$3:$B$4658&amp;'UNESCO Data'!$A$3:$A$4658,0))/100),"",INDEX('UNESCO Data'!$M$3:$M$4658,MATCH(A114&amp;$L$130,'UNESCO Data'!$B$3:$B$4658&amp;'UNESCO Data'!$A$3:$A$4658,0))/100)</f>
        <v>0.99547719999999995</v>
      </c>
      <c r="M114" s="81">
        <f t="shared" si="45"/>
        <v>99.528474203072605</v>
      </c>
      <c r="N114" s="84">
        <f t="array" ref="N114">IF(ISERR(INDEX('UNESCO Data'!$M$3:$M$4658,MATCH(A114&amp;$N$130,'UNESCO Data'!$B$3:$B$4658&amp;'UNESCO Data'!$A$3:$A$4658,0))/100),"",INDEX('UNESCO Data'!$M$3:$M$4658,MATCH(A114&amp;$N$130,'UNESCO Data'!$B$3:$B$4658&amp;'UNESCO Data'!$A$3:$A$4658,0))/100)</f>
        <v>0.75889250000000008</v>
      </c>
      <c r="O114" s="81">
        <f t="shared" si="46"/>
        <v>77.978193935341039</v>
      </c>
      <c r="P114" s="77">
        <f t="array" ref="P114">INDEX('UNESCO Data'!$M$3:$M$4658,MATCH(A114&amp;$P$130,'UNESCO Data'!$B$3:$B$4658&amp;'UNESCO Data'!$A$3:$A$4658,0))</f>
        <v>12.84999</v>
      </c>
      <c r="Q114" s="81">
        <f t="shared" si="47"/>
        <v>90.498066901121931</v>
      </c>
      <c r="R114" s="84" t="str">
        <f t="array" ref="R114">IF(ISERR(INDEX('UNESCO Data'!$M$3:$M$4658,MATCH(A114&amp;$R$130,'UNESCO Data'!$B$3:$B$4658&amp;'UNESCO Data'!$A$3:$A$4658,0))/100),"",INDEX('UNESCO Data'!$M$3:$M$4658,MATCH(A114&amp;$R$130,'UNESCO Data'!$B$3:$B$4658&amp;'UNESCO Data'!$A$3:$A$4658,0))/100)</f>
        <v/>
      </c>
      <c r="S114" s="81" t="str">
        <f t="shared" si="48"/>
        <v/>
      </c>
      <c r="T114" s="84" t="str">
        <f t="array" ref="T114">IF(ISERR(INDEX('UNESCO Data'!$M$3:$M$4658,MATCH(A114&amp;$T$130,'UNESCO Data'!$B$3:$B$4658&amp;'UNESCO Data'!$A$3:$A$4658,0))/100),"",INDEX('UNESCO Data'!$M$3:$M$4658,MATCH(A114&amp;$T$130,'UNESCO Data'!$B$3:$B$4658&amp;'UNESCO Data'!$A$3:$A$4658,0))/100)</f>
        <v/>
      </c>
      <c r="U114" s="81" t="str">
        <f t="shared" si="49"/>
        <v/>
      </c>
      <c r="V114" s="88">
        <f t="array" ref="V114">INDEX('UNESCO Data'!$M$3:$M$4658,MATCH(A114&amp;$V$130,'UNESCO Data'!$B$3:$B$4658&amp;'UNESCO Data'!$A$3:$A$4658,0))</f>
        <v>8.8685700000000001</v>
      </c>
      <c r="W114" s="81">
        <f t="shared" si="50"/>
        <v>100</v>
      </c>
      <c r="X114" s="84">
        <f t="array" ref="X114">IF(ISERR(INDEX('UNESCO Data'!$M$3:$M$4658,MATCH(A114&amp;$X$130,'UNESCO Data'!$B$3:$B$4658&amp;'UNESCO Data'!$A$3:$A$4658,0))/100),"",INDEX('UNESCO Data'!$M$3:$M$4658,MATCH(A114&amp;$X$130,'UNESCO Data'!$B$3:$B$4658&amp;'UNESCO Data'!$A$3:$A$4658,0))/100)</f>
        <v>0.1702612</v>
      </c>
      <c r="Y114" s="81">
        <f t="shared" si="51"/>
        <v>52.698876782787586</v>
      </c>
    </row>
    <row r="115" spans="1:25" x14ac:dyDescent="0.25">
      <c r="A115" s="66" t="s">
        <v>60</v>
      </c>
      <c r="B115" s="75">
        <f t="shared" si="39"/>
        <v>88.972056205522378</v>
      </c>
      <c r="C115" s="59">
        <f t="shared" si="40"/>
        <v>109</v>
      </c>
      <c r="D115" s="84">
        <f t="array" ref="D115">INDEX('UNESCO Data'!$M$3:$M$4658,MATCH(A115&amp;$D$130,'UNESCO Data'!$B$3:$B$4658&amp;'UNESCO Data'!$A$3:$A$4658,0))/100</f>
        <v>4.2778999999999998E-2</v>
      </c>
      <c r="E115" s="81">
        <f t="shared" si="41"/>
        <v>94.1818545759253</v>
      </c>
      <c r="F115" s="84">
        <f t="array" ref="F115">IF(ISERR(INDEX('UNESCO Data'!$M$3:$M$4658,MATCH(A115&amp;$F$130,'UNESCO Data'!$B$3:$B$4658&amp;'UNESCO Data'!$A$3:$A$4658,0))/100),"",INDEX('UNESCO Data'!$M$3:$M$4658,MATCH(A115&amp;$F$130,'UNESCO Data'!$B$3:$B$4658&amp;'UNESCO Data'!$A$3:$A$4658,0))/100)</f>
        <v>2.4775100000000001E-2</v>
      </c>
      <c r="G115" s="81">
        <f t="shared" si="42"/>
        <v>96.624214994624552</v>
      </c>
      <c r="H115" s="84">
        <f t="array" ref="H115">IF(ISERR(INDEX('UNESCO Data'!$M$3:$M$4658,MATCH(A115&amp;$H$130,'UNESCO Data'!$B$3:$B$4658&amp;'UNESCO Data'!$A$3:$A$4658,0))/100),"",INDEX('UNESCO Data'!$M$3:$M$4658,MATCH(A115&amp;$H$130,'UNESCO Data'!$B$3:$B$4658&amp;'UNESCO Data'!$A$3:$A$4658,0))/100)</f>
        <v>2.3758499999999998E-2</v>
      </c>
      <c r="I115" s="81">
        <f t="shared" si="43"/>
        <v>97.529412532511444</v>
      </c>
      <c r="J115" s="86" t="str">
        <f t="array" ref="J115">IF(ISERR(INDEX('UNESCO Data'!$M$3:$M$4658,MATCH(A115&amp;$J$130,'UNESCO Data'!$B$3:$B$4658&amp;'UNESCO Data'!$A$3:$A$4658,0))/100),"",INDEX('UNESCO Data'!$M$3:$M$4658,MATCH(A115&amp;$J$130,'UNESCO Data'!$B$3:$B$4658&amp;'UNESCO Data'!$A$3:$A$4658,0))/100)</f>
        <v/>
      </c>
      <c r="K115" s="81" t="str">
        <f t="shared" si="44"/>
        <v/>
      </c>
      <c r="L115" s="84">
        <f t="array" ref="L115">IF(ISERR(INDEX('UNESCO Data'!$M$3:$M$4658,MATCH(A115&amp;$L$130,'UNESCO Data'!$B$3:$B$4658&amp;'UNESCO Data'!$A$3:$A$4658,0))/100),"",INDEX('UNESCO Data'!$M$3:$M$4658,MATCH(A115&amp;$L$130,'UNESCO Data'!$B$3:$B$4658&amp;'UNESCO Data'!$A$3:$A$4658,0))/100)</f>
        <v>0.95565569999999989</v>
      </c>
      <c r="M115" s="81">
        <f t="shared" si="45"/>
        <v>95.376872424894472</v>
      </c>
      <c r="N115" s="84">
        <f t="array" ref="N115">IF(ISERR(INDEX('UNESCO Data'!$M$3:$M$4658,MATCH(A115&amp;$N$130,'UNESCO Data'!$B$3:$B$4658&amp;'UNESCO Data'!$A$3:$A$4658,0))/100),"",INDEX('UNESCO Data'!$M$3:$M$4658,MATCH(A115&amp;$N$130,'UNESCO Data'!$B$3:$B$4658&amp;'UNESCO Data'!$A$3:$A$4658,0))/100)</f>
        <v>0.86645479999999997</v>
      </c>
      <c r="O115" s="81">
        <f t="shared" si="46"/>
        <v>89.164870468315058</v>
      </c>
      <c r="P115" s="77" t="str">
        <f t="array" ref="P115">INDEX('UNESCO Data'!$M$3:$M$4658,MATCH(A115&amp;$P$130,'UNESCO Data'!$B$3:$B$4658&amp;'UNESCO Data'!$A$3:$A$4658,0))</f>
        <v/>
      </c>
      <c r="Q115" s="81" t="str">
        <f t="shared" si="47"/>
        <v/>
      </c>
      <c r="R115" s="84">
        <f t="array" ref="R115">IF(ISERR(INDEX('UNESCO Data'!$M$3:$M$4658,MATCH(A115&amp;$R$130,'UNESCO Data'!$B$3:$B$4658&amp;'UNESCO Data'!$A$3:$A$4658,0))/100),"",INDEX('UNESCO Data'!$M$3:$M$4658,MATCH(A115&amp;$R$130,'UNESCO Data'!$B$3:$B$4658&amp;'UNESCO Data'!$A$3:$A$4658,0))/100)</f>
        <v>0.99970049999999999</v>
      </c>
      <c r="S115" s="81">
        <f t="shared" si="48"/>
        <v>99.963851562324606</v>
      </c>
      <c r="T115" s="84" t="str">
        <f t="array" ref="T115">IF(ISERR(INDEX('UNESCO Data'!$M$3:$M$4658,MATCH(A115&amp;$T$130,'UNESCO Data'!$B$3:$B$4658&amp;'UNESCO Data'!$A$3:$A$4658,0))/100),"",INDEX('UNESCO Data'!$M$3:$M$4658,MATCH(A115&amp;$T$130,'UNESCO Data'!$B$3:$B$4658&amp;'UNESCO Data'!$A$3:$A$4658,0))/100)</f>
        <v/>
      </c>
      <c r="U115" s="81" t="str">
        <f t="shared" si="49"/>
        <v/>
      </c>
      <c r="V115" s="88">
        <f t="array" ref="V115">INDEX('UNESCO Data'!$M$3:$M$4658,MATCH(A115&amp;$V$130,'UNESCO Data'!$B$3:$B$4658&amp;'UNESCO Data'!$A$3:$A$4658,0))</f>
        <v>11.49954</v>
      </c>
      <c r="W115" s="81">
        <f t="shared" si="50"/>
        <v>96.307264890025849</v>
      </c>
      <c r="X115" s="84">
        <f t="array" ref="X115">IF(ISERR(INDEX('UNESCO Data'!$M$3:$M$4658,MATCH(A115&amp;$X$130,'UNESCO Data'!$B$3:$B$4658&amp;'UNESCO Data'!$A$3:$A$4658,0))/100),"",INDEX('UNESCO Data'!$M$3:$M$4658,MATCH(A115&amp;$X$130,'UNESCO Data'!$B$3:$B$4658&amp;'UNESCO Data'!$A$3:$A$4658,0))/100)</f>
        <v>0.14262259999999999</v>
      </c>
      <c r="Y115" s="81">
        <f t="shared" si="51"/>
        <v>42.628108195557701</v>
      </c>
    </row>
    <row r="116" spans="1:25" x14ac:dyDescent="0.25">
      <c r="A116" s="66" t="s">
        <v>102</v>
      </c>
      <c r="B116" s="75">
        <f t="shared" si="39"/>
        <v>89.081557260316401</v>
      </c>
      <c r="C116" s="59">
        <f t="shared" si="40"/>
        <v>110</v>
      </c>
      <c r="D116" s="84">
        <f t="array" ref="D116">INDEX('UNESCO Data'!$M$3:$M$4658,MATCH(A116&amp;$D$130,'UNESCO Data'!$B$3:$B$4658&amp;'UNESCO Data'!$A$3:$A$4658,0))/100</f>
        <v>1.3286000000000001E-3</v>
      </c>
      <c r="E116" s="81">
        <f t="shared" si="41"/>
        <v>99.841490754264512</v>
      </c>
      <c r="F116" s="84">
        <f t="array" ref="F116">IF(ISERR(INDEX('UNESCO Data'!$M$3:$M$4658,MATCH(A116&amp;$F$130,'UNESCO Data'!$B$3:$B$4658&amp;'UNESCO Data'!$A$3:$A$4658,0))/100),"",INDEX('UNESCO Data'!$M$3:$M$4658,MATCH(A116&amp;$F$130,'UNESCO Data'!$B$3:$B$4658&amp;'UNESCO Data'!$A$3:$A$4658,0))/100)</f>
        <v>6.7756000000000005E-3</v>
      </c>
      <c r="G116" s="81">
        <f t="shared" si="42"/>
        <v>99.089002810894726</v>
      </c>
      <c r="H116" s="84">
        <f t="array" ref="H116">IF(ISERR(INDEX('UNESCO Data'!$M$3:$M$4658,MATCH(A116&amp;$H$130,'UNESCO Data'!$B$3:$B$4658&amp;'UNESCO Data'!$A$3:$A$4658,0))/100),"",INDEX('UNESCO Data'!$M$3:$M$4658,MATCH(A116&amp;$H$130,'UNESCO Data'!$B$3:$B$4658&amp;'UNESCO Data'!$A$3:$A$4658,0))/100)</f>
        <v>4.2563799999999999E-2</v>
      </c>
      <c r="I116" s="81">
        <f t="shared" si="43"/>
        <v>95.449244431504823</v>
      </c>
      <c r="J116" s="86" t="str">
        <f t="array" ref="J116">IF(ISERR(INDEX('UNESCO Data'!$M$3:$M$4658,MATCH(A116&amp;$J$130,'UNESCO Data'!$B$3:$B$4658&amp;'UNESCO Data'!$A$3:$A$4658,0))/100),"",INDEX('UNESCO Data'!$M$3:$M$4658,MATCH(A116&amp;$J$130,'UNESCO Data'!$B$3:$B$4658&amp;'UNESCO Data'!$A$3:$A$4658,0))/100)</f>
        <v/>
      </c>
      <c r="K116" s="81" t="str">
        <f t="shared" si="44"/>
        <v/>
      </c>
      <c r="L116" s="84">
        <f t="array" ref="L116">IF(ISERR(INDEX('UNESCO Data'!$M$3:$M$4658,MATCH(A116&amp;$L$130,'UNESCO Data'!$B$3:$B$4658&amp;'UNESCO Data'!$A$3:$A$4658,0))/100),"",INDEX('UNESCO Data'!$M$3:$M$4658,MATCH(A116&amp;$L$130,'UNESCO Data'!$B$3:$B$4658&amp;'UNESCO Data'!$A$3:$A$4658,0))/100)</f>
        <v>0.89579269999999989</v>
      </c>
      <c r="M116" s="81">
        <f t="shared" si="45"/>
        <v>89.135838379289055</v>
      </c>
      <c r="N116" s="84">
        <f t="array" ref="N116">IF(ISERR(INDEX('UNESCO Data'!$M$3:$M$4658,MATCH(A116&amp;$N$130,'UNESCO Data'!$B$3:$B$4658&amp;'UNESCO Data'!$A$3:$A$4658,0))/100),"",INDEX('UNESCO Data'!$M$3:$M$4658,MATCH(A116&amp;$N$130,'UNESCO Data'!$B$3:$B$4658&amp;'UNESCO Data'!$A$3:$A$4658,0))/100)</f>
        <v>0.91585490000000003</v>
      </c>
      <c r="O116" s="81">
        <f t="shared" si="46"/>
        <v>94.302571497361214</v>
      </c>
      <c r="P116" s="77">
        <f t="array" ref="P116">INDEX('UNESCO Data'!$M$3:$M$4658,MATCH(A116&amp;$P$130,'UNESCO Data'!$B$3:$B$4658&amp;'UNESCO Data'!$A$3:$A$4658,0))</f>
        <v>12.85515</v>
      </c>
      <c r="Q116" s="81">
        <f t="shared" si="47"/>
        <v>90.536587040959006</v>
      </c>
      <c r="R116" s="84">
        <f t="array" ref="R116">IF(ISERR(INDEX('UNESCO Data'!$M$3:$M$4658,MATCH(A116&amp;$R$130,'UNESCO Data'!$B$3:$B$4658&amp;'UNESCO Data'!$A$3:$A$4658,0))/100),"",INDEX('UNESCO Data'!$M$3:$M$4658,MATCH(A116&amp;$R$130,'UNESCO Data'!$B$3:$B$4658&amp;'UNESCO Data'!$A$3:$A$4658,0))/100)</f>
        <v>0.99920019999999998</v>
      </c>
      <c r="S116" s="81">
        <f t="shared" si="48"/>
        <v>99.903467377453168</v>
      </c>
      <c r="T116" s="84" t="str">
        <f t="array" ref="T116">IF(ISERR(INDEX('UNESCO Data'!$M$3:$M$4658,MATCH(A116&amp;$T$130,'UNESCO Data'!$B$3:$B$4658&amp;'UNESCO Data'!$A$3:$A$4658,0))/100),"",INDEX('UNESCO Data'!$M$3:$M$4658,MATCH(A116&amp;$T$130,'UNESCO Data'!$B$3:$B$4658&amp;'UNESCO Data'!$A$3:$A$4658,0))/100)</f>
        <v/>
      </c>
      <c r="U116" s="81" t="str">
        <f t="shared" si="49"/>
        <v/>
      </c>
      <c r="V116" s="88">
        <f t="array" ref="V116">INDEX('UNESCO Data'!$M$3:$M$4658,MATCH(A116&amp;$V$130,'UNESCO Data'!$B$3:$B$4658&amp;'UNESCO Data'!$A$3:$A$4658,0))</f>
        <v>12.860139999999999</v>
      </c>
      <c r="W116" s="81">
        <f t="shared" si="50"/>
        <v>94.397575539470395</v>
      </c>
      <c r="X116" s="84">
        <f t="array" ref="X116">IF(ISERR(INDEX('UNESCO Data'!$M$3:$M$4658,MATCH(A116&amp;$X$130,'UNESCO Data'!$B$3:$B$4658&amp;'UNESCO Data'!$A$3:$A$4658,0))/100),"",INDEX('UNESCO Data'!$M$3:$M$4658,MATCH(A116&amp;$X$130,'UNESCO Data'!$B$3:$B$4658&amp;'UNESCO Data'!$A$3:$A$4658,0))/100)</f>
        <v>0.1328802</v>
      </c>
      <c r="Y116" s="81">
        <f t="shared" si="51"/>
        <v>39.07823751165084</v>
      </c>
    </row>
    <row r="117" spans="1:25" x14ac:dyDescent="0.25">
      <c r="A117" s="66" t="s">
        <v>117</v>
      </c>
      <c r="B117" s="75">
        <f t="shared" si="39"/>
        <v>89.296599961619464</v>
      </c>
      <c r="C117" s="59">
        <f t="shared" si="40"/>
        <v>111</v>
      </c>
      <c r="D117" s="84">
        <f t="array" ref="D117">INDEX('UNESCO Data'!$M$3:$M$4658,MATCH(A117&amp;$D$130,'UNESCO Data'!$B$3:$B$4658&amp;'UNESCO Data'!$A$3:$A$4658,0))/100</f>
        <v>6.85196E-2</v>
      </c>
      <c r="E117" s="81">
        <f t="shared" si="41"/>
        <v>90.667233944709224</v>
      </c>
      <c r="F117" s="84">
        <f t="array" ref="F117">IF(ISERR(INDEX('UNESCO Data'!$M$3:$M$4658,MATCH(A117&amp;$F$130,'UNESCO Data'!$B$3:$B$4658&amp;'UNESCO Data'!$A$3:$A$4658,0))/100),"",INDEX('UNESCO Data'!$M$3:$M$4658,MATCH(A117&amp;$F$130,'UNESCO Data'!$B$3:$B$4658&amp;'UNESCO Data'!$A$3:$A$4658,0))/100)</f>
        <v>2.9715000000000002E-3</v>
      </c>
      <c r="G117" s="81">
        <f t="shared" si="42"/>
        <v>99.609922799331812</v>
      </c>
      <c r="H117" s="84">
        <f t="array" ref="H117">IF(ISERR(INDEX('UNESCO Data'!$M$3:$M$4658,MATCH(A117&amp;$H$130,'UNESCO Data'!$B$3:$B$4658&amp;'UNESCO Data'!$A$3:$A$4658,0))/100),"",INDEX('UNESCO Data'!$M$3:$M$4658,MATCH(A117&amp;$H$130,'UNESCO Data'!$B$3:$B$4658&amp;'UNESCO Data'!$A$3:$A$4658,0))/100)</f>
        <v>7.7089199999999997E-2</v>
      </c>
      <c r="I117" s="81">
        <f t="shared" si="43"/>
        <v>91.630180882691789</v>
      </c>
      <c r="J117" s="86">
        <f t="array" ref="J117">IF(ISERR(INDEX('UNESCO Data'!$M$3:$M$4658,MATCH(A117&amp;$J$130,'UNESCO Data'!$B$3:$B$4658&amp;'UNESCO Data'!$A$3:$A$4658,0))/100),"",INDEX('UNESCO Data'!$M$3:$M$4658,MATCH(A117&amp;$J$130,'UNESCO Data'!$B$3:$B$4658&amp;'UNESCO Data'!$A$3:$A$4658,0))/100)</f>
        <v>0.98499859999999995</v>
      </c>
      <c r="K117" s="81">
        <f t="shared" si="44"/>
        <v>98.166885357200371</v>
      </c>
      <c r="L117" s="84">
        <f t="array" ref="L117">IF(ISERR(INDEX('UNESCO Data'!$M$3:$M$4658,MATCH(A117&amp;$L$130,'UNESCO Data'!$B$3:$B$4658&amp;'UNESCO Data'!$A$3:$A$4658,0))/100),"",INDEX('UNESCO Data'!$M$3:$M$4658,MATCH(A117&amp;$L$130,'UNESCO Data'!$B$3:$B$4658&amp;'UNESCO Data'!$A$3:$A$4658,0))/100)</f>
        <v>0.96043239999999996</v>
      </c>
      <c r="M117" s="81">
        <f t="shared" si="45"/>
        <v>95.874868638342591</v>
      </c>
      <c r="N117" s="84">
        <f t="array" ref="N117">IF(ISERR(INDEX('UNESCO Data'!$M$3:$M$4658,MATCH(A117&amp;$N$130,'UNESCO Data'!$B$3:$B$4658&amp;'UNESCO Data'!$A$3:$A$4658,0))/100),"",INDEX('UNESCO Data'!$M$3:$M$4658,MATCH(A117&amp;$N$130,'UNESCO Data'!$B$3:$B$4658&amp;'UNESCO Data'!$A$3:$A$4658,0))/100)</f>
        <v>0.65267110000000006</v>
      </c>
      <c r="O117" s="81">
        <f t="shared" si="46"/>
        <v>66.930973462371895</v>
      </c>
      <c r="P117" s="77">
        <f t="array" ref="P117">INDEX('UNESCO Data'!$M$3:$M$4658,MATCH(A117&amp;$P$130,'UNESCO Data'!$B$3:$B$4658&amp;'UNESCO Data'!$A$3:$A$4658,0))</f>
        <v>10.46443</v>
      </c>
      <c r="Q117" s="81">
        <f t="shared" si="47"/>
        <v>72.689519461255543</v>
      </c>
      <c r="R117" s="84">
        <f t="array" ref="R117">IF(ISERR(INDEX('UNESCO Data'!$M$3:$M$4658,MATCH(A117&amp;$R$130,'UNESCO Data'!$B$3:$B$4658&amp;'UNESCO Data'!$A$3:$A$4658,0))/100),"",INDEX('UNESCO Data'!$M$3:$M$4658,MATCH(A117&amp;$R$130,'UNESCO Data'!$B$3:$B$4658&amp;'UNESCO Data'!$A$3:$A$4658,0))/100)</f>
        <v>0.99008430000000003</v>
      </c>
      <c r="S117" s="81">
        <f t="shared" si="48"/>
        <v>98.803215147052327</v>
      </c>
      <c r="T117" s="84" t="str">
        <f t="array" ref="T117">IF(ISERR(INDEX('UNESCO Data'!$M$3:$M$4658,MATCH(A117&amp;$T$130,'UNESCO Data'!$B$3:$B$4658&amp;'UNESCO Data'!$A$3:$A$4658,0))/100),"",INDEX('UNESCO Data'!$M$3:$M$4658,MATCH(A117&amp;$T$130,'UNESCO Data'!$B$3:$B$4658&amp;'UNESCO Data'!$A$3:$A$4658,0))/100)</f>
        <v/>
      </c>
      <c r="U117" s="81" t="str">
        <f t="shared" si="49"/>
        <v/>
      </c>
      <c r="V117" s="88" t="str">
        <f t="array" ref="V117">INDEX('UNESCO Data'!$M$3:$M$4658,MATCH(A117&amp;$V$130,'UNESCO Data'!$B$3:$B$4658&amp;'UNESCO Data'!$A$3:$A$4658,0))</f>
        <v/>
      </c>
      <c r="W117" s="81" t="str">
        <f t="shared" si="50"/>
        <v/>
      </c>
      <c r="X117" s="84" t="str">
        <f t="array" ref="X117">IF(ISERR(INDEX('UNESCO Data'!$M$3:$M$4658,MATCH(A117&amp;$X$130,'UNESCO Data'!$B$3:$B$4658&amp;'UNESCO Data'!$A$3:$A$4658,0))/100),"",INDEX('UNESCO Data'!$M$3:$M$4658,MATCH(A117&amp;$X$130,'UNESCO Data'!$B$3:$B$4658&amp;'UNESCO Data'!$A$3:$A$4658,0))/100)</f>
        <v/>
      </c>
      <c r="Y117" s="81" t="str">
        <f t="shared" si="51"/>
        <v/>
      </c>
    </row>
    <row r="118" spans="1:25" x14ac:dyDescent="0.25">
      <c r="A118" s="66" t="s">
        <v>96</v>
      </c>
      <c r="B118" s="75">
        <f t="shared" si="39"/>
        <v>89.522906660394312</v>
      </c>
      <c r="C118" s="59">
        <f t="shared" si="40"/>
        <v>112</v>
      </c>
      <c r="D118" s="84">
        <f t="array" ref="D118">INDEX('UNESCO Data'!$M$3:$M$4658,MATCH(A118&amp;$D$130,'UNESCO Data'!$B$3:$B$4658&amp;'UNESCO Data'!$A$3:$A$4658,0))/100</f>
        <v>3.10292E-2</v>
      </c>
      <c r="E118" s="81">
        <f t="shared" si="41"/>
        <v>95.786171860396635</v>
      </c>
      <c r="F118" s="84">
        <f t="array" ref="F118">IF(ISERR(INDEX('UNESCO Data'!$M$3:$M$4658,MATCH(A118&amp;$F$130,'UNESCO Data'!$B$3:$B$4658&amp;'UNESCO Data'!$A$3:$A$4658,0))/100),"",INDEX('UNESCO Data'!$M$3:$M$4658,MATCH(A118&amp;$F$130,'UNESCO Data'!$B$3:$B$4658&amp;'UNESCO Data'!$A$3:$A$4658,0))/100)</f>
        <v>5.62596E-2</v>
      </c>
      <c r="G118" s="81">
        <f t="shared" si="42"/>
        <v>92.312839011882943</v>
      </c>
      <c r="H118" s="84">
        <f t="array" ref="H118">IF(ISERR(INDEX('UNESCO Data'!$M$3:$M$4658,MATCH(A118&amp;$H$130,'UNESCO Data'!$B$3:$B$4658&amp;'UNESCO Data'!$A$3:$A$4658,0))/100),"",INDEX('UNESCO Data'!$M$3:$M$4658,MATCH(A118&amp;$H$130,'UNESCO Data'!$B$3:$B$4658&amp;'UNESCO Data'!$A$3:$A$4658,0))/100)</f>
        <v>3.4315100000000001E-2</v>
      </c>
      <c r="I118" s="81">
        <f t="shared" si="43"/>
        <v>96.361683085223362</v>
      </c>
      <c r="J118" s="86" t="str">
        <f t="array" ref="J118">IF(ISERR(INDEX('UNESCO Data'!$M$3:$M$4658,MATCH(A118&amp;$J$130,'UNESCO Data'!$B$3:$B$4658&amp;'UNESCO Data'!$A$3:$A$4658,0))/100),"",INDEX('UNESCO Data'!$M$3:$M$4658,MATCH(A118&amp;$J$130,'UNESCO Data'!$B$3:$B$4658&amp;'UNESCO Data'!$A$3:$A$4658,0))/100)</f>
        <v/>
      </c>
      <c r="K118" s="81" t="str">
        <f t="shared" si="44"/>
        <v/>
      </c>
      <c r="L118" s="84">
        <f t="array" ref="L118">IF(ISERR(INDEX('UNESCO Data'!$M$3:$M$4658,MATCH(A118&amp;$L$130,'UNESCO Data'!$B$3:$B$4658&amp;'UNESCO Data'!$A$3:$A$4658,0))/100),"",INDEX('UNESCO Data'!$M$3:$M$4658,MATCH(A118&amp;$L$130,'UNESCO Data'!$B$3:$B$4658&amp;'UNESCO Data'!$A$3:$A$4658,0))/100)</f>
        <v>0.97587360000000001</v>
      </c>
      <c r="M118" s="81">
        <f t="shared" si="45"/>
        <v>97.484695324359038</v>
      </c>
      <c r="N118" s="84">
        <f t="array" ref="N118">IF(ISERR(INDEX('UNESCO Data'!$M$3:$M$4658,MATCH(A118&amp;$N$130,'UNESCO Data'!$B$3:$B$4658&amp;'UNESCO Data'!$A$3:$A$4658,0))/100),"",INDEX('UNESCO Data'!$M$3:$M$4658,MATCH(A118&amp;$N$130,'UNESCO Data'!$B$3:$B$4658&amp;'UNESCO Data'!$A$3:$A$4658,0))/100)</f>
        <v>0.86515249999999999</v>
      </c>
      <c r="O118" s="81">
        <f t="shared" si="46"/>
        <v>89.029428879125433</v>
      </c>
      <c r="P118" s="77">
        <f t="array" ref="P118">INDEX('UNESCO Data'!$M$3:$M$4658,MATCH(A118&amp;$P$130,'UNESCO Data'!$B$3:$B$4658&amp;'UNESCO Data'!$A$3:$A$4658,0))</f>
        <v>13.657679999999999</v>
      </c>
      <c r="Q118" s="81">
        <f t="shared" si="47"/>
        <v>96.527588557129619</v>
      </c>
      <c r="R118" s="84">
        <f t="array" ref="R118">IF(ISERR(INDEX('UNESCO Data'!$M$3:$M$4658,MATCH(A118&amp;$R$130,'UNESCO Data'!$B$3:$B$4658&amp;'UNESCO Data'!$A$3:$A$4658,0))/100),"",INDEX('UNESCO Data'!$M$3:$M$4658,MATCH(A118&amp;$R$130,'UNESCO Data'!$B$3:$B$4658&amp;'UNESCO Data'!$A$3:$A$4658,0))/100)</f>
        <v>0.99865759999999992</v>
      </c>
      <c r="S118" s="81">
        <f t="shared" si="48"/>
        <v>99.837977753804878</v>
      </c>
      <c r="T118" s="84" t="str">
        <f t="array" ref="T118">IF(ISERR(INDEX('UNESCO Data'!$M$3:$M$4658,MATCH(A118&amp;$T$130,'UNESCO Data'!$B$3:$B$4658&amp;'UNESCO Data'!$A$3:$A$4658,0))/100),"",INDEX('UNESCO Data'!$M$3:$M$4658,MATCH(A118&amp;$T$130,'UNESCO Data'!$B$3:$B$4658&amp;'UNESCO Data'!$A$3:$A$4658,0))/100)</f>
        <v/>
      </c>
      <c r="U118" s="81" t="str">
        <f t="shared" si="49"/>
        <v/>
      </c>
      <c r="V118" s="88">
        <f t="array" ref="V118">INDEX('UNESCO Data'!$M$3:$M$4658,MATCH(A118&amp;$V$130,'UNESCO Data'!$B$3:$B$4658&amp;'UNESCO Data'!$A$3:$A$4658,0))</f>
        <v>11.132490000000001</v>
      </c>
      <c r="W118" s="81">
        <f t="shared" si="50"/>
        <v>96.822443102668331</v>
      </c>
      <c r="X118" s="84">
        <f t="array" ref="X118">IF(ISERR(INDEX('UNESCO Data'!$M$3:$M$4658,MATCH(A118&amp;$X$130,'UNESCO Data'!$B$3:$B$4658&amp;'UNESCO Data'!$A$3:$A$4658,0))/100),"",INDEX('UNESCO Data'!$M$3:$M$4658,MATCH(A118&amp;$X$130,'UNESCO Data'!$B$3:$B$4658&amp;'UNESCO Data'!$A$3:$A$4658,0))/100)</f>
        <v>0.13964549999999998</v>
      </c>
      <c r="Y118" s="81">
        <f t="shared" si="51"/>
        <v>41.543332368958588</v>
      </c>
    </row>
    <row r="119" spans="1:25" x14ac:dyDescent="0.25">
      <c r="A119" s="66" t="s">
        <v>170</v>
      </c>
      <c r="B119" s="75">
        <f t="shared" si="39"/>
        <v>89.676162251194171</v>
      </c>
      <c r="C119" s="59">
        <f t="shared" si="40"/>
        <v>113</v>
      </c>
      <c r="D119" s="84">
        <f t="array" ref="D119">INDEX('UNESCO Data'!$M$3:$M$4658,MATCH(A119&amp;$D$130,'UNESCO Data'!$B$3:$B$4658&amp;'UNESCO Data'!$A$3:$A$4658,0))/100</f>
        <v>3.3294000000000002E-3</v>
      </c>
      <c r="E119" s="81">
        <f t="shared" si="41"/>
        <v>99.568301591660031</v>
      </c>
      <c r="F119" s="84">
        <f t="array" ref="F119">IF(ISERR(INDEX('UNESCO Data'!$M$3:$M$4658,MATCH(A119&amp;$F$130,'UNESCO Data'!$B$3:$B$4658&amp;'UNESCO Data'!$A$3:$A$4658,0))/100),"",INDEX('UNESCO Data'!$M$3:$M$4658,MATCH(A119&amp;$F$130,'UNESCO Data'!$B$3:$B$4658&amp;'UNESCO Data'!$A$3:$A$4658,0))/100)</f>
        <v>3.71446E-2</v>
      </c>
      <c r="G119" s="81">
        <f t="shared" si="42"/>
        <v>94.930379449561997</v>
      </c>
      <c r="H119" s="84">
        <f t="array" ref="H119">IF(ISERR(INDEX('UNESCO Data'!$M$3:$M$4658,MATCH(A119&amp;$H$130,'UNESCO Data'!$B$3:$B$4658&amp;'UNESCO Data'!$A$3:$A$4658,0))/100),"",INDEX('UNESCO Data'!$M$3:$M$4658,MATCH(A119&amp;$H$130,'UNESCO Data'!$B$3:$B$4658&amp;'UNESCO Data'!$A$3:$A$4658,0))/100)</f>
        <v>2.8587899999999999E-2</v>
      </c>
      <c r="I119" s="81">
        <f t="shared" si="43"/>
        <v>96.995203356002619</v>
      </c>
      <c r="J119" s="86" t="str">
        <f t="array" ref="J119">IF(ISERR(INDEX('UNESCO Data'!$M$3:$M$4658,MATCH(A119&amp;$J$130,'UNESCO Data'!$B$3:$B$4658&amp;'UNESCO Data'!$A$3:$A$4658,0))/100),"",INDEX('UNESCO Data'!$M$3:$M$4658,MATCH(A119&amp;$J$130,'UNESCO Data'!$B$3:$B$4658&amp;'UNESCO Data'!$A$3:$A$4658,0))/100)</f>
        <v/>
      </c>
      <c r="K119" s="81" t="str">
        <f t="shared" si="44"/>
        <v/>
      </c>
      <c r="L119" s="84">
        <f t="array" ref="L119">IF(ISERR(INDEX('UNESCO Data'!$M$3:$M$4658,MATCH(A119&amp;$L$130,'UNESCO Data'!$B$3:$B$4658&amp;'UNESCO Data'!$A$3:$A$4658,0))/100),"",INDEX('UNESCO Data'!$M$3:$M$4658,MATCH(A119&amp;$L$130,'UNESCO Data'!$B$3:$B$4658&amp;'UNESCO Data'!$A$3:$A$4658,0))/100)</f>
        <v>0.99651579999999995</v>
      </c>
      <c r="M119" s="81">
        <f t="shared" si="45"/>
        <v>99.63675374067958</v>
      </c>
      <c r="N119" s="84">
        <f t="array" ref="N119">IF(ISERR(INDEX('UNESCO Data'!$M$3:$M$4658,MATCH(A119&amp;$N$130,'UNESCO Data'!$B$3:$B$4658&amp;'UNESCO Data'!$A$3:$A$4658,0))/100),"",INDEX('UNESCO Data'!$M$3:$M$4658,MATCH(A119&amp;$N$130,'UNESCO Data'!$B$3:$B$4658&amp;'UNESCO Data'!$A$3:$A$4658,0))/100)</f>
        <v>0.95348829999999996</v>
      </c>
      <c r="O119" s="81">
        <f t="shared" si="46"/>
        <v>98.216514139309425</v>
      </c>
      <c r="P119" s="77">
        <f t="array" ref="P119">INDEX('UNESCO Data'!$M$3:$M$4658,MATCH(A119&amp;$P$130,'UNESCO Data'!$B$3:$B$4658&amp;'UNESCO Data'!$A$3:$A$4658,0))</f>
        <v>12.448370000000001</v>
      </c>
      <c r="Q119" s="81">
        <f t="shared" si="47"/>
        <v>87.499916017136982</v>
      </c>
      <c r="R119" s="84" t="str">
        <f t="array" ref="R119">IF(ISERR(INDEX('UNESCO Data'!$M$3:$M$4658,MATCH(A119&amp;$R$130,'UNESCO Data'!$B$3:$B$4658&amp;'UNESCO Data'!$A$3:$A$4658,0))/100),"",INDEX('UNESCO Data'!$M$3:$M$4658,MATCH(A119&amp;$R$130,'UNESCO Data'!$B$3:$B$4658&amp;'UNESCO Data'!$A$3:$A$4658,0))/100)</f>
        <v/>
      </c>
      <c r="S119" s="81" t="str">
        <f t="shared" si="48"/>
        <v/>
      </c>
      <c r="T119" s="84" t="str">
        <f t="array" ref="T119">IF(ISERR(INDEX('UNESCO Data'!$M$3:$M$4658,MATCH(A119&amp;$T$130,'UNESCO Data'!$B$3:$B$4658&amp;'UNESCO Data'!$A$3:$A$4658,0))/100),"",INDEX('UNESCO Data'!$M$3:$M$4658,MATCH(A119&amp;$T$130,'UNESCO Data'!$B$3:$B$4658&amp;'UNESCO Data'!$A$3:$A$4658,0))/100)</f>
        <v/>
      </c>
      <c r="U119" s="81" t="str">
        <f t="shared" si="49"/>
        <v/>
      </c>
      <c r="V119" s="88">
        <f t="array" ref="V119">INDEX('UNESCO Data'!$M$3:$M$4658,MATCH(A119&amp;$V$130,'UNESCO Data'!$B$3:$B$4658&amp;'UNESCO Data'!$A$3:$A$4658,0))</f>
        <v>12.09754</v>
      </c>
      <c r="W119" s="81">
        <f t="shared" si="50"/>
        <v>95.467933542361465</v>
      </c>
      <c r="X119" s="84">
        <f t="array" ref="X119">IF(ISERR(INDEX('UNESCO Data'!$M$3:$M$4658,MATCH(A119&amp;$X$130,'UNESCO Data'!$B$3:$B$4658&amp;'UNESCO Data'!$A$3:$A$4658,0))/100),"",INDEX('UNESCO Data'!$M$3:$M$4658,MATCH(A119&amp;$X$130,'UNESCO Data'!$B$3:$B$4658&amp;'UNESCO Data'!$A$3:$A$4658,0))/100)</f>
        <v>0.14939089999999999</v>
      </c>
      <c r="Y119" s="81">
        <f t="shared" si="51"/>
        <v>45.094296172841212</v>
      </c>
    </row>
    <row r="120" spans="1:25" x14ac:dyDescent="0.25">
      <c r="A120" s="66" t="s">
        <v>189</v>
      </c>
      <c r="B120" s="75">
        <f t="shared" si="39"/>
        <v>90.005898472059926</v>
      </c>
      <c r="C120" s="59">
        <f t="shared" si="40"/>
        <v>114</v>
      </c>
      <c r="D120" s="84">
        <f t="array" ref="D120">INDEX('UNESCO Data'!$M$3:$M$4658,MATCH(A120&amp;$D$130,'UNESCO Data'!$B$3:$B$4658&amp;'UNESCO Data'!$A$3:$A$4658,0))/100</f>
        <v>5.2344600000000005E-2</v>
      </c>
      <c r="E120" s="81">
        <f t="shared" si="41"/>
        <v>92.875767883697449</v>
      </c>
      <c r="F120" s="84">
        <f t="array" ref="F120">IF(ISERR(INDEX('UNESCO Data'!$M$3:$M$4658,MATCH(A120&amp;$F$130,'UNESCO Data'!$B$3:$B$4658&amp;'UNESCO Data'!$A$3:$A$4658,0))/100),"",INDEX('UNESCO Data'!$M$3:$M$4658,MATCH(A120&amp;$F$130,'UNESCO Data'!$B$3:$B$4658&amp;'UNESCO Data'!$A$3:$A$4658,0))/100)</f>
        <v>1.8956000000000001E-3</v>
      </c>
      <c r="G120" s="81">
        <f t="shared" si="42"/>
        <v>99.757252736914808</v>
      </c>
      <c r="H120" s="84">
        <f t="array" ref="H120">IF(ISERR(INDEX('UNESCO Data'!$M$3:$M$4658,MATCH(A120&amp;$H$130,'UNESCO Data'!$B$3:$B$4658&amp;'UNESCO Data'!$A$3:$A$4658,0))/100),"",INDEX('UNESCO Data'!$M$3:$M$4658,MATCH(A120&amp;$H$130,'UNESCO Data'!$B$3:$B$4658&amp;'UNESCO Data'!$A$3:$A$4658,0))/100)</f>
        <v>6.5242500000000009E-2</v>
      </c>
      <c r="I120" s="81">
        <f t="shared" si="43"/>
        <v>92.940616102666752</v>
      </c>
      <c r="J120" s="86">
        <f t="array" ref="J120">IF(ISERR(INDEX('UNESCO Data'!$M$3:$M$4658,MATCH(A120&amp;$J$130,'UNESCO Data'!$B$3:$B$4658&amp;'UNESCO Data'!$A$3:$A$4658,0))/100),"",INDEX('UNESCO Data'!$M$3:$M$4658,MATCH(A120&amp;$J$130,'UNESCO Data'!$B$3:$B$4658&amp;'UNESCO Data'!$A$3:$A$4658,0))/100)</f>
        <v>0.99708240000000004</v>
      </c>
      <c r="K120" s="81">
        <f t="shared" si="44"/>
        <v>99.643480256387264</v>
      </c>
      <c r="L120" s="84">
        <f t="array" ref="L120">IF(ISERR(INDEX('UNESCO Data'!$M$3:$M$4658,MATCH(A120&amp;$L$130,'UNESCO Data'!$B$3:$B$4658&amp;'UNESCO Data'!$A$3:$A$4658,0))/100),"",INDEX('UNESCO Data'!$M$3:$M$4658,MATCH(A120&amp;$L$130,'UNESCO Data'!$B$3:$B$4658&amp;'UNESCO Data'!$A$3:$A$4658,0))/100)</f>
        <v>0.98712750000000005</v>
      </c>
      <c r="M120" s="81">
        <f t="shared" si="45"/>
        <v>98.657973861115295</v>
      </c>
      <c r="N120" s="84">
        <f t="array" ref="N120">IF(ISERR(INDEX('UNESCO Data'!$M$3:$M$4658,MATCH(A120&amp;$N$130,'UNESCO Data'!$B$3:$B$4658&amp;'UNESCO Data'!$A$3:$A$4658,0))/100),"",INDEX('UNESCO Data'!$M$3:$M$4658,MATCH(A120&amp;$N$130,'UNESCO Data'!$B$3:$B$4658&amp;'UNESCO Data'!$A$3:$A$4658,0))/100)</f>
        <v>0.9211395</v>
      </c>
      <c r="O120" s="81">
        <f t="shared" si="46"/>
        <v>94.85217959244801</v>
      </c>
      <c r="P120" s="77">
        <f t="array" ref="P120">INDEX('UNESCO Data'!$M$3:$M$4658,MATCH(A120&amp;$P$130,'UNESCO Data'!$B$3:$B$4658&amp;'UNESCO Data'!$A$3:$A$4658,0))</f>
        <v>13.5351</v>
      </c>
      <c r="Q120" s="81">
        <f t="shared" si="47"/>
        <v>95.612511281697934</v>
      </c>
      <c r="R120" s="84" t="str">
        <f t="array" ref="R120">IF(ISERR(INDEX('UNESCO Data'!$M$3:$M$4658,MATCH(A120&amp;$R$130,'UNESCO Data'!$B$3:$B$4658&amp;'UNESCO Data'!$A$3:$A$4658,0))/100),"",INDEX('UNESCO Data'!$M$3:$M$4658,MATCH(A120&amp;$R$130,'UNESCO Data'!$B$3:$B$4658&amp;'UNESCO Data'!$A$3:$A$4658,0))/100)</f>
        <v/>
      </c>
      <c r="S120" s="81" t="str">
        <f t="shared" si="48"/>
        <v/>
      </c>
      <c r="T120" s="84" t="str">
        <f t="array" ref="T120">IF(ISERR(INDEX('UNESCO Data'!$M$3:$M$4658,MATCH(A120&amp;$T$130,'UNESCO Data'!$B$3:$B$4658&amp;'UNESCO Data'!$A$3:$A$4658,0))/100),"",INDEX('UNESCO Data'!$M$3:$M$4658,MATCH(A120&amp;$T$130,'UNESCO Data'!$B$3:$B$4658&amp;'UNESCO Data'!$A$3:$A$4658,0))/100)</f>
        <v/>
      </c>
      <c r="U120" s="81" t="str">
        <f t="shared" si="49"/>
        <v/>
      </c>
      <c r="V120" s="88">
        <f t="array" ref="V120">INDEX('UNESCO Data'!$M$3:$M$4658,MATCH(A120&amp;$V$130,'UNESCO Data'!$B$3:$B$4658&amp;'UNESCO Data'!$A$3:$A$4658,0))</f>
        <v>14.53749</v>
      </c>
      <c r="W120" s="81">
        <f t="shared" si="50"/>
        <v>92.043307251836879</v>
      </c>
      <c r="X120" s="84">
        <f t="array" ref="X120">IF(ISERR(INDEX('UNESCO Data'!$M$3:$M$4658,MATCH(A120&amp;$X$130,'UNESCO Data'!$B$3:$B$4658&amp;'UNESCO Data'!$A$3:$A$4658,0))/100),"",INDEX('UNESCO Data'!$M$3:$M$4658,MATCH(A120&amp;$X$130,'UNESCO Data'!$B$3:$B$4658&amp;'UNESCO Data'!$A$3:$A$4658,0))/100)</f>
        <v>0.145482</v>
      </c>
      <c r="Y120" s="81">
        <f t="shared" si="51"/>
        <v>43.66999728177499</v>
      </c>
    </row>
    <row r="121" spans="1:25" x14ac:dyDescent="0.25">
      <c r="A121" s="66" t="s">
        <v>47</v>
      </c>
      <c r="B121" s="75">
        <f t="shared" si="39"/>
        <v>90.038107247207037</v>
      </c>
      <c r="C121" s="59">
        <f t="shared" si="40"/>
        <v>115</v>
      </c>
      <c r="D121" s="84">
        <f t="array" ref="D121">INDEX('UNESCO Data'!$M$3:$M$4658,MATCH(A121&amp;$D$130,'UNESCO Data'!$B$3:$B$4658&amp;'UNESCO Data'!$A$3:$A$4658,0))/100</f>
        <v>1.8408899999999999E-2</v>
      </c>
      <c r="E121" s="81">
        <f t="shared" si="41"/>
        <v>97.509347184675633</v>
      </c>
      <c r="F121" s="84">
        <f t="array" ref="F121">IF(ISERR(INDEX('UNESCO Data'!$M$3:$M$4658,MATCH(A121&amp;$F$130,'UNESCO Data'!$B$3:$B$4658&amp;'UNESCO Data'!$A$3:$A$4658,0))/100),"",INDEX('UNESCO Data'!$M$3:$M$4658,MATCH(A121&amp;$F$130,'UNESCO Data'!$B$3:$B$4658&amp;'UNESCO Data'!$A$3:$A$4658,0))/100)</f>
        <v>1.9040399999999999E-2</v>
      </c>
      <c r="G121" s="81">
        <f t="shared" si="42"/>
        <v>97.409504513220341</v>
      </c>
      <c r="H121" s="84">
        <f t="array" ref="H121">IF(ISERR(INDEX('UNESCO Data'!$M$3:$M$4658,MATCH(A121&amp;$H$130,'UNESCO Data'!$B$3:$B$4658&amp;'UNESCO Data'!$A$3:$A$4658,0))/100),"",INDEX('UNESCO Data'!$M$3:$M$4658,MATCH(A121&amp;$H$130,'UNESCO Data'!$B$3:$B$4658&amp;'UNESCO Data'!$A$3:$A$4658,0))/100)</f>
        <v>5.0662700000000005E-2</v>
      </c>
      <c r="I121" s="81">
        <f t="shared" si="43"/>
        <v>94.553376062840542</v>
      </c>
      <c r="J121" s="86" t="str">
        <f t="array" ref="J121">IF(ISERR(INDEX('UNESCO Data'!$M$3:$M$4658,MATCH(A121&amp;$J$130,'UNESCO Data'!$B$3:$B$4658&amp;'UNESCO Data'!$A$3:$A$4658,0))/100),"",INDEX('UNESCO Data'!$M$3:$M$4658,MATCH(A121&amp;$J$130,'UNESCO Data'!$B$3:$B$4658&amp;'UNESCO Data'!$A$3:$A$4658,0))/100)</f>
        <v/>
      </c>
      <c r="K121" s="81" t="str">
        <f t="shared" si="44"/>
        <v/>
      </c>
      <c r="L121" s="84">
        <f t="array" ref="L121">IF(ISERR(INDEX('UNESCO Data'!$M$3:$M$4658,MATCH(A121&amp;$L$130,'UNESCO Data'!$B$3:$B$4658&amp;'UNESCO Data'!$A$3:$A$4658,0))/100),"",INDEX('UNESCO Data'!$M$3:$M$4658,MATCH(A121&amp;$L$130,'UNESCO Data'!$B$3:$B$4658&amp;'UNESCO Data'!$A$3:$A$4658,0))/100)</f>
        <v>0.9911006</v>
      </c>
      <c r="M121" s="81">
        <f t="shared" si="45"/>
        <v>99.072190528615991</v>
      </c>
      <c r="N121" s="84">
        <f t="array" ref="N121">IF(ISERR(INDEX('UNESCO Data'!$M$3:$M$4658,MATCH(A121&amp;$N$130,'UNESCO Data'!$B$3:$B$4658&amp;'UNESCO Data'!$A$3:$A$4658,0))/100),"",INDEX('UNESCO Data'!$M$3:$M$4658,MATCH(A121&amp;$N$130,'UNESCO Data'!$B$3:$B$4658&amp;'UNESCO Data'!$A$3:$A$4658,0))/100)</f>
        <v>0.93829390000000001</v>
      </c>
      <c r="O121" s="81">
        <f t="shared" si="46"/>
        <v>96.636268663779234</v>
      </c>
      <c r="P121" s="77">
        <f t="array" ref="P121">INDEX('UNESCO Data'!$M$3:$M$4658,MATCH(A121&amp;$P$130,'UNESCO Data'!$B$3:$B$4658&amp;'UNESCO Data'!$A$3:$A$4658,0))</f>
        <v>11.754860000000001</v>
      </c>
      <c r="Q121" s="81">
        <f t="shared" si="47"/>
        <v>82.322764432175063</v>
      </c>
      <c r="R121" s="84">
        <f t="array" ref="R121">IF(ISERR(INDEX('UNESCO Data'!$M$3:$M$4658,MATCH(A121&amp;$R$130,'UNESCO Data'!$B$3:$B$4658&amp;'UNESCO Data'!$A$3:$A$4658,0))/100),"",INDEX('UNESCO Data'!$M$3:$M$4658,MATCH(A121&amp;$R$130,'UNESCO Data'!$B$3:$B$4658&amp;'UNESCO Data'!$A$3:$A$4658,0))/100)</f>
        <v>0.99879339999999994</v>
      </c>
      <c r="S121" s="81">
        <f t="shared" si="48"/>
        <v>99.854368264109766</v>
      </c>
      <c r="T121" s="84" t="str">
        <f t="array" ref="T121">IF(ISERR(INDEX('UNESCO Data'!$M$3:$M$4658,MATCH(A121&amp;$T$130,'UNESCO Data'!$B$3:$B$4658&amp;'UNESCO Data'!$A$3:$A$4658,0))/100),"",INDEX('UNESCO Data'!$M$3:$M$4658,MATCH(A121&amp;$T$130,'UNESCO Data'!$B$3:$B$4658&amp;'UNESCO Data'!$A$3:$A$4658,0))/100)</f>
        <v/>
      </c>
      <c r="U121" s="81" t="str">
        <f t="shared" si="49"/>
        <v/>
      </c>
      <c r="V121" s="88">
        <f t="array" ref="V121">INDEX('UNESCO Data'!$M$3:$M$4658,MATCH(A121&amp;$V$130,'UNESCO Data'!$B$3:$B$4658&amp;'UNESCO Data'!$A$3:$A$4658,0))</f>
        <v>11.91513</v>
      </c>
      <c r="W121" s="81">
        <f t="shared" si="50"/>
        <v>95.723957674681628</v>
      </c>
      <c r="X121" s="84">
        <f t="array" ref="X121">IF(ISERR(INDEX('UNESCO Data'!$M$3:$M$4658,MATCH(A121&amp;$X$130,'UNESCO Data'!$B$3:$B$4658&amp;'UNESCO Data'!$A$3:$A$4658,0))/100),"",INDEX('UNESCO Data'!$M$3:$M$4658,MATCH(A121&amp;$X$130,'UNESCO Data'!$B$3:$B$4658&amp;'UNESCO Data'!$A$3:$A$4658,0))/100)</f>
        <v>0.1553378</v>
      </c>
      <c r="Y121" s="81">
        <f t="shared" si="51"/>
        <v>47.261187900765108</v>
      </c>
    </row>
    <row r="122" spans="1:25" x14ac:dyDescent="0.25">
      <c r="A122" s="66" t="s">
        <v>18</v>
      </c>
      <c r="B122" s="75">
        <f t="shared" si="39"/>
        <v>90.449280841722114</v>
      </c>
      <c r="C122" s="59">
        <f t="shared" si="40"/>
        <v>116</v>
      </c>
      <c r="D122" s="84">
        <f t="array" ref="D122">INDEX('UNESCO Data'!$M$3:$M$4658,MATCH(A122&amp;$D$130,'UNESCO Data'!$B$3:$B$4658&amp;'UNESCO Data'!$A$3:$A$4658,0))/100</f>
        <v>7.5257100000000007E-2</v>
      </c>
      <c r="E122" s="81">
        <f t="shared" si="41"/>
        <v>89.747295928391893</v>
      </c>
      <c r="F122" s="84">
        <f t="array" ref="F122">IF(ISERR(INDEX('UNESCO Data'!$M$3:$M$4658,MATCH(A122&amp;$F$130,'UNESCO Data'!$B$3:$B$4658&amp;'UNESCO Data'!$A$3:$A$4658,0))/100),"",INDEX('UNESCO Data'!$M$3:$M$4658,MATCH(A122&amp;$F$130,'UNESCO Data'!$B$3:$B$4658&amp;'UNESCO Data'!$A$3:$A$4658,0))/100)</f>
        <v>4.5682600000000004E-2</v>
      </c>
      <c r="G122" s="81">
        <f t="shared" si="42"/>
        <v>93.761215951947349</v>
      </c>
      <c r="H122" s="84">
        <f t="array" ref="H122">IF(ISERR(INDEX('UNESCO Data'!$M$3:$M$4658,MATCH(A122&amp;$H$130,'UNESCO Data'!$B$3:$B$4658&amp;'UNESCO Data'!$A$3:$A$4658,0))/100),"",INDEX('UNESCO Data'!$M$3:$M$4658,MATCH(A122&amp;$H$130,'UNESCO Data'!$B$3:$B$4658&amp;'UNESCO Data'!$A$3:$A$4658,0))/100)</f>
        <v>1.7427999999999999E-2</v>
      </c>
      <c r="I122" s="81">
        <f t="shared" si="43"/>
        <v>98.229667469333634</v>
      </c>
      <c r="J122" s="86">
        <f t="array" ref="J122">IF(ISERR(INDEX('UNESCO Data'!$M$3:$M$4658,MATCH(A122&amp;$J$130,'UNESCO Data'!$B$3:$B$4658&amp;'UNESCO Data'!$A$3:$A$4658,0))/100),"",INDEX('UNESCO Data'!$M$3:$M$4658,MATCH(A122&amp;$J$130,'UNESCO Data'!$B$3:$B$4658&amp;'UNESCO Data'!$A$3:$A$4658,0))/100)</f>
        <v>0.99467830000000002</v>
      </c>
      <c r="K122" s="81">
        <f t="shared" si="44"/>
        <v>99.349708280921334</v>
      </c>
      <c r="L122" s="84">
        <f t="array" ref="L122">IF(ISERR(INDEX('UNESCO Data'!$M$3:$M$4658,MATCH(A122&amp;$L$130,'UNESCO Data'!$B$3:$B$4658&amp;'UNESCO Data'!$A$3:$A$4658,0))/100),"",INDEX('UNESCO Data'!$M$3:$M$4658,MATCH(A122&amp;$L$130,'UNESCO Data'!$B$3:$B$4658&amp;'UNESCO Data'!$A$3:$A$4658,0))/100)</f>
        <v>0.97939920000000003</v>
      </c>
      <c r="M122" s="81">
        <f t="shared" si="45"/>
        <v>97.852257752422901</v>
      </c>
      <c r="N122" s="84">
        <f t="array" ref="N122">IF(ISERR(INDEX('UNESCO Data'!$M$3:$M$4658,MATCH(A122&amp;$N$130,'UNESCO Data'!$B$3:$B$4658&amp;'UNESCO Data'!$A$3:$A$4658,0))/100),"",INDEX('UNESCO Data'!$M$3:$M$4658,MATCH(A122&amp;$N$130,'UNESCO Data'!$B$3:$B$4658&amp;'UNESCO Data'!$A$3:$A$4658,0))/100)</f>
        <v>0.97063689999999991</v>
      </c>
      <c r="O122" s="81">
        <f t="shared" si="46"/>
        <v>100</v>
      </c>
      <c r="P122" s="77">
        <f t="array" ref="P122">INDEX('UNESCO Data'!$M$3:$M$4658,MATCH(A122&amp;$P$130,'UNESCO Data'!$B$3:$B$4658&amp;'UNESCO Data'!$A$3:$A$4658,0))</f>
        <v>12.41267</v>
      </c>
      <c r="Q122" s="81">
        <f t="shared" si="47"/>
        <v>87.233410398496815</v>
      </c>
      <c r="R122" s="84">
        <f t="array" ref="R122">IF(ISERR(INDEX('UNESCO Data'!$M$3:$M$4658,MATCH(A122&amp;$R$130,'UNESCO Data'!$B$3:$B$4658&amp;'UNESCO Data'!$A$3:$A$4658,0))/100),"",INDEX('UNESCO Data'!$M$3:$M$4658,MATCH(A122&amp;$R$130,'UNESCO Data'!$B$3:$B$4658&amp;'UNESCO Data'!$A$3:$A$4658,0))/100)</f>
        <v>1</v>
      </c>
      <c r="S122" s="81">
        <f t="shared" si="48"/>
        <v>100</v>
      </c>
      <c r="T122" s="84">
        <f t="array" ref="T122">IF(ISERR(INDEX('UNESCO Data'!$M$3:$M$4658,MATCH(A122&amp;$T$130,'UNESCO Data'!$B$3:$B$4658&amp;'UNESCO Data'!$A$3:$A$4658,0))/100),"",INDEX('UNESCO Data'!$M$3:$M$4658,MATCH(A122&amp;$T$130,'UNESCO Data'!$B$3:$B$4658&amp;'UNESCO Data'!$A$3:$A$4658,0))/100)</f>
        <v>1</v>
      </c>
      <c r="U122" s="81">
        <f t="shared" si="49"/>
        <v>100</v>
      </c>
      <c r="V122" s="88">
        <f t="array" ref="V122">INDEX('UNESCO Data'!$M$3:$M$4658,MATCH(A122&amp;$V$130,'UNESCO Data'!$B$3:$B$4658&amp;'UNESCO Data'!$A$3:$A$4658,0))</f>
        <v>18.48996</v>
      </c>
      <c r="W122" s="81">
        <f t="shared" si="50"/>
        <v>86.495762148654578</v>
      </c>
      <c r="X122" s="84">
        <f t="array" ref="X122">IF(ISERR(INDEX('UNESCO Data'!$M$3:$M$4658,MATCH(A122&amp;$X$130,'UNESCO Data'!$B$3:$B$4658&amp;'UNESCO Data'!$A$3:$A$4658,0))/100),"",INDEX('UNESCO Data'!$M$3:$M$4658,MATCH(A122&amp;$X$130,'UNESCO Data'!$B$3:$B$4658&amp;'UNESCO Data'!$A$3:$A$4658,0))/100)</f>
        <v>0.14164740000000001</v>
      </c>
      <c r="Y122" s="81">
        <f t="shared" si="51"/>
        <v>42.27277132877478</v>
      </c>
    </row>
    <row r="123" spans="1:25" x14ac:dyDescent="0.25">
      <c r="A123" s="66" t="s">
        <v>19</v>
      </c>
      <c r="B123" s="75">
        <f t="shared" si="39"/>
        <v>90.469077941721039</v>
      </c>
      <c r="C123" s="59">
        <f t="shared" si="40"/>
        <v>117</v>
      </c>
      <c r="D123" s="84">
        <f t="array" ref="D123">INDEX('UNESCO Data'!$M$3:$M$4658,MATCH(A123&amp;$D$130,'UNESCO Data'!$B$3:$B$4658&amp;'UNESCO Data'!$A$3:$A$4658,0))/100</f>
        <v>3.5771700000000003E-2</v>
      </c>
      <c r="E123" s="81">
        <f t="shared" si="41"/>
        <v>95.138631074884941</v>
      </c>
      <c r="F123" s="84">
        <f t="array" ref="F123">IF(ISERR(INDEX('UNESCO Data'!$M$3:$M$4658,MATCH(A123&amp;$F$130,'UNESCO Data'!$B$3:$B$4658&amp;'UNESCO Data'!$A$3:$A$4658,0))/100),"",INDEX('UNESCO Data'!$M$3:$M$4658,MATCH(A123&amp;$F$130,'UNESCO Data'!$B$3:$B$4658&amp;'UNESCO Data'!$A$3:$A$4658,0))/100)</f>
        <v>1.19434E-2</v>
      </c>
      <c r="G123" s="81">
        <f t="shared" si="42"/>
        <v>98.381342571614681</v>
      </c>
      <c r="H123" s="84">
        <f t="array" ref="H123">IF(ISERR(INDEX('UNESCO Data'!$M$3:$M$4658,MATCH(A123&amp;$H$130,'UNESCO Data'!$B$3:$B$4658&amp;'UNESCO Data'!$A$3:$A$4658,0))/100),"",INDEX('UNESCO Data'!$M$3:$M$4658,MATCH(A123&amp;$H$130,'UNESCO Data'!$B$3:$B$4658&amp;'UNESCO Data'!$A$3:$A$4658,0))/100)</f>
        <v>9.7161000000000001E-3</v>
      </c>
      <c r="I123" s="81">
        <f t="shared" si="43"/>
        <v>99.082727424673507</v>
      </c>
      <c r="J123" s="86">
        <f t="array" ref="J123">IF(ISERR(INDEX('UNESCO Data'!$M$3:$M$4658,MATCH(A123&amp;$J$130,'UNESCO Data'!$B$3:$B$4658&amp;'UNESCO Data'!$A$3:$A$4658,0))/100),"",INDEX('UNESCO Data'!$M$3:$M$4658,MATCH(A123&amp;$J$130,'UNESCO Data'!$B$3:$B$4658&amp;'UNESCO Data'!$A$3:$A$4658,0))/100)</f>
        <v>0.99552660000000004</v>
      </c>
      <c r="K123" s="81">
        <f t="shared" si="44"/>
        <v>99.453367349507388</v>
      </c>
      <c r="L123" s="84">
        <f t="array" ref="L123">IF(ISERR(INDEX('UNESCO Data'!$M$3:$M$4658,MATCH(A123&amp;$L$130,'UNESCO Data'!$B$3:$B$4658&amp;'UNESCO Data'!$A$3:$A$4658,0))/100),"",INDEX('UNESCO Data'!$M$3:$M$4658,MATCH(A123&amp;$L$130,'UNESCO Data'!$B$3:$B$4658&amp;'UNESCO Data'!$A$3:$A$4658,0))/100)</f>
        <v>0.99668950000000001</v>
      </c>
      <c r="M123" s="81">
        <f t="shared" si="45"/>
        <v>99.654862883450932</v>
      </c>
      <c r="N123" s="84">
        <f t="array" ref="N123">IF(ISERR(INDEX('UNESCO Data'!$M$3:$M$4658,MATCH(A123&amp;$N$130,'UNESCO Data'!$B$3:$B$4658&amp;'UNESCO Data'!$A$3:$A$4658,0))/100),"",INDEX('UNESCO Data'!$M$3:$M$4658,MATCH(A123&amp;$N$130,'UNESCO Data'!$B$3:$B$4658&amp;'UNESCO Data'!$A$3:$A$4658,0))/100)</f>
        <v>0.89823989999999998</v>
      </c>
      <c r="O123" s="81">
        <f t="shared" si="46"/>
        <v>92.47057918101676</v>
      </c>
      <c r="P123" s="77">
        <f t="array" ref="P123">INDEX('UNESCO Data'!$M$3:$M$4658,MATCH(A123&amp;$P$130,'UNESCO Data'!$B$3:$B$4658&amp;'UNESCO Data'!$A$3:$A$4658,0))</f>
        <v>13.12575</v>
      </c>
      <c r="Q123" s="81">
        <f t="shared" si="47"/>
        <v>92.556654839391172</v>
      </c>
      <c r="R123" s="84">
        <f t="array" ref="R123">IF(ISERR(INDEX('UNESCO Data'!$M$3:$M$4658,MATCH(A123&amp;$R$130,'UNESCO Data'!$B$3:$B$4658&amp;'UNESCO Data'!$A$3:$A$4658,0))/100),"",INDEX('UNESCO Data'!$M$3:$M$4658,MATCH(A123&amp;$R$130,'UNESCO Data'!$B$3:$B$4658&amp;'UNESCO Data'!$A$3:$A$4658,0))/100)</f>
        <v>0.99861239999999996</v>
      </c>
      <c r="S123" s="81">
        <f t="shared" si="48"/>
        <v>99.832522296766726</v>
      </c>
      <c r="T123" s="84">
        <f t="array" ref="T123">IF(ISERR(INDEX('UNESCO Data'!$M$3:$M$4658,MATCH(A123&amp;$T$130,'UNESCO Data'!$B$3:$B$4658&amp;'UNESCO Data'!$A$3:$A$4658,0))/100),"",INDEX('UNESCO Data'!$M$3:$M$4658,MATCH(A123&amp;$T$130,'UNESCO Data'!$B$3:$B$4658&amp;'UNESCO Data'!$A$3:$A$4658,0))/100)</f>
        <v>0.99387170000000002</v>
      </c>
      <c r="U123" s="81">
        <f t="shared" si="49"/>
        <v>99.349686861112957</v>
      </c>
      <c r="V123" s="88">
        <f t="array" ref="V123">INDEX('UNESCO Data'!$M$3:$M$4658,MATCH(A123&amp;$V$130,'UNESCO Data'!$B$3:$B$4658&amp;'UNESCO Data'!$A$3:$A$4658,0))</f>
        <v>17.570070000000001</v>
      </c>
      <c r="W123" s="81">
        <f t="shared" si="50"/>
        <v>87.786886753007394</v>
      </c>
      <c r="X123" s="84">
        <f t="array" ref="X123">IF(ISERR(INDEX('UNESCO Data'!$M$3:$M$4658,MATCH(A123&amp;$X$130,'UNESCO Data'!$B$3:$B$4658&amp;'UNESCO Data'!$A$3:$A$4658,0))/100),"",INDEX('UNESCO Data'!$M$3:$M$4658,MATCH(A123&amp;$X$130,'UNESCO Data'!$B$3:$B$4658&amp;'UNESCO Data'!$A$3:$A$4658,0))/100)</f>
        <v>0.1119521</v>
      </c>
      <c r="Y123" s="81">
        <f t="shared" si="51"/>
        <v>31.452596123505067</v>
      </c>
    </row>
    <row r="124" spans="1:25" x14ac:dyDescent="0.25">
      <c r="A124" s="66" t="s">
        <v>90</v>
      </c>
      <c r="B124" s="75">
        <f t="shared" si="39"/>
        <v>90.991631656951299</v>
      </c>
      <c r="C124" s="59">
        <f t="shared" si="40"/>
        <v>118</v>
      </c>
      <c r="D124" s="84">
        <f t="array" ref="D124">INDEX('UNESCO Data'!$M$3:$M$4658,MATCH(A124&amp;$D$130,'UNESCO Data'!$B$3:$B$4658&amp;'UNESCO Data'!$A$3:$A$4658,0))/100</f>
        <v>8.3180000000000005E-4</v>
      </c>
      <c r="E124" s="81">
        <f t="shared" si="41"/>
        <v>99.909323809033552</v>
      </c>
      <c r="F124" s="84">
        <f t="array" ref="F124">IF(ISERR(INDEX('UNESCO Data'!$M$3:$M$4658,MATCH(A124&amp;$F$130,'UNESCO Data'!$B$3:$B$4658&amp;'UNESCO Data'!$A$3:$A$4658,0))/100),"",INDEX('UNESCO Data'!$M$3:$M$4658,MATCH(A124&amp;$F$130,'UNESCO Data'!$B$3:$B$4658&amp;'UNESCO Data'!$A$3:$A$4658,0))/100)</f>
        <v>1.3525000000000002E-3</v>
      </c>
      <c r="G124" s="81">
        <f t="shared" si="42"/>
        <v>99.831622928476591</v>
      </c>
      <c r="H124" s="84">
        <f t="array" ref="H124">IF(ISERR(INDEX('UNESCO Data'!$M$3:$M$4658,MATCH(A124&amp;$H$130,'UNESCO Data'!$B$3:$B$4658&amp;'UNESCO Data'!$A$3:$A$4658,0))/100),"",INDEX('UNESCO Data'!$M$3:$M$4658,MATCH(A124&amp;$H$130,'UNESCO Data'!$B$3:$B$4658&amp;'UNESCO Data'!$A$3:$A$4658,0))/100)</f>
        <v>4.9176999999999997E-3</v>
      </c>
      <c r="I124" s="81">
        <f t="shared" si="43"/>
        <v>99.613507503474182</v>
      </c>
      <c r="J124" s="86">
        <f t="array" ref="J124">IF(ISERR(INDEX('UNESCO Data'!$M$3:$M$4658,MATCH(A124&amp;$J$130,'UNESCO Data'!$B$3:$B$4658&amp;'UNESCO Data'!$A$3:$A$4658,0))/100),"",INDEX('UNESCO Data'!$M$3:$M$4658,MATCH(A124&amp;$J$130,'UNESCO Data'!$B$3:$B$4658&amp;'UNESCO Data'!$A$3:$A$4658,0))/100)</f>
        <v>0.99791609999999986</v>
      </c>
      <c r="K124" s="81">
        <f t="shared" si="44"/>
        <v>99.745355259900379</v>
      </c>
      <c r="L124" s="84">
        <f t="array" ref="L124">IF(ISERR(INDEX('UNESCO Data'!$M$3:$M$4658,MATCH(A124&amp;$L$130,'UNESCO Data'!$B$3:$B$4658&amp;'UNESCO Data'!$A$3:$A$4658,0))/100),"",INDEX('UNESCO Data'!$M$3:$M$4658,MATCH(A124&amp;$L$130,'UNESCO Data'!$B$3:$B$4658&amp;'UNESCO Data'!$A$3:$A$4658,0))/100)</f>
        <v>0.91660920000000001</v>
      </c>
      <c r="M124" s="81">
        <f t="shared" si="45"/>
        <v>91.306068491551144</v>
      </c>
      <c r="N124" s="84">
        <f t="array" ref="N124">IF(ISERR(INDEX('UNESCO Data'!$M$3:$M$4658,MATCH(A124&amp;$N$130,'UNESCO Data'!$B$3:$B$4658&amp;'UNESCO Data'!$A$3:$A$4658,0))/100),"",INDEX('UNESCO Data'!$M$3:$M$4658,MATCH(A124&amp;$N$130,'UNESCO Data'!$B$3:$B$4658&amp;'UNESCO Data'!$A$3:$A$4658,0))/100)</f>
        <v>0.93052170000000001</v>
      </c>
      <c r="O124" s="81">
        <f t="shared" si="46"/>
        <v>95.82794560496049</v>
      </c>
      <c r="P124" s="77">
        <f t="array" ref="P124">INDEX('UNESCO Data'!$M$3:$M$4658,MATCH(A124&amp;$P$130,'UNESCO Data'!$B$3:$B$4658&amp;'UNESCO Data'!$A$3:$A$4658,0))</f>
        <v>13.37884</v>
      </c>
      <c r="Q124" s="81">
        <f t="shared" si="47"/>
        <v>94.446007977252208</v>
      </c>
      <c r="R124" s="84">
        <f t="array" ref="R124">IF(ISERR(INDEX('UNESCO Data'!$M$3:$M$4658,MATCH(A124&amp;$R$130,'UNESCO Data'!$B$3:$B$4658&amp;'UNESCO Data'!$A$3:$A$4658,0))/100),"",INDEX('UNESCO Data'!$M$3:$M$4658,MATCH(A124&amp;$R$130,'UNESCO Data'!$B$3:$B$4658&amp;'UNESCO Data'!$A$3:$A$4658,0))/100)</f>
        <v>0.9987087</v>
      </c>
      <c r="S124" s="81">
        <f t="shared" si="48"/>
        <v>99.844145316960848</v>
      </c>
      <c r="T124" s="84">
        <f t="array" ref="T124">IF(ISERR(INDEX('UNESCO Data'!$M$3:$M$4658,MATCH(A124&amp;$T$130,'UNESCO Data'!$B$3:$B$4658&amp;'UNESCO Data'!$A$3:$A$4658,0))/100),"",INDEX('UNESCO Data'!$M$3:$M$4658,MATCH(A124&amp;$T$130,'UNESCO Data'!$B$3:$B$4658&amp;'UNESCO Data'!$A$3:$A$4658,0))/100)</f>
        <v>1</v>
      </c>
      <c r="U124" s="81">
        <f t="shared" si="49"/>
        <v>100</v>
      </c>
      <c r="V124" s="88">
        <f t="array" ref="V124">INDEX('UNESCO Data'!$M$3:$M$4658,MATCH(A124&amp;$V$130,'UNESCO Data'!$B$3:$B$4658&amp;'UNESCO Data'!$A$3:$A$4658,0))</f>
        <v>18.551100000000002</v>
      </c>
      <c r="W124" s="81">
        <f t="shared" si="50"/>
        <v>86.409948237958574</v>
      </c>
      <c r="X124" s="84">
        <f t="array" ref="X124">IF(ISERR(INDEX('UNESCO Data'!$M$3:$M$4658,MATCH(A124&amp;$X$130,'UNESCO Data'!$B$3:$B$4658&amp;'UNESCO Data'!$A$3:$A$4658,0))/100),"",INDEX('UNESCO Data'!$M$3:$M$4658,MATCH(A124&amp;$X$130,'UNESCO Data'!$B$3:$B$4658&amp;'UNESCO Data'!$A$3:$A$4658,0))/100)</f>
        <v>0.11887200000000001</v>
      </c>
      <c r="Y124" s="81">
        <f t="shared" si="51"/>
        <v>33.974023096896339</v>
      </c>
    </row>
    <row r="125" spans="1:25" x14ac:dyDescent="0.25">
      <c r="A125" s="66" t="s">
        <v>85</v>
      </c>
      <c r="B125" s="75">
        <f t="shared" si="39"/>
        <v>91.181390705891985</v>
      </c>
      <c r="C125" s="59">
        <f t="shared" si="40"/>
        <v>119</v>
      </c>
      <c r="D125" s="84">
        <f t="array" ref="D125">INDEX('UNESCO Data'!$M$3:$M$4658,MATCH(A125&amp;$D$130,'UNESCO Data'!$B$3:$B$4658&amp;'UNESCO Data'!$A$3:$A$4658,0))/100</f>
        <v>2.1044999999999998E-2</v>
      </c>
      <c r="E125" s="81">
        <f t="shared" si="41"/>
        <v>97.149414182105815</v>
      </c>
      <c r="F125" s="84">
        <f t="array" ref="F125">IF(ISERR(INDEX('UNESCO Data'!$M$3:$M$4658,MATCH(A125&amp;$F$130,'UNESCO Data'!$B$3:$B$4658&amp;'UNESCO Data'!$A$3:$A$4658,0))/100),"",INDEX('UNESCO Data'!$M$3:$M$4658,MATCH(A125&amp;$F$130,'UNESCO Data'!$B$3:$B$4658&amp;'UNESCO Data'!$A$3:$A$4658,0))/100)</f>
        <v>1.5587000000000001E-3</v>
      </c>
      <c r="G125" s="81">
        <f t="shared" si="42"/>
        <v>99.803386630373026</v>
      </c>
      <c r="H125" s="84">
        <f t="array" ref="H125">IF(ISERR(INDEX('UNESCO Data'!$M$3:$M$4658,MATCH(A125&amp;$H$130,'UNESCO Data'!$B$3:$B$4658&amp;'UNESCO Data'!$A$3:$A$4658,0))/100),"",INDEX('UNESCO Data'!$M$3:$M$4658,MATCH(A125&amp;$H$130,'UNESCO Data'!$B$3:$B$4658&amp;'UNESCO Data'!$A$3:$A$4658,0))/100)</f>
        <v>1.9400000000000001E-3</v>
      </c>
      <c r="I125" s="81">
        <f t="shared" si="43"/>
        <v>99.942888930750911</v>
      </c>
      <c r="J125" s="86">
        <f t="array" ref="J125">IF(ISERR(INDEX('UNESCO Data'!$M$3:$M$4658,MATCH(A125&amp;$J$130,'UNESCO Data'!$B$3:$B$4658&amp;'UNESCO Data'!$A$3:$A$4658,0))/100),"",INDEX('UNESCO Data'!$M$3:$M$4658,MATCH(A125&amp;$J$130,'UNESCO Data'!$B$3:$B$4658&amp;'UNESCO Data'!$A$3:$A$4658,0))/100)</f>
        <v>0.99823660000000003</v>
      </c>
      <c r="K125" s="81">
        <f t="shared" si="44"/>
        <v>99.784519154138096</v>
      </c>
      <c r="L125" s="84">
        <f t="array" ref="L125">IF(ISERR(INDEX('UNESCO Data'!$M$3:$M$4658,MATCH(A125&amp;$L$130,'UNESCO Data'!$B$3:$B$4658&amp;'UNESCO Data'!$A$3:$A$4658,0))/100),"",INDEX('UNESCO Data'!$M$3:$M$4658,MATCH(A125&amp;$L$130,'UNESCO Data'!$B$3:$B$4658&amp;'UNESCO Data'!$A$3:$A$4658,0))/100)</f>
        <v>0.98092489999999999</v>
      </c>
      <c r="M125" s="81">
        <f t="shared" si="45"/>
        <v>98.011320038699552</v>
      </c>
      <c r="N125" s="84">
        <f t="array" ref="N125">IF(ISERR(INDEX('UNESCO Data'!$M$3:$M$4658,MATCH(A125&amp;$N$130,'UNESCO Data'!$B$3:$B$4658&amp;'UNESCO Data'!$A$3:$A$4658,0))/100),"",INDEX('UNESCO Data'!$M$3:$M$4658,MATCH(A125&amp;$N$130,'UNESCO Data'!$B$3:$B$4658&amp;'UNESCO Data'!$A$3:$A$4658,0))/100)</f>
        <v>0.93656950000000005</v>
      </c>
      <c r="O125" s="81">
        <f t="shared" si="46"/>
        <v>96.456927900208171</v>
      </c>
      <c r="P125" s="77">
        <f t="array" ref="P125">INDEX('UNESCO Data'!$M$3:$M$4658,MATCH(A125&amp;$P$130,'UNESCO Data'!$B$3:$B$4658&amp;'UNESCO Data'!$A$3:$A$4658,0))</f>
        <v>12.9625</v>
      </c>
      <c r="Q125" s="81">
        <f t="shared" si="47"/>
        <v>91.33797018272432</v>
      </c>
      <c r="R125" s="84" t="str">
        <f t="array" ref="R125">IF(ISERR(INDEX('UNESCO Data'!$M$3:$M$4658,MATCH(A125&amp;$R$130,'UNESCO Data'!$B$3:$B$4658&amp;'UNESCO Data'!$A$3:$A$4658,0))/100),"",INDEX('UNESCO Data'!$M$3:$M$4658,MATCH(A125&amp;$R$130,'UNESCO Data'!$B$3:$B$4658&amp;'UNESCO Data'!$A$3:$A$4658,0))/100)</f>
        <v/>
      </c>
      <c r="S125" s="81" t="str">
        <f t="shared" si="48"/>
        <v/>
      </c>
      <c r="T125" s="84" t="str">
        <f t="array" ref="T125">IF(ISERR(INDEX('UNESCO Data'!$M$3:$M$4658,MATCH(A125&amp;$T$130,'UNESCO Data'!$B$3:$B$4658&amp;'UNESCO Data'!$A$3:$A$4658,0))/100),"",INDEX('UNESCO Data'!$M$3:$M$4658,MATCH(A125&amp;$T$130,'UNESCO Data'!$B$3:$B$4658&amp;'UNESCO Data'!$A$3:$A$4658,0))/100)</f>
        <v/>
      </c>
      <c r="U125" s="81" t="str">
        <f t="shared" si="49"/>
        <v/>
      </c>
      <c r="V125" s="88">
        <f t="array" ref="V125">INDEX('UNESCO Data'!$M$3:$M$4658,MATCH(A125&amp;$V$130,'UNESCO Data'!$B$3:$B$4658&amp;'UNESCO Data'!$A$3:$A$4658,0))</f>
        <v>12.113569999999999</v>
      </c>
      <c r="W125" s="81">
        <f t="shared" si="50"/>
        <v>95.44543440941321</v>
      </c>
      <c r="X125" s="84">
        <f t="array" ref="X125">IF(ISERR(INDEX('UNESCO Data'!$M$3:$M$4658,MATCH(A125&amp;$X$130,'UNESCO Data'!$B$3:$B$4658&amp;'UNESCO Data'!$A$3:$A$4658,0))/100),"",INDEX('UNESCO Data'!$M$3:$M$4658,MATCH(A125&amp;$X$130,'UNESCO Data'!$B$3:$B$4658&amp;'UNESCO Data'!$A$3:$A$4658,0))/100)</f>
        <v>0.1428217</v>
      </c>
      <c r="Y125" s="81">
        <f t="shared" si="51"/>
        <v>42.700654924614803</v>
      </c>
    </row>
    <row r="126" spans="1:25" x14ac:dyDescent="0.25">
      <c r="A126" s="66" t="s">
        <v>185</v>
      </c>
      <c r="B126" s="75">
        <f t="shared" si="39"/>
        <v>91.722636418226472</v>
      </c>
      <c r="C126" s="59">
        <f t="shared" si="40"/>
        <v>120</v>
      </c>
      <c r="D126" s="84">
        <f t="array" ref="D126">INDEX('UNESCO Data'!$M$3:$M$4658,MATCH(A126&amp;$D$130,'UNESCO Data'!$B$3:$B$4658&amp;'UNESCO Data'!$A$3:$A$4658,0))/100</f>
        <v>2.4134699999999999E-2</v>
      </c>
      <c r="E126" s="81">
        <f t="shared" si="41"/>
        <v>96.727546651268597</v>
      </c>
      <c r="F126" s="84">
        <f t="array" ref="F126">IF(ISERR(INDEX('UNESCO Data'!$M$3:$M$4658,MATCH(A126&amp;$F$130,'UNESCO Data'!$B$3:$B$4658&amp;'UNESCO Data'!$A$3:$A$4658,0))/100),"",INDEX('UNESCO Data'!$M$3:$M$4658,MATCH(A126&amp;$F$130,'UNESCO Data'!$B$3:$B$4658&amp;'UNESCO Data'!$A$3:$A$4658,0))/100)</f>
        <v>2.10557E-2</v>
      </c>
      <c r="G126" s="81">
        <f t="shared" si="42"/>
        <v>97.13353646487846</v>
      </c>
      <c r="H126" s="84">
        <f t="array" ref="H126">IF(ISERR(INDEX('UNESCO Data'!$M$3:$M$4658,MATCH(A126&amp;$H$130,'UNESCO Data'!$B$3:$B$4658&amp;'UNESCO Data'!$A$3:$A$4658,0))/100),"",INDEX('UNESCO Data'!$M$3:$M$4658,MATCH(A126&amp;$H$130,'UNESCO Data'!$B$3:$B$4658&amp;'UNESCO Data'!$A$3:$A$4658,0))/100)</f>
        <v>4.6005200000000003E-2</v>
      </c>
      <c r="I126" s="81">
        <f t="shared" si="43"/>
        <v>95.068570339477361</v>
      </c>
      <c r="J126" s="86">
        <f t="array" ref="J126">IF(ISERR(INDEX('UNESCO Data'!$M$3:$M$4658,MATCH(A126&amp;$J$130,'UNESCO Data'!$B$3:$B$4658&amp;'UNESCO Data'!$A$3:$A$4658,0))/100),"",INDEX('UNESCO Data'!$M$3:$M$4658,MATCH(A126&amp;$J$130,'UNESCO Data'!$B$3:$B$4658&amp;'UNESCO Data'!$A$3:$A$4658,0))/100)</f>
        <v>0.99642030000000004</v>
      </c>
      <c r="K126" s="81">
        <f t="shared" si="44"/>
        <v>99.562574127292805</v>
      </c>
      <c r="L126" s="84">
        <f t="array" ref="L126">IF(ISERR(INDEX('UNESCO Data'!$M$3:$M$4658,MATCH(A126&amp;$L$130,'UNESCO Data'!$B$3:$B$4658&amp;'UNESCO Data'!$A$3:$A$4658,0))/100),"",INDEX('UNESCO Data'!$M$3:$M$4658,MATCH(A126&amp;$L$130,'UNESCO Data'!$B$3:$B$4658&amp;'UNESCO Data'!$A$3:$A$4658,0))/100)</f>
        <v>0.96579669999999995</v>
      </c>
      <c r="M126" s="81">
        <f t="shared" si="45"/>
        <v>96.434125256467993</v>
      </c>
      <c r="N126" s="84">
        <f t="array" ref="N126">IF(ISERR(INDEX('UNESCO Data'!$M$3:$M$4658,MATCH(A126&amp;$N$130,'UNESCO Data'!$B$3:$B$4658&amp;'UNESCO Data'!$A$3:$A$4658,0))/100),"",INDEX('UNESCO Data'!$M$3:$M$4658,MATCH(A126&amp;$N$130,'UNESCO Data'!$B$3:$B$4658&amp;'UNESCO Data'!$A$3:$A$4658,0))/100)</f>
        <v>0.94340599999999997</v>
      </c>
      <c r="O126" s="81">
        <f t="shared" si="46"/>
        <v>97.167936442398855</v>
      </c>
      <c r="P126" s="77">
        <f t="array" ref="P126">INDEX('UNESCO Data'!$M$3:$M$4658,MATCH(A126&amp;$P$130,'UNESCO Data'!$B$3:$B$4658&amp;'UNESCO Data'!$A$3:$A$4658,0))</f>
        <v>14.12283</v>
      </c>
      <c r="Q126" s="81">
        <f t="shared" si="47"/>
        <v>100</v>
      </c>
      <c r="R126" s="84">
        <f t="array" ref="R126">IF(ISERR(INDEX('UNESCO Data'!$M$3:$M$4658,MATCH(A126&amp;$R$130,'UNESCO Data'!$B$3:$B$4658&amp;'UNESCO Data'!$A$3:$A$4658,0))/100),"",INDEX('UNESCO Data'!$M$3:$M$4658,MATCH(A126&amp;$R$130,'UNESCO Data'!$B$3:$B$4658&amp;'UNESCO Data'!$A$3:$A$4658,0))/100)</f>
        <v>0.99806610000000007</v>
      </c>
      <c r="S126" s="81">
        <f t="shared" si="48"/>
        <v>99.766586098095402</v>
      </c>
      <c r="T126" s="84">
        <f t="array" ref="T126">IF(ISERR(INDEX('UNESCO Data'!$M$3:$M$4658,MATCH(A126&amp;$T$130,'UNESCO Data'!$B$3:$B$4658&amp;'UNESCO Data'!$A$3:$A$4658,0))/100),"",INDEX('UNESCO Data'!$M$3:$M$4658,MATCH(A126&amp;$T$130,'UNESCO Data'!$B$3:$B$4658&amp;'UNESCO Data'!$A$3:$A$4658,0))/100)</f>
        <v>0.99888310000000002</v>
      </c>
      <c r="U126" s="81">
        <f t="shared" si="49"/>
        <v>99.881478591971202</v>
      </c>
      <c r="V126" s="88">
        <f t="array" ref="V126">INDEX('UNESCO Data'!$M$3:$M$4658,MATCH(A126&amp;$V$130,'UNESCO Data'!$B$3:$B$4658&amp;'UNESCO Data'!$A$3:$A$4658,0))</f>
        <v>16.89406</v>
      </c>
      <c r="W126" s="81">
        <f t="shared" si="50"/>
        <v>88.735710138182299</v>
      </c>
      <c r="X126" s="84">
        <f t="array" ref="X126">IF(ISERR(INDEX('UNESCO Data'!$M$3:$M$4658,MATCH(A126&amp;$X$130,'UNESCO Data'!$B$3:$B$4658&amp;'UNESCO Data'!$A$3:$A$4658,0))/100),"",INDEX('UNESCO Data'!$M$3:$M$4658,MATCH(A126&amp;$X$130,'UNESCO Data'!$B$3:$B$4658&amp;'UNESCO Data'!$A$3:$A$4658,0))/100)</f>
        <v>0.13121349999999998</v>
      </c>
      <c r="Y126" s="81">
        <f t="shared" si="51"/>
        <v>38.470936490458143</v>
      </c>
    </row>
    <row r="127" spans="1:25" x14ac:dyDescent="0.25">
      <c r="A127" s="66" t="s">
        <v>70</v>
      </c>
      <c r="B127" s="75">
        <f t="shared" si="39"/>
        <v>93.538868698536575</v>
      </c>
      <c r="C127" s="59">
        <f t="shared" si="40"/>
        <v>121</v>
      </c>
      <c r="D127" s="84">
        <f t="array" ref="D127">INDEX('UNESCO Data'!$M$3:$M$4658,MATCH(A127&amp;$D$130,'UNESCO Data'!$B$3:$B$4658&amp;'UNESCO Data'!$A$3:$A$4658,0))/100</f>
        <v>4.0198299999999999E-2</v>
      </c>
      <c r="E127" s="81">
        <f t="shared" si="41"/>
        <v>94.53422326441661</v>
      </c>
      <c r="F127" s="84">
        <f t="array" ref="F127">IF(ISERR(INDEX('UNESCO Data'!$M$3:$M$4658,MATCH(A127&amp;$F$130,'UNESCO Data'!$B$3:$B$4658&amp;'UNESCO Data'!$A$3:$A$4658,0))/100),"",INDEX('UNESCO Data'!$M$3:$M$4658,MATCH(A127&amp;$F$130,'UNESCO Data'!$B$3:$B$4658&amp;'UNESCO Data'!$A$3:$A$4658,0))/100)</f>
        <v>3.7501899999999998E-2</v>
      </c>
      <c r="G127" s="81">
        <f t="shared" si="42"/>
        <v>94.881452052314657</v>
      </c>
      <c r="H127" s="84">
        <f t="array" ref="H127">IF(ISERR(INDEX('UNESCO Data'!$M$3:$M$4658,MATCH(A127&amp;$H$130,'UNESCO Data'!$B$3:$B$4658&amp;'UNESCO Data'!$A$3:$A$4658,0))/100),"",INDEX('UNESCO Data'!$M$3:$M$4658,MATCH(A127&amp;$H$130,'UNESCO Data'!$B$3:$B$4658&amp;'UNESCO Data'!$A$3:$A$4658,0))/100)</f>
        <v>4.33985E-2</v>
      </c>
      <c r="I127" s="81">
        <f t="shared" si="43"/>
        <v>95.356913210311319</v>
      </c>
      <c r="J127" s="86" t="str">
        <f t="array" ref="J127">IF(ISERR(INDEX('UNESCO Data'!$M$3:$M$4658,MATCH(A127&amp;$J$130,'UNESCO Data'!$B$3:$B$4658&amp;'UNESCO Data'!$A$3:$A$4658,0))/100),"",INDEX('UNESCO Data'!$M$3:$M$4658,MATCH(A127&amp;$J$130,'UNESCO Data'!$B$3:$B$4658&amp;'UNESCO Data'!$A$3:$A$4658,0))/100)</f>
        <v/>
      </c>
      <c r="K127" s="81" t="str">
        <f t="shared" si="44"/>
        <v/>
      </c>
      <c r="L127" s="84">
        <f t="array" ref="L127">IF(ISERR(INDEX('UNESCO Data'!$M$3:$M$4658,MATCH(A127&amp;$L$130,'UNESCO Data'!$B$3:$B$4658&amp;'UNESCO Data'!$A$3:$A$4658,0))/100),"",INDEX('UNESCO Data'!$M$3:$M$4658,MATCH(A127&amp;$L$130,'UNESCO Data'!$B$3:$B$4658&amp;'UNESCO Data'!$A$3:$A$4658,0))/100)</f>
        <v>0.96932339999999995</v>
      </c>
      <c r="M127" s="81">
        <f t="shared" si="45"/>
        <v>96.801802365343875</v>
      </c>
      <c r="N127" s="84">
        <f t="array" ref="N127">IF(ISERR(INDEX('UNESCO Data'!$M$3:$M$4658,MATCH(A127&amp;$N$130,'UNESCO Data'!$B$3:$B$4658&amp;'UNESCO Data'!$A$3:$A$4658,0))/100),"",INDEX('UNESCO Data'!$M$3:$M$4658,MATCH(A127&amp;$N$130,'UNESCO Data'!$B$3:$B$4658&amp;'UNESCO Data'!$A$3:$A$4658,0))/100)</f>
        <v>0.92283709999999997</v>
      </c>
      <c r="O127" s="81">
        <f t="shared" si="46"/>
        <v>95.028733106852016</v>
      </c>
      <c r="P127" s="77">
        <f t="array" ref="P127">INDEX('UNESCO Data'!$M$3:$M$4658,MATCH(A127&amp;$P$130,'UNESCO Data'!$B$3:$B$4658&amp;'UNESCO Data'!$A$3:$A$4658,0))</f>
        <v>10.497730000000001</v>
      </c>
      <c r="Q127" s="81">
        <f t="shared" si="47"/>
        <v>72.938108735785434</v>
      </c>
      <c r="R127" s="84">
        <f t="array" ref="R127">IF(ISERR(INDEX('UNESCO Data'!$M$3:$M$4658,MATCH(A127&amp;$R$130,'UNESCO Data'!$B$3:$B$4658&amp;'UNESCO Data'!$A$3:$A$4658,0))/100),"",INDEX('UNESCO Data'!$M$3:$M$4658,MATCH(A127&amp;$R$130,'UNESCO Data'!$B$3:$B$4658&amp;'UNESCO Data'!$A$3:$A$4658,0))/100)</f>
        <v>0.99654129999999996</v>
      </c>
      <c r="S127" s="81">
        <f t="shared" si="48"/>
        <v>99.582548910224176</v>
      </c>
      <c r="T127" s="84" t="str">
        <f t="array" ref="T127">IF(ISERR(INDEX('UNESCO Data'!$M$3:$M$4658,MATCH(A127&amp;$T$130,'UNESCO Data'!$B$3:$B$4658&amp;'UNESCO Data'!$A$3:$A$4658,0))/100),"",INDEX('UNESCO Data'!$M$3:$M$4658,MATCH(A127&amp;$T$130,'UNESCO Data'!$B$3:$B$4658&amp;'UNESCO Data'!$A$3:$A$4658,0))/100)</f>
        <v/>
      </c>
      <c r="U127" s="81" t="str">
        <f t="shared" si="49"/>
        <v/>
      </c>
      <c r="V127" s="88">
        <f t="array" ref="V127">INDEX('UNESCO Data'!$M$3:$M$4658,MATCH(A127&amp;$V$130,'UNESCO Data'!$B$3:$B$4658&amp;'UNESCO Data'!$A$3:$A$4658,0))</f>
        <v>9.4476899999999997</v>
      </c>
      <c r="W127" s="81">
        <f t="shared" si="50"/>
        <v>99.187167943044514</v>
      </c>
      <c r="X127" s="84" t="str">
        <f t="array" ref="X127">IF(ISERR(INDEX('UNESCO Data'!$M$3:$M$4658,MATCH(A127&amp;$X$130,'UNESCO Data'!$B$3:$B$4658&amp;'UNESCO Data'!$A$3:$A$4658,0))/100),"",INDEX('UNESCO Data'!$M$3:$M$4658,MATCH(A127&amp;$X$130,'UNESCO Data'!$B$3:$B$4658&amp;'UNESCO Data'!$A$3:$A$4658,0))/100)</f>
        <v/>
      </c>
      <c r="Y127" s="81" t="str">
        <f t="shared" si="51"/>
        <v/>
      </c>
    </row>
    <row r="128" spans="1:25" ht="13.8" thickBot="1" x14ac:dyDescent="0.3">
      <c r="A128" s="67" t="s">
        <v>46</v>
      </c>
      <c r="B128" s="76">
        <f t="shared" si="39"/>
        <v>93.643981271591514</v>
      </c>
      <c r="C128" s="60">
        <f t="shared" si="40"/>
        <v>122</v>
      </c>
      <c r="D128" s="85">
        <f t="array" ref="D128">INDEX('UNESCO Data'!$M$3:$M$4658,MATCH(A128&amp;$D$130,'UNESCO Data'!$B$3:$B$4658&amp;'UNESCO Data'!$A$3:$A$4658,0))/100</f>
        <v>7.6249499999999998E-2</v>
      </c>
      <c r="E128" s="82">
        <f t="shared" si="41"/>
        <v>89.611793666812176</v>
      </c>
      <c r="F128" s="85">
        <f t="array" ref="F128">IF(ISERR(INDEX('UNESCO Data'!$M$3:$M$4658,MATCH(A128&amp;$F$130,'UNESCO Data'!$B$3:$B$4658&amp;'UNESCO Data'!$A$3:$A$4658,0))/100),"",INDEX('UNESCO Data'!$M$3:$M$4658,MATCH(A128&amp;$F$130,'UNESCO Data'!$B$3:$B$4658&amp;'UNESCO Data'!$A$3:$A$4658,0))/100)</f>
        <v>7.6231000000000007E-3</v>
      </c>
      <c r="G128" s="82">
        <f t="shared" si="42"/>
        <v>98.97294916083284</v>
      </c>
      <c r="H128" s="85">
        <f t="array" ref="H128">IF(ISERR(INDEX('UNESCO Data'!$M$3:$M$4658,MATCH(A128&amp;$H$130,'UNESCO Data'!$B$3:$B$4658&amp;'UNESCO Data'!$A$3:$A$4658,0))/100),"",INDEX('UNESCO Data'!$M$3:$M$4658,MATCH(A128&amp;$H$130,'UNESCO Data'!$B$3:$B$4658&amp;'UNESCO Data'!$A$3:$A$4658,0))/100)</f>
        <v>0.16709969999999999</v>
      </c>
      <c r="I128" s="82">
        <f t="shared" si="43"/>
        <v>81.673574454947698</v>
      </c>
      <c r="J128" s="87">
        <f t="array" ref="J128">IF(ISERR(INDEX('UNESCO Data'!$M$3:$M$4658,MATCH(A128&amp;$J$130,'UNESCO Data'!$B$3:$B$4658&amp;'UNESCO Data'!$A$3:$A$4658,0))/100),"",INDEX('UNESCO Data'!$M$3:$M$4658,MATCH(A128&amp;$J$130,'UNESCO Data'!$B$3:$B$4658&amp;'UNESCO Data'!$A$3:$A$4658,0))/100)</f>
        <v>0.9971584</v>
      </c>
      <c r="K128" s="82">
        <f t="shared" si="44"/>
        <v>99.652767170465467</v>
      </c>
      <c r="L128" s="85">
        <f t="array" ref="L128">IF(ISERR(INDEX('UNESCO Data'!$M$3:$M$4658,MATCH(A128&amp;$L$130,'UNESCO Data'!$B$3:$B$4658&amp;'UNESCO Data'!$A$3:$A$4658,0))/100),"",INDEX('UNESCO Data'!$M$3:$M$4658,MATCH(A128&amp;$L$130,'UNESCO Data'!$B$3:$B$4658&amp;'UNESCO Data'!$A$3:$A$4658,0))/100)</f>
        <v>0.98250630000000005</v>
      </c>
      <c r="M128" s="82">
        <f t="shared" si="45"/>
        <v>98.176189344275983</v>
      </c>
      <c r="N128" s="85">
        <f t="array" ref="N128">IF(ISERR(INDEX('UNESCO Data'!$M$3:$M$4658,MATCH(A128&amp;$N$130,'UNESCO Data'!$B$3:$B$4658&amp;'UNESCO Data'!$A$3:$A$4658,0))/100),"",INDEX('UNESCO Data'!$M$3:$M$4658,MATCH(A128&amp;$N$130,'UNESCO Data'!$B$3:$B$4658&amp;'UNESCO Data'!$A$3:$A$4658,0))/100)</f>
        <v>0.86434889999999998</v>
      </c>
      <c r="O128" s="82">
        <f t="shared" si="46"/>
        <v>88.94585300484701</v>
      </c>
      <c r="P128" s="69">
        <f t="array" ref="P128">INDEX('UNESCO Data'!$M$3:$M$4658,MATCH(A128&amp;$P$130,'UNESCO Data'!$B$3:$B$4658&amp;'UNESCO Data'!$A$3:$A$4658,0))</f>
        <v>11.38476</v>
      </c>
      <c r="Q128" s="82">
        <f t="shared" si="47"/>
        <v>79.559914867504901</v>
      </c>
      <c r="R128" s="85">
        <f t="array" ref="R128">IF(ISERR(INDEX('UNESCO Data'!$M$3:$M$4658,MATCH(A128&amp;$R$130,'UNESCO Data'!$B$3:$B$4658&amp;'UNESCO Data'!$A$3:$A$4658,0))/100),"",INDEX('UNESCO Data'!$M$3:$M$4658,MATCH(A128&amp;$R$130,'UNESCO Data'!$B$3:$B$4658&amp;'UNESCO Data'!$A$3:$A$4658,0))/100)</f>
        <v>0.99908629999999998</v>
      </c>
      <c r="S128" s="82">
        <f t="shared" si="48"/>
        <v>99.889720108500839</v>
      </c>
      <c r="T128" s="85">
        <f t="array" ref="T128">IF(ISERR(INDEX('UNESCO Data'!$M$3:$M$4658,MATCH(A128&amp;$T$130,'UNESCO Data'!$B$3:$B$4658&amp;'UNESCO Data'!$A$3:$A$4658,0))/100),"",INDEX('UNESCO Data'!$M$3:$M$4658,MATCH(A128&amp;$T$130,'UNESCO Data'!$B$3:$B$4658&amp;'UNESCO Data'!$A$3:$A$4658,0))/100)</f>
        <v>1</v>
      </c>
      <c r="U128" s="82">
        <f t="shared" si="49"/>
        <v>100</v>
      </c>
      <c r="V128" s="89">
        <f t="array" ref="V128">INDEX('UNESCO Data'!$M$3:$M$4658,MATCH(A128&amp;$V$130,'UNESCO Data'!$B$3:$B$4658&amp;'UNESCO Data'!$A$3:$A$4658,0))</f>
        <v>8.8991699999999998</v>
      </c>
      <c r="W128" s="82">
        <f t="shared" si="50"/>
        <v>99.957050937728226</v>
      </c>
      <c r="X128" s="85" t="str">
        <f t="array" ref="X128">IF(ISERR(INDEX('UNESCO Data'!$M$3:$M$4658,MATCH(A128&amp;$X$130,'UNESCO Data'!$B$3:$B$4658&amp;'UNESCO Data'!$A$3:$A$4658,0))/100),"",INDEX('UNESCO Data'!$M$3:$M$4658,MATCH(A128&amp;$X$130,'UNESCO Data'!$B$3:$B$4658&amp;'UNESCO Data'!$A$3:$A$4658,0))/100)</f>
        <v/>
      </c>
      <c r="Y128" s="82" t="str">
        <f t="shared" si="51"/>
        <v/>
      </c>
    </row>
    <row r="130" spans="1:24" ht="61.8" hidden="1" x14ac:dyDescent="0.25">
      <c r="D130" s="37" t="s">
        <v>3</v>
      </c>
      <c r="F130" s="37" t="s">
        <v>201</v>
      </c>
      <c r="H130" s="37" t="s">
        <v>205</v>
      </c>
      <c r="J130" s="38" t="s">
        <v>207</v>
      </c>
      <c r="L130" s="38" t="s">
        <v>209</v>
      </c>
      <c r="N130" s="38" t="s">
        <v>211</v>
      </c>
      <c r="P130" s="38" t="s">
        <v>215</v>
      </c>
      <c r="R130" s="38" t="s">
        <v>213</v>
      </c>
      <c r="T130" s="38" t="s">
        <v>217</v>
      </c>
      <c r="V130" s="38" t="s">
        <v>218</v>
      </c>
      <c r="X130" s="38" t="s">
        <v>219</v>
      </c>
    </row>
    <row r="131" spans="1:24" x14ac:dyDescent="0.25">
      <c r="A131" s="74"/>
      <c r="D131" s="37"/>
      <c r="E131" s="37"/>
      <c r="F131" s="37"/>
      <c r="G131" s="38"/>
      <c r="H131" s="38"/>
      <c r="I131" s="38"/>
      <c r="J131" s="38"/>
      <c r="K131" s="38"/>
      <c r="L131" s="38"/>
      <c r="M131" s="38"/>
      <c r="N131" s="38"/>
      <c r="O131" s="38"/>
    </row>
  </sheetData>
  <mergeCells count="12">
    <mergeCell ref="X1:Y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V1:W1"/>
  </mergeCells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31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X15" sqref="X15"/>
    </sheetView>
  </sheetViews>
  <sheetFormatPr defaultRowHeight="13.2" x14ac:dyDescent="0.25"/>
  <cols>
    <col min="1" max="1" width="22.5546875" customWidth="1"/>
    <col min="2" max="2" width="10.6640625" customWidth="1"/>
    <col min="3" max="3" width="11.6640625" bestFit="1" customWidth="1"/>
    <col min="4" max="4" width="11.6640625" customWidth="1"/>
    <col min="5" max="5" width="9.5546875" customWidth="1"/>
    <col min="6" max="6" width="12" customWidth="1"/>
    <col min="7" max="8" width="11.33203125" customWidth="1"/>
    <col min="9" max="9" width="12.109375" customWidth="1"/>
    <col min="10" max="10" width="11.33203125" customWidth="1"/>
    <col min="11" max="11" width="14" customWidth="1"/>
    <col min="12" max="12" width="11.109375" customWidth="1"/>
    <col min="13" max="13" width="10.33203125" customWidth="1"/>
    <col min="14" max="14" width="11.109375" customWidth="1"/>
    <col min="15" max="15" width="10.44140625" customWidth="1"/>
    <col min="16" max="16" width="11.44140625" customWidth="1"/>
    <col min="17" max="17" width="10" customWidth="1"/>
    <col min="18" max="18" width="11" customWidth="1"/>
    <col min="19" max="19" width="11.6640625" customWidth="1"/>
    <col min="20" max="20" width="16.6640625" customWidth="1"/>
    <col min="21" max="21" width="17.109375" customWidth="1"/>
    <col min="22" max="22" width="12.88671875" customWidth="1"/>
    <col min="23" max="23" width="17.88671875" customWidth="1"/>
    <col min="24" max="24" width="18.33203125" customWidth="1"/>
    <col min="25" max="25" width="14.88671875" customWidth="1"/>
  </cols>
  <sheetData>
    <row r="1" spans="1:25" ht="39" customHeight="1" thickBot="1" x14ac:dyDescent="0.3">
      <c r="B1" s="102" t="s">
        <v>433</v>
      </c>
      <c r="C1" s="103"/>
      <c r="D1" s="100" t="s">
        <v>495</v>
      </c>
      <c r="E1" s="101"/>
      <c r="F1" s="100" t="s">
        <v>496</v>
      </c>
      <c r="G1" s="101"/>
      <c r="H1" s="100" t="s">
        <v>497</v>
      </c>
      <c r="I1" s="101"/>
      <c r="J1" s="100" t="s">
        <v>456</v>
      </c>
      <c r="K1" s="101"/>
      <c r="L1" s="100" t="s">
        <v>457</v>
      </c>
      <c r="M1" s="101"/>
      <c r="N1" s="100" t="s">
        <v>458</v>
      </c>
      <c r="O1" s="101"/>
      <c r="P1" s="100" t="s">
        <v>459</v>
      </c>
      <c r="Q1" s="101"/>
      <c r="R1" s="100" t="s">
        <v>460</v>
      </c>
      <c r="S1" s="101"/>
      <c r="T1" s="100" t="s">
        <v>469</v>
      </c>
      <c r="U1" s="101"/>
      <c r="V1" s="100" t="s">
        <v>461</v>
      </c>
      <c r="W1" s="101"/>
      <c r="X1" s="100" t="s">
        <v>462</v>
      </c>
      <c r="Y1" s="101"/>
    </row>
    <row r="2" spans="1:25" x14ac:dyDescent="0.25">
      <c r="B2" s="47" t="s">
        <v>434</v>
      </c>
      <c r="C2" s="48" t="str">
        <f>INDEX($A$7:$A$128,MATCH(C3,B7:B128,0))</f>
        <v>Greece</v>
      </c>
      <c r="D2" s="47" t="s">
        <v>434</v>
      </c>
      <c r="E2" s="48" t="str">
        <f>INDEX($A$7:$A$128,MATCH(E3,D7:D128,0))</f>
        <v>Norway</v>
      </c>
      <c r="F2" s="47" t="s">
        <v>434</v>
      </c>
      <c r="G2" s="48" t="str">
        <f>INDEX($A$7:$A$128,MATCH(G3,F7:F128,0))</f>
        <v>Georgia</v>
      </c>
      <c r="H2" s="47" t="s">
        <v>434</v>
      </c>
      <c r="I2" s="48" t="str">
        <f>INDEX($A$7:$A$128,MATCH(I3,H7:H128,0))</f>
        <v>Belgium</v>
      </c>
      <c r="J2" s="49" t="s">
        <v>434</v>
      </c>
      <c r="K2" s="48" t="str">
        <f>INDEX($A$7:$A$128,MATCH(K3,J7:J128,0))</f>
        <v>Serbia</v>
      </c>
      <c r="L2" s="49" t="s">
        <v>434</v>
      </c>
      <c r="M2" s="48" t="str">
        <f>INDEX($A$7:$A$128,MATCH(M3,L7:L128,0))</f>
        <v>Norway</v>
      </c>
      <c r="N2" s="49" t="s">
        <v>434</v>
      </c>
      <c r="O2" s="48" t="str">
        <f>INDEX($A$7:$A$128,MATCH(O3,N7:N128,0))</f>
        <v>Georgia</v>
      </c>
      <c r="P2" s="49" t="s">
        <v>434</v>
      </c>
      <c r="Q2" s="48" t="str">
        <f>INDEX($A$7:$A$128,MATCH(Q3,P7:P128,0))</f>
        <v>Switzerland</v>
      </c>
      <c r="R2" s="49" t="s">
        <v>434</v>
      </c>
      <c r="S2" s="48" t="str">
        <f>INDEX($A$7:$A$128,MATCH(S3,R7:R128,0))</f>
        <v>Saint Lucia</v>
      </c>
      <c r="T2" s="49" t="s">
        <v>434</v>
      </c>
      <c r="U2" s="48" t="str">
        <f>INDEX($A$7:$A$128,MATCH(U3,T7:T128,0))</f>
        <v>Burundi</v>
      </c>
      <c r="V2" s="49" t="s">
        <v>434</v>
      </c>
      <c r="W2" s="48" t="str">
        <f>INDEX($A$7:$A$128,MATCH(W3,V7:V128,0))</f>
        <v>Norway</v>
      </c>
      <c r="X2" s="49" t="s">
        <v>434</v>
      </c>
      <c r="Y2" s="48" t="str">
        <f>INDEX($A$7:$A$128,MATCH(Y3,X7:X128,0))</f>
        <v>Zimbabwe</v>
      </c>
    </row>
    <row r="3" spans="1:25" x14ac:dyDescent="0.25">
      <c r="B3" s="50"/>
      <c r="C3" s="51">
        <f>MAX(B7:B128)</f>
        <v>94.328073305186038</v>
      </c>
      <c r="D3" s="50"/>
      <c r="E3" s="51">
        <f>MIN(D7:D128)</f>
        <v>9.4729999999999999E-4</v>
      </c>
      <c r="F3" s="50"/>
      <c r="G3" s="51">
        <f>MIN(F7:F128)</f>
        <v>0</v>
      </c>
      <c r="H3" s="50"/>
      <c r="I3" s="51">
        <f>MIN(H7:H128)</f>
        <v>4.8098999999999998E-3</v>
      </c>
      <c r="J3" s="50"/>
      <c r="K3" s="51">
        <f>MAX(J7:J128)</f>
        <v>1</v>
      </c>
      <c r="L3" s="50"/>
      <c r="M3" s="51">
        <f>MAX(L7:L128)</f>
        <v>1</v>
      </c>
      <c r="N3" s="50"/>
      <c r="O3" s="51">
        <f>MAX(N7:N128)</f>
        <v>0.94003610000000004</v>
      </c>
      <c r="P3" s="50"/>
      <c r="Q3" s="51">
        <f>MAX(P7:P128)</f>
        <v>14.1782</v>
      </c>
      <c r="R3" s="50"/>
      <c r="S3" s="51">
        <f>MAX(R7:R128)</f>
        <v>1</v>
      </c>
      <c r="T3" s="50"/>
      <c r="U3" s="51">
        <f>MAX(T7:T128)</f>
        <v>1</v>
      </c>
      <c r="V3" s="50"/>
      <c r="W3" s="51">
        <f>MIN(V7:V128)</f>
        <v>8.8685700000000001</v>
      </c>
      <c r="X3" s="50"/>
      <c r="Y3" s="51">
        <f>MAX(X7:X128)</f>
        <v>0.30007620000000002</v>
      </c>
    </row>
    <row r="4" spans="1:25" x14ac:dyDescent="0.25">
      <c r="B4" s="50" t="s">
        <v>435</v>
      </c>
      <c r="C4" s="52" t="str">
        <f>INDEX($A$7:$A$128,MATCH(C5,B7:B128,0))</f>
        <v>South Sudan</v>
      </c>
      <c r="D4" s="50" t="s">
        <v>435</v>
      </c>
      <c r="E4" s="52" t="str">
        <f>INDEX($A$7:$A$128,MATCH(E5,D7:D128,0))</f>
        <v>South Sudan</v>
      </c>
      <c r="F4" s="50" t="s">
        <v>435</v>
      </c>
      <c r="G4" s="52" t="str">
        <f>INDEX($A$7:$A$128,MATCH(G5,F7:F128,0))</f>
        <v>Niger</v>
      </c>
      <c r="H4" s="50" t="s">
        <v>435</v>
      </c>
      <c r="I4" s="52" t="str">
        <f>INDEX($A$7:$A$128,MATCH(I5,H7:H128,0))</f>
        <v>Niger</v>
      </c>
      <c r="J4" s="50" t="s">
        <v>435</v>
      </c>
      <c r="K4" s="52" t="str">
        <f>INDEX($A$7:$A$128,MATCH(K5,J7:J128,0))</f>
        <v>Chad</v>
      </c>
      <c r="L4" s="50" t="s">
        <v>435</v>
      </c>
      <c r="M4" s="52" t="str">
        <f>INDEX($A$7:$A$128,MATCH(M5,L7:L128,0))</f>
        <v>Niger</v>
      </c>
      <c r="N4" s="50" t="s">
        <v>435</v>
      </c>
      <c r="O4" s="52" t="str">
        <f>INDEX($A$7:$A$128,MATCH(O5,N7:N128,0))</f>
        <v>Niger</v>
      </c>
      <c r="P4" s="50" t="s">
        <v>435</v>
      </c>
      <c r="Q4" s="52" t="str">
        <f>INDEX($A$7:$A$128,MATCH(Q5,P7:P128,0))</f>
        <v>Burkina Faso</v>
      </c>
      <c r="R4" s="50" t="s">
        <v>435</v>
      </c>
      <c r="S4" s="52" t="str">
        <f>INDEX($A$7:$A$128,MATCH(S5,R7:R128,0))</f>
        <v>Niger</v>
      </c>
      <c r="T4" s="50" t="s">
        <v>435</v>
      </c>
      <c r="U4" s="52" t="str">
        <f>INDEX($A$7:$A$128,MATCH(U5,T7:T128,0))</f>
        <v>Suriname</v>
      </c>
      <c r="V4" s="50" t="s">
        <v>435</v>
      </c>
      <c r="W4" s="52" t="str">
        <f>INDEX($A$7:$A$128,MATCH(W5,V7:V128,0))</f>
        <v>Central African Republic</v>
      </c>
      <c r="X4" s="50" t="s">
        <v>435</v>
      </c>
      <c r="Y4" s="52" t="str">
        <f>INDEX($A$7:$A$128,MATCH(Y5,X7:X128,0))</f>
        <v>South Sudan</v>
      </c>
    </row>
    <row r="5" spans="1:25" ht="13.8" thickBot="1" x14ac:dyDescent="0.3">
      <c r="B5" s="55"/>
      <c r="C5" s="56">
        <f>MIN(B7:B128)</f>
        <v>20.163807690216426</v>
      </c>
      <c r="D5" s="55"/>
      <c r="E5" s="56">
        <f>MAX(D7:D128)</f>
        <v>0.64891729999999992</v>
      </c>
      <c r="F5" s="55"/>
      <c r="G5" s="56">
        <f>MAX(F7:F128)</f>
        <v>0.63735739999999996</v>
      </c>
      <c r="H5" s="55"/>
      <c r="I5" s="56">
        <f>MAX(H7:H128)</f>
        <v>0.84551550000000009</v>
      </c>
      <c r="J5" s="55"/>
      <c r="K5" s="56">
        <f>MIN(J7:J128)</f>
        <v>0.30584169999999999</v>
      </c>
      <c r="L5" s="55"/>
      <c r="M5" s="56">
        <f>MIN(L7:L128)</f>
        <v>9.1659699999999997E-2</v>
      </c>
      <c r="N5" s="55"/>
      <c r="O5" s="56">
        <f>MIN(N7:N128)</f>
        <v>3.0211700000000001E-2</v>
      </c>
      <c r="P5" s="55"/>
      <c r="Q5" s="56">
        <f>MIN(P7:P128)</f>
        <v>1.8843099999999999</v>
      </c>
      <c r="R5" s="55"/>
      <c r="S5" s="56">
        <f>MIN(R7:R128)</f>
        <v>0.36429909999999999</v>
      </c>
      <c r="T5" s="55"/>
      <c r="U5" s="56">
        <f>MIN(T7:T128)</f>
        <v>5.7638600000000005E-2</v>
      </c>
      <c r="V5" s="55"/>
      <c r="W5" s="56">
        <f>MAX(V7:V128)</f>
        <v>80.115759999999995</v>
      </c>
      <c r="X5" s="55"/>
      <c r="Y5" s="56">
        <f>MIN(X7:X128)</f>
        <v>2.56324E-2</v>
      </c>
    </row>
    <row r="6" spans="1:25" ht="66" x14ac:dyDescent="0.25">
      <c r="A6" s="94" t="s">
        <v>2</v>
      </c>
      <c r="B6" s="95" t="s">
        <v>483</v>
      </c>
      <c r="C6" s="96" t="s">
        <v>436</v>
      </c>
      <c r="D6" s="95" t="s">
        <v>463</v>
      </c>
      <c r="E6" s="97" t="s">
        <v>494</v>
      </c>
      <c r="F6" s="95" t="s">
        <v>464</v>
      </c>
      <c r="G6" s="97" t="s">
        <v>493</v>
      </c>
      <c r="H6" s="95" t="s">
        <v>465</v>
      </c>
      <c r="I6" s="97" t="s">
        <v>492</v>
      </c>
      <c r="J6" s="98" t="s">
        <v>456</v>
      </c>
      <c r="K6" s="97" t="s">
        <v>491</v>
      </c>
      <c r="L6" s="95" t="s">
        <v>466</v>
      </c>
      <c r="M6" s="97" t="s">
        <v>490</v>
      </c>
      <c r="N6" s="95" t="s">
        <v>467</v>
      </c>
      <c r="O6" s="97" t="s">
        <v>489</v>
      </c>
      <c r="P6" s="95" t="s">
        <v>468</v>
      </c>
      <c r="Q6" s="97" t="s">
        <v>488</v>
      </c>
      <c r="R6" s="95" t="s">
        <v>425</v>
      </c>
      <c r="S6" s="97" t="s">
        <v>487</v>
      </c>
      <c r="T6" s="95" t="s">
        <v>470</v>
      </c>
      <c r="U6" s="97" t="s">
        <v>486</v>
      </c>
      <c r="V6" s="95" t="s">
        <v>471</v>
      </c>
      <c r="W6" s="97" t="s">
        <v>485</v>
      </c>
      <c r="X6" s="95" t="s">
        <v>462</v>
      </c>
      <c r="Y6" s="97" t="s">
        <v>484</v>
      </c>
    </row>
    <row r="7" spans="1:25" x14ac:dyDescent="0.25">
      <c r="A7" s="54" t="s">
        <v>164</v>
      </c>
      <c r="B7" s="61">
        <f t="shared" ref="B7:B38" si="0">AVERAGE(E7,G7,I7,K7,M7,O7,Q7,S7,U7,W7,Y7)</f>
        <v>20.163807690216426</v>
      </c>
      <c r="C7" s="59">
        <f t="shared" ref="C7:C38" si="1">RANK(B7,$B$7:$B$128,1)</f>
        <v>1</v>
      </c>
      <c r="D7" s="84">
        <f t="array" ref="D7">IF(ISERR(INDEX('UNESCO Data'!$M$3:$M$4658,MATCH(A7&amp;$D$130,'UNESCO Data'!$B$3:$B$4658&amp;'UNESCO Data'!$A$3:$A$4658,0))/100),"",INDEX('UNESCO Data'!$M$3:$M$4658,MATCH(A7&amp;$D$130,'UNESCO Data'!$B$3:$B$4658&amp;'UNESCO Data'!$A$3:$A$4658,0))/100)</f>
        <v>0.64891729999999992</v>
      </c>
      <c r="E7" s="81">
        <f t="shared" ref="E7:E38" si="2">IF(ISERROR(((D7-$E$5)/($E$3-$E$5))*100),"",((D7-$E$5)/($E$3-$E$5))*100)</f>
        <v>0</v>
      </c>
      <c r="F7" s="84">
        <f t="array" ref="F7">IF(ISERR(INDEX('UNESCO Data'!$M$3:$M$4658,MATCH(A7&amp;$F$130,'UNESCO Data'!$B$3:$B$4658&amp;'UNESCO Data'!$A$3:$A$4658,0))/100),"",INDEX('UNESCO Data'!$M$3:$M$4658,MATCH(A7&amp;$F$130,'UNESCO Data'!$B$3:$B$4658&amp;'UNESCO Data'!$A$3:$A$4658,0))/100)</f>
        <v>0.40681420000000001</v>
      </c>
      <c r="G7" s="81">
        <f t="shared" ref="G7:G38" si="3">IF(ISERROR(((F7-$G$5)/($G$3-$G$5))*100),"",((F7-$G$5)/($G$3-$G$5))*100)</f>
        <v>36.171730335287542</v>
      </c>
      <c r="H7" s="84">
        <f t="array" ref="H7">IF(ISERR(INDEX('UNESCO Data'!$M$3:$M$4658,MATCH(A7&amp;$H$130,'UNESCO Data'!$B$3:$B$4658&amp;'UNESCO Data'!$A$3:$A$4658,0))/100),"",INDEX('UNESCO Data'!$M$3:$M$4658,MATCH(A7&amp;$H$130,'UNESCO Data'!$B$3:$B$4658&amp;'UNESCO Data'!$A$3:$A$4658,0))/100)</f>
        <v>0.4908921</v>
      </c>
      <c r="I7" s="81">
        <f t="shared" ref="I7:I38" si="4">IF(ISERROR(((H7-$I$5)/($I$3-$I$5))*100),"",((H7-$I$5)/($I$3-$I$5))*100)</f>
        <v>42.181638851935809</v>
      </c>
      <c r="J7" s="86">
        <f t="array" ref="J7">IF(ISERR(INDEX('UNESCO Data'!$M$3:$M$4658,MATCH(A7&amp;$J$130,'UNESCO Data'!$B$3:$B$4658&amp;'UNESCO Data'!$A$3:$A$4658,0))/100),"",INDEX('UNESCO Data'!$M$3:$M$4658,MATCH(A7&amp;$J$130,'UNESCO Data'!$B$3:$B$4658&amp;'UNESCO Data'!$A$3:$A$4658,0))/100)</f>
        <v>0.31548760000000003</v>
      </c>
      <c r="K7" s="81">
        <f t="shared" ref="K7:K38" si="5">IF(ISERROR(((J7-$K$5)/($K$3-$K$5))*100),"",((J7-$K$5)/($K$3-$K$5))*100)</f>
        <v>1.3895821745558674</v>
      </c>
      <c r="L7" s="84">
        <f t="array" ref="L7">IF(ISERR(INDEX('UNESCO Data'!$M$3:$M$4658,MATCH(A7&amp;$L$130,'UNESCO Data'!$B$3:$B$4658&amp;'UNESCO Data'!$A$3:$A$4658,0))/100),"",INDEX('UNESCO Data'!$M$3:$M$4658,MATCH(A7&amp;$L$130,'UNESCO Data'!$B$3:$B$4658&amp;'UNESCO Data'!$A$3:$A$4658,0))/100)</f>
        <v>0.21611089999999999</v>
      </c>
      <c r="M7" s="81">
        <f t="shared" ref="M7:M38" si="6">IF(ISERROR(((L7-$M$5)/($M$3-$M$5))*100),"",((L7-$M$5)/($M$3-$M$5))*100)</f>
        <v>13.700944458811307</v>
      </c>
      <c r="N7" s="84">
        <f t="array" ref="N7">IF(ISERR(INDEX('UNESCO Data'!$M$3:$M$4658,MATCH(A7&amp;$N$130,'UNESCO Data'!$B$3:$B$4658&amp;'UNESCO Data'!$A$3:$A$4658,0))/100),"",INDEX('UNESCO Data'!$M$3:$M$4658,MATCH(A7&amp;$N$130,'UNESCO Data'!$B$3:$B$4658&amp;'UNESCO Data'!$A$3:$A$4658,0))/100)</f>
        <v>9.5900700000000005E-2</v>
      </c>
      <c r="O7" s="81">
        <f t="shared" ref="O7:O38" si="7">IF(ISERROR(((N7-$O$5)/($O$3-$O$5))*100),"",((N7-$O$5)/($O$3-$O$5))*100)</f>
        <v>7.219964643726855</v>
      </c>
      <c r="P7" s="57">
        <f t="array" ref="P7">INDEX('UNESCO Data'!$M$3:$M$4658,MATCH(A7&amp;$P$130,'UNESCO Data'!$B$3:$B$4658&amp;'UNESCO Data'!$A$3:$A$4658,0))</f>
        <v>4.0034130000000001</v>
      </c>
      <c r="Q7" s="81">
        <f t="shared" ref="Q7:Q38" si="8">IF(ISERROR(((P7-$Q$5)/($Q$3-$Q$5))*100),"",((P7-$Q$5)/($Q$3-$Q$5))*100)</f>
        <v>17.237042140445375</v>
      </c>
      <c r="R7" s="84">
        <f t="array" ref="R7">IF(ISERR(INDEX('UNESCO Data'!$M$3:$M$4658,MATCH(A7&amp;$R$130,'UNESCO Data'!$B$3:$B$4658&amp;'UNESCO Data'!$A$3:$A$4658,0))/100),"",INDEX('UNESCO Data'!$M$3:$M$4658,MATCH(A7&amp;$R$130,'UNESCO Data'!$B$3:$B$4658&amp;'UNESCO Data'!$A$3:$A$4658,0))/100)</f>
        <v>0.46897889999999998</v>
      </c>
      <c r="S7" s="81">
        <f t="shared" ref="S7:S38" si="9">IF(ISERROR(((R7-$S$5)/($S$3-$S$5))*100),"",((R7-$S$5)/($S$3-$S$5))*100)</f>
        <v>16.46683212183591</v>
      </c>
      <c r="T7" s="84">
        <f t="array" ref="T7">IF(ISERR(INDEX('UNESCO Data'!$M$3:$M$4658,MATCH(A7&amp;$T$130,'UNESCO Data'!$B$3:$B$4658&amp;'UNESCO Data'!$A$3:$A$4658,0))/100),"",INDEX('UNESCO Data'!$M$3:$M$4658,MATCH(A7&amp;$T$130,'UNESCO Data'!$B$3:$B$4658&amp;'UNESCO Data'!$A$3:$A$4658,0))/100)</f>
        <v>0.44027099999999997</v>
      </c>
      <c r="U7" s="81">
        <f t="shared" ref="U7:U38" si="10">IF(ISERROR(((T7-$U$5)/($U$3-$U$5))*100),"",((T7-$U$5)/($U$3-$U$5))*100)</f>
        <v>40.603573109000429</v>
      </c>
      <c r="V7" s="57">
        <f t="array" ref="V7">INDEX('UNESCO Data'!$M$3:$M$4658,MATCH(A7&amp;$V$130,'UNESCO Data'!$B$3:$B$4658&amp;'UNESCO Data'!$A$3:$A$4658,0))</f>
        <v>46.75029</v>
      </c>
      <c r="W7" s="81">
        <f t="shared" ref="W7:W38" si="11">IF(ISERROR(((V7-$W$5)/($W$3-$W$5))*100),"",((V7-$W$5)/($W$3-$W$5))*100)</f>
        <v>46.830576756781568</v>
      </c>
      <c r="X7" s="84">
        <f t="array" ref="X7">IF(ISERR(INDEX('UNESCO Data'!$M$3:$M$4658,MATCH(A7&amp;$X$130,'UNESCO Data'!$B$3:$B$4658&amp;'UNESCO Data'!$A$3:$A$4658,0))/100),"",INDEX('UNESCO Data'!$M$3:$M$4658,MATCH(A7&amp;$X$130,'UNESCO Data'!$B$3:$B$4658&amp;'UNESCO Data'!$A$3:$A$4658,0))/100)</f>
        <v>2.56324E-2</v>
      </c>
      <c r="Y7" s="81">
        <f t="shared" ref="Y7:Y38" si="12">IF(ISERROR(((X7-$Y$5)/($Y$3-$Y$5))*100),"",((X7-$Y$5)/($Y$3-$Y$5))*100)</f>
        <v>0</v>
      </c>
    </row>
    <row r="8" spans="1:25" x14ac:dyDescent="0.25">
      <c r="A8" s="54" t="s">
        <v>127</v>
      </c>
      <c r="B8" s="61">
        <f t="shared" si="0"/>
        <v>22.631448167744466</v>
      </c>
      <c r="C8" s="59">
        <f t="shared" si="1"/>
        <v>2</v>
      </c>
      <c r="D8" s="84">
        <f t="array" ref="D8">IF(ISERR(INDEX('UNESCO Data'!$M$3:$M$4658,MATCH(A8&amp;$D$130,'UNESCO Data'!$B$3:$B$4658&amp;'UNESCO Data'!$A$3:$A$4658,0))/100),"",INDEX('UNESCO Data'!$M$3:$M$4658,MATCH(A8&amp;$D$130,'UNESCO Data'!$B$3:$B$4658&amp;'UNESCO Data'!$A$3:$A$4658,0))/100)</f>
        <v>0.31967300000000004</v>
      </c>
      <c r="E8" s="81">
        <f t="shared" si="2"/>
        <v>50.811657947127166</v>
      </c>
      <c r="F8" s="84">
        <f t="array" ref="F8">IF(ISERR(INDEX('UNESCO Data'!$M$3:$M$4658,MATCH(A8&amp;$F$130,'UNESCO Data'!$B$3:$B$4658&amp;'UNESCO Data'!$A$3:$A$4658,0))/100),"",INDEX('UNESCO Data'!$M$3:$M$4658,MATCH(A8&amp;$F$130,'UNESCO Data'!$B$3:$B$4658&amp;'UNESCO Data'!$A$3:$A$4658,0))/100)</f>
        <v>0.63735739999999996</v>
      </c>
      <c r="G8" s="81">
        <f t="shared" si="3"/>
        <v>0</v>
      </c>
      <c r="H8" s="84">
        <f t="array" ref="H8">IF(ISERR(INDEX('UNESCO Data'!$M$3:$M$4658,MATCH(A8&amp;$H$130,'UNESCO Data'!$B$3:$B$4658&amp;'UNESCO Data'!$A$3:$A$4658,0))/100),"",INDEX('UNESCO Data'!$M$3:$M$4658,MATCH(A8&amp;$H$130,'UNESCO Data'!$B$3:$B$4658&amp;'UNESCO Data'!$A$3:$A$4658,0))/100)</f>
        <v>0.84551550000000009</v>
      </c>
      <c r="I8" s="81">
        <f t="shared" si="4"/>
        <v>0</v>
      </c>
      <c r="J8" s="86">
        <f t="array" ref="J8">IF(ISERR(INDEX('UNESCO Data'!$M$3:$M$4658,MATCH(A8&amp;$J$130,'UNESCO Data'!$B$3:$B$4658&amp;'UNESCO Data'!$A$3:$A$4658,0))/100),"",INDEX('UNESCO Data'!$M$3:$M$4658,MATCH(A8&amp;$J$130,'UNESCO Data'!$B$3:$B$4658&amp;'UNESCO Data'!$A$3:$A$4658,0))/100)</f>
        <v>0.34451619999999999</v>
      </c>
      <c r="K8" s="81">
        <f t="shared" si="5"/>
        <v>5.5714236939902611</v>
      </c>
      <c r="L8" s="84">
        <f t="array" ref="L8">IF(ISERR(INDEX('UNESCO Data'!$M$3:$M$4658,MATCH(A8&amp;$L$130,'UNESCO Data'!$B$3:$B$4658&amp;'UNESCO Data'!$A$3:$A$4658,0))/100),"",INDEX('UNESCO Data'!$M$3:$M$4658,MATCH(A8&amp;$L$130,'UNESCO Data'!$B$3:$B$4658&amp;'UNESCO Data'!$A$3:$A$4658,0))/100)</f>
        <v>9.1659699999999997E-2</v>
      </c>
      <c r="M8" s="81">
        <f t="shared" si="6"/>
        <v>0</v>
      </c>
      <c r="N8" s="84">
        <f t="array" ref="N8">IF(ISERR(INDEX('UNESCO Data'!$M$3:$M$4658,MATCH(A8&amp;$N$130,'UNESCO Data'!$B$3:$B$4658&amp;'UNESCO Data'!$A$3:$A$4658,0))/100),"",INDEX('UNESCO Data'!$M$3:$M$4658,MATCH(A8&amp;$N$130,'UNESCO Data'!$B$3:$B$4658&amp;'UNESCO Data'!$A$3:$A$4658,0))/100)</f>
        <v>3.0211700000000001E-2</v>
      </c>
      <c r="O8" s="81">
        <f t="shared" si="7"/>
        <v>0</v>
      </c>
      <c r="P8" s="57">
        <f t="array" ref="P8">INDEX('UNESCO Data'!$M$3:$M$4658,MATCH(A8&amp;$P$130,'UNESCO Data'!$B$3:$B$4658&amp;'UNESCO Data'!$A$3:$A$4658,0))</f>
        <v>3.0072390000000002</v>
      </c>
      <c r="Q8" s="81">
        <f t="shared" si="8"/>
        <v>9.1340413815318033</v>
      </c>
      <c r="R8" s="84">
        <f t="array" ref="R8">IF(ISERR(INDEX('UNESCO Data'!$M$3:$M$4658,MATCH(A8&amp;$R$130,'UNESCO Data'!$B$3:$B$4658&amp;'UNESCO Data'!$A$3:$A$4658,0))/100),"",INDEX('UNESCO Data'!$M$3:$M$4658,MATCH(A8&amp;$R$130,'UNESCO Data'!$B$3:$B$4658&amp;'UNESCO Data'!$A$3:$A$4658,0))/100)</f>
        <v>0.36429909999999999</v>
      </c>
      <c r="S8" s="81">
        <f t="shared" si="9"/>
        <v>0</v>
      </c>
      <c r="T8" s="84">
        <f t="array" ref="T8">IF(ISERR(INDEX('UNESCO Data'!$M$3:$M$4658,MATCH(A8&amp;$T$130,'UNESCO Data'!$B$3:$B$4658&amp;'UNESCO Data'!$A$3:$A$4658,0))/100),"",INDEX('UNESCO Data'!$M$3:$M$4658,MATCH(A8&amp;$T$130,'UNESCO Data'!$B$3:$B$4658&amp;'UNESCO Data'!$A$3:$A$4658,0))/100)</f>
        <v>0.55523600000000006</v>
      </c>
      <c r="U8" s="81">
        <f t="shared" si="10"/>
        <v>52.803245124428912</v>
      </c>
      <c r="V8" s="57">
        <f t="array" ref="V8">INDEX('UNESCO Data'!$M$3:$M$4658,MATCH(A8&amp;$V$130,'UNESCO Data'!$B$3:$B$4658&amp;'UNESCO Data'!$A$3:$A$4658,0))</f>
        <v>36.628900000000002</v>
      </c>
      <c r="W8" s="81">
        <f t="shared" si="11"/>
        <v>61.036596671391528</v>
      </c>
      <c r="X8" s="84">
        <f t="array" ref="X8">IF(ISERR(INDEX('UNESCO Data'!$M$3:$M$4658,MATCH(A8&amp;$X$130,'UNESCO Data'!$B$3:$B$4658&amp;'UNESCO Data'!$A$3:$A$4658,0))/100),"",INDEX('UNESCO Data'!$M$3:$M$4658,MATCH(A8&amp;$X$130,'UNESCO Data'!$B$3:$B$4658&amp;'UNESCO Data'!$A$3:$A$4658,0))/100)</f>
        <v>0.216615</v>
      </c>
      <c r="Y8" s="81">
        <f t="shared" si="12"/>
        <v>69.588965026719492</v>
      </c>
    </row>
    <row r="9" spans="1:25" x14ac:dyDescent="0.25">
      <c r="A9" s="54" t="s">
        <v>36</v>
      </c>
      <c r="B9" s="61">
        <f t="shared" si="0"/>
        <v>25.521824576132715</v>
      </c>
      <c r="C9" s="59">
        <f t="shared" si="1"/>
        <v>3</v>
      </c>
      <c r="D9" s="84">
        <f t="array" ref="D9">IF(ISERR(INDEX('UNESCO Data'!$M$3:$M$4658,MATCH(A9&amp;$D$130,'UNESCO Data'!$B$3:$B$4658&amp;'UNESCO Data'!$A$3:$A$4658,0))/100),"",INDEX('UNESCO Data'!$M$3:$M$4658,MATCH(A9&amp;$D$130,'UNESCO Data'!$B$3:$B$4658&amp;'UNESCO Data'!$A$3:$A$4658,0))/100)</f>
        <v>0.20575199999999999</v>
      </c>
      <c r="E9" s="81">
        <f t="shared" si="2"/>
        <v>68.392873126842289</v>
      </c>
      <c r="F9" s="84">
        <f t="array" ref="F9">IF(ISERR(INDEX('UNESCO Data'!$M$3:$M$4658,MATCH(A9&amp;$F$130,'UNESCO Data'!$B$3:$B$4658&amp;'UNESCO Data'!$A$3:$A$4658,0))/100),"",INDEX('UNESCO Data'!$M$3:$M$4658,MATCH(A9&amp;$F$130,'UNESCO Data'!$B$3:$B$4658&amp;'UNESCO Data'!$A$3:$A$4658,0))/100)</f>
        <v>0.44274140000000001</v>
      </c>
      <c r="G9" s="81">
        <f t="shared" si="3"/>
        <v>30.534830222415238</v>
      </c>
      <c r="H9" s="84">
        <f t="array" ref="H9">IF(ISERR(INDEX('UNESCO Data'!$M$3:$M$4658,MATCH(A9&amp;$H$130,'UNESCO Data'!$B$3:$B$4658&amp;'UNESCO Data'!$A$3:$A$4658,0))/100),"",INDEX('UNESCO Data'!$M$3:$M$4658,MATCH(A9&amp;$H$130,'UNESCO Data'!$B$3:$B$4658&amp;'UNESCO Data'!$A$3:$A$4658,0))/100)</f>
        <v>0.78843720000000006</v>
      </c>
      <c r="I9" s="81">
        <f t="shared" si="4"/>
        <v>6.7893326748388523</v>
      </c>
      <c r="J9" s="86">
        <f t="array" ref="J9">IF(ISERR(INDEX('UNESCO Data'!$M$3:$M$4658,MATCH(A9&amp;$J$130,'UNESCO Data'!$B$3:$B$4658&amp;'UNESCO Data'!$A$3:$A$4658,0))/100),"",INDEX('UNESCO Data'!$M$3:$M$4658,MATCH(A9&amp;$J$130,'UNESCO Data'!$B$3:$B$4658&amp;'UNESCO Data'!$A$3:$A$4658,0))/100)</f>
        <v>0.55218109999999998</v>
      </c>
      <c r="K9" s="81">
        <f t="shared" si="5"/>
        <v>35.487496151814362</v>
      </c>
      <c r="L9" s="84">
        <f t="array" ref="L9">IF(ISERR(INDEX('UNESCO Data'!$M$3:$M$4658,MATCH(A9&amp;$L$130,'UNESCO Data'!$B$3:$B$4658&amp;'UNESCO Data'!$A$3:$A$4658,0))/100),"",INDEX('UNESCO Data'!$M$3:$M$4658,MATCH(A9&amp;$L$130,'UNESCO Data'!$B$3:$B$4658&amp;'UNESCO Data'!$A$3:$A$4658,0))/100)</f>
        <v>0.1361531</v>
      </c>
      <c r="M9" s="81">
        <f t="shared" si="6"/>
        <v>4.898318394548828</v>
      </c>
      <c r="N9" s="84">
        <f t="array" ref="N9">IF(ISERR(INDEX('UNESCO Data'!$M$3:$M$4658,MATCH(A9&amp;$N$130,'UNESCO Data'!$B$3:$B$4658&amp;'UNESCO Data'!$A$3:$A$4658,0))/100),"",INDEX('UNESCO Data'!$M$3:$M$4658,MATCH(A9&amp;$N$130,'UNESCO Data'!$B$3:$B$4658&amp;'UNESCO Data'!$A$3:$A$4658,0))/100)</f>
        <v>8.6540300000000001E-2</v>
      </c>
      <c r="O9" s="81">
        <f t="shared" si="7"/>
        <v>6.1911507319434378</v>
      </c>
      <c r="P9" s="57">
        <f t="array" ref="P9">INDEX('UNESCO Data'!$M$3:$M$4658,MATCH(A9&amp;$P$130,'UNESCO Data'!$B$3:$B$4658&amp;'UNESCO Data'!$A$3:$A$4658,0))</f>
        <v>6.1109600000000004</v>
      </c>
      <c r="Q9" s="81">
        <f t="shared" si="8"/>
        <v>34.380086368106433</v>
      </c>
      <c r="R9" s="84">
        <f t="array" ref="R9">IF(ISERR(INDEX('UNESCO Data'!$M$3:$M$4658,MATCH(A9&amp;$R$130,'UNESCO Data'!$B$3:$B$4658&amp;'UNESCO Data'!$A$3:$A$4658,0))/100),"",INDEX('UNESCO Data'!$M$3:$M$4658,MATCH(A9&amp;$R$130,'UNESCO Data'!$B$3:$B$4658&amp;'UNESCO Data'!$A$3:$A$4658,0))/100)</f>
        <v>0.48857100000000003</v>
      </c>
      <c r="S9" s="81">
        <f t="shared" si="9"/>
        <v>19.548800387100293</v>
      </c>
      <c r="T9" s="84">
        <f t="array" ref="T9">IF(ISERR(INDEX('UNESCO Data'!$M$3:$M$4658,MATCH(A9&amp;$T$130,'UNESCO Data'!$B$3:$B$4658&amp;'UNESCO Data'!$A$3:$A$4658,0))/100),"",INDEX('UNESCO Data'!$M$3:$M$4658,MATCH(A9&amp;$T$130,'UNESCO Data'!$B$3:$B$4658&amp;'UNESCO Data'!$A$3:$A$4658,0))/100)</f>
        <v>0.57917019999999997</v>
      </c>
      <c r="U9" s="81">
        <f t="shared" si="10"/>
        <v>55.343056283926742</v>
      </c>
      <c r="V9" s="57">
        <f t="array" ref="V9">INDEX('UNESCO Data'!$M$3:$M$4658,MATCH(A9&amp;$V$130,'UNESCO Data'!$B$3:$B$4658&amp;'UNESCO Data'!$A$3:$A$4658,0))</f>
        <v>80.115759999999995</v>
      </c>
      <c r="W9" s="81">
        <f t="shared" si="11"/>
        <v>0</v>
      </c>
      <c r="X9" s="84">
        <f t="array" ref="X9">IF(ISERR(INDEX('UNESCO Data'!$M$3:$M$4658,MATCH(A9&amp;$X$130,'UNESCO Data'!$B$3:$B$4658&amp;'UNESCO Data'!$A$3:$A$4658,0))/100),"",INDEX('UNESCO Data'!$M$3:$M$4658,MATCH(A9&amp;$X$130,'UNESCO Data'!$B$3:$B$4658&amp;'UNESCO Data'!$A$3:$A$4658,0))/100)</f>
        <v>7.8254599999999994E-2</v>
      </c>
      <c r="Y9" s="81">
        <f t="shared" si="12"/>
        <v>19.17412599592339</v>
      </c>
    </row>
    <row r="10" spans="1:25" x14ac:dyDescent="0.25">
      <c r="A10" s="54" t="s">
        <v>30</v>
      </c>
      <c r="B10" s="61">
        <f t="shared" si="0"/>
        <v>31.103971171481586</v>
      </c>
      <c r="C10" s="59">
        <f t="shared" si="1"/>
        <v>4</v>
      </c>
      <c r="D10" s="84">
        <f t="array" ref="D10">IF(ISERR(INDEX('UNESCO Data'!$M$3:$M$4658,MATCH(A10&amp;$D$130,'UNESCO Data'!$B$3:$B$4658&amp;'UNESCO Data'!$A$3:$A$4658,0))/100),"",INDEX('UNESCO Data'!$M$3:$M$4658,MATCH(A10&amp;$D$130,'UNESCO Data'!$B$3:$B$4658&amp;'UNESCO Data'!$A$3:$A$4658,0))/100)</f>
        <v>0.28568370000000004</v>
      </c>
      <c r="E10" s="81">
        <f t="shared" si="2"/>
        <v>56.057163140268827</v>
      </c>
      <c r="F10" s="84">
        <f t="array" ref="F10">IF(ISERR(INDEX('UNESCO Data'!$M$3:$M$4658,MATCH(A10&amp;$F$130,'UNESCO Data'!$B$3:$B$4658&amp;'UNESCO Data'!$A$3:$A$4658,0))/100),"",INDEX('UNESCO Data'!$M$3:$M$4658,MATCH(A10&amp;$F$130,'UNESCO Data'!$B$3:$B$4658&amp;'UNESCO Data'!$A$3:$A$4658,0))/100)</f>
        <v>0.42120510000000005</v>
      </c>
      <c r="G10" s="81">
        <f t="shared" si="3"/>
        <v>33.913829195361963</v>
      </c>
      <c r="H10" s="84">
        <f t="array" ref="H10">IF(ISERR(INDEX('UNESCO Data'!$M$3:$M$4658,MATCH(A10&amp;$H$130,'UNESCO Data'!$B$3:$B$4658&amp;'UNESCO Data'!$A$3:$A$4658,0))/100),"",INDEX('UNESCO Data'!$M$3:$M$4658,MATCH(A10&amp;$H$130,'UNESCO Data'!$B$3:$B$4658&amp;'UNESCO Data'!$A$3:$A$4658,0))/100)</f>
        <v>0.71498099999999998</v>
      </c>
      <c r="I10" s="81">
        <f t="shared" si="4"/>
        <v>15.526778934266657</v>
      </c>
      <c r="J10" s="86">
        <f t="array" ref="J10">IF(ISERR(INDEX('UNESCO Data'!$M$3:$M$4658,MATCH(A10&amp;$J$130,'UNESCO Data'!$B$3:$B$4658&amp;'UNESCO Data'!$A$3:$A$4658,0))/100),"",INDEX('UNESCO Data'!$M$3:$M$4658,MATCH(A10&amp;$J$130,'UNESCO Data'!$B$3:$B$4658&amp;'UNESCO Data'!$A$3:$A$4658,0))/100)</f>
        <v>0.32125490000000001</v>
      </c>
      <c r="K10" s="81">
        <f t="shared" si="5"/>
        <v>2.2204157178557131</v>
      </c>
      <c r="L10" s="84">
        <f t="array" ref="L10">IF(ISERR(INDEX('UNESCO Data'!$M$3:$M$4658,MATCH(A10&amp;$L$130,'UNESCO Data'!$B$3:$B$4658&amp;'UNESCO Data'!$A$3:$A$4658,0))/100),"",INDEX('UNESCO Data'!$M$3:$M$4658,MATCH(A10&amp;$L$130,'UNESCO Data'!$B$3:$B$4658&amp;'UNESCO Data'!$A$3:$A$4658,0))/100)</f>
        <v>0.13366059999999999</v>
      </c>
      <c r="M10" s="81">
        <f t="shared" si="6"/>
        <v>4.6239168294085369</v>
      </c>
      <c r="N10" s="84">
        <f t="array" ref="N10">IF(ISERR(INDEX('UNESCO Data'!$M$3:$M$4658,MATCH(A10&amp;$N$130,'UNESCO Data'!$B$3:$B$4658&amp;'UNESCO Data'!$A$3:$A$4658,0))/100),"",INDEX('UNESCO Data'!$M$3:$M$4658,MATCH(A10&amp;$N$130,'UNESCO Data'!$B$3:$B$4658&amp;'UNESCO Data'!$A$3:$A$4658,0))/100)</f>
        <v>4.4222499999999998E-2</v>
      </c>
      <c r="O10" s="81">
        <f t="shared" si="7"/>
        <v>1.5399455103644171</v>
      </c>
      <c r="P10" s="57">
        <f t="array" ref="P10">INDEX('UNESCO Data'!$M$3:$M$4658,MATCH(A10&amp;$P$130,'UNESCO Data'!$B$3:$B$4658&amp;'UNESCO Data'!$A$3:$A$4658,0))</f>
        <v>1.8843099999999999</v>
      </c>
      <c r="Q10" s="81">
        <f t="shared" si="8"/>
        <v>0</v>
      </c>
      <c r="R10" s="84">
        <f t="array" ref="R10">IF(ISERR(INDEX('UNESCO Data'!$M$3:$M$4658,MATCH(A10&amp;$R$130,'UNESCO Data'!$B$3:$B$4658&amp;'UNESCO Data'!$A$3:$A$4658,0))/100),"",INDEX('UNESCO Data'!$M$3:$M$4658,MATCH(A10&amp;$R$130,'UNESCO Data'!$B$3:$B$4658&amp;'UNESCO Data'!$A$3:$A$4658,0))/100)</f>
        <v>0.58126889999999998</v>
      </c>
      <c r="S10" s="81">
        <f t="shared" si="9"/>
        <v>34.13079956312788</v>
      </c>
      <c r="T10" s="84">
        <f t="array" ref="T10">IF(ISERR(INDEX('UNESCO Data'!$M$3:$M$4658,MATCH(A10&amp;$T$130,'UNESCO Data'!$B$3:$B$4658&amp;'UNESCO Data'!$A$3:$A$4658,0))/100),"",INDEX('UNESCO Data'!$M$3:$M$4658,MATCH(A10&amp;$T$130,'UNESCO Data'!$B$3:$B$4658&amp;'UNESCO Data'!$A$3:$A$4658,0))/100)</f>
        <v>0.85420010000000002</v>
      </c>
      <c r="U10" s="81">
        <f t="shared" si="10"/>
        <v>84.528239378225805</v>
      </c>
      <c r="V10" s="57">
        <f t="array" ref="V10">INDEX('UNESCO Data'!$M$3:$M$4658,MATCH(A10&amp;$V$130,'UNESCO Data'!$B$3:$B$4658&amp;'UNESCO Data'!$A$3:$A$4658,0))</f>
        <v>42.177149999999997</v>
      </c>
      <c r="W10" s="81">
        <f t="shared" si="11"/>
        <v>53.249272006376678</v>
      </c>
      <c r="X10" s="84">
        <f t="array" ref="X10">IF(ISERR(INDEX('UNESCO Data'!$M$3:$M$4658,MATCH(A10&amp;$X$130,'UNESCO Data'!$B$3:$B$4658&amp;'UNESCO Data'!$A$3:$A$4658,0))/100),"",INDEX('UNESCO Data'!$M$3:$M$4658,MATCH(A10&amp;$X$130,'UNESCO Data'!$B$3:$B$4658&amp;'UNESCO Data'!$A$3:$A$4658,0))/100)</f>
        <v>0.18029060000000002</v>
      </c>
      <c r="Y10" s="81">
        <f t="shared" si="12"/>
        <v>56.353322611040959</v>
      </c>
    </row>
    <row r="11" spans="1:25" x14ac:dyDescent="0.25">
      <c r="A11" s="54" t="s">
        <v>108</v>
      </c>
      <c r="B11" s="61">
        <f t="shared" si="0"/>
        <v>31.964602100604967</v>
      </c>
      <c r="C11" s="59">
        <f t="shared" si="1"/>
        <v>5</v>
      </c>
      <c r="D11" s="84">
        <f t="array" ref="D11">IF(ISERR(INDEX('UNESCO Data'!$M$3:$M$4658,MATCH(A11&amp;$D$130,'UNESCO Data'!$B$3:$B$4658&amp;'UNESCO Data'!$A$3:$A$4658,0))/100),"",INDEX('UNESCO Data'!$M$3:$M$4658,MATCH(A11&amp;$D$130,'UNESCO Data'!$B$3:$B$4658&amp;'UNESCO Data'!$A$3:$A$4658,0))/100)</f>
        <v>0.35961209999999999</v>
      </c>
      <c r="E11" s="81">
        <f t="shared" si="2"/>
        <v>44.647931231384163</v>
      </c>
      <c r="F11" s="84">
        <f t="array" ref="F11">IF(ISERR(INDEX('UNESCO Data'!$M$3:$M$4658,MATCH(A11&amp;$F$130,'UNESCO Data'!$B$3:$B$4658&amp;'UNESCO Data'!$A$3:$A$4658,0))/100),"",INDEX('UNESCO Data'!$M$3:$M$4658,MATCH(A11&amp;$F$130,'UNESCO Data'!$B$3:$B$4658&amp;'UNESCO Data'!$A$3:$A$4658,0))/100)</f>
        <v>0.42886659999999999</v>
      </c>
      <c r="G11" s="81">
        <f t="shared" si="3"/>
        <v>32.71175638660506</v>
      </c>
      <c r="H11" s="84">
        <f t="array" ref="H11">IF(ISERR(INDEX('UNESCO Data'!$M$3:$M$4658,MATCH(A11&amp;$H$130,'UNESCO Data'!$B$3:$B$4658&amp;'UNESCO Data'!$A$3:$A$4658,0))/100),"",INDEX('UNESCO Data'!$M$3:$M$4658,MATCH(A11&amp;$H$130,'UNESCO Data'!$B$3:$B$4658&amp;'UNESCO Data'!$A$3:$A$4658,0))/100)</f>
        <v>0.6768092</v>
      </c>
      <c r="I11" s="81">
        <f t="shared" si="4"/>
        <v>20.067226862768617</v>
      </c>
      <c r="J11" s="86">
        <f t="array" ref="J11">IF(ISERR(INDEX('UNESCO Data'!$M$3:$M$4658,MATCH(A11&amp;$J$130,'UNESCO Data'!$B$3:$B$4658&amp;'UNESCO Data'!$A$3:$A$4658,0))/100),"",INDEX('UNESCO Data'!$M$3:$M$4658,MATCH(A11&amp;$J$130,'UNESCO Data'!$B$3:$B$4658&amp;'UNESCO Data'!$A$3:$A$4658,0))/100)</f>
        <v>0.45534129999999995</v>
      </c>
      <c r="K11" s="81">
        <f t="shared" si="5"/>
        <v>21.536816602207303</v>
      </c>
      <c r="L11" s="84">
        <f t="array" ref="L11">IF(ISERR(INDEX('UNESCO Data'!$M$3:$M$4658,MATCH(A11&amp;$L$130,'UNESCO Data'!$B$3:$B$4658&amp;'UNESCO Data'!$A$3:$A$4658,0))/100),"",INDEX('UNESCO Data'!$M$3:$M$4658,MATCH(A11&amp;$L$130,'UNESCO Data'!$B$3:$B$4658&amp;'UNESCO Data'!$A$3:$A$4658,0))/100)</f>
        <v>0.23340260000000002</v>
      </c>
      <c r="M11" s="81">
        <f t="shared" si="6"/>
        <v>15.604603252767713</v>
      </c>
      <c r="N11" s="84">
        <f t="array" ref="N11">IF(ISERR(INDEX('UNESCO Data'!$M$3:$M$4658,MATCH(A11&amp;$N$130,'UNESCO Data'!$B$3:$B$4658&amp;'UNESCO Data'!$A$3:$A$4658,0))/100),"",INDEX('UNESCO Data'!$M$3:$M$4658,MATCH(A11&amp;$N$130,'UNESCO Data'!$B$3:$B$4658&amp;'UNESCO Data'!$A$3:$A$4658,0))/100)</f>
        <v>0.16220490000000001</v>
      </c>
      <c r="O11" s="81">
        <f t="shared" si="7"/>
        <v>14.507546730995562</v>
      </c>
      <c r="P11" s="57">
        <f t="array" ref="P11">INDEX('UNESCO Data'!$M$3:$M$4658,MATCH(A11&amp;$P$130,'UNESCO Data'!$B$3:$B$4658&amp;'UNESCO Data'!$A$3:$A$4658,0))</f>
        <v>2.5661999999999998</v>
      </c>
      <c r="Q11" s="81">
        <f t="shared" si="8"/>
        <v>5.5465763887589681</v>
      </c>
      <c r="R11" s="84">
        <f t="array" ref="R11">IF(ISERR(INDEX('UNESCO Data'!$M$3:$M$4658,MATCH(A11&amp;$R$130,'UNESCO Data'!$B$3:$B$4658&amp;'UNESCO Data'!$A$3:$A$4658,0))/100),"",INDEX('UNESCO Data'!$M$3:$M$4658,MATCH(A11&amp;$R$130,'UNESCO Data'!$B$3:$B$4658&amp;'UNESCO Data'!$A$3:$A$4658,0))/100)</f>
        <v>0.60525530000000005</v>
      </c>
      <c r="S11" s="81">
        <f t="shared" si="9"/>
        <v>37.904020585781787</v>
      </c>
      <c r="T11" s="84">
        <f t="array" ref="T11">IF(ISERR(INDEX('UNESCO Data'!$M$3:$M$4658,MATCH(A11&amp;$T$130,'UNESCO Data'!$B$3:$B$4658&amp;'UNESCO Data'!$A$3:$A$4658,0))/100),"",INDEX('UNESCO Data'!$M$3:$M$4658,MATCH(A11&amp;$T$130,'UNESCO Data'!$B$3:$B$4658&amp;'UNESCO Data'!$A$3:$A$4658,0))/100)</f>
        <v>0.52423850000000005</v>
      </c>
      <c r="U11" s="81">
        <f t="shared" si="10"/>
        <v>49.513901991316715</v>
      </c>
      <c r="V11" s="57">
        <f t="array" ref="V11">INDEX('UNESCO Data'!$M$3:$M$4658,MATCH(A11&amp;$V$130,'UNESCO Data'!$B$3:$B$4658&amp;'UNESCO Data'!$A$3:$A$4658,0))</f>
        <v>42.706949999999999</v>
      </c>
      <c r="W11" s="81">
        <f t="shared" si="11"/>
        <v>52.505663732141585</v>
      </c>
      <c r="X11" s="84">
        <f t="array" ref="X11">IF(ISERR(INDEX('UNESCO Data'!$M$3:$M$4658,MATCH(A11&amp;$X$130,'UNESCO Data'!$B$3:$B$4658&amp;'UNESCO Data'!$A$3:$A$4658,0))/100),"",INDEX('UNESCO Data'!$M$3:$M$4658,MATCH(A11&amp;$X$130,'UNESCO Data'!$B$3:$B$4658&amp;'UNESCO Data'!$A$3:$A$4658,0))/100)</f>
        <v>0.1822426</v>
      </c>
      <c r="Y11" s="81">
        <f t="shared" si="12"/>
        <v>57.0645793419272</v>
      </c>
    </row>
    <row r="12" spans="1:25" x14ac:dyDescent="0.25">
      <c r="A12" s="54" t="s">
        <v>37</v>
      </c>
      <c r="B12" s="61">
        <f t="shared" si="0"/>
        <v>34.258161286697479</v>
      </c>
      <c r="C12" s="59">
        <f t="shared" si="1"/>
        <v>6</v>
      </c>
      <c r="D12" s="84">
        <f t="array" ref="D12">IF(ISERR(INDEX('UNESCO Data'!$M$3:$M$4658,MATCH(A12&amp;$D$130,'UNESCO Data'!$B$3:$B$4658&amp;'UNESCO Data'!$A$3:$A$4658,0))/100),"",INDEX('UNESCO Data'!$M$3:$M$4658,MATCH(A12&amp;$D$130,'UNESCO Data'!$B$3:$B$4658&amp;'UNESCO Data'!$A$3:$A$4658,0))/100)</f>
        <v>0.1062294</v>
      </c>
      <c r="E12" s="81">
        <f t="shared" si="2"/>
        <v>83.752010123925487</v>
      </c>
      <c r="F12" s="84">
        <f t="array" ref="F12">IF(ISERR(INDEX('UNESCO Data'!$M$3:$M$4658,MATCH(A12&amp;$F$130,'UNESCO Data'!$B$3:$B$4658&amp;'UNESCO Data'!$A$3:$A$4658,0))/100),"",INDEX('UNESCO Data'!$M$3:$M$4658,MATCH(A12&amp;$F$130,'UNESCO Data'!$B$3:$B$4658&amp;'UNESCO Data'!$A$3:$A$4658,0))/100)</f>
        <v>0.35519300000000004</v>
      </c>
      <c r="G12" s="81">
        <f t="shared" si="3"/>
        <v>44.270985164681534</v>
      </c>
      <c r="H12" s="84">
        <f t="array" ref="H12">IF(ISERR(INDEX('UNESCO Data'!$M$3:$M$4658,MATCH(A12&amp;$H$130,'UNESCO Data'!$B$3:$B$4658&amp;'UNESCO Data'!$A$3:$A$4658,0))/100),"",INDEX('UNESCO Data'!$M$3:$M$4658,MATCH(A12&amp;$H$130,'UNESCO Data'!$B$3:$B$4658&amp;'UNESCO Data'!$A$3:$A$4658,0))/100)</f>
        <v>0.45326889999999997</v>
      </c>
      <c r="I12" s="81">
        <f t="shared" si="4"/>
        <v>46.656832070584528</v>
      </c>
      <c r="J12" s="86">
        <f t="array" ref="J12">IF(ISERR(INDEX('UNESCO Data'!$M$3:$M$4658,MATCH(A12&amp;$J$130,'UNESCO Data'!$B$3:$B$4658&amp;'UNESCO Data'!$A$3:$A$4658,0))/100),"",INDEX('UNESCO Data'!$M$3:$M$4658,MATCH(A12&amp;$J$130,'UNESCO Data'!$B$3:$B$4658&amp;'UNESCO Data'!$A$3:$A$4658,0))/100)</f>
        <v>0.30584169999999999</v>
      </c>
      <c r="K12" s="81">
        <f t="shared" si="5"/>
        <v>0</v>
      </c>
      <c r="L12" s="84">
        <f t="array" ref="L12">IF(ISERR(INDEX('UNESCO Data'!$M$3:$M$4658,MATCH(A12&amp;$L$130,'UNESCO Data'!$B$3:$B$4658&amp;'UNESCO Data'!$A$3:$A$4658,0))/100),"",INDEX('UNESCO Data'!$M$3:$M$4658,MATCH(A12&amp;$L$130,'UNESCO Data'!$B$3:$B$4658&amp;'UNESCO Data'!$A$3:$A$4658,0))/100)</f>
        <v>0.18233920000000001</v>
      </c>
      <c r="M12" s="81">
        <f t="shared" si="6"/>
        <v>9.9829876534157957</v>
      </c>
      <c r="N12" s="84">
        <f t="array" ref="N12">IF(ISERR(INDEX('UNESCO Data'!$M$3:$M$4658,MATCH(A12&amp;$N$130,'UNESCO Data'!$B$3:$B$4658&amp;'UNESCO Data'!$A$3:$A$4658,0))/100),"",INDEX('UNESCO Data'!$M$3:$M$4658,MATCH(A12&amp;$N$130,'UNESCO Data'!$B$3:$B$4658&amp;'UNESCO Data'!$A$3:$A$4658,0))/100)</f>
        <v>0.1463806</v>
      </c>
      <c r="O12" s="81">
        <f t="shared" si="7"/>
        <v>12.76827704335034</v>
      </c>
      <c r="P12" s="57">
        <f t="array" ref="P12">INDEX('UNESCO Data'!$M$3:$M$4658,MATCH(A12&amp;$P$130,'UNESCO Data'!$B$3:$B$4658&amp;'UNESCO Data'!$A$3:$A$4658,0))</f>
        <v>5.0797639999999999</v>
      </c>
      <c r="Q12" s="81">
        <f t="shared" si="8"/>
        <v>25.992212391683996</v>
      </c>
      <c r="R12" s="84">
        <f t="array" ref="R12">IF(ISERR(INDEX('UNESCO Data'!$M$3:$M$4658,MATCH(A12&amp;$R$130,'UNESCO Data'!$B$3:$B$4658&amp;'UNESCO Data'!$A$3:$A$4658,0))/100),"",INDEX('UNESCO Data'!$M$3:$M$4658,MATCH(A12&amp;$R$130,'UNESCO Data'!$B$3:$B$4658&amp;'UNESCO Data'!$A$3:$A$4658,0))/100)</f>
        <v>0.55300910000000003</v>
      </c>
      <c r="S12" s="81">
        <f t="shared" si="9"/>
        <v>29.685344161066951</v>
      </c>
      <c r="T12" s="84">
        <f t="array" ref="T12">IF(ISERR(INDEX('UNESCO Data'!$M$3:$M$4658,MATCH(A12&amp;$T$130,'UNESCO Data'!$B$3:$B$4658&amp;'UNESCO Data'!$A$3:$A$4658,0))/100),"",INDEX('UNESCO Data'!$M$3:$M$4658,MATCH(A12&amp;$T$130,'UNESCO Data'!$B$3:$B$4658&amp;'UNESCO Data'!$A$3:$A$4658,0))/100)</f>
        <v>0.6498018000000001</v>
      </c>
      <c r="U12" s="81">
        <f t="shared" si="10"/>
        <v>62.838227457109355</v>
      </c>
      <c r="V12" s="57">
        <f t="array" ref="V12">INDEX('UNESCO Data'!$M$3:$M$4658,MATCH(A12&amp;$V$130,'UNESCO Data'!$B$3:$B$4658&amp;'UNESCO Data'!$A$3:$A$4658,0))</f>
        <v>62.427630000000001</v>
      </c>
      <c r="W12" s="81">
        <f t="shared" si="11"/>
        <v>24.826424733382463</v>
      </c>
      <c r="X12" s="84">
        <f t="array" ref="X12">IF(ISERR(INDEX('UNESCO Data'!$M$3:$M$4658,MATCH(A12&amp;$X$130,'UNESCO Data'!$B$3:$B$4658&amp;'UNESCO Data'!$A$3:$A$4658,0))/100),"",INDEX('UNESCO Data'!$M$3:$M$4658,MATCH(A12&amp;$X$130,'UNESCO Data'!$B$3:$B$4658&amp;'UNESCO Data'!$A$3:$A$4658,0))/100)</f>
        <v>0.12461460000000001</v>
      </c>
      <c r="Y12" s="81">
        <f t="shared" si="12"/>
        <v>36.066473354471846</v>
      </c>
    </row>
    <row r="13" spans="1:25" x14ac:dyDescent="0.25">
      <c r="A13" s="54" t="s">
        <v>61</v>
      </c>
      <c r="B13" s="61">
        <f t="shared" si="0"/>
        <v>34.689662288491974</v>
      </c>
      <c r="C13" s="59">
        <f t="shared" si="1"/>
        <v>7</v>
      </c>
      <c r="D13" s="84">
        <f t="array" ref="D13">IF(ISERR(INDEX('UNESCO Data'!$M$3:$M$4658,MATCH(A13&amp;$D$130,'UNESCO Data'!$B$3:$B$4658&amp;'UNESCO Data'!$A$3:$A$4658,0))/100),"",INDEX('UNESCO Data'!$M$3:$M$4658,MATCH(A13&amp;$D$130,'UNESCO Data'!$B$3:$B$4658&amp;'UNESCO Data'!$A$3:$A$4658,0))/100)</f>
        <v>0.10712139999999999</v>
      </c>
      <c r="E13" s="81">
        <f t="shared" si="2"/>
        <v>83.614349429757539</v>
      </c>
      <c r="F13" s="84">
        <f t="array" ref="F13">IF(ISERR(INDEX('UNESCO Data'!$M$3:$M$4658,MATCH(A13&amp;$F$130,'UNESCO Data'!$B$3:$B$4658&amp;'UNESCO Data'!$A$3:$A$4658,0))/100),"",INDEX('UNESCO Data'!$M$3:$M$4658,MATCH(A13&amp;$F$130,'UNESCO Data'!$B$3:$B$4658&amp;'UNESCO Data'!$A$3:$A$4658,0))/100)</f>
        <v>0.44542310000000002</v>
      </c>
      <c r="G13" s="81">
        <f t="shared" si="3"/>
        <v>30.114077282228141</v>
      </c>
      <c r="H13" s="84">
        <f t="array" ref="H13">IF(ISERR(INDEX('UNESCO Data'!$M$3:$M$4658,MATCH(A13&amp;$H$130,'UNESCO Data'!$B$3:$B$4658&amp;'UNESCO Data'!$A$3:$A$4658,0))/100),"",INDEX('UNESCO Data'!$M$3:$M$4658,MATCH(A13&amp;$H$130,'UNESCO Data'!$B$3:$B$4658&amp;'UNESCO Data'!$A$3:$A$4658,0))/100)</f>
        <v>0.72541120000000003</v>
      </c>
      <c r="I13" s="81">
        <f t="shared" si="4"/>
        <v>14.28613060267471</v>
      </c>
      <c r="J13" s="86">
        <f t="array" ref="J13">IF(ISERR(INDEX('UNESCO Data'!$M$3:$M$4658,MATCH(A13&amp;$J$130,'UNESCO Data'!$B$3:$B$4658&amp;'UNESCO Data'!$A$3:$A$4658,0))/100),"",INDEX('UNESCO Data'!$M$3:$M$4658,MATCH(A13&amp;$J$130,'UNESCO Data'!$B$3:$B$4658&amp;'UNESCO Data'!$A$3:$A$4658,0))/100)</f>
        <v>0.38119429999999999</v>
      </c>
      <c r="K13" s="81">
        <f t="shared" si="5"/>
        <v>10.855247282932437</v>
      </c>
      <c r="L13" s="84">
        <f t="array" ref="L13">IF(ISERR(INDEX('UNESCO Data'!$M$3:$M$4658,MATCH(A13&amp;$L$130,'UNESCO Data'!$B$3:$B$4658&amp;'UNESCO Data'!$A$3:$A$4658,0))/100),"",INDEX('UNESCO Data'!$M$3:$M$4658,MATCH(A13&amp;$L$130,'UNESCO Data'!$B$3:$B$4658&amp;'UNESCO Data'!$A$3:$A$4658,0))/100)</f>
        <v>0.1666308</v>
      </c>
      <c r="M13" s="81">
        <f t="shared" si="6"/>
        <v>8.2536357794540223</v>
      </c>
      <c r="N13" s="84">
        <f t="array" ref="N13">IF(ISERR(INDEX('UNESCO Data'!$M$3:$M$4658,MATCH(A13&amp;$N$130,'UNESCO Data'!$B$3:$B$4658&amp;'UNESCO Data'!$A$3:$A$4658,0))/100),"",INDEX('UNESCO Data'!$M$3:$M$4658,MATCH(A13&amp;$N$130,'UNESCO Data'!$B$3:$B$4658&amp;'UNESCO Data'!$A$3:$A$4658,0))/100)</f>
        <v>0.1244054</v>
      </c>
      <c r="O13" s="81">
        <f t="shared" si="7"/>
        <v>10.352953822737661</v>
      </c>
      <c r="P13" s="57">
        <f t="array" ref="P13">INDEX('UNESCO Data'!$M$3:$M$4658,MATCH(A13&amp;$P$130,'UNESCO Data'!$B$3:$B$4658&amp;'UNESCO Data'!$A$3:$A$4658,0))</f>
        <v>3.1826300000000001</v>
      </c>
      <c r="Q13" s="81">
        <f t="shared" si="8"/>
        <v>10.560693157332626</v>
      </c>
      <c r="R13" s="84">
        <f t="array" ref="R13">IF(ISERR(INDEX('UNESCO Data'!$M$3:$M$4658,MATCH(A13&amp;$R$130,'UNESCO Data'!$B$3:$B$4658&amp;'UNESCO Data'!$A$3:$A$4658,0))/100),"",INDEX('UNESCO Data'!$M$3:$M$4658,MATCH(A13&amp;$R$130,'UNESCO Data'!$B$3:$B$4658&amp;'UNESCO Data'!$A$3:$A$4658,0))/100)</f>
        <v>0.71131100000000003</v>
      </c>
      <c r="S13" s="81">
        <f t="shared" si="9"/>
        <v>54.587290972845878</v>
      </c>
      <c r="T13" s="84" t="str">
        <f t="array" ref="T13">IF(ISERR(INDEX('UNESCO Data'!$M$3:$M$4658,MATCH(A13&amp;$T$130,'UNESCO Data'!$B$3:$B$4658&amp;'UNESCO Data'!$A$3:$A$4658,0))/100),"",INDEX('UNESCO Data'!$M$3:$M$4658,MATCH(A13&amp;$T$130,'UNESCO Data'!$B$3:$B$4658&amp;'UNESCO Data'!$A$3:$A$4658,0))/100)</f>
        <v/>
      </c>
      <c r="U13" s="81" t="str">
        <f t="shared" si="10"/>
        <v/>
      </c>
      <c r="V13" s="57">
        <f t="array" ref="V13">INDEX('UNESCO Data'!$M$3:$M$4658,MATCH(A13&amp;$V$130,'UNESCO Data'!$B$3:$B$4658&amp;'UNESCO Data'!$A$3:$A$4658,0))</f>
        <v>55.069290000000002</v>
      </c>
      <c r="W13" s="81">
        <f t="shared" si="11"/>
        <v>35.15432678818631</v>
      </c>
      <c r="X13" s="84">
        <f t="array" ref="X13">IF(ISERR(INDEX('UNESCO Data'!$M$3:$M$4658,MATCH(A13&amp;$X$130,'UNESCO Data'!$B$3:$B$4658&amp;'UNESCO Data'!$A$3:$A$4658,0))/100),"",INDEX('UNESCO Data'!$M$3:$M$4658,MATCH(A13&amp;$X$130,'UNESCO Data'!$B$3:$B$4658&amp;'UNESCO Data'!$A$3:$A$4658,0))/100)</f>
        <v>0.27021099999999998</v>
      </c>
      <c r="Y13" s="81">
        <f t="shared" si="12"/>
        <v>89.117917766770447</v>
      </c>
    </row>
    <row r="14" spans="1:25" x14ac:dyDescent="0.25">
      <c r="A14" s="54" t="s">
        <v>73</v>
      </c>
      <c r="B14" s="61">
        <f t="shared" si="0"/>
        <v>34.853331638675755</v>
      </c>
      <c r="C14" s="59">
        <f t="shared" si="1"/>
        <v>8</v>
      </c>
      <c r="D14" s="84">
        <f t="array" ref="D14">IF(ISERR(INDEX('UNESCO Data'!$M$3:$M$4658,MATCH(A14&amp;$D$130,'UNESCO Data'!$B$3:$B$4658&amp;'UNESCO Data'!$A$3:$A$4658,0))/100),"",INDEX('UNESCO Data'!$M$3:$M$4658,MATCH(A14&amp;$D$130,'UNESCO Data'!$B$3:$B$4658&amp;'UNESCO Data'!$A$3:$A$4658,0))/100)</f>
        <v>0.1630817</v>
      </c>
      <c r="E14" s="81">
        <f t="shared" si="2"/>
        <v>74.978100838001765</v>
      </c>
      <c r="F14" s="84">
        <f t="array" ref="F14">IF(ISERR(INDEX('UNESCO Data'!$M$3:$M$4658,MATCH(A14&amp;$F$130,'UNESCO Data'!$B$3:$B$4658&amp;'UNESCO Data'!$A$3:$A$4658,0))/100),"",INDEX('UNESCO Data'!$M$3:$M$4658,MATCH(A14&amp;$F$130,'UNESCO Data'!$B$3:$B$4658&amp;'UNESCO Data'!$A$3:$A$4658,0))/100)</f>
        <v>0.43230970000000002</v>
      </c>
      <c r="G14" s="81">
        <f t="shared" si="3"/>
        <v>32.171541430286986</v>
      </c>
      <c r="H14" s="84">
        <f t="array" ref="H14">IF(ISERR(INDEX('UNESCO Data'!$M$3:$M$4658,MATCH(A14&amp;$H$130,'UNESCO Data'!$B$3:$B$4658&amp;'UNESCO Data'!$A$3:$A$4658,0))/100),"",INDEX('UNESCO Data'!$M$3:$M$4658,MATCH(A14&amp;$H$130,'UNESCO Data'!$B$3:$B$4658&amp;'UNESCO Data'!$A$3:$A$4658,0))/100)</f>
        <v>0.60285639999999996</v>
      </c>
      <c r="I14" s="81">
        <f t="shared" si="4"/>
        <v>28.863742551494852</v>
      </c>
      <c r="J14" s="86">
        <f t="array" ref="J14">IF(ISERR(INDEX('UNESCO Data'!$M$3:$M$4658,MATCH(A14&amp;$J$130,'UNESCO Data'!$B$3:$B$4658&amp;'UNESCO Data'!$A$3:$A$4658,0))/100),"",INDEX('UNESCO Data'!$M$3:$M$4658,MATCH(A14&amp;$J$130,'UNESCO Data'!$B$3:$B$4658&amp;'UNESCO Data'!$A$3:$A$4658,0))/100)</f>
        <v>0.49378619999999995</v>
      </c>
      <c r="K14" s="81">
        <f t="shared" si="5"/>
        <v>27.075164267285999</v>
      </c>
      <c r="L14" s="84">
        <f t="array" ref="L14">IF(ISERR(INDEX('UNESCO Data'!$M$3:$M$4658,MATCH(A14&amp;$L$130,'UNESCO Data'!$B$3:$B$4658&amp;'UNESCO Data'!$A$3:$A$4658,0))/100),"",INDEX('UNESCO Data'!$M$3:$M$4658,MATCH(A14&amp;$L$130,'UNESCO Data'!$B$3:$B$4658&amp;'UNESCO Data'!$A$3:$A$4658,0))/100)</f>
        <v>0.32297600000000004</v>
      </c>
      <c r="M14" s="81">
        <f t="shared" si="6"/>
        <v>25.465819363073511</v>
      </c>
      <c r="N14" s="84">
        <f t="array" ref="N14">IF(ISERR(INDEX('UNESCO Data'!$M$3:$M$4658,MATCH(A14&amp;$N$130,'UNESCO Data'!$B$3:$B$4658&amp;'UNESCO Data'!$A$3:$A$4658,0))/100),"",INDEX('UNESCO Data'!$M$3:$M$4658,MATCH(A14&amp;$N$130,'UNESCO Data'!$B$3:$B$4658&amp;'UNESCO Data'!$A$3:$A$4658,0))/100)</f>
        <v>0.23043330000000001</v>
      </c>
      <c r="O14" s="81">
        <f t="shared" si="7"/>
        <v>22.006620178575119</v>
      </c>
      <c r="P14" s="57">
        <f t="array" ref="P14">INDEX('UNESCO Data'!$M$3:$M$4658,MATCH(A14&amp;$P$130,'UNESCO Data'!$B$3:$B$4658&amp;'UNESCO Data'!$A$3:$A$4658,0))</f>
        <v>2.64113</v>
      </c>
      <c r="Q14" s="81">
        <f t="shared" si="8"/>
        <v>6.1560661434257185</v>
      </c>
      <c r="R14" s="84">
        <f t="array" ref="R14">IF(ISERR(INDEX('UNESCO Data'!$M$3:$M$4658,MATCH(A14&amp;$R$130,'UNESCO Data'!$B$3:$B$4658&amp;'UNESCO Data'!$A$3:$A$4658,0))/100),"",INDEX('UNESCO Data'!$M$3:$M$4658,MATCH(A14&amp;$R$130,'UNESCO Data'!$B$3:$B$4658&amp;'UNESCO Data'!$A$3:$A$4658,0))/100)</f>
        <v>0.43034790000000001</v>
      </c>
      <c r="S14" s="81">
        <f t="shared" si="9"/>
        <v>10.389917648378352</v>
      </c>
      <c r="T14" s="84">
        <f t="array" ref="T14">IF(ISERR(INDEX('UNESCO Data'!$M$3:$M$4658,MATCH(A14&amp;$T$130,'UNESCO Data'!$B$3:$B$4658&amp;'UNESCO Data'!$A$3:$A$4658,0))/100),"",INDEX('UNESCO Data'!$M$3:$M$4658,MATCH(A14&amp;$T$130,'UNESCO Data'!$B$3:$B$4658&amp;'UNESCO Data'!$A$3:$A$4658,0))/100)</f>
        <v>0.75003950000000008</v>
      </c>
      <c r="U14" s="81">
        <f t="shared" si="10"/>
        <v>73.475091403361816</v>
      </c>
      <c r="V14" s="57">
        <f t="array" ref="V14">INDEX('UNESCO Data'!$M$3:$M$4658,MATCH(A14&amp;$V$130,'UNESCO Data'!$B$3:$B$4658&amp;'UNESCO Data'!$A$3:$A$4658,0))</f>
        <v>45.590960000000003</v>
      </c>
      <c r="W14" s="81">
        <f t="shared" si="11"/>
        <v>48.457770755590495</v>
      </c>
      <c r="X14" s="84">
        <f t="array" ref="X14">IF(ISERR(INDEX('UNESCO Data'!$M$3:$M$4658,MATCH(A14&amp;$X$130,'UNESCO Data'!$B$3:$B$4658&amp;'UNESCO Data'!$A$3:$A$4658,0))/100),"",INDEX('UNESCO Data'!$M$3:$M$4658,MATCH(A14&amp;$X$130,'UNESCO Data'!$B$3:$B$4658&amp;'UNESCO Data'!$A$3:$A$4658,0))/100)</f>
        <v>0.11989509999999999</v>
      </c>
      <c r="Y14" s="81">
        <f t="shared" si="12"/>
        <v>34.346813445958695</v>
      </c>
    </row>
    <row r="15" spans="1:25" x14ac:dyDescent="0.25">
      <c r="A15" s="54" t="s">
        <v>154</v>
      </c>
      <c r="B15" s="61">
        <f t="shared" si="0"/>
        <v>38.176680807038672</v>
      </c>
      <c r="C15" s="59">
        <f t="shared" si="1"/>
        <v>9</v>
      </c>
      <c r="D15" s="84">
        <f t="array" ref="D15">IF(ISERR(INDEX('UNESCO Data'!$M$3:$M$4658,MATCH(A15&amp;$D$130,'UNESCO Data'!$B$3:$B$4658&amp;'UNESCO Data'!$A$3:$A$4658,0))/100),"",INDEX('UNESCO Data'!$M$3:$M$4658,MATCH(A15&amp;$D$130,'UNESCO Data'!$B$3:$B$4658&amp;'UNESCO Data'!$A$3:$A$4658,0))/100)</f>
        <v>0.30321039999999999</v>
      </c>
      <c r="E15" s="81">
        <f t="shared" si="2"/>
        <v>53.35230026081453</v>
      </c>
      <c r="F15" s="84">
        <f t="array" ref="F15">IF(ISERR(INDEX('UNESCO Data'!$M$3:$M$4658,MATCH(A15&amp;$F$130,'UNESCO Data'!$B$3:$B$4658&amp;'UNESCO Data'!$A$3:$A$4658,0))/100),"",INDEX('UNESCO Data'!$M$3:$M$4658,MATCH(A15&amp;$F$130,'UNESCO Data'!$B$3:$B$4658&amp;'UNESCO Data'!$A$3:$A$4658,0))/100)</f>
        <v>0.49219970000000002</v>
      </c>
      <c r="G15" s="81">
        <f t="shared" si="3"/>
        <v>22.774929733301903</v>
      </c>
      <c r="H15" s="84">
        <f t="array" ref="H15">IF(ISERR(INDEX('UNESCO Data'!$M$3:$M$4658,MATCH(A15&amp;$H$130,'UNESCO Data'!$B$3:$B$4658&amp;'UNESCO Data'!$A$3:$A$4658,0))/100),"",INDEX('UNESCO Data'!$M$3:$M$4658,MATCH(A15&amp;$H$130,'UNESCO Data'!$B$3:$B$4658&amp;'UNESCO Data'!$A$3:$A$4658,0))/100)</f>
        <v>0.73589139999999997</v>
      </c>
      <c r="I15" s="81">
        <f t="shared" si="4"/>
        <v>13.039534885933923</v>
      </c>
      <c r="J15" s="86">
        <f t="array" ref="J15">IF(ISERR(INDEX('UNESCO Data'!$M$3:$M$4658,MATCH(A15&amp;$J$130,'UNESCO Data'!$B$3:$B$4658&amp;'UNESCO Data'!$A$3:$A$4658,0))/100),"",INDEX('UNESCO Data'!$M$3:$M$4658,MATCH(A15&amp;$J$130,'UNESCO Data'!$B$3:$B$4658&amp;'UNESCO Data'!$A$3:$A$4658,0))/100)</f>
        <v>0.4497352</v>
      </c>
      <c r="K15" s="81">
        <f t="shared" si="5"/>
        <v>20.729205427638046</v>
      </c>
      <c r="L15" s="84">
        <f t="array" ref="L15">IF(ISERR(INDEX('UNESCO Data'!$M$3:$M$4658,MATCH(A15&amp;$L$130,'UNESCO Data'!$B$3:$B$4658&amp;'UNESCO Data'!$A$3:$A$4658,0))/100),"",INDEX('UNESCO Data'!$M$3:$M$4658,MATCH(A15&amp;$L$130,'UNESCO Data'!$B$3:$B$4658&amp;'UNESCO Data'!$A$3:$A$4658,0))/100)</f>
        <v>0.20935320000000002</v>
      </c>
      <c r="M15" s="81">
        <f t="shared" si="6"/>
        <v>12.9569831923124</v>
      </c>
      <c r="N15" s="84">
        <f t="array" ref="N15">IF(ISERR(INDEX('UNESCO Data'!$M$3:$M$4658,MATCH(A15&amp;$N$130,'UNESCO Data'!$B$3:$B$4658&amp;'UNESCO Data'!$A$3:$A$4658,0))/100),"",INDEX('UNESCO Data'!$M$3:$M$4658,MATCH(A15&amp;$N$130,'UNESCO Data'!$B$3:$B$4658&amp;'UNESCO Data'!$A$3:$A$4658,0))/100)</f>
        <v>9.6261500000000014E-2</v>
      </c>
      <c r="O15" s="81">
        <f t="shared" si="7"/>
        <v>7.2596206476766305</v>
      </c>
      <c r="P15" s="57">
        <f t="array" ref="P15">INDEX('UNESCO Data'!$M$3:$M$4658,MATCH(A15&amp;$P$130,'UNESCO Data'!$B$3:$B$4658&amp;'UNESCO Data'!$A$3:$A$4658,0))</f>
        <v>3.4853399999999999</v>
      </c>
      <c r="Q15" s="81">
        <f t="shared" si="8"/>
        <v>13.022973200508545</v>
      </c>
      <c r="R15" s="84">
        <f t="array" ref="R15">IF(ISERR(INDEX('UNESCO Data'!$M$3:$M$4658,MATCH(A15&amp;$R$130,'UNESCO Data'!$B$3:$B$4658&amp;'UNESCO Data'!$A$3:$A$4658,0))/100),"",INDEX('UNESCO Data'!$M$3:$M$4658,MATCH(A15&amp;$R$130,'UNESCO Data'!$B$3:$B$4658&amp;'UNESCO Data'!$A$3:$A$4658,0))/100)</f>
        <v>0.75912869999999999</v>
      </c>
      <c r="S15" s="81">
        <f t="shared" si="9"/>
        <v>62.10933475161039</v>
      </c>
      <c r="T15" s="84">
        <f t="array" ref="T15">IF(ISERR(INDEX('UNESCO Data'!$M$3:$M$4658,MATCH(A15&amp;$T$130,'UNESCO Data'!$B$3:$B$4658&amp;'UNESCO Data'!$A$3:$A$4658,0))/100),"",INDEX('UNESCO Data'!$M$3:$M$4658,MATCH(A15&amp;$T$130,'UNESCO Data'!$B$3:$B$4658&amp;'UNESCO Data'!$A$3:$A$4658,0))/100)</f>
        <v>0.68339820000000007</v>
      </c>
      <c r="U15" s="81">
        <f t="shared" si="10"/>
        <v>66.403356504203174</v>
      </c>
      <c r="V15" s="57">
        <f t="array" ref="V15">INDEX('UNESCO Data'!$M$3:$M$4658,MATCH(A15&amp;$V$130,'UNESCO Data'!$B$3:$B$4658&amp;'UNESCO Data'!$A$3:$A$4658,0))</f>
        <v>32.090040000000002</v>
      </c>
      <c r="W15" s="81">
        <f t="shared" si="11"/>
        <v>67.407177742729218</v>
      </c>
      <c r="X15" s="84">
        <f t="array" ref="X15">IF(ISERR(INDEX('UNESCO Data'!$M$3:$M$4658,MATCH(A15&amp;$X$130,'UNESCO Data'!$B$3:$B$4658&amp;'UNESCO Data'!$A$3:$A$4658,0))/100),"",INDEX('UNESCO Data'!$M$3:$M$4658,MATCH(A15&amp;$X$130,'UNESCO Data'!$B$3:$B$4658&amp;'UNESCO Data'!$A$3:$A$4658,0))/100)</f>
        <v>0.2476247</v>
      </c>
      <c r="Y15" s="81">
        <f t="shared" si="12"/>
        <v>80.888072530696633</v>
      </c>
    </row>
    <row r="16" spans="1:25" x14ac:dyDescent="0.25">
      <c r="A16" s="54" t="s">
        <v>99</v>
      </c>
      <c r="B16" s="61">
        <f t="shared" si="0"/>
        <v>38.641592345591498</v>
      </c>
      <c r="C16" s="59">
        <f t="shared" si="1"/>
        <v>10</v>
      </c>
      <c r="D16" s="84">
        <f t="array" ref="D16">IF(ISERR(INDEX('UNESCO Data'!$M$3:$M$4658,MATCH(A16&amp;$D$130,'UNESCO Data'!$B$3:$B$4658&amp;'UNESCO Data'!$A$3:$A$4658,0))/100),"",INDEX('UNESCO Data'!$M$3:$M$4658,MATCH(A16&amp;$D$130,'UNESCO Data'!$B$3:$B$4658&amp;'UNESCO Data'!$A$3:$A$4658,0))/100)</f>
        <v>0.61099609999999993</v>
      </c>
      <c r="E16" s="81">
        <f t="shared" si="2"/>
        <v>5.8523079772211659</v>
      </c>
      <c r="F16" s="84">
        <f t="array" ref="F16">IF(ISERR(INDEX('UNESCO Data'!$M$3:$M$4658,MATCH(A16&amp;$F$130,'UNESCO Data'!$B$3:$B$4658&amp;'UNESCO Data'!$A$3:$A$4658,0))/100),"",INDEX('UNESCO Data'!$M$3:$M$4658,MATCH(A16&amp;$F$130,'UNESCO Data'!$B$3:$B$4658&amp;'UNESCO Data'!$A$3:$A$4658,0))/100)</f>
        <v>0.20921880000000001</v>
      </c>
      <c r="G16" s="81">
        <f t="shared" si="3"/>
        <v>67.174021985153061</v>
      </c>
      <c r="H16" s="84">
        <f t="array" ref="H16">IF(ISERR(INDEX('UNESCO Data'!$M$3:$M$4658,MATCH(A16&amp;$H$130,'UNESCO Data'!$B$3:$B$4658&amp;'UNESCO Data'!$A$3:$A$4658,0))/100),"",INDEX('UNESCO Data'!$M$3:$M$4658,MATCH(A16&amp;$H$130,'UNESCO Data'!$B$3:$B$4658&amp;'UNESCO Data'!$A$3:$A$4658,0))/100)</f>
        <v>0.1886466</v>
      </c>
      <c r="I16" s="81">
        <f t="shared" si="4"/>
        <v>78.133046812106414</v>
      </c>
      <c r="J16" s="86">
        <f t="array" ref="J16">IF(ISERR(INDEX('UNESCO Data'!$M$3:$M$4658,MATCH(A16&amp;$J$130,'UNESCO Data'!$B$3:$B$4658&amp;'UNESCO Data'!$A$3:$A$4658,0))/100),"",INDEX('UNESCO Data'!$M$3:$M$4658,MATCH(A16&amp;$J$130,'UNESCO Data'!$B$3:$B$4658&amp;'UNESCO Data'!$A$3:$A$4658,0))/100)</f>
        <v>0.3609733</v>
      </c>
      <c r="K16" s="81">
        <f t="shared" si="5"/>
        <v>7.942222977093266</v>
      </c>
      <c r="L16" s="84">
        <f t="array" ref="L16">IF(ISERR(INDEX('UNESCO Data'!$M$3:$M$4658,MATCH(A16&amp;$L$130,'UNESCO Data'!$B$3:$B$4658&amp;'UNESCO Data'!$A$3:$A$4658,0))/100),"",INDEX('UNESCO Data'!$M$3:$M$4658,MATCH(A16&amp;$L$130,'UNESCO Data'!$B$3:$B$4658&amp;'UNESCO Data'!$A$3:$A$4658,0))/100)</f>
        <v>0.28465060000000003</v>
      </c>
      <c r="M16" s="81">
        <f t="shared" si="6"/>
        <v>21.24654163202932</v>
      </c>
      <c r="N16" s="84">
        <f t="array" ref="N16">IF(ISERR(INDEX('UNESCO Data'!$M$3:$M$4658,MATCH(A16&amp;$N$130,'UNESCO Data'!$B$3:$B$4658&amp;'UNESCO Data'!$A$3:$A$4658,0))/100),"",INDEX('UNESCO Data'!$M$3:$M$4658,MATCH(A16&amp;$N$130,'UNESCO Data'!$B$3:$B$4658&amp;'UNESCO Data'!$A$3:$A$4658,0))/100)</f>
        <v>0.1730845</v>
      </c>
      <c r="O16" s="81">
        <f t="shared" si="7"/>
        <v>15.703337918833565</v>
      </c>
      <c r="P16" s="57">
        <f t="array" ref="P16">INDEX('UNESCO Data'!$M$3:$M$4658,MATCH(A16&amp;$P$130,'UNESCO Data'!$B$3:$B$4658&amp;'UNESCO Data'!$A$3:$A$4658,0))</f>
        <v>8.1503770000000006</v>
      </c>
      <c r="Q16" s="81">
        <f t="shared" si="8"/>
        <v>50.968952870084252</v>
      </c>
      <c r="R16" s="84">
        <f t="array" ref="R16">IF(ISERR(INDEX('UNESCO Data'!$M$3:$M$4658,MATCH(A16&amp;$R$130,'UNESCO Data'!$B$3:$B$4658&amp;'UNESCO Data'!$A$3:$A$4658,0))/100),"",INDEX('UNESCO Data'!$M$3:$M$4658,MATCH(A16&amp;$R$130,'UNESCO Data'!$B$3:$B$4658&amp;'UNESCO Data'!$A$3:$A$4658,0))/100)</f>
        <v>0.64660070000000003</v>
      </c>
      <c r="S16" s="81">
        <f t="shared" si="9"/>
        <v>44.407928319749118</v>
      </c>
      <c r="T16" s="84">
        <f t="array" ref="T16">IF(ISERR(INDEX('UNESCO Data'!$M$3:$M$4658,MATCH(A16&amp;$T$130,'UNESCO Data'!$B$3:$B$4658&amp;'UNESCO Data'!$A$3:$A$4658,0))/100),"",INDEX('UNESCO Data'!$M$3:$M$4658,MATCH(A16&amp;$T$130,'UNESCO Data'!$B$3:$B$4658&amp;'UNESCO Data'!$A$3:$A$4658,0))/100)</f>
        <v>0.46977179999999996</v>
      </c>
      <c r="U16" s="81">
        <f t="shared" si="10"/>
        <v>43.734091825068383</v>
      </c>
      <c r="V16" s="57">
        <f t="array" ref="V16">INDEX('UNESCO Data'!$M$3:$M$4658,MATCH(A16&amp;$V$130,'UNESCO Data'!$B$3:$B$4658&amp;'UNESCO Data'!$A$3:$A$4658,0))</f>
        <v>30.446370000000002</v>
      </c>
      <c r="W16" s="81">
        <f t="shared" si="11"/>
        <v>69.714173990581244</v>
      </c>
      <c r="X16" s="84">
        <f t="array" ref="X16">IF(ISERR(INDEX('UNESCO Data'!$M$3:$M$4658,MATCH(A16&amp;$X$130,'UNESCO Data'!$B$3:$B$4658&amp;'UNESCO Data'!$A$3:$A$4658,0))/100),"",INDEX('UNESCO Data'!$M$3:$M$4658,MATCH(A16&amp;$X$130,'UNESCO Data'!$B$3:$B$4658&amp;'UNESCO Data'!$A$3:$A$4658,0))/100)</f>
        <v>8.1017600000000009E-2</v>
      </c>
      <c r="Y16" s="81">
        <f t="shared" si="12"/>
        <v>20.180889493586669</v>
      </c>
    </row>
    <row r="17" spans="1:25" x14ac:dyDescent="0.25">
      <c r="A17" s="54" t="s">
        <v>119</v>
      </c>
      <c r="B17" s="61">
        <f t="shared" si="0"/>
        <v>41.100689117357923</v>
      </c>
      <c r="C17" s="59">
        <f t="shared" si="1"/>
        <v>11</v>
      </c>
      <c r="D17" s="84">
        <f t="array" ref="D17">IF(ISERR(INDEX('UNESCO Data'!$M$3:$M$4658,MATCH(A17&amp;$D$130,'UNESCO Data'!$B$3:$B$4658&amp;'UNESCO Data'!$A$3:$A$4658,0))/100),"",INDEX('UNESCO Data'!$M$3:$M$4658,MATCH(A17&amp;$D$130,'UNESCO Data'!$B$3:$B$4658&amp;'UNESCO Data'!$A$3:$A$4658,0))/100)</f>
        <v>8.5797299999999993E-2</v>
      </c>
      <c r="E17" s="81">
        <f t="shared" si="2"/>
        <v>86.905257959473431</v>
      </c>
      <c r="F17" s="84">
        <f t="array" ref="F17">IF(ISERR(INDEX('UNESCO Data'!$M$3:$M$4658,MATCH(A17&amp;$F$130,'UNESCO Data'!$B$3:$B$4658&amp;'UNESCO Data'!$A$3:$A$4658,0))/100),"",INDEX('UNESCO Data'!$M$3:$M$4658,MATCH(A17&amp;$F$130,'UNESCO Data'!$B$3:$B$4658&amp;'UNESCO Data'!$A$3:$A$4658,0))/100)</f>
        <v>0.41239400000000004</v>
      </c>
      <c r="G17" s="81">
        <f t="shared" si="3"/>
        <v>35.296271762122785</v>
      </c>
      <c r="H17" s="84">
        <f t="array" ref="H17">IF(ISERR(INDEX('UNESCO Data'!$M$3:$M$4658,MATCH(A17&amp;$H$130,'UNESCO Data'!$B$3:$B$4658&amp;'UNESCO Data'!$A$3:$A$4658,0))/100),"",INDEX('UNESCO Data'!$M$3:$M$4658,MATCH(A17&amp;$H$130,'UNESCO Data'!$B$3:$B$4658&amp;'UNESCO Data'!$A$3:$A$4658,0))/100)</f>
        <v>0.66349019999999992</v>
      </c>
      <c r="I17" s="81">
        <f t="shared" si="4"/>
        <v>21.651491318720865</v>
      </c>
      <c r="J17" s="86">
        <f t="array" ref="J17">IF(ISERR(INDEX('UNESCO Data'!$M$3:$M$4658,MATCH(A17&amp;$J$130,'UNESCO Data'!$B$3:$B$4658&amp;'UNESCO Data'!$A$3:$A$4658,0))/100),"",INDEX('UNESCO Data'!$M$3:$M$4658,MATCH(A17&amp;$J$130,'UNESCO Data'!$B$3:$B$4658&amp;'UNESCO Data'!$A$3:$A$4658,0))/100)</f>
        <v>0.43735289999999999</v>
      </c>
      <c r="K17" s="81">
        <f t="shared" si="5"/>
        <v>18.945419222099627</v>
      </c>
      <c r="L17" s="84">
        <f t="array" ref="L17">IF(ISERR(INDEX('UNESCO Data'!$M$3:$M$4658,MATCH(A17&amp;$L$130,'UNESCO Data'!$B$3:$B$4658&amp;'UNESCO Data'!$A$3:$A$4658,0))/100),"",INDEX('UNESCO Data'!$M$3:$M$4658,MATCH(A17&amp;$L$130,'UNESCO Data'!$B$3:$B$4658&amp;'UNESCO Data'!$A$3:$A$4658,0))/100)</f>
        <v>0.18047519999999997</v>
      </c>
      <c r="M17" s="81">
        <f t="shared" si="6"/>
        <v>9.7777782181413713</v>
      </c>
      <c r="N17" s="84">
        <f t="array" ref="N17">IF(ISERR(INDEX('UNESCO Data'!$M$3:$M$4658,MATCH(A17&amp;$N$130,'UNESCO Data'!$B$3:$B$4658&amp;'UNESCO Data'!$A$3:$A$4658,0))/100),"",INDEX('UNESCO Data'!$M$3:$M$4658,MATCH(A17&amp;$N$130,'UNESCO Data'!$B$3:$B$4658&amp;'UNESCO Data'!$A$3:$A$4658,0))/100)</f>
        <v>8.6343299999999998E-2</v>
      </c>
      <c r="O17" s="81">
        <f t="shared" si="7"/>
        <v>6.1694982020706401</v>
      </c>
      <c r="P17" s="57">
        <f t="array" ref="P17">INDEX('UNESCO Data'!$M$3:$M$4658,MATCH(A17&amp;$P$130,'UNESCO Data'!$B$3:$B$4658&amp;'UNESCO Data'!$A$3:$A$4658,0))</f>
        <v>3.15686</v>
      </c>
      <c r="Q17" s="81">
        <f t="shared" si="8"/>
        <v>10.351076835728968</v>
      </c>
      <c r="R17" s="84">
        <f t="array" ref="R17">IF(ISERR(INDEX('UNESCO Data'!$M$3:$M$4658,MATCH(A17&amp;$R$130,'UNESCO Data'!$B$3:$B$4658&amp;'UNESCO Data'!$A$3:$A$4658,0))/100),"",INDEX('UNESCO Data'!$M$3:$M$4658,MATCH(A17&amp;$R$130,'UNESCO Data'!$B$3:$B$4658&amp;'UNESCO Data'!$A$3:$A$4658,0))/100)</f>
        <v>0.83751959999999992</v>
      </c>
      <c r="S17" s="81">
        <f t="shared" si="9"/>
        <v>74.440747213036801</v>
      </c>
      <c r="T17" s="84">
        <f t="array" ref="T17">IF(ISERR(INDEX('UNESCO Data'!$M$3:$M$4658,MATCH(A17&amp;$T$130,'UNESCO Data'!$B$3:$B$4658&amp;'UNESCO Data'!$A$3:$A$4658,0))/100),"",INDEX('UNESCO Data'!$M$3:$M$4658,MATCH(A17&amp;$T$130,'UNESCO Data'!$B$3:$B$4658&amp;'UNESCO Data'!$A$3:$A$4658,0))/100)</f>
        <v>0.93243870000000006</v>
      </c>
      <c r="U17" s="81">
        <f t="shared" si="10"/>
        <v>92.830638012125718</v>
      </c>
      <c r="V17" s="57">
        <f t="array" ref="V17">INDEX('UNESCO Data'!$M$3:$M$4658,MATCH(A17&amp;$V$130,'UNESCO Data'!$B$3:$B$4658&amp;'UNESCO Data'!$A$3:$A$4658,0))</f>
        <v>54.660260000000001</v>
      </c>
      <c r="W17" s="81">
        <f t="shared" si="11"/>
        <v>35.728426622860496</v>
      </c>
      <c r="X17" s="84">
        <f t="array" ref="X17">IF(ISERR(INDEX('UNESCO Data'!$M$3:$M$4658,MATCH(A17&amp;$X$130,'UNESCO Data'!$B$3:$B$4658&amp;'UNESCO Data'!$A$3:$A$4658,0))/100),"",INDEX('UNESCO Data'!$M$3:$M$4658,MATCH(A17&amp;$X$130,'UNESCO Data'!$B$3:$B$4658&amp;'UNESCO Data'!$A$3:$A$4658,0))/100)</f>
        <v>0.19032879999999999</v>
      </c>
      <c r="Y17" s="81">
        <f t="shared" si="12"/>
        <v>60.010974924556493</v>
      </c>
    </row>
    <row r="18" spans="1:25" x14ac:dyDescent="0.25">
      <c r="A18" s="54" t="s">
        <v>4</v>
      </c>
      <c r="B18" s="61">
        <f t="shared" si="0"/>
        <v>41.165039930066364</v>
      </c>
      <c r="C18" s="59">
        <f t="shared" si="1"/>
        <v>12</v>
      </c>
      <c r="D18" s="84">
        <f t="array" ref="D18">IF(ISERR(INDEX('UNESCO Data'!$M$3:$M$4658,MATCH(A18&amp;$D$130,'UNESCO Data'!$B$3:$B$4658&amp;'UNESCO Data'!$A$3:$A$4658,0))/100),"",INDEX('UNESCO Data'!$M$3:$M$4658,MATCH(A18&amp;$D$130,'UNESCO Data'!$B$3:$B$4658&amp;'UNESCO Data'!$A$3:$A$4658,0))/100)</f>
        <v>0.34609720000000005</v>
      </c>
      <c r="E18" s="81">
        <f t="shared" si="2"/>
        <v>46.733660508974168</v>
      </c>
      <c r="F18" s="84">
        <f t="array" ref="F18">IF(ISERR(INDEX('UNESCO Data'!$M$3:$M$4658,MATCH(A18&amp;$F$130,'UNESCO Data'!$B$3:$B$4658&amp;'UNESCO Data'!$A$3:$A$4658,0))/100),"",INDEX('UNESCO Data'!$M$3:$M$4658,MATCH(A18&amp;$F$130,'UNESCO Data'!$B$3:$B$4658&amp;'UNESCO Data'!$A$3:$A$4658,0))/100)</f>
        <v>0.18647130000000001</v>
      </c>
      <c r="G18" s="81">
        <f t="shared" si="3"/>
        <v>70.743055623108788</v>
      </c>
      <c r="H18" s="84">
        <f t="array" ref="H18">IF(ISERR(INDEX('UNESCO Data'!$M$3:$M$4658,MATCH(A18&amp;$H$130,'UNESCO Data'!$B$3:$B$4658&amp;'UNESCO Data'!$A$3:$A$4658,0))/100),"",INDEX('UNESCO Data'!$M$3:$M$4658,MATCH(A18&amp;$H$130,'UNESCO Data'!$B$3:$B$4658&amp;'UNESCO Data'!$A$3:$A$4658,0))/100)</f>
        <v>0.40684939999999997</v>
      </c>
      <c r="I18" s="81">
        <f t="shared" si="4"/>
        <v>52.178324968930866</v>
      </c>
      <c r="J18" s="86">
        <f t="array" ref="J18">IF(ISERR(INDEX('UNESCO Data'!$M$3:$M$4658,MATCH(A18&amp;$J$130,'UNESCO Data'!$B$3:$B$4658&amp;'UNESCO Data'!$A$3:$A$4658,0))/100),"",INDEX('UNESCO Data'!$M$3:$M$4658,MATCH(A18&amp;$J$130,'UNESCO Data'!$B$3:$B$4658&amp;'UNESCO Data'!$A$3:$A$4658,0))/100)</f>
        <v>0.53748930000000006</v>
      </c>
      <c r="K18" s="81">
        <f t="shared" si="5"/>
        <v>33.371004855808835</v>
      </c>
      <c r="L18" s="84">
        <f t="array" ref="L18">IF(ISERR(INDEX('UNESCO Data'!$M$3:$M$4658,MATCH(A18&amp;$L$130,'UNESCO Data'!$B$3:$B$4658&amp;'UNESCO Data'!$A$3:$A$4658,0))/100),"",INDEX('UNESCO Data'!$M$3:$M$4658,MATCH(A18&amp;$L$130,'UNESCO Data'!$B$3:$B$4658&amp;'UNESCO Data'!$A$3:$A$4658,0))/100)</f>
        <v>0.34652549999999999</v>
      </c>
      <c r="M18" s="81">
        <f t="shared" si="6"/>
        <v>28.058404983242514</v>
      </c>
      <c r="N18" s="84">
        <f t="array" ref="N18">IF(ISERR(INDEX('UNESCO Data'!$M$3:$M$4658,MATCH(A18&amp;$N$130,'UNESCO Data'!$B$3:$B$4658&amp;'UNESCO Data'!$A$3:$A$4658,0))/100),"",INDEX('UNESCO Data'!$M$3:$M$4658,MATCH(A18&amp;$N$130,'UNESCO Data'!$B$3:$B$4658&amp;'UNESCO Data'!$A$3:$A$4658,0))/100)</f>
        <v>0.20627819999999999</v>
      </c>
      <c r="O18" s="81">
        <f t="shared" si="7"/>
        <v>19.351701273344613</v>
      </c>
      <c r="P18" s="57">
        <f t="array" ref="P18">INDEX('UNESCO Data'!$M$3:$M$4658,MATCH(A18&amp;$P$130,'UNESCO Data'!$B$3:$B$4658&amp;'UNESCO Data'!$A$3:$A$4658,0))</f>
        <v>4.693314</v>
      </c>
      <c r="Q18" s="81">
        <f t="shared" si="8"/>
        <v>22.848780979820056</v>
      </c>
      <c r="R18" s="84">
        <f t="array" ref="R18">IF(ISERR(INDEX('UNESCO Data'!$M$3:$M$4658,MATCH(A18&amp;$R$130,'UNESCO Data'!$B$3:$B$4658&amp;'UNESCO Data'!$A$3:$A$4658,0))/100),"",INDEX('UNESCO Data'!$M$3:$M$4658,MATCH(A18&amp;$R$130,'UNESCO Data'!$B$3:$B$4658&amp;'UNESCO Data'!$A$3:$A$4658,0))/100)</f>
        <v>0.69420519999999997</v>
      </c>
      <c r="S18" s="81">
        <f t="shared" si="9"/>
        <v>51.896434313684303</v>
      </c>
      <c r="T18" s="84" t="str">
        <f t="array" ref="T18">IF(ISERR(INDEX('UNESCO Data'!$M$3:$M$4658,MATCH(A18&amp;$T$130,'UNESCO Data'!$B$3:$B$4658&amp;'UNESCO Data'!$A$3:$A$4658,0))/100),"",INDEX('UNESCO Data'!$M$3:$M$4658,MATCH(A18&amp;$T$130,'UNESCO Data'!$B$3:$B$4658&amp;'UNESCO Data'!$A$3:$A$4658,0))/100)</f>
        <v/>
      </c>
      <c r="U18" s="81" t="str">
        <f t="shared" si="10"/>
        <v/>
      </c>
      <c r="V18" s="57">
        <f t="array" ref="V18">INDEX('UNESCO Data'!$M$3:$M$4658,MATCH(A18&amp;$V$130,'UNESCO Data'!$B$3:$B$4658&amp;'UNESCO Data'!$A$3:$A$4658,0))</f>
        <v>44.328769999999999</v>
      </c>
      <c r="W18" s="81">
        <f t="shared" si="11"/>
        <v>50.229335360454222</v>
      </c>
      <c r="X18" s="84">
        <f t="array" ref="X18">IF(ISERR(INDEX('UNESCO Data'!$M$3:$M$4658,MATCH(A18&amp;$X$130,'UNESCO Data'!$B$3:$B$4658&amp;'UNESCO Data'!$A$3:$A$4658,0))/100),"",INDEX('UNESCO Data'!$M$3:$M$4658,MATCH(A18&amp;$X$130,'UNESCO Data'!$B$3:$B$4658&amp;'UNESCO Data'!$A$3:$A$4658,0))/100)</f>
        <v>0.12509000000000001</v>
      </c>
      <c r="Y18" s="81">
        <f t="shared" si="12"/>
        <v>36.239696433295272</v>
      </c>
    </row>
    <row r="19" spans="1:25" x14ac:dyDescent="0.25">
      <c r="A19" s="54" t="s">
        <v>111</v>
      </c>
      <c r="B19" s="61">
        <f t="shared" si="0"/>
        <v>42.921429806882344</v>
      </c>
      <c r="C19" s="59">
        <f t="shared" si="1"/>
        <v>13</v>
      </c>
      <c r="D19" s="84">
        <f t="array" ref="D19">IF(ISERR(INDEX('UNESCO Data'!$M$3:$M$4658,MATCH(A19&amp;$D$130,'UNESCO Data'!$B$3:$B$4658&amp;'UNESCO Data'!$A$3:$A$4658,0))/100),"",INDEX('UNESCO Data'!$M$3:$M$4658,MATCH(A19&amp;$D$130,'UNESCO Data'!$B$3:$B$4658&amp;'UNESCO Data'!$A$3:$A$4658,0))/100)</f>
        <v>0.21859629999999999</v>
      </c>
      <c r="E19" s="81">
        <f t="shared" si="2"/>
        <v>66.410636294890196</v>
      </c>
      <c r="F19" s="84">
        <f t="array" ref="F19">IF(ISERR(INDEX('UNESCO Data'!$M$3:$M$4658,MATCH(A19&amp;$F$130,'UNESCO Data'!$B$3:$B$4658&amp;'UNESCO Data'!$A$3:$A$4658,0))/100),"",INDEX('UNESCO Data'!$M$3:$M$4658,MATCH(A19&amp;$F$130,'UNESCO Data'!$B$3:$B$4658&amp;'UNESCO Data'!$A$3:$A$4658,0))/100)</f>
        <v>0.4089969</v>
      </c>
      <c r="G19" s="81">
        <f t="shared" si="3"/>
        <v>35.829269417755249</v>
      </c>
      <c r="H19" s="84">
        <f t="array" ref="H19">IF(ISERR(INDEX('UNESCO Data'!$M$3:$M$4658,MATCH(A19&amp;$H$130,'UNESCO Data'!$B$3:$B$4658&amp;'UNESCO Data'!$A$3:$A$4658,0))/100),"",INDEX('UNESCO Data'!$M$3:$M$4658,MATCH(A19&amp;$H$130,'UNESCO Data'!$B$3:$B$4658&amp;'UNESCO Data'!$A$3:$A$4658,0))/100)</f>
        <v>0.71586870000000002</v>
      </c>
      <c r="I19" s="81">
        <f t="shared" si="4"/>
        <v>15.421189058333862</v>
      </c>
      <c r="J19" s="86">
        <f t="array" ref="J19">IF(ISERR(INDEX('UNESCO Data'!$M$3:$M$4658,MATCH(A19&amp;$J$130,'UNESCO Data'!$B$3:$B$4658&amp;'UNESCO Data'!$A$3:$A$4658,0))/100),"",INDEX('UNESCO Data'!$M$3:$M$4658,MATCH(A19&amp;$J$130,'UNESCO Data'!$B$3:$B$4658&amp;'UNESCO Data'!$A$3:$A$4658,0))/100)</f>
        <v>0.55580280000000004</v>
      </c>
      <c r="K19" s="81">
        <f t="shared" si="5"/>
        <v>36.009235933647993</v>
      </c>
      <c r="L19" s="84">
        <f t="array" ref="L19">IF(ISERR(INDEX('UNESCO Data'!$M$3:$M$4658,MATCH(A19&amp;$L$130,'UNESCO Data'!$B$3:$B$4658&amp;'UNESCO Data'!$A$3:$A$4658,0))/100),"",INDEX('UNESCO Data'!$M$3:$M$4658,MATCH(A19&amp;$L$130,'UNESCO Data'!$B$3:$B$4658&amp;'UNESCO Data'!$A$3:$A$4658,0))/100)</f>
        <v>0.24814</v>
      </c>
      <c r="M19" s="81">
        <f t="shared" si="6"/>
        <v>17.227056864040936</v>
      </c>
      <c r="N19" s="84">
        <f t="array" ref="N19">IF(ISERR(INDEX('UNESCO Data'!$M$3:$M$4658,MATCH(A19&amp;$N$130,'UNESCO Data'!$B$3:$B$4658&amp;'UNESCO Data'!$A$3:$A$4658,0))/100),"",INDEX('UNESCO Data'!$M$3:$M$4658,MATCH(A19&amp;$N$130,'UNESCO Data'!$B$3:$B$4658&amp;'UNESCO Data'!$A$3:$A$4658,0))/100)</f>
        <v>0.20736750000000001</v>
      </c>
      <c r="O19" s="81">
        <f t="shared" si="7"/>
        <v>19.471427673296077</v>
      </c>
      <c r="P19" s="57">
        <f t="array" ref="P19">INDEX('UNESCO Data'!$M$3:$M$4658,MATCH(A19&amp;$P$130,'UNESCO Data'!$B$3:$B$4658&amp;'UNESCO Data'!$A$3:$A$4658,0))</f>
        <v>7.2695699999999999</v>
      </c>
      <c r="Q19" s="81">
        <f t="shared" si="8"/>
        <v>43.804361353485341</v>
      </c>
      <c r="R19" s="84">
        <f t="array" ref="R19">IF(ISERR(INDEX('UNESCO Data'!$M$3:$M$4658,MATCH(A19&amp;$R$130,'UNESCO Data'!$B$3:$B$4658&amp;'UNESCO Data'!$A$3:$A$4658,0))/100),"",INDEX('UNESCO Data'!$M$3:$M$4658,MATCH(A19&amp;$R$130,'UNESCO Data'!$B$3:$B$4658&amp;'UNESCO Data'!$A$3:$A$4658,0))/100)</f>
        <v>0.70046300000000006</v>
      </c>
      <c r="S19" s="81">
        <f t="shared" si="9"/>
        <v>52.880828074964192</v>
      </c>
      <c r="T19" s="84">
        <f t="array" ref="T19">IF(ISERR(INDEX('UNESCO Data'!$M$3:$M$4658,MATCH(A19&amp;$T$130,'UNESCO Data'!$B$3:$B$4658&amp;'UNESCO Data'!$A$3:$A$4658,0))/100),"",INDEX('UNESCO Data'!$M$3:$M$4658,MATCH(A19&amp;$T$130,'UNESCO Data'!$B$3:$B$4658&amp;'UNESCO Data'!$A$3:$A$4658,0))/100)</f>
        <v>0.91217280000000001</v>
      </c>
      <c r="U19" s="81">
        <f t="shared" si="10"/>
        <v>90.68009364560136</v>
      </c>
      <c r="V19" s="57">
        <f t="array" ref="V19">INDEX('UNESCO Data'!$M$3:$M$4658,MATCH(A19&amp;$V$130,'UNESCO Data'!$B$3:$B$4658&amp;'UNESCO Data'!$A$3:$A$4658,0))</f>
        <v>35.811929999999997</v>
      </c>
      <c r="W19" s="81">
        <f t="shared" si="11"/>
        <v>62.183266455841981</v>
      </c>
      <c r="X19" s="84">
        <f t="array" ref="X19">IF(ISERR(INDEX('UNESCO Data'!$M$3:$M$4658,MATCH(A19&amp;$X$130,'UNESCO Data'!$B$3:$B$4658&amp;'UNESCO Data'!$A$3:$A$4658,0))/100),"",INDEX('UNESCO Data'!$M$3:$M$4658,MATCH(A19&amp;$X$130,'UNESCO Data'!$B$3:$B$4658&amp;'UNESCO Data'!$A$3:$A$4658,0))/100)</f>
        <v>0.11405369999999999</v>
      </c>
      <c r="Y19" s="81">
        <f t="shared" si="12"/>
        <v>32.218363103848581</v>
      </c>
    </row>
    <row r="20" spans="1:25" x14ac:dyDescent="0.25">
      <c r="A20" s="54" t="s">
        <v>31</v>
      </c>
      <c r="B20" s="61">
        <f t="shared" si="0"/>
        <v>43.338188381759096</v>
      </c>
      <c r="C20" s="59">
        <f t="shared" si="1"/>
        <v>14</v>
      </c>
      <c r="D20" s="84">
        <f t="array" ref="D20">IF(ISERR(INDEX('UNESCO Data'!$M$3:$M$4658,MATCH(A20&amp;$D$130,'UNESCO Data'!$B$3:$B$4658&amp;'UNESCO Data'!$A$3:$A$4658,0))/100),"",INDEX('UNESCO Data'!$M$3:$M$4658,MATCH(A20&amp;$D$130,'UNESCO Data'!$B$3:$B$4658&amp;'UNESCO Data'!$A$3:$A$4658,0))/100)</f>
        <v>6.2997399999999995E-2</v>
      </c>
      <c r="E20" s="81">
        <f t="shared" si="2"/>
        <v>90.423923947096313</v>
      </c>
      <c r="F20" s="84">
        <f t="array" ref="F20">IF(ISERR(INDEX('UNESCO Data'!$M$3:$M$4658,MATCH(A20&amp;$F$130,'UNESCO Data'!$B$3:$B$4658&amp;'UNESCO Data'!$A$3:$A$4658,0))/100),"",INDEX('UNESCO Data'!$M$3:$M$4658,MATCH(A20&amp;$F$130,'UNESCO Data'!$B$3:$B$4658&amp;'UNESCO Data'!$A$3:$A$4658,0))/100)</f>
        <v>0.36868859999999998</v>
      </c>
      <c r="G20" s="81">
        <f t="shared" si="3"/>
        <v>42.153554661795724</v>
      </c>
      <c r="H20" s="84">
        <f t="array" ref="H20">IF(ISERR(INDEX('UNESCO Data'!$M$3:$M$4658,MATCH(A20&amp;$H$130,'UNESCO Data'!$B$3:$B$4658&amp;'UNESCO Data'!$A$3:$A$4658,0))/100),"",INDEX('UNESCO Data'!$M$3:$M$4658,MATCH(A20&amp;$H$130,'UNESCO Data'!$B$3:$B$4658&amp;'UNESCO Data'!$A$3:$A$4658,0))/100)</f>
        <v>0.62087009999999998</v>
      </c>
      <c r="I20" s="81">
        <f t="shared" si="4"/>
        <v>26.721054314375937</v>
      </c>
      <c r="J20" s="86">
        <f t="array" ref="J20">IF(ISERR(INDEX('UNESCO Data'!$M$3:$M$4658,MATCH(A20&amp;$J$130,'UNESCO Data'!$B$3:$B$4658&amp;'UNESCO Data'!$A$3:$A$4658,0))/100),"",INDEX('UNESCO Data'!$M$3:$M$4658,MATCH(A20&amp;$J$130,'UNESCO Data'!$B$3:$B$4658&amp;'UNESCO Data'!$A$3:$A$4658,0))/100)</f>
        <v>0.41446240000000001</v>
      </c>
      <c r="K20" s="81">
        <f t="shared" si="5"/>
        <v>15.647828456419813</v>
      </c>
      <c r="L20" s="84">
        <f t="array" ref="L20">IF(ISERR(INDEX('UNESCO Data'!$M$3:$M$4658,MATCH(A20&amp;$L$130,'UNESCO Data'!$B$3:$B$4658&amp;'UNESCO Data'!$A$3:$A$4658,0))/100),"",INDEX('UNESCO Data'!$M$3:$M$4658,MATCH(A20&amp;$L$130,'UNESCO Data'!$B$3:$B$4658&amp;'UNESCO Data'!$A$3:$A$4658,0))/100)</f>
        <v>0.16159300000000001</v>
      </c>
      <c r="M20" s="81">
        <f t="shared" si="6"/>
        <v>7.6990198497193196</v>
      </c>
      <c r="N20" s="84">
        <f t="array" ref="N20">IF(ISERR(INDEX('UNESCO Data'!$M$3:$M$4658,MATCH(A20&amp;$N$130,'UNESCO Data'!$B$3:$B$4658&amp;'UNESCO Data'!$A$3:$A$4658,0))/100),"",INDEX('UNESCO Data'!$M$3:$M$4658,MATCH(A20&amp;$N$130,'UNESCO Data'!$B$3:$B$4658&amp;'UNESCO Data'!$A$3:$A$4658,0))/100)</f>
        <v>6.7141800000000001E-2</v>
      </c>
      <c r="O20" s="81">
        <f t="shared" si="7"/>
        <v>4.0590360073877987</v>
      </c>
      <c r="P20" s="57">
        <f t="array" ref="P20">INDEX('UNESCO Data'!$M$3:$M$4658,MATCH(A20&amp;$P$130,'UNESCO Data'!$B$3:$B$4658&amp;'UNESCO Data'!$A$3:$A$4658,0))</f>
        <v>2.4459399999999998</v>
      </c>
      <c r="Q20" s="81">
        <f t="shared" si="8"/>
        <v>4.5683668879418944</v>
      </c>
      <c r="R20" s="84">
        <f t="array" ref="R20">IF(ISERR(INDEX('UNESCO Data'!$M$3:$M$4658,MATCH(A20&amp;$R$130,'UNESCO Data'!$B$3:$B$4658&amp;'UNESCO Data'!$A$3:$A$4658,0))/100),"",INDEX('UNESCO Data'!$M$3:$M$4658,MATCH(A20&amp;$R$130,'UNESCO Data'!$B$3:$B$4658&amp;'UNESCO Data'!$A$3:$A$4658,0))/100)</f>
        <v>0.87396069999999992</v>
      </c>
      <c r="S20" s="81">
        <f t="shared" si="9"/>
        <v>80.173175781251828</v>
      </c>
      <c r="T20" s="84">
        <f t="array" ref="T20">IF(ISERR(INDEX('UNESCO Data'!$M$3:$M$4658,MATCH(A20&amp;$T$130,'UNESCO Data'!$B$3:$B$4658&amp;'UNESCO Data'!$A$3:$A$4658,0))/100),"",INDEX('UNESCO Data'!$M$3:$M$4658,MATCH(A20&amp;$T$130,'UNESCO Data'!$B$3:$B$4658&amp;'UNESCO Data'!$A$3:$A$4658,0))/100)</f>
        <v>1</v>
      </c>
      <c r="U20" s="81">
        <f t="shared" si="10"/>
        <v>100</v>
      </c>
      <c r="V20" s="57">
        <f t="array" ref="V20">INDEX('UNESCO Data'!$M$3:$M$4658,MATCH(A20&amp;$V$130,'UNESCO Data'!$B$3:$B$4658&amp;'UNESCO Data'!$A$3:$A$4658,0))</f>
        <v>43.221089999999997</v>
      </c>
      <c r="W20" s="81">
        <f t="shared" si="11"/>
        <v>51.784035272127923</v>
      </c>
      <c r="X20" s="84">
        <f t="array" ref="X20">IF(ISERR(INDEX('UNESCO Data'!$M$3:$M$4658,MATCH(A20&amp;$X$130,'UNESCO Data'!$B$3:$B$4658&amp;'UNESCO Data'!$A$3:$A$4658,0))/100),"",INDEX('UNESCO Data'!$M$3:$M$4658,MATCH(A20&amp;$X$130,'UNESCO Data'!$B$3:$B$4658&amp;'UNESCO Data'!$A$3:$A$4658,0))/100)</f>
        <v>0.17243259999999999</v>
      </c>
      <c r="Y20" s="81">
        <f t="shared" si="12"/>
        <v>53.490077021233482</v>
      </c>
    </row>
    <row r="21" spans="1:25" x14ac:dyDescent="0.25">
      <c r="A21" s="54" t="s">
        <v>167</v>
      </c>
      <c r="B21" s="61">
        <f t="shared" si="0"/>
        <v>44.023598402118047</v>
      </c>
      <c r="C21" s="59">
        <f t="shared" si="1"/>
        <v>15</v>
      </c>
      <c r="D21" s="84">
        <f t="array" ref="D21">IF(ISERR(INDEX('UNESCO Data'!$M$3:$M$4658,MATCH(A21&amp;$D$130,'UNESCO Data'!$B$3:$B$4658&amp;'UNESCO Data'!$A$3:$A$4658,0))/100),"",INDEX('UNESCO Data'!$M$3:$M$4658,MATCH(A21&amp;$D$130,'UNESCO Data'!$B$3:$B$4658&amp;'UNESCO Data'!$A$3:$A$4658,0))/100)</f>
        <v>0.4652654</v>
      </c>
      <c r="E21" s="81">
        <f t="shared" si="2"/>
        <v>28.34265475253483</v>
      </c>
      <c r="F21" s="84">
        <f t="array" ref="F21">IF(ISERR(INDEX('UNESCO Data'!$M$3:$M$4658,MATCH(A21&amp;$F$130,'UNESCO Data'!$B$3:$B$4658&amp;'UNESCO Data'!$A$3:$A$4658,0))/100),"",INDEX('UNESCO Data'!$M$3:$M$4658,MATCH(A21&amp;$F$130,'UNESCO Data'!$B$3:$B$4658&amp;'UNESCO Data'!$A$3:$A$4658,0))/100)</f>
        <v>0.23502870000000001</v>
      </c>
      <c r="G21" s="81">
        <f t="shared" si="3"/>
        <v>63.124504398944772</v>
      </c>
      <c r="H21" s="84">
        <f t="array" ref="H21">IF(ISERR(INDEX('UNESCO Data'!$M$3:$M$4658,MATCH(A21&amp;$H$130,'UNESCO Data'!$B$3:$B$4658&amp;'UNESCO Data'!$A$3:$A$4658,0))/100),"",INDEX('UNESCO Data'!$M$3:$M$4658,MATCH(A21&amp;$H$130,'UNESCO Data'!$B$3:$B$4658&amp;'UNESCO Data'!$A$3:$A$4658,0))/100)</f>
        <v>0.24609329999999999</v>
      </c>
      <c r="I21" s="81">
        <f t="shared" si="4"/>
        <v>71.299893803490789</v>
      </c>
      <c r="J21" s="86">
        <f t="array" ref="J21">IF(ISERR(INDEX('UNESCO Data'!$M$3:$M$4658,MATCH(A21&amp;$J$130,'UNESCO Data'!$B$3:$B$4658&amp;'UNESCO Data'!$A$3:$A$4658,0))/100),"",INDEX('UNESCO Data'!$M$3:$M$4658,MATCH(A21&amp;$J$130,'UNESCO Data'!$B$3:$B$4658&amp;'UNESCO Data'!$A$3:$A$4658,0))/100)</f>
        <v>0.66451319999999992</v>
      </c>
      <c r="K21" s="81">
        <f t="shared" si="5"/>
        <v>51.669986514603359</v>
      </c>
      <c r="L21" s="84">
        <f t="array" ref="L21">IF(ISERR(INDEX('UNESCO Data'!$M$3:$M$4658,MATCH(A21&amp;$L$130,'UNESCO Data'!$B$3:$B$4658&amp;'UNESCO Data'!$A$3:$A$4658,0))/100),"",INDEX('UNESCO Data'!$M$3:$M$4658,MATCH(A21&amp;$L$130,'UNESCO Data'!$B$3:$B$4658&amp;'UNESCO Data'!$A$3:$A$4658,0))/100)</f>
        <v>0.37355110000000002</v>
      </c>
      <c r="M21" s="81">
        <f t="shared" si="6"/>
        <v>31.033677576564646</v>
      </c>
      <c r="N21" s="84">
        <f t="array" ref="N21">IF(ISERR(INDEX('UNESCO Data'!$M$3:$M$4658,MATCH(A21&amp;$N$130,'UNESCO Data'!$B$3:$B$4658&amp;'UNESCO Data'!$A$3:$A$4658,0))/100),"",INDEX('UNESCO Data'!$M$3:$M$4658,MATCH(A21&amp;$N$130,'UNESCO Data'!$B$3:$B$4658&amp;'UNESCO Data'!$A$3:$A$4658,0))/100)</f>
        <v>0.17742579999999999</v>
      </c>
      <c r="O21" s="81">
        <f t="shared" si="7"/>
        <v>16.180495928664911</v>
      </c>
      <c r="P21" s="57">
        <f t="array" ref="P21">INDEX('UNESCO Data'!$M$3:$M$4658,MATCH(A21&amp;$P$130,'UNESCO Data'!$B$3:$B$4658&amp;'UNESCO Data'!$A$3:$A$4658,0))</f>
        <v>6.2682479999999998</v>
      </c>
      <c r="Q21" s="81">
        <f t="shared" si="8"/>
        <v>35.659486134982494</v>
      </c>
      <c r="R21" s="84">
        <f t="array" ref="R21">IF(ISERR(INDEX('UNESCO Data'!$M$3:$M$4658,MATCH(A21&amp;$R$130,'UNESCO Data'!$B$3:$B$4658&amp;'UNESCO Data'!$A$3:$A$4658,0))/100),"",INDEX('UNESCO Data'!$M$3:$M$4658,MATCH(A21&amp;$R$130,'UNESCO Data'!$B$3:$B$4658&amp;'UNESCO Data'!$A$3:$A$4658,0))/100)</f>
        <v>0.7131596</v>
      </c>
      <c r="S21" s="81">
        <f t="shared" si="9"/>
        <v>54.878088107158575</v>
      </c>
      <c r="T21" s="84" t="str">
        <f t="array" ref="T21">IF(ISERR(INDEX('UNESCO Data'!$M$3:$M$4658,MATCH(A21&amp;$T$130,'UNESCO Data'!$B$3:$B$4658&amp;'UNESCO Data'!$A$3:$A$4658,0))/100),"",INDEX('UNESCO Data'!$M$3:$M$4658,MATCH(A21&amp;$T$130,'UNESCO Data'!$B$3:$B$4658&amp;'UNESCO Data'!$A$3:$A$4658,0))/100)</f>
        <v/>
      </c>
      <c r="U21" s="81" t="str">
        <f t="shared" si="10"/>
        <v/>
      </c>
      <c r="V21" s="57" t="str">
        <f t="array" ref="V21">INDEX('UNESCO Data'!$M$3:$M$4658,MATCH(A21&amp;$V$130,'UNESCO Data'!$B$3:$B$4658&amp;'UNESCO Data'!$A$3:$A$4658,0))</f>
        <v/>
      </c>
      <c r="W21" s="81" t="str">
        <f t="shared" si="11"/>
        <v/>
      </c>
      <c r="X21" s="84" t="str">
        <f t="array" ref="X21">IF(ISERR(INDEX('UNESCO Data'!$M$3:$M$4658,MATCH(A21&amp;$X$130,'UNESCO Data'!$B$3:$B$4658&amp;'UNESCO Data'!$A$3:$A$4658,0))/100),"",INDEX('UNESCO Data'!$M$3:$M$4658,MATCH(A21&amp;$X$130,'UNESCO Data'!$B$3:$B$4658&amp;'UNESCO Data'!$A$3:$A$4658,0))/100)</f>
        <v/>
      </c>
      <c r="Y21" s="81" t="str">
        <f t="shared" si="12"/>
        <v/>
      </c>
    </row>
    <row r="22" spans="1:25" x14ac:dyDescent="0.25">
      <c r="A22" s="54" t="s">
        <v>44</v>
      </c>
      <c r="B22" s="61">
        <f t="shared" si="0"/>
        <v>45.977904221041648</v>
      </c>
      <c r="C22" s="59">
        <f t="shared" si="1"/>
        <v>16</v>
      </c>
      <c r="D22" s="84">
        <f t="array" ref="D22">IF(ISERR(INDEX('UNESCO Data'!$M$3:$M$4658,MATCH(A22&amp;$D$130,'UNESCO Data'!$B$3:$B$4658&amp;'UNESCO Data'!$A$3:$A$4658,0))/100),"",INDEX('UNESCO Data'!$M$3:$M$4658,MATCH(A22&amp;$D$130,'UNESCO Data'!$B$3:$B$4658&amp;'UNESCO Data'!$A$3:$A$4658,0))/100)</f>
        <v>0.16257180000000002</v>
      </c>
      <c r="E22" s="81">
        <f t="shared" si="2"/>
        <v>75.056792752750894</v>
      </c>
      <c r="F22" s="84">
        <f t="array" ref="F22">IF(ISERR(INDEX('UNESCO Data'!$M$3:$M$4658,MATCH(A22&amp;$F$130,'UNESCO Data'!$B$3:$B$4658&amp;'UNESCO Data'!$A$3:$A$4658,0))/100),"",INDEX('UNESCO Data'!$M$3:$M$4658,MATCH(A22&amp;$F$130,'UNESCO Data'!$B$3:$B$4658&amp;'UNESCO Data'!$A$3:$A$4658,0))/100)</f>
        <v>0.29977989999999999</v>
      </c>
      <c r="G22" s="81">
        <f t="shared" si="3"/>
        <v>52.965180917331466</v>
      </c>
      <c r="H22" s="84">
        <f t="array" ref="H22">IF(ISERR(INDEX('UNESCO Data'!$M$3:$M$4658,MATCH(A22&amp;$H$130,'UNESCO Data'!$B$3:$B$4658&amp;'UNESCO Data'!$A$3:$A$4658,0))/100),"",INDEX('UNESCO Data'!$M$3:$M$4658,MATCH(A22&amp;$H$130,'UNESCO Data'!$B$3:$B$4658&amp;'UNESCO Data'!$A$3:$A$4658,0))/100)</f>
        <v>0.5649537</v>
      </c>
      <c r="I22" s="81">
        <f t="shared" si="4"/>
        <v>33.372181653125665</v>
      </c>
      <c r="J22" s="86">
        <f t="array" ref="J22">IF(ISERR(INDEX('UNESCO Data'!$M$3:$M$4658,MATCH(A22&amp;$J$130,'UNESCO Data'!$B$3:$B$4658&amp;'UNESCO Data'!$A$3:$A$4658,0))/100),"",INDEX('UNESCO Data'!$M$3:$M$4658,MATCH(A22&amp;$J$130,'UNESCO Data'!$B$3:$B$4658&amp;'UNESCO Data'!$A$3:$A$4658,0))/100)</f>
        <v>0.50391330000000001</v>
      </c>
      <c r="K22" s="81">
        <f t="shared" si="5"/>
        <v>28.534067805571151</v>
      </c>
      <c r="L22" s="84">
        <f t="array" ref="L22">IF(ISERR(INDEX('UNESCO Data'!$M$3:$M$4658,MATCH(A22&amp;$L$130,'UNESCO Data'!$B$3:$B$4658&amp;'UNESCO Data'!$A$3:$A$4658,0))/100),"",INDEX('UNESCO Data'!$M$3:$M$4658,MATCH(A22&amp;$L$130,'UNESCO Data'!$B$3:$B$4658&amp;'UNESCO Data'!$A$3:$A$4658,0))/100)</f>
        <v>0.32245759999999996</v>
      </c>
      <c r="M22" s="81">
        <f t="shared" si="6"/>
        <v>25.408748241160271</v>
      </c>
      <c r="N22" s="84">
        <f t="array" ref="N22">IF(ISERR(INDEX('UNESCO Data'!$M$3:$M$4658,MATCH(A22&amp;$N$130,'UNESCO Data'!$B$3:$B$4658&amp;'UNESCO Data'!$A$3:$A$4658,0))/100),"",INDEX('UNESCO Data'!$M$3:$M$4658,MATCH(A22&amp;$N$130,'UNESCO Data'!$B$3:$B$4658&amp;'UNESCO Data'!$A$3:$A$4658,0))/100)</f>
        <v>0.16407099999999999</v>
      </c>
      <c r="O22" s="81">
        <f t="shared" si="7"/>
        <v>14.712652243663721</v>
      </c>
      <c r="P22" s="57">
        <f t="array" ref="P22">INDEX('UNESCO Data'!$M$3:$M$4658,MATCH(A22&amp;$P$130,'UNESCO Data'!$B$3:$B$4658&amp;'UNESCO Data'!$A$3:$A$4658,0))</f>
        <v>4.0965199999999999</v>
      </c>
      <c r="Q22" s="81">
        <f t="shared" si="8"/>
        <v>17.994385829058171</v>
      </c>
      <c r="R22" s="84">
        <f t="array" ref="R22">IF(ISERR(INDEX('UNESCO Data'!$M$3:$M$4658,MATCH(A22&amp;$R$130,'UNESCO Data'!$B$3:$B$4658&amp;'UNESCO Data'!$A$3:$A$4658,0))/100),"",INDEX('UNESCO Data'!$M$3:$M$4658,MATCH(A22&amp;$R$130,'UNESCO Data'!$B$3:$B$4658&amp;'UNESCO Data'!$A$3:$A$4658,0))/100)</f>
        <v>0.59617799999999999</v>
      </c>
      <c r="S22" s="81">
        <f t="shared" si="9"/>
        <v>36.476100631602058</v>
      </c>
      <c r="T22" s="84">
        <f t="array" ref="T22">IF(ISERR(INDEX('UNESCO Data'!$M$3:$M$4658,MATCH(A22&amp;$T$130,'UNESCO Data'!$B$3:$B$4658&amp;'UNESCO Data'!$A$3:$A$4658,0))/100),"",INDEX('UNESCO Data'!$M$3:$M$4658,MATCH(A22&amp;$T$130,'UNESCO Data'!$B$3:$B$4658&amp;'UNESCO Data'!$A$3:$A$4658,0))/100)</f>
        <v>1</v>
      </c>
      <c r="U22" s="81">
        <f t="shared" si="10"/>
        <v>100</v>
      </c>
      <c r="V22" s="57">
        <f t="array" ref="V22">INDEX('UNESCO Data'!$M$3:$M$4658,MATCH(A22&amp;$V$130,'UNESCO Data'!$B$3:$B$4658&amp;'UNESCO Data'!$A$3:$A$4658,0))</f>
        <v>42.0505</v>
      </c>
      <c r="W22" s="81">
        <f t="shared" si="11"/>
        <v>53.42703340300158</v>
      </c>
      <c r="X22" s="84">
        <f t="array" ref="X22">IF(ISERR(INDEX('UNESCO Data'!$M$3:$M$4658,MATCH(A22&amp;$X$130,'UNESCO Data'!$B$3:$B$4658&amp;'UNESCO Data'!$A$3:$A$4658,0))/100),"",INDEX('UNESCO Data'!$M$3:$M$4658,MATCH(A22&amp;$X$130,'UNESCO Data'!$B$3:$B$4658&amp;'UNESCO Data'!$A$3:$A$4658,0))/100)</f>
        <v>0.21173220000000001</v>
      </c>
      <c r="Y22" s="81">
        <f t="shared" si="12"/>
        <v>67.809802954193174</v>
      </c>
    </row>
    <row r="23" spans="1:25" x14ac:dyDescent="0.25">
      <c r="A23" s="54" t="s">
        <v>146</v>
      </c>
      <c r="B23" s="61">
        <f t="shared" si="0"/>
        <v>47.159394499254702</v>
      </c>
      <c r="C23" s="59">
        <f t="shared" si="1"/>
        <v>17</v>
      </c>
      <c r="D23" s="84">
        <f t="array" ref="D23">IF(ISERR(INDEX('UNESCO Data'!$M$3:$M$4658,MATCH(A23&amp;$D$130,'UNESCO Data'!$B$3:$B$4658&amp;'UNESCO Data'!$A$3:$A$4658,0))/100),"",INDEX('UNESCO Data'!$M$3:$M$4658,MATCH(A23&amp;$D$130,'UNESCO Data'!$B$3:$B$4658&amp;'UNESCO Data'!$A$3:$A$4658,0))/100)</f>
        <v>5.9062999999999997E-2</v>
      </c>
      <c r="E23" s="81">
        <f t="shared" si="2"/>
        <v>91.031112551507007</v>
      </c>
      <c r="F23" s="84">
        <f t="array" ref="F23">IF(ISERR(INDEX('UNESCO Data'!$M$3:$M$4658,MATCH(A23&amp;$F$130,'UNESCO Data'!$B$3:$B$4658&amp;'UNESCO Data'!$A$3:$A$4658,0))/100),"",INDEX('UNESCO Data'!$M$3:$M$4658,MATCH(A23&amp;$F$130,'UNESCO Data'!$B$3:$B$4658&amp;'UNESCO Data'!$A$3:$A$4658,0))/100)</f>
        <v>0.25979649999999999</v>
      </c>
      <c r="G23" s="81">
        <f t="shared" si="3"/>
        <v>59.238490052833782</v>
      </c>
      <c r="H23" s="84">
        <f t="array" ref="H23">IF(ISERR(INDEX('UNESCO Data'!$M$3:$M$4658,MATCH(A23&amp;$H$130,'UNESCO Data'!$B$3:$B$4658&amp;'UNESCO Data'!$A$3:$A$4658,0))/100),"",INDEX('UNESCO Data'!$M$3:$M$4658,MATCH(A23&amp;$H$130,'UNESCO Data'!$B$3:$B$4658&amp;'UNESCO Data'!$A$3:$A$4658,0))/100)</f>
        <v>0.38698639999999995</v>
      </c>
      <c r="I23" s="81">
        <f t="shared" si="4"/>
        <v>54.540983193165374</v>
      </c>
      <c r="J23" s="86">
        <f t="array" ref="J23">IF(ISERR(INDEX('UNESCO Data'!$M$3:$M$4658,MATCH(A23&amp;$J$130,'UNESCO Data'!$B$3:$B$4658&amp;'UNESCO Data'!$A$3:$A$4658,0))/100),"",INDEX('UNESCO Data'!$M$3:$M$4658,MATCH(A23&amp;$J$130,'UNESCO Data'!$B$3:$B$4658&amp;'UNESCO Data'!$A$3:$A$4658,0))/100)</f>
        <v>0.47602690000000003</v>
      </c>
      <c r="K23" s="81">
        <f t="shared" si="5"/>
        <v>24.516770886410207</v>
      </c>
      <c r="L23" s="84">
        <f t="array" ref="L23">IF(ISERR(INDEX('UNESCO Data'!$M$3:$M$4658,MATCH(A23&amp;$L$130,'UNESCO Data'!$B$3:$B$4658&amp;'UNESCO Data'!$A$3:$A$4658,0))/100),"",INDEX('UNESCO Data'!$M$3:$M$4658,MATCH(A23&amp;$L$130,'UNESCO Data'!$B$3:$B$4658&amp;'UNESCO Data'!$A$3:$A$4658,0))/100)</f>
        <v>0.25315519999999997</v>
      </c>
      <c r="M23" s="81">
        <f t="shared" si="6"/>
        <v>17.77918473946383</v>
      </c>
      <c r="N23" s="84">
        <f t="array" ref="N23">IF(ISERR(INDEX('UNESCO Data'!$M$3:$M$4658,MATCH(A23&amp;$N$130,'UNESCO Data'!$B$3:$B$4658&amp;'UNESCO Data'!$A$3:$A$4658,0))/100),"",INDEX('UNESCO Data'!$M$3:$M$4658,MATCH(A23&amp;$N$130,'UNESCO Data'!$B$3:$B$4658&amp;'UNESCO Data'!$A$3:$A$4658,0))/100)</f>
        <v>0.1920501</v>
      </c>
      <c r="O23" s="81">
        <f t="shared" si="7"/>
        <v>17.787872033328629</v>
      </c>
      <c r="P23" s="57">
        <f t="array" ref="P23">INDEX('UNESCO Data'!$M$3:$M$4658,MATCH(A23&amp;$P$130,'UNESCO Data'!$B$3:$B$4658&amp;'UNESCO Data'!$A$3:$A$4658,0))</f>
        <v>4.3809500000000003</v>
      </c>
      <c r="Q23" s="81">
        <f t="shared" si="8"/>
        <v>20.30797412373138</v>
      </c>
      <c r="R23" s="84">
        <f t="array" ref="R23">IF(ISERR(INDEX('UNESCO Data'!$M$3:$M$4658,MATCH(A23&amp;$R$130,'UNESCO Data'!$B$3:$B$4658&amp;'UNESCO Data'!$A$3:$A$4658,0))/100),"",INDEX('UNESCO Data'!$M$3:$M$4658,MATCH(A23&amp;$R$130,'UNESCO Data'!$B$3:$B$4658&amp;'UNESCO Data'!$A$3:$A$4658,0))/100)</f>
        <v>0.8301212</v>
      </c>
      <c r="S23" s="81">
        <f t="shared" si="9"/>
        <v>73.276929449053796</v>
      </c>
      <c r="T23" s="84">
        <f t="array" ref="T23">IF(ISERR(INDEX('UNESCO Data'!$M$3:$M$4658,MATCH(A23&amp;$T$130,'UNESCO Data'!$B$3:$B$4658&amp;'UNESCO Data'!$A$3:$A$4658,0))/100),"",INDEX('UNESCO Data'!$M$3:$M$4658,MATCH(A23&amp;$T$130,'UNESCO Data'!$B$3:$B$4658&amp;'UNESCO Data'!$A$3:$A$4658,0))/100)</f>
        <v>0.93924530000000006</v>
      </c>
      <c r="U23" s="81">
        <f t="shared" si="10"/>
        <v>93.552929905660406</v>
      </c>
      <c r="V23" s="57">
        <f t="array" ref="V23">INDEX('UNESCO Data'!$M$3:$M$4658,MATCH(A23&amp;$V$130,'UNESCO Data'!$B$3:$B$4658&amp;'UNESCO Data'!$A$3:$A$4658,0))</f>
        <v>58.343170000000001</v>
      </c>
      <c r="W23" s="81">
        <f t="shared" si="11"/>
        <v>30.559226265625348</v>
      </c>
      <c r="X23" s="84">
        <f t="array" ref="X23">IF(ISERR(INDEX('UNESCO Data'!$M$3:$M$4658,MATCH(A23&amp;$X$130,'UNESCO Data'!$B$3:$B$4658&amp;'UNESCO Data'!$A$3:$A$4658,0))/100),"",INDEX('UNESCO Data'!$M$3:$M$4658,MATCH(A23&amp;$X$130,'UNESCO Data'!$B$3:$B$4658&amp;'UNESCO Data'!$A$3:$A$4658,0))/100)</f>
        <v>0.12487640000000001</v>
      </c>
      <c r="Y23" s="81">
        <f t="shared" si="12"/>
        <v>36.161866291022058</v>
      </c>
    </row>
    <row r="24" spans="1:25" x14ac:dyDescent="0.25">
      <c r="A24" s="54" t="s">
        <v>131</v>
      </c>
      <c r="B24" s="61">
        <f t="shared" si="0"/>
        <v>47.275423833995134</v>
      </c>
      <c r="C24" s="59">
        <f t="shared" si="1"/>
        <v>18</v>
      </c>
      <c r="D24" s="84">
        <f t="array" ref="D24">IF(ISERR(INDEX('UNESCO Data'!$M$3:$M$4658,MATCH(A24&amp;$D$130,'UNESCO Data'!$B$3:$B$4658&amp;'UNESCO Data'!$A$3:$A$4658,0))/100),"",INDEX('UNESCO Data'!$M$3:$M$4658,MATCH(A24&amp;$D$130,'UNESCO Data'!$B$3:$B$4658&amp;'UNESCO Data'!$A$3:$A$4658,0))/100)</f>
        <v>0.20619700000000002</v>
      </c>
      <c r="E24" s="81">
        <f t="shared" si="2"/>
        <v>68.324197107890797</v>
      </c>
      <c r="F24" s="84">
        <f t="array" ref="F24">IF(ISERR(INDEX('UNESCO Data'!$M$3:$M$4658,MATCH(A24&amp;$F$130,'UNESCO Data'!$B$3:$B$4658&amp;'UNESCO Data'!$A$3:$A$4658,0))/100),"",INDEX('UNESCO Data'!$M$3:$M$4658,MATCH(A24&amp;$F$130,'UNESCO Data'!$B$3:$B$4658&amp;'UNESCO Data'!$A$3:$A$4658,0))/100)</f>
        <v>0.42025869999999999</v>
      </c>
      <c r="G24" s="81">
        <f t="shared" si="3"/>
        <v>34.062317312076395</v>
      </c>
      <c r="H24" s="84">
        <f t="array" ref="H24">IF(ISERR(INDEX('UNESCO Data'!$M$3:$M$4658,MATCH(A24&amp;$H$130,'UNESCO Data'!$B$3:$B$4658&amp;'UNESCO Data'!$A$3:$A$4658,0))/100),"",INDEX('UNESCO Data'!$M$3:$M$4658,MATCH(A24&amp;$H$130,'UNESCO Data'!$B$3:$B$4658&amp;'UNESCO Data'!$A$3:$A$4658,0))/100)</f>
        <v>0.58082410000000007</v>
      </c>
      <c r="I24" s="81">
        <f t="shared" si="4"/>
        <v>31.484434027797604</v>
      </c>
      <c r="J24" s="86">
        <f t="array" ref="J24">IF(ISERR(INDEX('UNESCO Data'!$M$3:$M$4658,MATCH(A24&amp;$J$130,'UNESCO Data'!$B$3:$B$4658&amp;'UNESCO Data'!$A$3:$A$4658,0))/100),"",INDEX('UNESCO Data'!$M$3:$M$4658,MATCH(A24&amp;$J$130,'UNESCO Data'!$B$3:$B$4658&amp;'UNESCO Data'!$A$3:$A$4658,0))/100)</f>
        <v>0.63142330000000002</v>
      </c>
      <c r="K24" s="81">
        <f t="shared" si="5"/>
        <v>46.903076718955894</v>
      </c>
      <c r="L24" s="84">
        <f t="array" ref="L24">IF(ISERR(INDEX('UNESCO Data'!$M$3:$M$4658,MATCH(A24&amp;$L$130,'UNESCO Data'!$B$3:$B$4658&amp;'UNESCO Data'!$A$3:$A$4658,0))/100),"",INDEX('UNESCO Data'!$M$3:$M$4658,MATCH(A24&amp;$L$130,'UNESCO Data'!$B$3:$B$4658&amp;'UNESCO Data'!$A$3:$A$4658,0))/100)</f>
        <v>0.50020439999999999</v>
      </c>
      <c r="M24" s="81">
        <f t="shared" si="6"/>
        <v>44.977053203518544</v>
      </c>
      <c r="N24" s="84">
        <f t="array" ref="N24">IF(ISERR(INDEX('UNESCO Data'!$M$3:$M$4658,MATCH(A24&amp;$N$130,'UNESCO Data'!$B$3:$B$4658&amp;'UNESCO Data'!$A$3:$A$4658,0))/100),"",INDEX('UNESCO Data'!$M$3:$M$4658,MATCH(A24&amp;$N$130,'UNESCO Data'!$B$3:$B$4658&amp;'UNESCO Data'!$A$3:$A$4658,0))/100)</f>
        <v>0.21261749999999999</v>
      </c>
      <c r="O24" s="81">
        <f t="shared" si="7"/>
        <v>20.048462098840165</v>
      </c>
      <c r="P24" s="57">
        <f t="array" ref="P24">INDEX('UNESCO Data'!$M$3:$M$4658,MATCH(A24&amp;$P$130,'UNESCO Data'!$B$3:$B$4658&amp;'UNESCO Data'!$A$3:$A$4658,0))</f>
        <v>6.5327599999999997</v>
      </c>
      <c r="Q24" s="81">
        <f t="shared" si="8"/>
        <v>37.811058989465494</v>
      </c>
      <c r="R24" s="84">
        <f t="array" ref="R24">IF(ISERR(INDEX('UNESCO Data'!$M$3:$M$4658,MATCH(A24&amp;$R$130,'UNESCO Data'!$B$3:$B$4658&amp;'UNESCO Data'!$A$3:$A$4658,0))/100),"",INDEX('UNESCO Data'!$M$3:$M$4658,MATCH(A24&amp;$R$130,'UNESCO Data'!$B$3:$B$4658&amp;'UNESCO Data'!$A$3:$A$4658,0))/100)</f>
        <v>0.80234419999999995</v>
      </c>
      <c r="S24" s="81">
        <f t="shared" si="9"/>
        <v>68.907421713576298</v>
      </c>
      <c r="T24" s="84">
        <f t="array" ref="T24">IF(ISERR(INDEX('UNESCO Data'!$M$3:$M$4658,MATCH(A24&amp;$T$130,'UNESCO Data'!$B$3:$B$4658&amp;'UNESCO Data'!$A$3:$A$4658,0))/100),"",INDEX('UNESCO Data'!$M$3:$M$4658,MATCH(A24&amp;$T$130,'UNESCO Data'!$B$3:$B$4658&amp;'UNESCO Data'!$A$3:$A$4658,0))/100)</f>
        <v>0.82467309999999994</v>
      </c>
      <c r="U24" s="81">
        <f t="shared" si="10"/>
        <v>81.394940412457458</v>
      </c>
      <c r="V24" s="57">
        <f t="array" ref="V24">INDEX('UNESCO Data'!$M$3:$M$4658,MATCH(A24&amp;$V$130,'UNESCO Data'!$B$3:$B$4658&amp;'UNESCO Data'!$A$3:$A$4658,0))</f>
        <v>46.340649999999997</v>
      </c>
      <c r="W24" s="81">
        <f t="shared" si="11"/>
        <v>47.405532765572936</v>
      </c>
      <c r="X24" s="84">
        <f t="array" ref="X24">IF(ISERR(INDEX('UNESCO Data'!$M$3:$M$4658,MATCH(A24&amp;$X$130,'UNESCO Data'!$B$3:$B$4658&amp;'UNESCO Data'!$A$3:$A$4658,0))/100),"",INDEX('UNESCO Data'!$M$3:$M$4658,MATCH(A24&amp;$X$130,'UNESCO Data'!$B$3:$B$4658&amp;'UNESCO Data'!$A$3:$A$4658,0))/100)</f>
        <v>0.13187279999999998</v>
      </c>
      <c r="Y24" s="81">
        <f t="shared" si="12"/>
        <v>38.711167823794881</v>
      </c>
    </row>
    <row r="25" spans="1:25" x14ac:dyDescent="0.25">
      <c r="A25" s="54" t="s">
        <v>98</v>
      </c>
      <c r="B25" s="61">
        <f t="shared" si="0"/>
        <v>47.362433281458301</v>
      </c>
      <c r="C25" s="59">
        <f t="shared" si="1"/>
        <v>19</v>
      </c>
      <c r="D25" s="84">
        <f t="array" ref="D25">IF(ISERR(INDEX('UNESCO Data'!$M$3:$M$4658,MATCH(A25&amp;$D$130,'UNESCO Data'!$B$3:$B$4658&amp;'UNESCO Data'!$A$3:$A$4658,0))/100),"",INDEX('UNESCO Data'!$M$3:$M$4658,MATCH(A25&amp;$D$130,'UNESCO Data'!$B$3:$B$4658&amp;'UNESCO Data'!$A$3:$A$4658,0))/100)</f>
        <v>0.20818980000000001</v>
      </c>
      <c r="E25" s="81">
        <f t="shared" si="2"/>
        <v>68.01665200549408</v>
      </c>
      <c r="F25" s="84">
        <f t="array" ref="F25">IF(ISERR(INDEX('UNESCO Data'!$M$3:$M$4658,MATCH(A25&amp;$F$130,'UNESCO Data'!$B$3:$B$4658&amp;'UNESCO Data'!$A$3:$A$4658,0))/100),"",INDEX('UNESCO Data'!$M$3:$M$4658,MATCH(A25&amp;$F$130,'UNESCO Data'!$B$3:$B$4658&amp;'UNESCO Data'!$A$3:$A$4658,0))/100)</f>
        <v>0.27333350000000001</v>
      </c>
      <c r="G25" s="81">
        <f t="shared" si="3"/>
        <v>57.114563979330903</v>
      </c>
      <c r="H25" s="84">
        <f t="array" ref="H25">IF(ISERR(INDEX('UNESCO Data'!$M$3:$M$4658,MATCH(A25&amp;$H$130,'UNESCO Data'!$B$3:$B$4658&amp;'UNESCO Data'!$A$3:$A$4658,0))/100),"",INDEX('UNESCO Data'!$M$3:$M$4658,MATCH(A25&amp;$H$130,'UNESCO Data'!$B$3:$B$4658&amp;'UNESCO Data'!$A$3:$A$4658,0))/100)</f>
        <v>0.46581020000000001</v>
      </c>
      <c r="I25" s="81">
        <f t="shared" si="4"/>
        <v>45.165073243237593</v>
      </c>
      <c r="J25" s="86">
        <f t="array" ref="J25">IF(ISERR(INDEX('UNESCO Data'!$M$3:$M$4658,MATCH(A25&amp;$J$130,'UNESCO Data'!$B$3:$B$4658&amp;'UNESCO Data'!$A$3:$A$4658,0))/100),"",INDEX('UNESCO Data'!$M$3:$M$4658,MATCH(A25&amp;$J$130,'UNESCO Data'!$B$3:$B$4658&amp;'UNESCO Data'!$A$3:$A$4658,0))/100)</f>
        <v>0.52598990000000001</v>
      </c>
      <c r="K25" s="81">
        <f t="shared" si="5"/>
        <v>31.714408658658982</v>
      </c>
      <c r="L25" s="84">
        <f t="array" ref="L25">IF(ISERR(INDEX('UNESCO Data'!$M$3:$M$4658,MATCH(A25&amp;$L$130,'UNESCO Data'!$B$3:$B$4658&amp;'UNESCO Data'!$A$3:$A$4658,0))/100),"",INDEX('UNESCO Data'!$M$3:$M$4658,MATCH(A25&amp;$L$130,'UNESCO Data'!$B$3:$B$4658&amp;'UNESCO Data'!$A$3:$A$4658,0))/100)</f>
        <v>0.18431</v>
      </c>
      <c r="M25" s="81">
        <f t="shared" si="6"/>
        <v>10.199954796676973</v>
      </c>
      <c r="N25" s="84">
        <f t="array" ref="N25">IF(ISERR(INDEX('UNESCO Data'!$M$3:$M$4658,MATCH(A25&amp;$N$130,'UNESCO Data'!$B$3:$B$4658&amp;'UNESCO Data'!$A$3:$A$4658,0))/100),"",INDEX('UNESCO Data'!$M$3:$M$4658,MATCH(A25&amp;$N$130,'UNESCO Data'!$B$3:$B$4658&amp;'UNESCO Data'!$A$3:$A$4658,0))/100)</f>
        <v>8.8116899999999998E-2</v>
      </c>
      <c r="O25" s="81">
        <f t="shared" si="7"/>
        <v>6.364436917717307</v>
      </c>
      <c r="P25" s="57" t="str">
        <f t="array" ref="P25">INDEX('UNESCO Data'!$M$3:$M$4658,MATCH(A25&amp;$P$130,'UNESCO Data'!$B$3:$B$4658&amp;'UNESCO Data'!$A$3:$A$4658,0))</f>
        <v/>
      </c>
      <c r="Q25" s="81" t="str">
        <f t="shared" si="8"/>
        <v/>
      </c>
      <c r="R25" s="84">
        <f t="array" ref="R25">IF(ISERR(INDEX('UNESCO Data'!$M$3:$M$4658,MATCH(A25&amp;$R$130,'UNESCO Data'!$B$3:$B$4658&amp;'UNESCO Data'!$A$3:$A$4658,0))/100),"",INDEX('UNESCO Data'!$M$3:$M$4658,MATCH(A25&amp;$R$130,'UNESCO Data'!$B$3:$B$4658&amp;'UNESCO Data'!$A$3:$A$4658,0))/100)</f>
        <v>0.76984390000000003</v>
      </c>
      <c r="S25" s="81">
        <f t="shared" si="9"/>
        <v>63.794907321981142</v>
      </c>
      <c r="T25" s="84">
        <f t="array" ref="T25">IF(ISERR(INDEX('UNESCO Data'!$M$3:$M$4658,MATCH(A25&amp;$T$130,'UNESCO Data'!$B$3:$B$4658&amp;'UNESCO Data'!$A$3:$A$4658,0))/100),"",INDEX('UNESCO Data'!$M$3:$M$4658,MATCH(A25&amp;$T$130,'UNESCO Data'!$B$3:$B$4658&amp;'UNESCO Data'!$A$3:$A$4658,0))/100)</f>
        <v>0.79158280000000003</v>
      </c>
      <c r="U25" s="81">
        <f t="shared" si="10"/>
        <v>77.883516875797326</v>
      </c>
      <c r="V25" s="57">
        <f t="array" ref="V25">INDEX('UNESCO Data'!$M$3:$M$4658,MATCH(A25&amp;$V$130,'UNESCO Data'!$B$3:$B$4658&amp;'UNESCO Data'!$A$3:$A$4658,0))</f>
        <v>33.086640000000003</v>
      </c>
      <c r="W25" s="81">
        <f t="shared" si="11"/>
        <v>66.008385734230359</v>
      </c>
      <c r="X25" s="84" t="str">
        <f t="array" ref="X25">IF(ISERR(INDEX('UNESCO Data'!$M$3:$M$4658,MATCH(A25&amp;$X$130,'UNESCO Data'!$B$3:$B$4658&amp;'UNESCO Data'!$A$3:$A$4658,0))/100),"",INDEX('UNESCO Data'!$M$3:$M$4658,MATCH(A25&amp;$X$130,'UNESCO Data'!$B$3:$B$4658&amp;'UNESCO Data'!$A$3:$A$4658,0))/100)</f>
        <v/>
      </c>
      <c r="Y25" s="81" t="str">
        <f t="shared" si="12"/>
        <v/>
      </c>
    </row>
    <row r="26" spans="1:25" ht="26.4" x14ac:dyDescent="0.25">
      <c r="A26" s="54" t="s">
        <v>188</v>
      </c>
      <c r="B26" s="61">
        <f t="shared" si="0"/>
        <v>47.379782850481227</v>
      </c>
      <c r="C26" s="59">
        <f t="shared" si="1"/>
        <v>20</v>
      </c>
      <c r="D26" s="84">
        <f t="array" ref="D26">IF(ISERR(INDEX('UNESCO Data'!$M$3:$M$4658,MATCH(A26&amp;$D$130,'UNESCO Data'!$B$3:$B$4658&amp;'UNESCO Data'!$A$3:$A$4658,0))/100),"",INDEX('UNESCO Data'!$M$3:$M$4658,MATCH(A26&amp;$D$130,'UNESCO Data'!$B$3:$B$4658&amp;'UNESCO Data'!$A$3:$A$4658,0))/100)</f>
        <v>0.20505189999999998</v>
      </c>
      <c r="E26" s="81">
        <f t="shared" si="2"/>
        <v>68.500918252388232</v>
      </c>
      <c r="F26" s="84">
        <f t="array" ref="F26">IF(ISERR(INDEX('UNESCO Data'!$M$3:$M$4658,MATCH(A26&amp;$F$130,'UNESCO Data'!$B$3:$B$4658&amp;'UNESCO Data'!$A$3:$A$4658,0))/100),"",INDEX('UNESCO Data'!$M$3:$M$4658,MATCH(A26&amp;$F$130,'UNESCO Data'!$B$3:$B$4658&amp;'UNESCO Data'!$A$3:$A$4658,0))/100)</f>
        <v>0.377585</v>
      </c>
      <c r="G26" s="81">
        <f t="shared" si="3"/>
        <v>40.757728709198318</v>
      </c>
      <c r="H26" s="84">
        <f t="array" ref="H26">IF(ISERR(INDEX('UNESCO Data'!$M$3:$M$4658,MATCH(A26&amp;$H$130,'UNESCO Data'!$B$3:$B$4658&amp;'UNESCO Data'!$A$3:$A$4658,0))/100),"",INDEX('UNESCO Data'!$M$3:$M$4658,MATCH(A26&amp;$H$130,'UNESCO Data'!$B$3:$B$4658&amp;'UNESCO Data'!$A$3:$A$4658,0))/100)</f>
        <v>0.61023530000000004</v>
      </c>
      <c r="I26" s="81">
        <f t="shared" si="4"/>
        <v>27.986039345996989</v>
      </c>
      <c r="J26" s="86">
        <f t="array" ref="J26">IF(ISERR(INDEX('UNESCO Data'!$M$3:$M$4658,MATCH(A26&amp;$J$130,'UNESCO Data'!$B$3:$B$4658&amp;'UNESCO Data'!$A$3:$A$4658,0))/100),"",INDEX('UNESCO Data'!$M$3:$M$4658,MATCH(A26&amp;$J$130,'UNESCO Data'!$B$3:$B$4658&amp;'UNESCO Data'!$A$3:$A$4658,0))/100)</f>
        <v>0.69981359999999992</v>
      </c>
      <c r="K26" s="81">
        <f t="shared" si="5"/>
        <v>56.755339524140233</v>
      </c>
      <c r="L26" s="84">
        <f t="array" ref="L26">IF(ISERR(INDEX('UNESCO Data'!$M$3:$M$4658,MATCH(A26&amp;$L$130,'UNESCO Data'!$B$3:$B$4658&amp;'UNESCO Data'!$A$3:$A$4658,0))/100),"",INDEX('UNESCO Data'!$M$3:$M$4658,MATCH(A26&amp;$L$130,'UNESCO Data'!$B$3:$B$4658&amp;'UNESCO Data'!$A$3:$A$4658,0))/100)</f>
        <v>0.15723529999999999</v>
      </c>
      <c r="M26" s="81">
        <f t="shared" si="6"/>
        <v>7.2192767402261024</v>
      </c>
      <c r="N26" s="84">
        <f t="array" ref="N26">IF(ISERR(INDEX('UNESCO Data'!$M$3:$M$4658,MATCH(A26&amp;$N$130,'UNESCO Data'!$B$3:$B$4658&amp;'UNESCO Data'!$A$3:$A$4658,0))/100),"",INDEX('UNESCO Data'!$M$3:$M$4658,MATCH(A26&amp;$N$130,'UNESCO Data'!$B$3:$B$4658&amp;'UNESCO Data'!$A$3:$A$4658,0))/100)</f>
        <v>3.79467E-2</v>
      </c>
      <c r="O26" s="81">
        <f t="shared" si="7"/>
        <v>0.85016405363496506</v>
      </c>
      <c r="P26" s="57">
        <f t="array" ref="P26">INDEX('UNESCO Data'!$M$3:$M$4658,MATCH(A26&amp;$P$130,'UNESCO Data'!$B$3:$B$4658&amp;'UNESCO Data'!$A$3:$A$4658,0))</f>
        <v>6.0924899999999997</v>
      </c>
      <c r="Q26" s="81">
        <f t="shared" si="8"/>
        <v>34.22984913644094</v>
      </c>
      <c r="R26" s="84">
        <f t="array" ref="R26">IF(ISERR(INDEX('UNESCO Data'!$M$3:$M$4658,MATCH(A26&amp;$R$130,'UNESCO Data'!$B$3:$B$4658&amp;'UNESCO Data'!$A$3:$A$4658,0))/100),"",INDEX('UNESCO Data'!$M$3:$M$4658,MATCH(A26&amp;$R$130,'UNESCO Data'!$B$3:$B$4658&amp;'UNESCO Data'!$A$3:$A$4658,0))/100)</f>
        <v>0.87450079999999997</v>
      </c>
      <c r="S26" s="81">
        <f t="shared" si="9"/>
        <v>80.258137120774876</v>
      </c>
      <c r="T26" s="84">
        <f t="array" ref="T26">IF(ISERR(INDEX('UNESCO Data'!$M$3:$M$4658,MATCH(A26&amp;$T$130,'UNESCO Data'!$B$3:$B$4658&amp;'UNESCO Data'!$A$3:$A$4658,0))/100),"",INDEX('UNESCO Data'!$M$3:$M$4658,MATCH(A26&amp;$T$130,'UNESCO Data'!$B$3:$B$4658&amp;'UNESCO Data'!$A$3:$A$4658,0))/100)</f>
        <v>0.98986209999999997</v>
      </c>
      <c r="U26" s="81">
        <f t="shared" si="10"/>
        <v>98.924202540553978</v>
      </c>
      <c r="V26" s="57">
        <f t="array" ref="V26">INDEX('UNESCO Data'!$M$3:$M$4658,MATCH(A26&amp;$V$130,'UNESCO Data'!$B$3:$B$4658&amp;'UNESCO Data'!$A$3:$A$4658,0))</f>
        <v>43.060310000000001</v>
      </c>
      <c r="W26" s="81">
        <f t="shared" si="11"/>
        <v>52.009700312391274</v>
      </c>
      <c r="X26" s="84">
        <f t="array" ref="X26">IF(ISERR(INDEX('UNESCO Data'!$M$3:$M$4658,MATCH(A26&amp;$X$130,'UNESCO Data'!$B$3:$B$4658&amp;'UNESCO Data'!$A$3:$A$4658,0))/100),"",INDEX('UNESCO Data'!$M$3:$M$4658,MATCH(A26&amp;$X$130,'UNESCO Data'!$B$3:$B$4658&amp;'UNESCO Data'!$A$3:$A$4658,0))/100)</f>
        <v>0.17297100000000001</v>
      </c>
      <c r="Y26" s="81">
        <f t="shared" si="12"/>
        <v>53.686255619547609</v>
      </c>
    </row>
    <row r="27" spans="1:25" x14ac:dyDescent="0.25">
      <c r="A27" s="54" t="s">
        <v>184</v>
      </c>
      <c r="B27" s="61">
        <f t="shared" si="0"/>
        <v>48.951560375543835</v>
      </c>
      <c r="C27" s="59">
        <f t="shared" si="1"/>
        <v>21</v>
      </c>
      <c r="D27" s="84">
        <f t="array" ref="D27">IF(ISERR(INDEX('UNESCO Data'!$M$3:$M$4658,MATCH(A27&amp;$D$130,'UNESCO Data'!$B$3:$B$4658&amp;'UNESCO Data'!$A$3:$A$4658,0))/100),"",INDEX('UNESCO Data'!$M$3:$M$4658,MATCH(A27&amp;$D$130,'UNESCO Data'!$B$3:$B$4658&amp;'UNESCO Data'!$A$3:$A$4658,0))/100)</f>
        <v>7.6586500000000002E-2</v>
      </c>
      <c r="E27" s="81">
        <f t="shared" si="2"/>
        <v>88.32674352207664</v>
      </c>
      <c r="F27" s="84">
        <f t="array" ref="F27">IF(ISERR(INDEX('UNESCO Data'!$M$3:$M$4658,MATCH(A27&amp;$F$130,'UNESCO Data'!$B$3:$B$4658&amp;'UNESCO Data'!$A$3:$A$4658,0))/100),"",INDEX('UNESCO Data'!$M$3:$M$4658,MATCH(A27&amp;$F$130,'UNESCO Data'!$B$3:$B$4658&amp;'UNESCO Data'!$A$3:$A$4658,0))/100)</f>
        <v>0.15579750000000001</v>
      </c>
      <c r="G27" s="81">
        <f t="shared" si="3"/>
        <v>75.555708618115986</v>
      </c>
      <c r="H27" s="84">
        <f t="array" ref="H27">IF(ISERR(INDEX('UNESCO Data'!$M$3:$M$4658,MATCH(A27&amp;$H$130,'UNESCO Data'!$B$3:$B$4658&amp;'UNESCO Data'!$A$3:$A$4658,0))/100),"",INDEX('UNESCO Data'!$M$3:$M$4658,MATCH(A27&amp;$H$130,'UNESCO Data'!$B$3:$B$4658&amp;'UNESCO Data'!$A$3:$A$4658,0))/100)</f>
        <v>0.47381459999999997</v>
      </c>
      <c r="I27" s="81">
        <f t="shared" si="4"/>
        <v>44.212968249527549</v>
      </c>
      <c r="J27" s="86">
        <f t="array" ref="J27">IF(ISERR(INDEX('UNESCO Data'!$M$3:$M$4658,MATCH(A27&amp;$J$130,'UNESCO Data'!$B$3:$B$4658&amp;'UNESCO Data'!$A$3:$A$4658,0))/100),"",INDEX('UNESCO Data'!$M$3:$M$4658,MATCH(A27&amp;$J$130,'UNESCO Data'!$B$3:$B$4658&amp;'UNESCO Data'!$A$3:$A$4658,0))/100)</f>
        <v>0.35681750000000001</v>
      </c>
      <c r="K27" s="81">
        <f t="shared" si="5"/>
        <v>7.3435410914196391</v>
      </c>
      <c r="L27" s="84">
        <f t="array" ref="L27">IF(ISERR(INDEX('UNESCO Data'!$M$3:$M$4658,MATCH(A27&amp;$L$130,'UNESCO Data'!$B$3:$B$4658&amp;'UNESCO Data'!$A$3:$A$4658,0))/100),"",INDEX('UNESCO Data'!$M$3:$M$4658,MATCH(A27&amp;$L$130,'UNESCO Data'!$B$3:$B$4658&amp;'UNESCO Data'!$A$3:$A$4658,0))/100)</f>
        <v>0.24990079999999998</v>
      </c>
      <c r="M27" s="81">
        <f t="shared" si="6"/>
        <v>17.420904918564105</v>
      </c>
      <c r="N27" s="84">
        <f t="array" ref="N27">IF(ISERR(INDEX('UNESCO Data'!$M$3:$M$4658,MATCH(A27&amp;$N$130,'UNESCO Data'!$B$3:$B$4658&amp;'UNESCO Data'!$A$3:$A$4658,0))/100),"",INDEX('UNESCO Data'!$M$3:$M$4658,MATCH(A27&amp;$N$130,'UNESCO Data'!$B$3:$B$4658&amp;'UNESCO Data'!$A$3:$A$4658,0))/100)</f>
        <v>0.19994679999999998</v>
      </c>
      <c r="O27" s="81">
        <f t="shared" si="7"/>
        <v>18.655808747270346</v>
      </c>
      <c r="P27" s="57">
        <f t="array" ref="P27">INDEX('UNESCO Data'!$M$3:$M$4658,MATCH(A27&amp;$P$130,'UNESCO Data'!$B$3:$B$4658&amp;'UNESCO Data'!$A$3:$A$4658,0))</f>
        <v>6.3337500000000002</v>
      </c>
      <c r="Q27" s="81">
        <f t="shared" si="8"/>
        <v>36.192287388288001</v>
      </c>
      <c r="R27" s="84">
        <f t="array" ref="R27">IF(ISERR(INDEX('UNESCO Data'!$M$3:$M$4658,MATCH(A27&amp;$R$130,'UNESCO Data'!$B$3:$B$4658&amp;'UNESCO Data'!$A$3:$A$4658,0))/100),"",INDEX('UNESCO Data'!$M$3:$M$4658,MATCH(A27&amp;$R$130,'UNESCO Data'!$B$3:$B$4658&amp;'UNESCO Data'!$A$3:$A$4658,0))/100)</f>
        <v>0.87427369999999993</v>
      </c>
      <c r="S27" s="81">
        <f t="shared" si="9"/>
        <v>80.222412773050962</v>
      </c>
      <c r="T27" s="84">
        <f t="array" ref="T27">IF(ISERR(INDEX('UNESCO Data'!$M$3:$M$4658,MATCH(A27&amp;$T$130,'UNESCO Data'!$B$3:$B$4658&amp;'UNESCO Data'!$A$3:$A$4658,0))/100),"",INDEX('UNESCO Data'!$M$3:$M$4658,MATCH(A27&amp;$T$130,'UNESCO Data'!$B$3:$B$4658&amp;'UNESCO Data'!$A$3:$A$4658,0))/100)</f>
        <v>0.89416709999999999</v>
      </c>
      <c r="U27" s="81">
        <f t="shared" si="10"/>
        <v>88.769393568115163</v>
      </c>
      <c r="V27" s="57">
        <f t="array" ref="V27">INDEX('UNESCO Data'!$M$3:$M$4658,MATCH(A27&amp;$V$130,'UNESCO Data'!$B$3:$B$4658&amp;'UNESCO Data'!$A$3:$A$4658,0))</f>
        <v>45.591090000000001</v>
      </c>
      <c r="W27" s="81">
        <f t="shared" si="11"/>
        <v>48.457588292254052</v>
      </c>
      <c r="X27" s="84">
        <f t="array" ref="X27">IF(ISERR(INDEX('UNESCO Data'!$M$3:$M$4658,MATCH(A27&amp;$X$130,'UNESCO Data'!$B$3:$B$4658&amp;'UNESCO Data'!$A$3:$A$4658,0))/100),"",INDEX('UNESCO Data'!$M$3:$M$4658,MATCH(A27&amp;$X$130,'UNESCO Data'!$B$3:$B$4658&amp;'UNESCO Data'!$A$3:$A$4658,0))/100)</f>
        <v>0.1170491</v>
      </c>
      <c r="Y27" s="81">
        <f t="shared" si="12"/>
        <v>33.309806962299746</v>
      </c>
    </row>
    <row r="28" spans="1:25" x14ac:dyDescent="0.25">
      <c r="A28" s="54" t="s">
        <v>105</v>
      </c>
      <c r="B28" s="61">
        <f t="shared" si="0"/>
        <v>49.516802107477275</v>
      </c>
      <c r="C28" s="59">
        <f t="shared" si="1"/>
        <v>22</v>
      </c>
      <c r="D28" s="84">
        <f t="array" ref="D28">IF(ISERR(INDEX('UNESCO Data'!$M$3:$M$4658,MATCH(A28&amp;$D$130,'UNESCO Data'!$B$3:$B$4658&amp;'UNESCO Data'!$A$3:$A$4658,0))/100),"",INDEX('UNESCO Data'!$M$3:$M$4658,MATCH(A28&amp;$D$130,'UNESCO Data'!$B$3:$B$4658&amp;'UNESCO Data'!$A$3:$A$4658,0))/100)</f>
        <v>0.10071709999999999</v>
      </c>
      <c r="E28" s="81">
        <f t="shared" si="2"/>
        <v>84.602713088568919</v>
      </c>
      <c r="F28" s="84">
        <f t="array" ref="F28">IF(ISERR(INDEX('UNESCO Data'!$M$3:$M$4658,MATCH(A28&amp;$F$130,'UNESCO Data'!$B$3:$B$4658&amp;'UNESCO Data'!$A$3:$A$4658,0))/100),"",INDEX('UNESCO Data'!$M$3:$M$4658,MATCH(A28&amp;$F$130,'UNESCO Data'!$B$3:$B$4658&amp;'UNESCO Data'!$A$3:$A$4658,0))/100)</f>
        <v>0.1672401</v>
      </c>
      <c r="G28" s="81">
        <f t="shared" si="3"/>
        <v>73.76038938278586</v>
      </c>
      <c r="H28" s="84">
        <f t="array" ref="H28">IF(ISERR(INDEX('UNESCO Data'!$M$3:$M$4658,MATCH(A28&amp;$H$130,'UNESCO Data'!$B$3:$B$4658&amp;'UNESCO Data'!$A$3:$A$4658,0))/100),"",INDEX('UNESCO Data'!$M$3:$M$4658,MATCH(A28&amp;$H$130,'UNESCO Data'!$B$3:$B$4658&amp;'UNESCO Data'!$A$3:$A$4658,0))/100)</f>
        <v>0.52646380000000004</v>
      </c>
      <c r="I28" s="81">
        <f t="shared" si="4"/>
        <v>37.950466845944646</v>
      </c>
      <c r="J28" s="86">
        <f t="array" ref="J28">IF(ISERR(INDEX('UNESCO Data'!$M$3:$M$4658,MATCH(A28&amp;$J$130,'UNESCO Data'!$B$3:$B$4658&amp;'UNESCO Data'!$A$3:$A$4658,0))/100),"",INDEX('UNESCO Data'!$M$3:$M$4658,MATCH(A28&amp;$J$130,'UNESCO Data'!$B$3:$B$4658&amp;'UNESCO Data'!$A$3:$A$4658,0))/100)</f>
        <v>0.50483630000000002</v>
      </c>
      <c r="K28" s="81">
        <f t="shared" si="5"/>
        <v>28.6670345942705</v>
      </c>
      <c r="L28" s="84">
        <f t="array" ref="L28">IF(ISERR(INDEX('UNESCO Data'!$M$3:$M$4658,MATCH(A28&amp;$L$130,'UNESCO Data'!$B$3:$B$4658&amp;'UNESCO Data'!$A$3:$A$4658,0))/100),"",INDEX('UNESCO Data'!$M$3:$M$4658,MATCH(A28&amp;$L$130,'UNESCO Data'!$B$3:$B$4658&amp;'UNESCO Data'!$A$3:$A$4658,0))/100)</f>
        <v>0.28431139999999999</v>
      </c>
      <c r="M28" s="81">
        <f t="shared" si="6"/>
        <v>21.209198799172508</v>
      </c>
      <c r="N28" s="84">
        <f t="array" ref="N28">IF(ISERR(INDEX('UNESCO Data'!$M$3:$M$4658,MATCH(A28&amp;$N$130,'UNESCO Data'!$B$3:$B$4658&amp;'UNESCO Data'!$A$3:$A$4658,0))/100),"",INDEX('UNESCO Data'!$M$3:$M$4658,MATCH(A28&amp;$N$130,'UNESCO Data'!$B$3:$B$4658&amp;'UNESCO Data'!$A$3:$A$4658,0))/100)</f>
        <v>0.18883420000000001</v>
      </c>
      <c r="O28" s="81">
        <f t="shared" si="7"/>
        <v>17.434408222070104</v>
      </c>
      <c r="P28" s="57">
        <f t="array" ref="P28">INDEX('UNESCO Data'!$M$3:$M$4658,MATCH(A28&amp;$P$130,'UNESCO Data'!$B$3:$B$4658&amp;'UNESCO Data'!$A$3:$A$4658,0))</f>
        <v>7.5613010000000003</v>
      </c>
      <c r="Q28" s="81">
        <f t="shared" si="8"/>
        <v>46.177336872218632</v>
      </c>
      <c r="R28" s="84">
        <f t="array" ref="R28">IF(ISERR(INDEX('UNESCO Data'!$M$3:$M$4658,MATCH(A28&amp;$R$130,'UNESCO Data'!$B$3:$B$4658&amp;'UNESCO Data'!$A$3:$A$4658,0))/100),"",INDEX('UNESCO Data'!$M$3:$M$4658,MATCH(A28&amp;$R$130,'UNESCO Data'!$B$3:$B$4658&amp;'UNESCO Data'!$A$3:$A$4658,0))/100)</f>
        <v>0.74928470000000003</v>
      </c>
      <c r="S28" s="81">
        <f t="shared" si="9"/>
        <v>60.560807763525268</v>
      </c>
      <c r="T28" s="84">
        <f t="array" ref="T28">IF(ISERR(INDEX('UNESCO Data'!$M$3:$M$4658,MATCH(A28&amp;$T$130,'UNESCO Data'!$B$3:$B$4658&amp;'UNESCO Data'!$A$3:$A$4658,0))/100),"",INDEX('UNESCO Data'!$M$3:$M$4658,MATCH(A28&amp;$T$130,'UNESCO Data'!$B$3:$B$4658&amp;'UNESCO Data'!$A$3:$A$4658,0))/100)</f>
        <v>0.90809830000000002</v>
      </c>
      <c r="U28" s="81">
        <f t="shared" si="10"/>
        <v>90.247722370631905</v>
      </c>
      <c r="V28" s="57">
        <f t="array" ref="V28">INDEX('UNESCO Data'!$M$3:$M$4658,MATCH(A28&amp;$V$130,'UNESCO Data'!$B$3:$B$4658&amp;'UNESCO Data'!$A$3:$A$4658,0))</f>
        <v>69.509690000000006</v>
      </c>
      <c r="W28" s="81">
        <f t="shared" si="11"/>
        <v>14.886299375456055</v>
      </c>
      <c r="X28" s="84">
        <f t="array" ref="X28">IF(ISERR(INDEX('UNESCO Data'!$M$3:$M$4658,MATCH(A28&amp;$X$130,'UNESCO Data'!$B$3:$B$4658&amp;'UNESCO Data'!$A$3:$A$4658,0))/100),"",INDEX('UNESCO Data'!$M$3:$M$4658,MATCH(A28&amp;$X$130,'UNESCO Data'!$B$3:$B$4658&amp;'UNESCO Data'!$A$3:$A$4658,0))/100)</f>
        <v>0.21551580000000001</v>
      </c>
      <c r="Y28" s="81">
        <f t="shared" si="12"/>
        <v>69.188445867605679</v>
      </c>
    </row>
    <row r="29" spans="1:25" x14ac:dyDescent="0.25">
      <c r="A29" s="54" t="s">
        <v>22</v>
      </c>
      <c r="B29" s="61">
        <f t="shared" si="0"/>
        <v>50.244062432090388</v>
      </c>
      <c r="C29" s="59">
        <f t="shared" si="1"/>
        <v>23</v>
      </c>
      <c r="D29" s="84">
        <f t="array" ref="D29">IF(ISERR(INDEX('UNESCO Data'!$M$3:$M$4658,MATCH(A29&amp;$D$130,'UNESCO Data'!$B$3:$B$4658&amp;'UNESCO Data'!$A$3:$A$4658,0))/100),"",INDEX('UNESCO Data'!$M$3:$M$4658,MATCH(A29&amp;$D$130,'UNESCO Data'!$B$3:$B$4658&amp;'UNESCO Data'!$A$3:$A$4658,0))/100)</f>
        <v>1.3738000000000001E-3</v>
      </c>
      <c r="E29" s="81">
        <f t="shared" si="2"/>
        <v>99.934179051499299</v>
      </c>
      <c r="F29" s="84">
        <f t="array" ref="F29">IF(ISERR(INDEX('UNESCO Data'!$M$3:$M$4658,MATCH(A29&amp;$F$130,'UNESCO Data'!$B$3:$B$4658&amp;'UNESCO Data'!$A$3:$A$4658,0))/100),"",INDEX('UNESCO Data'!$M$3:$M$4658,MATCH(A29&amp;$F$130,'UNESCO Data'!$B$3:$B$4658&amp;'UNESCO Data'!$A$3:$A$4658,0))/100)</f>
        <v>0.29405039999999999</v>
      </c>
      <c r="G29" s="81">
        <f t="shared" si="3"/>
        <v>53.864127097292666</v>
      </c>
      <c r="H29" s="84">
        <f t="array" ref="H29">IF(ISERR(INDEX('UNESCO Data'!$M$3:$M$4658,MATCH(A29&amp;$H$130,'UNESCO Data'!$B$3:$B$4658&amp;'UNESCO Data'!$A$3:$A$4658,0))/100),"",INDEX('UNESCO Data'!$M$3:$M$4658,MATCH(A29&amp;$H$130,'UNESCO Data'!$B$3:$B$4658&amp;'UNESCO Data'!$A$3:$A$4658,0))/100)</f>
        <v>0.48015790000000003</v>
      </c>
      <c r="I29" s="81">
        <f t="shared" si="4"/>
        <v>43.458447285232786</v>
      </c>
      <c r="J29" s="86">
        <f t="array" ref="J29">IF(ISERR(INDEX('UNESCO Data'!$M$3:$M$4658,MATCH(A29&amp;$J$130,'UNESCO Data'!$B$3:$B$4658&amp;'UNESCO Data'!$A$3:$A$4658,0))/100),"",INDEX('UNESCO Data'!$M$3:$M$4658,MATCH(A29&amp;$J$130,'UNESCO Data'!$B$3:$B$4658&amp;'UNESCO Data'!$A$3:$A$4658,0))/100)</f>
        <v>0.61893810000000005</v>
      </c>
      <c r="K29" s="81">
        <f t="shared" si="5"/>
        <v>45.104466805338213</v>
      </c>
      <c r="L29" s="84">
        <f t="array" ref="L29">IF(ISERR(INDEX('UNESCO Data'!$M$3:$M$4658,MATCH(A29&amp;$L$130,'UNESCO Data'!$B$3:$B$4658&amp;'UNESCO Data'!$A$3:$A$4658,0))/100),"",INDEX('UNESCO Data'!$M$3:$M$4658,MATCH(A29&amp;$L$130,'UNESCO Data'!$B$3:$B$4658&amp;'UNESCO Data'!$A$3:$A$4658,0))/100)</f>
        <v>0.40583429999999998</v>
      </c>
      <c r="M29" s="81">
        <f t="shared" si="6"/>
        <v>34.587764079167243</v>
      </c>
      <c r="N29" s="84">
        <f t="array" ref="N29">IF(ISERR(INDEX('UNESCO Data'!$M$3:$M$4658,MATCH(A29&amp;$N$130,'UNESCO Data'!$B$3:$B$4658&amp;'UNESCO Data'!$A$3:$A$4658,0))/100),"",INDEX('UNESCO Data'!$M$3:$M$4658,MATCH(A29&amp;$N$130,'UNESCO Data'!$B$3:$B$4658&amp;'UNESCO Data'!$A$3:$A$4658,0))/100)</f>
        <v>0.22556899999999999</v>
      </c>
      <c r="O29" s="81">
        <f t="shared" si="7"/>
        <v>21.471978548827661</v>
      </c>
      <c r="P29" s="57">
        <f t="array" ref="P29">INDEX('UNESCO Data'!$M$3:$M$4658,MATCH(A29&amp;$P$130,'UNESCO Data'!$B$3:$B$4658&amp;'UNESCO Data'!$A$3:$A$4658,0))</f>
        <v>7.0893230000000003</v>
      </c>
      <c r="Q29" s="81">
        <f t="shared" si="8"/>
        <v>42.338210281692774</v>
      </c>
      <c r="R29" s="84">
        <f t="array" ref="R29">IF(ISERR(INDEX('UNESCO Data'!$M$3:$M$4658,MATCH(A29&amp;$R$130,'UNESCO Data'!$B$3:$B$4658&amp;'UNESCO Data'!$A$3:$A$4658,0))/100),"",INDEX('UNESCO Data'!$M$3:$M$4658,MATCH(A29&amp;$R$130,'UNESCO Data'!$B$3:$B$4658&amp;'UNESCO Data'!$A$3:$A$4658,0))/100)</f>
        <v>0.62584660000000003</v>
      </c>
      <c r="S29" s="81">
        <f t="shared" si="9"/>
        <v>41.143169688764011</v>
      </c>
      <c r="T29" s="84">
        <f t="array" ref="T29">IF(ISERR(INDEX('UNESCO Data'!$M$3:$M$4658,MATCH(A29&amp;$T$130,'UNESCO Data'!$B$3:$B$4658&amp;'UNESCO Data'!$A$3:$A$4658,0))/100),"",INDEX('UNESCO Data'!$M$3:$M$4658,MATCH(A29&amp;$T$130,'UNESCO Data'!$B$3:$B$4658&amp;'UNESCO Data'!$A$3:$A$4658,0))/100)</f>
        <v>0.69097170000000008</v>
      </c>
      <c r="U29" s="81">
        <f t="shared" si="10"/>
        <v>67.20702906549441</v>
      </c>
      <c r="V29" s="57">
        <f t="array" ref="V29">INDEX('UNESCO Data'!$M$3:$M$4658,MATCH(A29&amp;$V$130,'UNESCO Data'!$B$3:$B$4658&amp;'UNESCO Data'!$A$3:$A$4658,0))</f>
        <v>45.044780000000003</v>
      </c>
      <c r="W29" s="81">
        <f t="shared" si="11"/>
        <v>49.224369410218138</v>
      </c>
      <c r="X29" s="84">
        <f t="array" ref="X29">IF(ISERR(INDEX('UNESCO Data'!$M$3:$M$4658,MATCH(A29&amp;$X$130,'UNESCO Data'!$B$3:$B$4658&amp;'UNESCO Data'!$A$3:$A$4658,0))/100),"",INDEX('UNESCO Data'!$M$3:$M$4658,MATCH(A29&amp;$X$130,'UNESCO Data'!$B$3:$B$4658&amp;'UNESCO Data'!$A$3:$A$4658,0))/100)</f>
        <v>0.17479520000000001</v>
      </c>
      <c r="Y29" s="81">
        <f t="shared" si="12"/>
        <v>54.350945439467026</v>
      </c>
    </row>
    <row r="30" spans="1:25" x14ac:dyDescent="0.25">
      <c r="A30" s="54" t="s">
        <v>33</v>
      </c>
      <c r="B30" s="61">
        <f t="shared" si="0"/>
        <v>51.06028653443979</v>
      </c>
      <c r="C30" s="59">
        <f t="shared" si="1"/>
        <v>24</v>
      </c>
      <c r="D30" s="84">
        <f t="array" ref="D30">IF(ISERR(INDEX('UNESCO Data'!$M$3:$M$4658,MATCH(A30&amp;$D$130,'UNESCO Data'!$B$3:$B$4658&amp;'UNESCO Data'!$A$3:$A$4658,0))/100),"",INDEX('UNESCO Data'!$M$3:$M$4658,MATCH(A30&amp;$D$130,'UNESCO Data'!$B$3:$B$4658&amp;'UNESCO Data'!$A$3:$A$4658,0))/100)</f>
        <v>4.3714000000000001E-3</v>
      </c>
      <c r="E30" s="81">
        <f t="shared" si="2"/>
        <v>99.471565041591418</v>
      </c>
      <c r="F30" s="84">
        <f t="array" ref="F30">IF(ISERR(INDEX('UNESCO Data'!$M$3:$M$4658,MATCH(A30&amp;$F$130,'UNESCO Data'!$B$3:$B$4658&amp;'UNESCO Data'!$A$3:$A$4658,0))/100),"",INDEX('UNESCO Data'!$M$3:$M$4658,MATCH(A30&amp;$F$130,'UNESCO Data'!$B$3:$B$4658&amp;'UNESCO Data'!$A$3:$A$4658,0))/100)</f>
        <v>0.32232339999999998</v>
      </c>
      <c r="G30" s="81">
        <f t="shared" si="3"/>
        <v>49.42815443893803</v>
      </c>
      <c r="H30" s="84">
        <f t="array" ref="H30">IF(ISERR(INDEX('UNESCO Data'!$M$3:$M$4658,MATCH(A30&amp;$H$130,'UNESCO Data'!$B$3:$B$4658&amp;'UNESCO Data'!$A$3:$A$4658,0))/100),"",INDEX('UNESCO Data'!$M$3:$M$4658,MATCH(A30&amp;$H$130,'UNESCO Data'!$B$3:$B$4658&amp;'UNESCO Data'!$A$3:$A$4658,0))/100)</f>
        <v>0.50799700000000003</v>
      </c>
      <c r="I30" s="81">
        <f t="shared" si="4"/>
        <v>40.147050287282497</v>
      </c>
      <c r="J30" s="86">
        <f t="array" ref="J30">IF(ISERR(INDEX('UNESCO Data'!$M$3:$M$4658,MATCH(A30&amp;$J$130,'UNESCO Data'!$B$3:$B$4658&amp;'UNESCO Data'!$A$3:$A$4658,0))/100),"",INDEX('UNESCO Data'!$M$3:$M$4658,MATCH(A30&amp;$J$130,'UNESCO Data'!$B$3:$B$4658&amp;'UNESCO Data'!$A$3:$A$4658,0))/100)</f>
        <v>0.68559629999999994</v>
      </c>
      <c r="K30" s="81">
        <f t="shared" si="5"/>
        <v>54.707204394156193</v>
      </c>
      <c r="L30" s="84">
        <f t="array" ref="L30">IF(ISERR(INDEX('UNESCO Data'!$M$3:$M$4658,MATCH(A30&amp;$L$130,'UNESCO Data'!$B$3:$B$4658&amp;'UNESCO Data'!$A$3:$A$4658,0))/100),"",INDEX('UNESCO Data'!$M$3:$M$4658,MATCH(A30&amp;$L$130,'UNESCO Data'!$B$3:$B$4658&amp;'UNESCO Data'!$A$3:$A$4658,0))/100)</f>
        <v>0.37313420000000003</v>
      </c>
      <c r="M30" s="81">
        <f t="shared" si="6"/>
        <v>30.987780680874781</v>
      </c>
      <c r="N30" s="84">
        <f t="array" ref="N30">IF(ISERR(INDEX('UNESCO Data'!$M$3:$M$4658,MATCH(A30&amp;$N$130,'UNESCO Data'!$B$3:$B$4658&amp;'UNESCO Data'!$A$3:$A$4658,0))/100),"",INDEX('UNESCO Data'!$M$3:$M$4658,MATCH(A30&amp;$N$130,'UNESCO Data'!$B$3:$B$4658&amp;'UNESCO Data'!$A$3:$A$4658,0))/100)</f>
        <v>0.18471889999999999</v>
      </c>
      <c r="O30" s="81">
        <f t="shared" si="7"/>
        <v>16.982090170366938</v>
      </c>
      <c r="P30" s="57">
        <f t="array" ref="P30">INDEX('UNESCO Data'!$M$3:$M$4658,MATCH(A30&amp;$P$130,'UNESCO Data'!$B$3:$B$4658&amp;'UNESCO Data'!$A$3:$A$4658,0))</f>
        <v>6.7303699999999997</v>
      </c>
      <c r="Q30" s="81">
        <f t="shared" si="8"/>
        <v>39.418442819969911</v>
      </c>
      <c r="R30" s="84">
        <f t="array" ref="R30">IF(ISERR(INDEX('UNESCO Data'!$M$3:$M$4658,MATCH(A30&amp;$R$130,'UNESCO Data'!$B$3:$B$4658&amp;'UNESCO Data'!$A$3:$A$4658,0))/100),"",INDEX('UNESCO Data'!$M$3:$M$4658,MATCH(A30&amp;$R$130,'UNESCO Data'!$B$3:$B$4658&amp;'UNESCO Data'!$A$3:$A$4658,0))/100)</f>
        <v>0.8711932</v>
      </c>
      <c r="S30" s="81">
        <f t="shared" si="9"/>
        <v>79.737829535871356</v>
      </c>
      <c r="T30" s="84">
        <f t="array" ref="T30">IF(ISERR(INDEX('UNESCO Data'!$M$3:$M$4658,MATCH(A30&amp;$T$130,'UNESCO Data'!$B$3:$B$4658&amp;'UNESCO Data'!$A$3:$A$4658,0))/100),"",INDEX('UNESCO Data'!$M$3:$M$4658,MATCH(A30&amp;$T$130,'UNESCO Data'!$B$3:$B$4658&amp;'UNESCO Data'!$A$3:$A$4658,0))/100)</f>
        <v>0.58065429999999996</v>
      </c>
      <c r="U30" s="81">
        <f t="shared" si="10"/>
        <v>55.50054363432119</v>
      </c>
      <c r="V30" s="57">
        <f t="array" ref="V30">INDEX('UNESCO Data'!$M$3:$M$4658,MATCH(A30&amp;$V$130,'UNESCO Data'!$B$3:$B$4658&amp;'UNESCO Data'!$A$3:$A$4658,0))</f>
        <v>41.465710000000001</v>
      </c>
      <c r="W30" s="81">
        <f t="shared" si="11"/>
        <v>54.24782366855451</v>
      </c>
      <c r="X30" s="84">
        <f t="array" ref="X30">IF(ISERR(INDEX('UNESCO Data'!$M$3:$M$4658,MATCH(A30&amp;$X$130,'UNESCO Data'!$B$3:$B$4658&amp;'UNESCO Data'!$A$3:$A$4658,0))/100),"",INDEX('UNESCO Data'!$M$3:$M$4658,MATCH(A30&amp;$X$130,'UNESCO Data'!$B$3:$B$4658&amp;'UNESCO Data'!$A$3:$A$4658,0))/100)</f>
        <v>0.1382495</v>
      </c>
      <c r="Y30" s="81">
        <f t="shared" si="12"/>
        <v>41.034667206910846</v>
      </c>
    </row>
    <row r="31" spans="1:25" x14ac:dyDescent="0.25">
      <c r="A31" s="54" t="s">
        <v>17</v>
      </c>
      <c r="B31" s="61">
        <f t="shared" si="0"/>
        <v>51.284859675859259</v>
      </c>
      <c r="C31" s="59">
        <f t="shared" si="1"/>
        <v>25</v>
      </c>
      <c r="D31" s="84">
        <f t="array" ref="D31">IF(ISERR(INDEX('UNESCO Data'!$M$3:$M$4658,MATCH(A31&amp;$D$130,'UNESCO Data'!$B$3:$B$4658&amp;'UNESCO Data'!$A$3:$A$4658,0))/100),"",INDEX('UNESCO Data'!$M$3:$M$4658,MATCH(A31&amp;$D$130,'UNESCO Data'!$B$3:$B$4658&amp;'UNESCO Data'!$A$3:$A$4658,0))/100)</f>
        <v>9.9167100000000008E-2</v>
      </c>
      <c r="E31" s="81">
        <f t="shared" si="2"/>
        <v>84.841921693905562</v>
      </c>
      <c r="F31" s="84">
        <f t="array" ref="F31">IF(ISERR(INDEX('UNESCO Data'!$M$3:$M$4658,MATCH(A31&amp;$F$130,'UNESCO Data'!$B$3:$B$4658&amp;'UNESCO Data'!$A$3:$A$4658,0))/100),"",INDEX('UNESCO Data'!$M$3:$M$4658,MATCH(A31&amp;$F$130,'UNESCO Data'!$B$3:$B$4658&amp;'UNESCO Data'!$A$3:$A$4658,0))/100)</f>
        <v>0.28128880000000001</v>
      </c>
      <c r="G31" s="81">
        <f t="shared" si="3"/>
        <v>55.866394584890664</v>
      </c>
      <c r="H31" s="84">
        <f t="array" ref="H31">IF(ISERR(INDEX('UNESCO Data'!$M$3:$M$4658,MATCH(A31&amp;$H$130,'UNESCO Data'!$B$3:$B$4658&amp;'UNESCO Data'!$A$3:$A$4658,0))/100),"",INDEX('UNESCO Data'!$M$3:$M$4658,MATCH(A31&amp;$H$130,'UNESCO Data'!$B$3:$B$4658&amp;'UNESCO Data'!$A$3:$A$4658,0))/100)</f>
        <v>0.55504880000000001</v>
      </c>
      <c r="I31" s="81">
        <f t="shared" si="4"/>
        <v>34.550346756343728</v>
      </c>
      <c r="J31" s="86">
        <f t="array" ref="J31">IF(ISERR(INDEX('UNESCO Data'!$M$3:$M$4658,MATCH(A31&amp;$J$130,'UNESCO Data'!$B$3:$B$4658&amp;'UNESCO Data'!$A$3:$A$4658,0))/100),"",INDEX('UNESCO Data'!$M$3:$M$4658,MATCH(A31&amp;$J$130,'UNESCO Data'!$B$3:$B$4658&amp;'UNESCO Data'!$A$3:$A$4658,0))/100)</f>
        <v>0.75054029999999994</v>
      </c>
      <c r="K31" s="81">
        <f t="shared" si="5"/>
        <v>64.062995429140585</v>
      </c>
      <c r="L31" s="84">
        <f t="array" ref="L31">IF(ISERR(INDEX('UNESCO Data'!$M$3:$M$4658,MATCH(A31&amp;$L$130,'UNESCO Data'!$B$3:$B$4658&amp;'UNESCO Data'!$A$3:$A$4658,0))/100),"",INDEX('UNESCO Data'!$M$3:$M$4658,MATCH(A31&amp;$L$130,'UNESCO Data'!$B$3:$B$4658&amp;'UNESCO Data'!$A$3:$A$4658,0))/100)</f>
        <v>0.54141249999999996</v>
      </c>
      <c r="M31" s="81">
        <f t="shared" si="6"/>
        <v>49.5136899683962</v>
      </c>
      <c r="N31" s="84">
        <f t="array" ref="N31">IF(ISERR(INDEX('UNESCO Data'!$M$3:$M$4658,MATCH(A31&amp;$N$130,'UNESCO Data'!$B$3:$B$4658&amp;'UNESCO Data'!$A$3:$A$4658,0))/100),"",INDEX('UNESCO Data'!$M$3:$M$4658,MATCH(A31&amp;$N$130,'UNESCO Data'!$B$3:$B$4658&amp;'UNESCO Data'!$A$3:$A$4658,0))/100)</f>
        <v>0.21247640000000001</v>
      </c>
      <c r="O31" s="81">
        <f t="shared" si="7"/>
        <v>20.032953611707928</v>
      </c>
      <c r="P31" s="57">
        <f t="array" ref="P31">INDEX('UNESCO Data'!$M$3:$M$4658,MATCH(A31&amp;$P$130,'UNESCO Data'!$B$3:$B$4658&amp;'UNESCO Data'!$A$3:$A$4658,0))</f>
        <v>6.6305529999999999</v>
      </c>
      <c r="Q31" s="81">
        <f t="shared" si="8"/>
        <v>38.606519173345454</v>
      </c>
      <c r="R31" s="84">
        <f t="array" ref="R31">IF(ISERR(INDEX('UNESCO Data'!$M$3:$M$4658,MATCH(A31&amp;$R$130,'UNESCO Data'!$B$3:$B$4658&amp;'UNESCO Data'!$A$3:$A$4658,0))/100),"",INDEX('UNESCO Data'!$M$3:$M$4658,MATCH(A31&amp;$R$130,'UNESCO Data'!$B$3:$B$4658&amp;'UNESCO Data'!$A$3:$A$4658,0))/100)</f>
        <v>0.80622550000000004</v>
      </c>
      <c r="S31" s="81">
        <f t="shared" si="9"/>
        <v>69.517976142553835</v>
      </c>
      <c r="T31" s="84">
        <f t="array" ref="T31">IF(ISERR(INDEX('UNESCO Data'!$M$3:$M$4658,MATCH(A31&amp;$T$130,'UNESCO Data'!$B$3:$B$4658&amp;'UNESCO Data'!$A$3:$A$4658,0))/100),"",INDEX('UNESCO Data'!$M$3:$M$4658,MATCH(A31&amp;$T$130,'UNESCO Data'!$B$3:$B$4658&amp;'UNESCO Data'!$A$3:$A$4658,0))/100)</f>
        <v>0.47578999999999999</v>
      </c>
      <c r="U31" s="81">
        <f t="shared" si="10"/>
        <v>44.372721548229798</v>
      </c>
      <c r="V31" s="57">
        <f t="array" ref="V31">INDEX('UNESCO Data'!$M$3:$M$4658,MATCH(A31&amp;$V$130,'UNESCO Data'!$B$3:$B$4658&amp;'UNESCO Data'!$A$3:$A$4658,0))</f>
        <v>36.127009999999999</v>
      </c>
      <c r="W31" s="81">
        <f t="shared" si="11"/>
        <v>61.741031470855198</v>
      </c>
      <c r="X31" s="84">
        <f t="array" ref="X31">IF(ISERR(INDEX('UNESCO Data'!$M$3:$M$4658,MATCH(A31&amp;$X$130,'UNESCO Data'!$B$3:$B$4658&amp;'UNESCO Data'!$A$3:$A$4658,0))/100),"",INDEX('UNESCO Data'!$M$3:$M$4658,MATCH(A31&amp;$X$130,'UNESCO Data'!$B$3:$B$4658&amp;'UNESCO Data'!$A$3:$A$4658,0))/100)</f>
        <v>0.1382282</v>
      </c>
      <c r="Y31" s="81">
        <f t="shared" si="12"/>
        <v>41.026906055083039</v>
      </c>
    </row>
    <row r="32" spans="1:25" x14ac:dyDescent="0.25">
      <c r="A32" s="54" t="s">
        <v>66</v>
      </c>
      <c r="B32" s="61">
        <f t="shared" si="0"/>
        <v>51.744039044086136</v>
      </c>
      <c r="C32" s="59">
        <f t="shared" si="1"/>
        <v>26</v>
      </c>
      <c r="D32" s="84">
        <f t="array" ref="D32">IF(ISERR(INDEX('UNESCO Data'!$M$3:$M$4658,MATCH(A32&amp;$D$130,'UNESCO Data'!$B$3:$B$4658&amp;'UNESCO Data'!$A$3:$A$4658,0))/100),"",INDEX('UNESCO Data'!$M$3:$M$4658,MATCH(A32&amp;$D$130,'UNESCO Data'!$B$3:$B$4658&amp;'UNESCO Data'!$A$3:$A$4658,0))/100)</f>
        <v>0.27622420000000003</v>
      </c>
      <c r="E32" s="81">
        <f t="shared" si="2"/>
        <v>57.517030109418634</v>
      </c>
      <c r="F32" s="84">
        <f t="array" ref="F32">IF(ISERR(INDEX('UNESCO Data'!$M$3:$M$4658,MATCH(A32&amp;$F$130,'UNESCO Data'!$B$3:$B$4658&amp;'UNESCO Data'!$A$3:$A$4658,0))/100),"",INDEX('UNESCO Data'!$M$3:$M$4658,MATCH(A32&amp;$F$130,'UNESCO Data'!$B$3:$B$4658&amp;'UNESCO Data'!$A$3:$A$4658,0))/100)</f>
        <v>0.2310479</v>
      </c>
      <c r="G32" s="81">
        <f t="shared" si="3"/>
        <v>63.749083324364008</v>
      </c>
      <c r="H32" s="84">
        <f t="array" ref="H32">IF(ISERR(INDEX('UNESCO Data'!$M$3:$M$4658,MATCH(A32&amp;$H$130,'UNESCO Data'!$B$3:$B$4658&amp;'UNESCO Data'!$A$3:$A$4658,0))/100),"",INDEX('UNESCO Data'!$M$3:$M$4658,MATCH(A32&amp;$H$130,'UNESCO Data'!$B$3:$B$4658&amp;'UNESCO Data'!$A$3:$A$4658,0))/100)</f>
        <v>0.48373649999999996</v>
      </c>
      <c r="I32" s="81">
        <f t="shared" si="4"/>
        <v>43.03278103535888</v>
      </c>
      <c r="J32" s="86">
        <f t="array" ref="J32">IF(ISERR(INDEX('UNESCO Data'!$M$3:$M$4658,MATCH(A32&amp;$J$130,'UNESCO Data'!$B$3:$B$4658&amp;'UNESCO Data'!$A$3:$A$4658,0))/100),"",INDEX('UNESCO Data'!$M$3:$M$4658,MATCH(A32&amp;$J$130,'UNESCO Data'!$B$3:$B$4658&amp;'UNESCO Data'!$A$3:$A$4658,0))/100)</f>
        <v>0.63982529999999993</v>
      </c>
      <c r="K32" s="81">
        <f t="shared" si="5"/>
        <v>48.113463456390271</v>
      </c>
      <c r="L32" s="84">
        <f t="array" ref="L32">IF(ISERR(INDEX('UNESCO Data'!$M$3:$M$4658,MATCH(A32&amp;$L$130,'UNESCO Data'!$B$3:$B$4658&amp;'UNESCO Data'!$A$3:$A$4658,0))/100),"",INDEX('UNESCO Data'!$M$3:$M$4658,MATCH(A32&amp;$L$130,'UNESCO Data'!$B$3:$B$4658&amp;'UNESCO Data'!$A$3:$A$4658,0))/100)</f>
        <v>0.49465960000000003</v>
      </c>
      <c r="M32" s="81">
        <f t="shared" si="6"/>
        <v>44.366621188116397</v>
      </c>
      <c r="N32" s="84">
        <f t="array" ref="N32">IF(ISERR(INDEX('UNESCO Data'!$M$3:$M$4658,MATCH(A32&amp;$N$130,'UNESCO Data'!$B$3:$B$4658&amp;'UNESCO Data'!$A$3:$A$4658,0))/100),"",INDEX('UNESCO Data'!$M$3:$M$4658,MATCH(A32&amp;$N$130,'UNESCO Data'!$B$3:$B$4658&amp;'UNESCO Data'!$A$3:$A$4658,0))/100)</f>
        <v>0.32813270000000005</v>
      </c>
      <c r="O32" s="81">
        <f t="shared" si="7"/>
        <v>32.744890112861341</v>
      </c>
      <c r="P32" s="57">
        <f t="array" ref="P32">INDEX('UNESCO Data'!$M$3:$M$4658,MATCH(A32&amp;$P$130,'UNESCO Data'!$B$3:$B$4658&amp;'UNESCO Data'!$A$3:$A$4658,0))</f>
        <v>7.3089899999999997</v>
      </c>
      <c r="Q32" s="81">
        <f t="shared" si="8"/>
        <v>44.125008439151472</v>
      </c>
      <c r="R32" s="84">
        <f t="array" ref="R32">IF(ISERR(INDEX('UNESCO Data'!$M$3:$M$4658,MATCH(A32&amp;$R$130,'UNESCO Data'!$B$3:$B$4658&amp;'UNESCO Data'!$A$3:$A$4658,0))/100),"",INDEX('UNESCO Data'!$M$3:$M$4658,MATCH(A32&amp;$R$130,'UNESCO Data'!$B$3:$B$4658&amp;'UNESCO Data'!$A$3:$A$4658,0))/100)</f>
        <v>0.75563050000000009</v>
      </c>
      <c r="S32" s="81">
        <f t="shared" si="9"/>
        <v>61.559044512914816</v>
      </c>
      <c r="T32" s="84">
        <f t="array" ref="T32">IF(ISERR(INDEX('UNESCO Data'!$M$3:$M$4658,MATCH(A32&amp;$T$130,'UNESCO Data'!$B$3:$B$4658&amp;'UNESCO Data'!$A$3:$A$4658,0))/100),"",INDEX('UNESCO Data'!$M$3:$M$4658,MATCH(A32&amp;$T$130,'UNESCO Data'!$B$3:$B$4658&amp;'UNESCO Data'!$A$3:$A$4658,0))/100)</f>
        <v>0.9301024</v>
      </c>
      <c r="U32" s="81">
        <f t="shared" si="10"/>
        <v>92.582718264988358</v>
      </c>
      <c r="V32" s="57">
        <f t="array" ref="V32">INDEX('UNESCO Data'!$M$3:$M$4658,MATCH(A32&amp;$V$130,'UNESCO Data'!$B$3:$B$4658&amp;'UNESCO Data'!$A$3:$A$4658,0))</f>
        <v>42.147300000000001</v>
      </c>
      <c r="W32" s="81">
        <f t="shared" si="11"/>
        <v>53.291168395553569</v>
      </c>
      <c r="X32" s="84">
        <f t="array" ref="X32">IF(ISERR(INDEX('UNESCO Data'!$M$3:$M$4658,MATCH(A32&amp;$X$130,'UNESCO Data'!$B$3:$B$4658&amp;'UNESCO Data'!$A$3:$A$4658,0))/100),"",INDEX('UNESCO Data'!$M$3:$M$4658,MATCH(A32&amp;$X$130,'UNESCO Data'!$B$3:$B$4658&amp;'UNESCO Data'!$A$3:$A$4658,0))/100)</f>
        <v>0.1027583</v>
      </c>
      <c r="Y32" s="81">
        <f t="shared" si="12"/>
        <v>28.102620645829855</v>
      </c>
    </row>
    <row r="33" spans="1:25" x14ac:dyDescent="0.25">
      <c r="A33" s="54" t="s">
        <v>76</v>
      </c>
      <c r="B33" s="61">
        <f t="shared" si="0"/>
        <v>52.786745038764764</v>
      </c>
      <c r="C33" s="59">
        <f t="shared" si="1"/>
        <v>27</v>
      </c>
      <c r="D33" s="84">
        <f t="array" ref="D33">IF(ISERR(INDEX('UNESCO Data'!$M$3:$M$4658,MATCH(A33&amp;$D$130,'UNESCO Data'!$B$3:$B$4658&amp;'UNESCO Data'!$A$3:$A$4658,0))/100),"",INDEX('UNESCO Data'!$M$3:$M$4658,MATCH(A33&amp;$D$130,'UNESCO Data'!$B$3:$B$4658&amp;'UNESCO Data'!$A$3:$A$4658,0))/100)</f>
        <v>0.1441519</v>
      </c>
      <c r="E33" s="81">
        <f t="shared" si="2"/>
        <v>77.899501520132091</v>
      </c>
      <c r="F33" s="84">
        <f t="array" ref="F33">IF(ISERR(INDEX('UNESCO Data'!$M$3:$M$4658,MATCH(A33&amp;$F$130,'UNESCO Data'!$B$3:$B$4658&amp;'UNESCO Data'!$A$3:$A$4658,0))/100),"",INDEX('UNESCO Data'!$M$3:$M$4658,MATCH(A33&amp;$F$130,'UNESCO Data'!$B$3:$B$4658&amp;'UNESCO Data'!$A$3:$A$4658,0))/100)</f>
        <v>6.7460500000000007E-2</v>
      </c>
      <c r="G33" s="81">
        <f t="shared" si="3"/>
        <v>89.41559319778824</v>
      </c>
      <c r="H33" s="84">
        <f t="array" ref="H33">IF(ISERR(INDEX('UNESCO Data'!$M$3:$M$4658,MATCH(A33&amp;$H$130,'UNESCO Data'!$B$3:$B$4658&amp;'UNESCO Data'!$A$3:$A$4658,0))/100),"",INDEX('UNESCO Data'!$M$3:$M$4658,MATCH(A33&amp;$H$130,'UNESCO Data'!$B$3:$B$4658&amp;'UNESCO Data'!$A$3:$A$4658,0))/100)</f>
        <v>0.14337369999999999</v>
      </c>
      <c r="I33" s="81">
        <f t="shared" si="4"/>
        <v>83.518154274219185</v>
      </c>
      <c r="J33" s="86">
        <f t="array" ref="J33">IF(ISERR(INDEX('UNESCO Data'!$M$3:$M$4658,MATCH(A33&amp;$J$130,'UNESCO Data'!$B$3:$B$4658&amp;'UNESCO Data'!$A$3:$A$4658,0))/100),"",INDEX('UNESCO Data'!$M$3:$M$4658,MATCH(A33&amp;$J$130,'UNESCO Data'!$B$3:$B$4658&amp;'UNESCO Data'!$A$3:$A$4658,0))/100)</f>
        <v>0.39115070000000002</v>
      </c>
      <c r="K33" s="81">
        <f t="shared" si="5"/>
        <v>12.28955988857297</v>
      </c>
      <c r="L33" s="84">
        <f t="array" ref="L33">IF(ISERR(INDEX('UNESCO Data'!$M$3:$M$4658,MATCH(A33&amp;$L$130,'UNESCO Data'!$B$3:$B$4658&amp;'UNESCO Data'!$A$3:$A$4658,0))/100),"",INDEX('UNESCO Data'!$M$3:$M$4658,MATCH(A33&amp;$L$130,'UNESCO Data'!$B$3:$B$4658&amp;'UNESCO Data'!$A$3:$A$4658,0))/100)</f>
        <v>0.28997780000000001</v>
      </c>
      <c r="M33" s="81">
        <f t="shared" si="6"/>
        <v>21.833017867862957</v>
      </c>
      <c r="N33" s="84">
        <f t="array" ref="N33">IF(ISERR(INDEX('UNESCO Data'!$M$3:$M$4658,MATCH(A33&amp;$N$130,'UNESCO Data'!$B$3:$B$4658&amp;'UNESCO Data'!$A$3:$A$4658,0))/100),"",INDEX('UNESCO Data'!$M$3:$M$4658,MATCH(A33&amp;$N$130,'UNESCO Data'!$B$3:$B$4658&amp;'UNESCO Data'!$A$3:$A$4658,0))/100)</f>
        <v>0.14348030000000001</v>
      </c>
      <c r="O33" s="81">
        <f t="shared" si="7"/>
        <v>12.449501244415954</v>
      </c>
      <c r="P33" s="57">
        <f t="array" ref="P33">INDEX('UNESCO Data'!$M$3:$M$4658,MATCH(A33&amp;$P$130,'UNESCO Data'!$B$3:$B$4658&amp;'UNESCO Data'!$A$3:$A$4658,0))</f>
        <v>8.3211910000000007</v>
      </c>
      <c r="Q33" s="81">
        <f t="shared" si="8"/>
        <v>52.358374769906021</v>
      </c>
      <c r="R33" s="84">
        <f t="array" ref="R33">IF(ISERR(INDEX('UNESCO Data'!$M$3:$M$4658,MATCH(A33&amp;$R$130,'UNESCO Data'!$B$3:$B$4658&amp;'UNESCO Data'!$A$3:$A$4658,0))/100),"",INDEX('UNESCO Data'!$M$3:$M$4658,MATCH(A33&amp;$R$130,'UNESCO Data'!$B$3:$B$4658&amp;'UNESCO Data'!$A$3:$A$4658,0))/100)</f>
        <v>0.82537459999999996</v>
      </c>
      <c r="S33" s="81">
        <f t="shared" si="9"/>
        <v>72.530257547220714</v>
      </c>
      <c r="T33" s="84" t="str">
        <f t="array" ref="T33">IF(ISERR(INDEX('UNESCO Data'!$M$3:$M$4658,MATCH(A33&amp;$T$130,'UNESCO Data'!$B$3:$B$4658&amp;'UNESCO Data'!$A$3:$A$4658,0))/100),"",INDEX('UNESCO Data'!$M$3:$M$4658,MATCH(A33&amp;$T$130,'UNESCO Data'!$B$3:$B$4658&amp;'UNESCO Data'!$A$3:$A$4658,0))/100)</f>
        <v/>
      </c>
      <c r="U33" s="81" t="str">
        <f t="shared" si="10"/>
        <v/>
      </c>
      <c r="V33" s="57" t="str">
        <f t="array" ref="V33">INDEX('UNESCO Data'!$M$3:$M$4658,MATCH(A33&amp;$V$130,'UNESCO Data'!$B$3:$B$4658&amp;'UNESCO Data'!$A$3:$A$4658,0))</f>
        <v/>
      </c>
      <c r="W33" s="81" t="str">
        <f t="shared" si="11"/>
        <v/>
      </c>
      <c r="X33" s="84" t="str">
        <f t="array" ref="X33">IF(ISERR(INDEX('UNESCO Data'!$M$3:$M$4658,MATCH(A33&amp;$X$130,'UNESCO Data'!$B$3:$B$4658&amp;'UNESCO Data'!$A$3:$A$4658,0))/100),"",INDEX('UNESCO Data'!$M$3:$M$4658,MATCH(A33&amp;$X$130,'UNESCO Data'!$B$3:$B$4658&amp;'UNESCO Data'!$A$3:$A$4658,0))/100)</f>
        <v/>
      </c>
      <c r="Y33" s="81" t="str">
        <f t="shared" si="12"/>
        <v/>
      </c>
    </row>
    <row r="34" spans="1:25" x14ac:dyDescent="0.25">
      <c r="A34" s="54" t="s">
        <v>157</v>
      </c>
      <c r="B34" s="61">
        <f t="shared" si="0"/>
        <v>54.24399121858557</v>
      </c>
      <c r="C34" s="59">
        <f t="shared" si="1"/>
        <v>28</v>
      </c>
      <c r="D34" s="84">
        <f t="array" ref="D34">IF(ISERR(INDEX('UNESCO Data'!$M$3:$M$4658,MATCH(A34&amp;$D$130,'UNESCO Data'!$B$3:$B$4658&amp;'UNESCO Data'!$A$3:$A$4658,0))/100),"",INDEX('UNESCO Data'!$M$3:$M$4658,MATCH(A34&amp;$D$130,'UNESCO Data'!$B$3:$B$4658&amp;'UNESCO Data'!$A$3:$A$4658,0))/100)</f>
        <v>5.6537999999999996E-3</v>
      </c>
      <c r="E34" s="81">
        <f t="shared" si="2"/>
        <v>99.273654644505143</v>
      </c>
      <c r="F34" s="84">
        <f t="array" ref="F34">IF(ISERR(INDEX('UNESCO Data'!$M$3:$M$4658,MATCH(A34&amp;$F$130,'UNESCO Data'!$B$3:$B$4658&amp;'UNESCO Data'!$A$3:$A$4658,0))/100),"",INDEX('UNESCO Data'!$M$3:$M$4658,MATCH(A34&amp;$F$130,'UNESCO Data'!$B$3:$B$4658&amp;'UNESCO Data'!$A$3:$A$4658,0))/100)</f>
        <v>0.24639659999999999</v>
      </c>
      <c r="G34" s="81">
        <f t="shared" si="3"/>
        <v>61.340905432336712</v>
      </c>
      <c r="H34" s="84">
        <f t="array" ref="H34">IF(ISERR(INDEX('UNESCO Data'!$M$3:$M$4658,MATCH(A34&amp;$H$130,'UNESCO Data'!$B$3:$B$4658&amp;'UNESCO Data'!$A$3:$A$4658,0))/100),"",INDEX('UNESCO Data'!$M$3:$M$4658,MATCH(A34&amp;$H$130,'UNESCO Data'!$B$3:$B$4658&amp;'UNESCO Data'!$A$3:$A$4658,0))/100)</f>
        <v>0.32456740000000006</v>
      </c>
      <c r="I34" s="81">
        <f t="shared" si="4"/>
        <v>61.96557986529411</v>
      </c>
      <c r="J34" s="86">
        <f t="array" ref="J34">IF(ISERR(INDEX('UNESCO Data'!$M$3:$M$4658,MATCH(A34&amp;$J$130,'UNESCO Data'!$B$3:$B$4658&amp;'UNESCO Data'!$A$3:$A$4658,0))/100),"",INDEX('UNESCO Data'!$M$3:$M$4658,MATCH(A34&amp;$J$130,'UNESCO Data'!$B$3:$B$4658&amp;'UNESCO Data'!$A$3:$A$4658,0))/100)</f>
        <v>0.64657589999999998</v>
      </c>
      <c r="K34" s="81">
        <f t="shared" si="5"/>
        <v>49.085950567759539</v>
      </c>
      <c r="L34" s="84">
        <f t="array" ref="L34">IF(ISERR(INDEX('UNESCO Data'!$M$3:$M$4658,MATCH(A34&amp;$L$130,'UNESCO Data'!$B$3:$B$4658&amp;'UNESCO Data'!$A$3:$A$4658,0))/100),"",INDEX('UNESCO Data'!$M$3:$M$4658,MATCH(A34&amp;$L$130,'UNESCO Data'!$B$3:$B$4658&amp;'UNESCO Data'!$A$3:$A$4658,0))/100)</f>
        <v>0.50010650000000001</v>
      </c>
      <c r="M34" s="81">
        <f t="shared" si="6"/>
        <v>44.96627530453069</v>
      </c>
      <c r="N34" s="84">
        <f t="array" ref="N34">IF(ISERR(INDEX('UNESCO Data'!$M$3:$M$4658,MATCH(A34&amp;$N$130,'UNESCO Data'!$B$3:$B$4658&amp;'UNESCO Data'!$A$3:$A$4658,0))/100),"",INDEX('UNESCO Data'!$M$3:$M$4658,MATCH(A34&amp;$N$130,'UNESCO Data'!$B$3:$B$4658&amp;'UNESCO Data'!$A$3:$A$4658,0))/100)</f>
        <v>0.22834879999999999</v>
      </c>
      <c r="O34" s="81">
        <f t="shared" si="7"/>
        <v>21.777510033804319</v>
      </c>
      <c r="P34" s="57">
        <f t="array" ref="P34">INDEX('UNESCO Data'!$M$3:$M$4658,MATCH(A34&amp;$P$130,'UNESCO Data'!$B$3:$B$4658&amp;'UNESCO Data'!$A$3:$A$4658,0))</f>
        <v>6.6871510000000001</v>
      </c>
      <c r="Q34" s="81">
        <f t="shared" si="8"/>
        <v>39.066894205170207</v>
      </c>
      <c r="R34" s="84">
        <f t="array" ref="R34">IF(ISERR(INDEX('UNESCO Data'!$M$3:$M$4658,MATCH(A34&amp;$R$130,'UNESCO Data'!$B$3:$B$4658&amp;'UNESCO Data'!$A$3:$A$4658,0))/100),"",INDEX('UNESCO Data'!$M$3:$M$4658,MATCH(A34&amp;$R$130,'UNESCO Data'!$B$3:$B$4658&amp;'UNESCO Data'!$A$3:$A$4658,0))/100)</f>
        <v>0.75790390000000007</v>
      </c>
      <c r="S34" s="81">
        <f t="shared" si="9"/>
        <v>61.916665526193228</v>
      </c>
      <c r="T34" s="84">
        <f t="array" ref="T34">IF(ISERR(INDEX('UNESCO Data'!$M$3:$M$4658,MATCH(A34&amp;$T$130,'UNESCO Data'!$B$3:$B$4658&amp;'UNESCO Data'!$A$3:$A$4658,0))/100),"",INDEX('UNESCO Data'!$M$3:$M$4658,MATCH(A34&amp;$T$130,'UNESCO Data'!$B$3:$B$4658&amp;'UNESCO Data'!$A$3:$A$4658,0))/100)</f>
        <v>0.29325399999999996</v>
      </c>
      <c r="U34" s="81">
        <f t="shared" si="10"/>
        <v>25.002658215839478</v>
      </c>
      <c r="V34" s="57">
        <f t="array" ref="V34">INDEX('UNESCO Data'!$M$3:$M$4658,MATCH(A34&amp;$V$130,'UNESCO Data'!$B$3:$B$4658&amp;'UNESCO Data'!$A$3:$A$4658,0))</f>
        <v>18.389119999999998</v>
      </c>
      <c r="W34" s="81">
        <f t="shared" si="11"/>
        <v>86.63729755517376</v>
      </c>
      <c r="X34" s="84">
        <f t="array" ref="X34">IF(ISERR(INDEX('UNESCO Data'!$M$3:$M$4658,MATCH(A34&amp;$X$130,'UNESCO Data'!$B$3:$B$4658&amp;'UNESCO Data'!$A$3:$A$4658,0))/100),"",INDEX('UNESCO Data'!$M$3:$M$4658,MATCH(A34&amp;$X$130,'UNESCO Data'!$B$3:$B$4658&amp;'UNESCO Data'!$A$3:$A$4658,0))/100)</f>
        <v>0.15091740000000001</v>
      </c>
      <c r="Y34" s="81">
        <f t="shared" si="12"/>
        <v>45.650512053833978</v>
      </c>
    </row>
    <row r="35" spans="1:25" x14ac:dyDescent="0.25">
      <c r="A35" s="54" t="s">
        <v>41</v>
      </c>
      <c r="B35" s="61">
        <f t="shared" si="0"/>
        <v>54.302801698291994</v>
      </c>
      <c r="C35" s="59">
        <f t="shared" si="1"/>
        <v>29</v>
      </c>
      <c r="D35" s="84">
        <f t="array" ref="D35">IF(ISERR(INDEX('UNESCO Data'!$M$3:$M$4658,MATCH(A35&amp;$D$130,'UNESCO Data'!$B$3:$B$4658&amp;'UNESCO Data'!$A$3:$A$4658,0))/100),"",INDEX('UNESCO Data'!$M$3:$M$4658,MATCH(A35&amp;$D$130,'UNESCO Data'!$B$3:$B$4658&amp;'UNESCO Data'!$A$3:$A$4658,0))/100)</f>
        <v>0.17341039999999999</v>
      </c>
      <c r="E35" s="81">
        <f t="shared" si="2"/>
        <v>73.384091856104448</v>
      </c>
      <c r="F35" s="84">
        <f t="array" ref="F35">IF(ISERR(INDEX('UNESCO Data'!$M$3:$M$4658,MATCH(A35&amp;$F$130,'UNESCO Data'!$B$3:$B$4658&amp;'UNESCO Data'!$A$3:$A$4658,0))/100),"",INDEX('UNESCO Data'!$M$3:$M$4658,MATCH(A35&amp;$F$130,'UNESCO Data'!$B$3:$B$4658&amp;'UNESCO Data'!$A$3:$A$4658,0))/100)</f>
        <v>0.27874919999999997</v>
      </c>
      <c r="G35" s="81">
        <f t="shared" si="3"/>
        <v>56.26485234187286</v>
      </c>
      <c r="H35" s="84">
        <f t="array" ref="H35">IF(ISERR(INDEX('UNESCO Data'!$M$3:$M$4658,MATCH(A35&amp;$H$130,'UNESCO Data'!$B$3:$B$4658&amp;'UNESCO Data'!$A$3:$A$4658,0))/100),"",INDEX('UNESCO Data'!$M$3:$M$4658,MATCH(A35&amp;$H$130,'UNESCO Data'!$B$3:$B$4658&amp;'UNESCO Data'!$A$3:$A$4658,0))/100)</f>
        <v>0.56696990000000003</v>
      </c>
      <c r="I35" s="81">
        <f t="shared" si="4"/>
        <v>33.1323592943832</v>
      </c>
      <c r="J35" s="86">
        <f t="array" ref="J35">IF(ISERR(INDEX('UNESCO Data'!$M$3:$M$4658,MATCH(A35&amp;$J$130,'UNESCO Data'!$B$3:$B$4658&amp;'UNESCO Data'!$A$3:$A$4658,0))/100),"",INDEX('UNESCO Data'!$M$3:$M$4658,MATCH(A35&amp;$J$130,'UNESCO Data'!$B$3:$B$4658&amp;'UNESCO Data'!$A$3:$A$4658,0))/100)</f>
        <v>0.73367910000000014</v>
      </c>
      <c r="K35" s="81">
        <f t="shared" si="5"/>
        <v>61.633981758915823</v>
      </c>
      <c r="L35" s="84">
        <f t="array" ref="L35">IF(ISERR(INDEX('UNESCO Data'!$M$3:$M$4658,MATCH(A35&amp;$L$130,'UNESCO Data'!$B$3:$B$4658&amp;'UNESCO Data'!$A$3:$A$4658,0))/100),"",INDEX('UNESCO Data'!$M$3:$M$4658,MATCH(A35&amp;$L$130,'UNESCO Data'!$B$3:$B$4658&amp;'UNESCO Data'!$A$3:$A$4658,0))/100)</f>
        <v>0.34742590000000001</v>
      </c>
      <c r="M35" s="81">
        <f t="shared" si="6"/>
        <v>28.15753082847915</v>
      </c>
      <c r="N35" s="84">
        <f t="array" ref="N35">IF(ISERR(INDEX('UNESCO Data'!$M$3:$M$4658,MATCH(A35&amp;$N$130,'UNESCO Data'!$B$3:$B$4658&amp;'UNESCO Data'!$A$3:$A$4658,0))/100),"",INDEX('UNESCO Data'!$M$3:$M$4658,MATCH(A35&amp;$N$130,'UNESCO Data'!$B$3:$B$4658&amp;'UNESCO Data'!$A$3:$A$4658,0))/100)</f>
        <v>0.24424679999999999</v>
      </c>
      <c r="O35" s="81">
        <f t="shared" si="7"/>
        <v>23.524880185670987</v>
      </c>
      <c r="P35" s="57">
        <f t="array" ref="P35">INDEX('UNESCO Data'!$M$3:$M$4658,MATCH(A35&amp;$P$130,'UNESCO Data'!$B$3:$B$4658&amp;'UNESCO Data'!$A$3:$A$4658,0))</f>
        <v>7.8462509999999996</v>
      </c>
      <c r="Q35" s="81">
        <f t="shared" si="8"/>
        <v>48.495154910284697</v>
      </c>
      <c r="R35" s="84">
        <f t="array" ref="R35">IF(ISERR(INDEX('UNESCO Data'!$M$3:$M$4658,MATCH(A35&amp;$R$130,'UNESCO Data'!$B$3:$B$4658&amp;'UNESCO Data'!$A$3:$A$4658,0))/100),"",INDEX('UNESCO Data'!$M$3:$M$4658,MATCH(A35&amp;$R$130,'UNESCO Data'!$B$3:$B$4658&amp;'UNESCO Data'!$A$3:$A$4658,0))/100)</f>
        <v>0.86834080000000002</v>
      </c>
      <c r="S35" s="81">
        <f t="shared" si="9"/>
        <v>79.289127953098699</v>
      </c>
      <c r="T35" s="84">
        <f t="array" ref="T35">IF(ISERR(INDEX('UNESCO Data'!$M$3:$M$4658,MATCH(A35&amp;$T$130,'UNESCO Data'!$B$3:$B$4658&amp;'UNESCO Data'!$A$3:$A$4658,0))/100),"",INDEX('UNESCO Data'!$M$3:$M$4658,MATCH(A35&amp;$T$130,'UNESCO Data'!$B$3:$B$4658&amp;'UNESCO Data'!$A$3:$A$4658,0))/100)</f>
        <v>0.75057839999999998</v>
      </c>
      <c r="U35" s="81">
        <f t="shared" si="10"/>
        <v>73.532277531741002</v>
      </c>
      <c r="V35" s="57">
        <f t="array" ref="V35">INDEX('UNESCO Data'!$M$3:$M$4658,MATCH(A35&amp;$V$130,'UNESCO Data'!$B$3:$B$4658&amp;'UNESCO Data'!$A$3:$A$4658,0))</f>
        <v>27.807960000000001</v>
      </c>
      <c r="W35" s="81">
        <f t="shared" si="11"/>
        <v>73.417351617656777</v>
      </c>
      <c r="X35" s="84">
        <f t="array" ref="X35">IF(ISERR(INDEX('UNESCO Data'!$M$3:$M$4658,MATCH(A35&amp;$X$130,'UNESCO Data'!$B$3:$B$4658&amp;'UNESCO Data'!$A$3:$A$4658,0))/100),"",INDEX('UNESCO Data'!$M$3:$M$4658,MATCH(A35&amp;$X$130,'UNESCO Data'!$B$3:$B$4658&amp;'UNESCO Data'!$A$3:$A$4658,0))/100)</f>
        <v>0.15324660000000001</v>
      </c>
      <c r="Y35" s="81">
        <f t="shared" si="12"/>
        <v>46.499210403004184</v>
      </c>
    </row>
    <row r="36" spans="1:25" x14ac:dyDescent="0.25">
      <c r="A36" s="54" t="s">
        <v>83</v>
      </c>
      <c r="B36" s="61">
        <f t="shared" si="0"/>
        <v>54.739966091611109</v>
      </c>
      <c r="C36" s="59">
        <f t="shared" si="1"/>
        <v>30</v>
      </c>
      <c r="D36" s="84">
        <f t="array" ref="D36">IF(ISERR(INDEX('UNESCO Data'!$M$3:$M$4658,MATCH(A36&amp;$D$130,'UNESCO Data'!$B$3:$B$4658&amp;'UNESCO Data'!$A$3:$A$4658,0))/100),"",INDEX('UNESCO Data'!$M$3:$M$4658,MATCH(A36&amp;$D$130,'UNESCO Data'!$B$3:$B$4658&amp;'UNESCO Data'!$A$3:$A$4658,0))/100)</f>
        <v>7.0132899999999998E-2</v>
      </c>
      <c r="E36" s="81">
        <f t="shared" si="2"/>
        <v>89.322715557819038</v>
      </c>
      <c r="F36" s="84">
        <f t="array" ref="F36">IF(ISERR(INDEX('UNESCO Data'!$M$3:$M$4658,MATCH(A36&amp;$F$130,'UNESCO Data'!$B$3:$B$4658&amp;'UNESCO Data'!$A$3:$A$4658,0))/100),"",INDEX('UNESCO Data'!$M$3:$M$4658,MATCH(A36&amp;$F$130,'UNESCO Data'!$B$3:$B$4658&amp;'UNESCO Data'!$A$3:$A$4658,0))/100)</f>
        <v>0.16624520000000001</v>
      </c>
      <c r="G36" s="81">
        <f t="shared" si="3"/>
        <v>73.916487044788369</v>
      </c>
      <c r="H36" s="84">
        <f t="array" ref="H36">IF(ISERR(INDEX('UNESCO Data'!$M$3:$M$4658,MATCH(A36&amp;$H$130,'UNESCO Data'!$B$3:$B$4658&amp;'UNESCO Data'!$A$3:$A$4658,0))/100),"",INDEX('UNESCO Data'!$M$3:$M$4658,MATCH(A36&amp;$H$130,'UNESCO Data'!$B$3:$B$4658&amp;'UNESCO Data'!$A$3:$A$4658,0))/100)</f>
        <v>0.45502029999999999</v>
      </c>
      <c r="I36" s="81">
        <f t="shared" si="4"/>
        <v>46.448507063590398</v>
      </c>
      <c r="J36" s="86">
        <f t="array" ref="J36">IF(ISERR(INDEX('UNESCO Data'!$M$3:$M$4658,MATCH(A36&amp;$J$130,'UNESCO Data'!$B$3:$B$4658&amp;'UNESCO Data'!$A$3:$A$4658,0))/100),"",INDEX('UNESCO Data'!$M$3:$M$4658,MATCH(A36&amp;$J$130,'UNESCO Data'!$B$3:$B$4658&amp;'UNESCO Data'!$A$3:$A$4658,0))/100)</f>
        <v>0.68353989999999998</v>
      </c>
      <c r="K36" s="81">
        <f t="shared" si="5"/>
        <v>54.410960727545863</v>
      </c>
      <c r="L36" s="84">
        <f t="array" ref="L36">IF(ISERR(INDEX('UNESCO Data'!$M$3:$M$4658,MATCH(A36&amp;$L$130,'UNESCO Data'!$B$3:$B$4658&amp;'UNESCO Data'!$A$3:$A$4658,0))/100),"",INDEX('UNESCO Data'!$M$3:$M$4658,MATCH(A36&amp;$L$130,'UNESCO Data'!$B$3:$B$4658&amp;'UNESCO Data'!$A$3:$A$4658,0))/100)</f>
        <v>0.37953580000000003</v>
      </c>
      <c r="M36" s="81">
        <f t="shared" si="6"/>
        <v>31.692538578327973</v>
      </c>
      <c r="N36" s="84">
        <f t="array" ref="N36">IF(ISERR(INDEX('UNESCO Data'!$M$3:$M$4658,MATCH(A36&amp;$N$130,'UNESCO Data'!$B$3:$B$4658&amp;'UNESCO Data'!$A$3:$A$4658,0))/100),"",INDEX('UNESCO Data'!$M$3:$M$4658,MATCH(A36&amp;$N$130,'UNESCO Data'!$B$3:$B$4658&amp;'UNESCO Data'!$A$3:$A$4658,0))/100)</f>
        <v>0.19155740000000002</v>
      </c>
      <c r="O36" s="81">
        <f t="shared" si="7"/>
        <v>17.733718726382804</v>
      </c>
      <c r="P36" s="57">
        <f t="array" ref="P36">INDEX('UNESCO Data'!$M$3:$M$4658,MATCH(A36&amp;$P$130,'UNESCO Data'!$B$3:$B$4658&amp;'UNESCO Data'!$A$3:$A$4658,0))</f>
        <v>8.2826000000000004</v>
      </c>
      <c r="Q36" s="81">
        <f t="shared" si="8"/>
        <v>52.044470871302742</v>
      </c>
      <c r="R36" s="84">
        <f t="array" ref="R36">IF(ISERR(INDEX('UNESCO Data'!$M$3:$M$4658,MATCH(A36&amp;$R$130,'UNESCO Data'!$B$3:$B$4658&amp;'UNESCO Data'!$A$3:$A$4658,0))/100),"",INDEX('UNESCO Data'!$M$3:$M$4658,MATCH(A36&amp;$R$130,'UNESCO Data'!$B$3:$B$4658&amp;'UNESCO Data'!$A$3:$A$4658,0))/100)</f>
        <v>0.82423080000000004</v>
      </c>
      <c r="S36" s="81">
        <f t="shared" si="9"/>
        <v>72.350330163131758</v>
      </c>
      <c r="T36" s="84" t="str">
        <f t="array" ref="T36">IF(ISERR(INDEX('UNESCO Data'!$M$3:$M$4658,MATCH(A36&amp;$T$130,'UNESCO Data'!$B$3:$B$4658&amp;'UNESCO Data'!$A$3:$A$4658,0))/100),"",INDEX('UNESCO Data'!$M$3:$M$4658,MATCH(A36&amp;$T$130,'UNESCO Data'!$B$3:$B$4658&amp;'UNESCO Data'!$A$3:$A$4658,0))/100)</f>
        <v/>
      </c>
      <c r="U36" s="81" t="str">
        <f t="shared" si="10"/>
        <v/>
      </c>
      <c r="V36" s="57" t="str">
        <f t="array" ref="V36">INDEX('UNESCO Data'!$M$3:$M$4658,MATCH(A36&amp;$V$130,'UNESCO Data'!$B$3:$B$4658&amp;'UNESCO Data'!$A$3:$A$4658,0))</f>
        <v/>
      </c>
      <c r="W36" s="81" t="str">
        <f t="shared" si="11"/>
        <v/>
      </c>
      <c r="X36" s="84" t="str">
        <f t="array" ref="X36">IF(ISERR(INDEX('UNESCO Data'!$M$3:$M$4658,MATCH(A36&amp;$X$130,'UNESCO Data'!$B$3:$B$4658&amp;'UNESCO Data'!$A$3:$A$4658,0))/100),"",INDEX('UNESCO Data'!$M$3:$M$4658,MATCH(A36&amp;$X$130,'UNESCO Data'!$B$3:$B$4658&amp;'UNESCO Data'!$A$3:$A$4658,0))/100)</f>
        <v/>
      </c>
      <c r="Y36" s="81" t="str">
        <f t="shared" si="12"/>
        <v/>
      </c>
    </row>
    <row r="37" spans="1:25" x14ac:dyDescent="0.25">
      <c r="A37" s="54" t="s">
        <v>32</v>
      </c>
      <c r="B37" s="61">
        <f t="shared" si="0"/>
        <v>56.583445707808103</v>
      </c>
      <c r="C37" s="59">
        <f t="shared" si="1"/>
        <v>31</v>
      </c>
      <c r="D37" s="84">
        <f t="array" ref="D37">IF(ISERR(INDEX('UNESCO Data'!$M$3:$M$4658,MATCH(A37&amp;$D$130,'UNESCO Data'!$B$3:$B$4658&amp;'UNESCO Data'!$A$3:$A$4658,0))/100),"",INDEX('UNESCO Data'!$M$3:$M$4658,MATCH(A37&amp;$D$130,'UNESCO Data'!$B$3:$B$4658&amp;'UNESCO Data'!$A$3:$A$4658,0))/100)</f>
        <v>6.3285099999999997E-2</v>
      </c>
      <c r="E37" s="81">
        <f t="shared" si="2"/>
        <v>90.379523743383189</v>
      </c>
      <c r="F37" s="84">
        <f t="array" ref="F37">IF(ISERR(INDEX('UNESCO Data'!$M$3:$M$4658,MATCH(A37&amp;$F$130,'UNESCO Data'!$B$3:$B$4658&amp;'UNESCO Data'!$A$3:$A$4658,0))/100),"",INDEX('UNESCO Data'!$M$3:$M$4658,MATCH(A37&amp;$F$130,'UNESCO Data'!$B$3:$B$4658&amp;'UNESCO Data'!$A$3:$A$4658,0))/100)</f>
        <v>0.12810969999999999</v>
      </c>
      <c r="G37" s="81">
        <f t="shared" si="3"/>
        <v>79.899864659922358</v>
      </c>
      <c r="H37" s="84">
        <f t="array" ref="H37">IF(ISERR(INDEX('UNESCO Data'!$M$3:$M$4658,MATCH(A37&amp;$H$130,'UNESCO Data'!$B$3:$B$4658&amp;'UNESCO Data'!$A$3:$A$4658,0))/100),"",INDEX('UNESCO Data'!$M$3:$M$4658,MATCH(A37&amp;$H$130,'UNESCO Data'!$B$3:$B$4658&amp;'UNESCO Data'!$A$3:$A$4658,0))/100)</f>
        <v>0.52328220000000003</v>
      </c>
      <c r="I37" s="81">
        <f t="shared" si="4"/>
        <v>38.328910857736645</v>
      </c>
      <c r="J37" s="86">
        <f t="array" ref="J37">IF(ISERR(INDEX('UNESCO Data'!$M$3:$M$4658,MATCH(A37&amp;$J$130,'UNESCO Data'!$B$3:$B$4658&amp;'UNESCO Data'!$A$3:$A$4658,0))/100),"",INDEX('UNESCO Data'!$M$3:$M$4658,MATCH(A37&amp;$J$130,'UNESCO Data'!$B$3:$B$4658&amp;'UNESCO Data'!$A$3:$A$4658,0))/100)</f>
        <v>0.67729729999999999</v>
      </c>
      <c r="K37" s="81">
        <f t="shared" si="5"/>
        <v>53.511655770737022</v>
      </c>
      <c r="L37" s="84">
        <f t="array" ref="L37">IF(ISERR(INDEX('UNESCO Data'!$M$3:$M$4658,MATCH(A37&amp;$L$130,'UNESCO Data'!$B$3:$B$4658&amp;'UNESCO Data'!$A$3:$A$4658,0))/100),"",INDEX('UNESCO Data'!$M$3:$M$4658,MATCH(A37&amp;$L$130,'UNESCO Data'!$B$3:$B$4658&amp;'UNESCO Data'!$A$3:$A$4658,0))/100)</f>
        <v>0.41428719999999997</v>
      </c>
      <c r="M37" s="81">
        <f t="shared" si="6"/>
        <v>35.518351437231175</v>
      </c>
      <c r="N37" s="84">
        <f t="array" ref="N37">IF(ISERR(INDEX('UNESCO Data'!$M$3:$M$4658,MATCH(A37&amp;$N$130,'UNESCO Data'!$B$3:$B$4658&amp;'UNESCO Data'!$A$3:$A$4658,0))/100),"",INDEX('UNESCO Data'!$M$3:$M$4658,MATCH(A37&amp;$N$130,'UNESCO Data'!$B$3:$B$4658&amp;'UNESCO Data'!$A$3:$A$4658,0))/100)</f>
        <v>0.21593769999999998</v>
      </c>
      <c r="O37" s="81">
        <f t="shared" si="7"/>
        <v>20.413389660686168</v>
      </c>
      <c r="P37" s="57">
        <f t="array" ref="P37">INDEX('UNESCO Data'!$M$3:$M$4658,MATCH(A37&amp;$P$130,'UNESCO Data'!$B$3:$B$4658&amp;'UNESCO Data'!$A$3:$A$4658,0))</f>
        <v>7.5368599999999999</v>
      </c>
      <c r="Q37" s="81">
        <f t="shared" si="8"/>
        <v>45.978530798632484</v>
      </c>
      <c r="R37" s="84">
        <f t="array" ref="R37">IF(ISERR(INDEX('UNESCO Data'!$M$3:$M$4658,MATCH(A37&amp;$R$130,'UNESCO Data'!$B$3:$B$4658&amp;'UNESCO Data'!$A$3:$A$4658,0))/100),"",INDEX('UNESCO Data'!$M$3:$M$4658,MATCH(A37&amp;$R$130,'UNESCO Data'!$B$3:$B$4658&amp;'UNESCO Data'!$A$3:$A$4658,0))/100)</f>
        <v>0.91123900000000002</v>
      </c>
      <c r="S37" s="81">
        <f t="shared" si="9"/>
        <v>86.037301504528301</v>
      </c>
      <c r="T37" s="84">
        <f t="array" ref="T37">IF(ISERR(INDEX('UNESCO Data'!$M$3:$M$4658,MATCH(A37&amp;$T$130,'UNESCO Data'!$B$3:$B$4658&amp;'UNESCO Data'!$A$3:$A$4658,0))/100),"",INDEX('UNESCO Data'!$M$3:$M$4658,MATCH(A37&amp;$T$130,'UNESCO Data'!$B$3:$B$4658&amp;'UNESCO Data'!$A$3:$A$4658,0))/100)</f>
        <v>1</v>
      </c>
      <c r="U37" s="81">
        <f t="shared" si="10"/>
        <v>100</v>
      </c>
      <c r="V37" s="57">
        <f t="array" ref="V37">INDEX('UNESCO Data'!$M$3:$M$4658,MATCH(A37&amp;$V$130,'UNESCO Data'!$B$3:$B$4658&amp;'UNESCO Data'!$A$3:$A$4658,0))</f>
        <v>45.521160000000002</v>
      </c>
      <c r="W37" s="81">
        <f t="shared" si="11"/>
        <v>48.55573953162223</v>
      </c>
      <c r="X37" s="84">
        <f t="array" ref="X37">IF(ISERR(INDEX('UNESCO Data'!$M$3:$M$4658,MATCH(A37&amp;$X$130,'UNESCO Data'!$B$3:$B$4658&amp;'UNESCO Data'!$A$3:$A$4658,0))/100),"",INDEX('UNESCO Data'!$M$3:$M$4658,MATCH(A37&amp;$X$130,'UNESCO Data'!$B$3:$B$4658&amp;'UNESCO Data'!$A$3:$A$4658,0))/100)</f>
        <v>9.0935299999999997E-2</v>
      </c>
      <c r="Y37" s="81">
        <f t="shared" si="12"/>
        <v>23.794634821409698</v>
      </c>
    </row>
    <row r="38" spans="1:25" x14ac:dyDescent="0.25">
      <c r="A38" s="54" t="s">
        <v>177</v>
      </c>
      <c r="B38" s="61">
        <f t="shared" si="0"/>
        <v>57.191899476848</v>
      </c>
      <c r="C38" s="59">
        <f t="shared" si="1"/>
        <v>32</v>
      </c>
      <c r="D38" s="84">
        <f t="array" ref="D38">IF(ISERR(INDEX('UNESCO Data'!$M$3:$M$4658,MATCH(A38&amp;$D$130,'UNESCO Data'!$B$3:$B$4658&amp;'UNESCO Data'!$A$3:$A$4658,0))/100),"",INDEX('UNESCO Data'!$M$3:$M$4658,MATCH(A38&amp;$D$130,'UNESCO Data'!$B$3:$B$4658&amp;'UNESCO Data'!$A$3:$A$4658,0))/100)</f>
        <v>3.7523899999999999E-2</v>
      </c>
      <c r="E38" s="81">
        <f t="shared" si="2"/>
        <v>94.355201629705064</v>
      </c>
      <c r="F38" s="84">
        <f t="array" ref="F38">IF(ISERR(INDEX('UNESCO Data'!$M$3:$M$4658,MATCH(A38&amp;$F$130,'UNESCO Data'!$B$3:$B$4658&amp;'UNESCO Data'!$A$3:$A$4658,0))/100),"",INDEX('UNESCO Data'!$M$3:$M$4658,MATCH(A38&amp;$F$130,'UNESCO Data'!$B$3:$B$4658&amp;'UNESCO Data'!$A$3:$A$4658,0))/100)</f>
        <v>0.119879</v>
      </c>
      <c r="G38" s="81">
        <f t="shared" si="3"/>
        <v>81.191243719771677</v>
      </c>
      <c r="H38" s="84">
        <f t="array" ref="H38">IF(ISERR(INDEX('UNESCO Data'!$M$3:$M$4658,MATCH(A38&amp;$H$130,'UNESCO Data'!$B$3:$B$4658&amp;'UNESCO Data'!$A$3:$A$4658,0))/100),"",INDEX('UNESCO Data'!$M$3:$M$4658,MATCH(A38&amp;$H$130,'UNESCO Data'!$B$3:$B$4658&amp;'UNESCO Data'!$A$3:$A$4658,0))/100)</f>
        <v>0.26174029999999998</v>
      </c>
      <c r="I38" s="81">
        <f t="shared" si="4"/>
        <v>69.438719095007812</v>
      </c>
      <c r="J38" s="86">
        <f t="array" ref="J38">IF(ISERR(INDEX('UNESCO Data'!$M$3:$M$4658,MATCH(A38&amp;$J$130,'UNESCO Data'!$B$3:$B$4658&amp;'UNESCO Data'!$A$3:$A$4658,0))/100),"",INDEX('UNESCO Data'!$M$3:$M$4658,MATCH(A38&amp;$J$130,'UNESCO Data'!$B$3:$B$4658&amp;'UNESCO Data'!$A$3:$A$4658,0))/100)</f>
        <v>0.64554199999999995</v>
      </c>
      <c r="K38" s="81">
        <f t="shared" si="5"/>
        <v>48.93700759610595</v>
      </c>
      <c r="L38" s="84">
        <f t="array" ref="L38">IF(ISERR(INDEX('UNESCO Data'!$M$3:$M$4658,MATCH(A38&amp;$L$130,'UNESCO Data'!$B$3:$B$4658&amp;'UNESCO Data'!$A$3:$A$4658,0))/100),"",INDEX('UNESCO Data'!$M$3:$M$4658,MATCH(A38&amp;$L$130,'UNESCO Data'!$B$3:$B$4658&amp;'UNESCO Data'!$A$3:$A$4658,0))/100)</f>
        <v>0.28870049999999997</v>
      </c>
      <c r="M38" s="81">
        <f t="shared" si="6"/>
        <v>21.692398762886548</v>
      </c>
      <c r="N38" s="84">
        <f t="array" ref="N38">IF(ISERR(INDEX('UNESCO Data'!$M$3:$M$4658,MATCH(A38&amp;$N$130,'UNESCO Data'!$B$3:$B$4658&amp;'UNESCO Data'!$A$3:$A$4658,0))/100),"",INDEX('UNESCO Data'!$M$3:$M$4658,MATCH(A38&amp;$N$130,'UNESCO Data'!$B$3:$B$4658&amp;'UNESCO Data'!$A$3:$A$4658,0))/100)</f>
        <v>0.20527830000000002</v>
      </c>
      <c r="O38" s="81">
        <f t="shared" si="7"/>
        <v>19.241800945325274</v>
      </c>
      <c r="P38" s="57">
        <f t="array" ref="P38">INDEX('UNESCO Data'!$M$3:$M$4658,MATCH(A38&amp;$P$130,'UNESCO Data'!$B$3:$B$4658&amp;'UNESCO Data'!$A$3:$A$4658,0))</f>
        <v>5.5632000000000001</v>
      </c>
      <c r="Q38" s="81">
        <f t="shared" si="8"/>
        <v>29.924539751047064</v>
      </c>
      <c r="R38" s="84">
        <f t="array" ref="R38">IF(ISERR(INDEX('UNESCO Data'!$M$3:$M$4658,MATCH(A38&amp;$R$130,'UNESCO Data'!$B$3:$B$4658&amp;'UNESCO Data'!$A$3:$A$4658,0))/100),"",INDEX('UNESCO Data'!$M$3:$M$4658,MATCH(A38&amp;$R$130,'UNESCO Data'!$B$3:$B$4658&amp;'UNESCO Data'!$A$3:$A$4658,0))/100)</f>
        <v>0.8889475</v>
      </c>
      <c r="S38" s="81">
        <f t="shared" si="9"/>
        <v>82.530699579000128</v>
      </c>
      <c r="T38" s="84">
        <f t="array" ref="T38">IF(ISERR(INDEX('UNESCO Data'!$M$3:$M$4658,MATCH(A38&amp;$T$130,'UNESCO Data'!$B$3:$B$4658&amp;'UNESCO Data'!$A$3:$A$4658,0))/100),"",INDEX('UNESCO Data'!$M$3:$M$4658,MATCH(A38&amp;$T$130,'UNESCO Data'!$B$3:$B$4658&amp;'UNESCO Data'!$A$3:$A$4658,0))/100)</f>
        <v>0.73329200000000005</v>
      </c>
      <c r="U38" s="81">
        <f t="shared" si="10"/>
        <v>71.697906981334341</v>
      </c>
      <c r="V38" s="57">
        <f t="array" ref="V38">INDEX('UNESCO Data'!$M$3:$M$4658,MATCH(A38&amp;$V$130,'UNESCO Data'!$B$3:$B$4658&amp;'UNESCO Data'!$A$3:$A$4658,0))</f>
        <v>41.708620000000003</v>
      </c>
      <c r="W38" s="81">
        <f t="shared" si="11"/>
        <v>53.906883906579331</v>
      </c>
      <c r="X38" s="84">
        <f t="array" ref="X38">IF(ISERR(INDEX('UNESCO Data'!$M$3:$M$4658,MATCH(A38&amp;$X$130,'UNESCO Data'!$B$3:$B$4658&amp;'UNESCO Data'!$A$3:$A$4658,0))/100),"",INDEX('UNESCO Data'!$M$3:$M$4658,MATCH(A38&amp;$X$130,'UNESCO Data'!$B$3:$B$4658&amp;'UNESCO Data'!$A$3:$A$4658,0))/100)</f>
        <v>0.17985470000000001</v>
      </c>
      <c r="Y38" s="81">
        <f t="shared" si="12"/>
        <v>56.194492278564866</v>
      </c>
    </row>
    <row r="39" spans="1:25" x14ac:dyDescent="0.25">
      <c r="A39" s="54" t="s">
        <v>72</v>
      </c>
      <c r="B39" s="61">
        <f t="shared" ref="B39:B70" si="13">AVERAGE(E39,G39,I39,K39,M39,O39,Q39,S39,U39,W39,Y39)</f>
        <v>57.917825472071762</v>
      </c>
      <c r="C39" s="59">
        <f t="shared" ref="C39:C70" si="14">RANK(B39,$B$7:$B$128,1)</f>
        <v>33</v>
      </c>
      <c r="D39" s="84">
        <f t="array" ref="D39">IF(ISERR(INDEX('UNESCO Data'!$M$3:$M$4658,MATCH(A39&amp;$D$130,'UNESCO Data'!$B$3:$B$4658&amp;'UNESCO Data'!$A$3:$A$4658,0))/100),"",INDEX('UNESCO Data'!$M$3:$M$4658,MATCH(A39&amp;$D$130,'UNESCO Data'!$B$3:$B$4658&amp;'UNESCO Data'!$A$3:$A$4658,0))/100)</f>
        <v>0.1182831</v>
      </c>
      <c r="E39" s="81">
        <f t="shared" ref="E39:E70" si="15">IF(ISERROR(((D39-$E$5)/($E$3-$E$5))*100),"",((D39-$E$5)/($E$3-$E$5))*100)</f>
        <v>81.891785113508348</v>
      </c>
      <c r="F39" s="84">
        <f t="array" ref="F39">IF(ISERR(INDEX('UNESCO Data'!$M$3:$M$4658,MATCH(A39&amp;$F$130,'UNESCO Data'!$B$3:$B$4658&amp;'UNESCO Data'!$A$3:$A$4658,0))/100),"",INDEX('UNESCO Data'!$M$3:$M$4658,MATCH(A39&amp;$F$130,'UNESCO Data'!$B$3:$B$4658&amp;'UNESCO Data'!$A$3:$A$4658,0))/100)</f>
        <v>0.2307546</v>
      </c>
      <c r="G39" s="81">
        <f t="shared" ref="G39:G70" si="16">IF(ISERROR(((F39-$G$5)/($G$3-$G$5))*100),"",((F39-$G$5)/($G$3-$G$5))*100)</f>
        <v>63.795101461126826</v>
      </c>
      <c r="H39" s="84">
        <f t="array" ref="H39">IF(ISERR(INDEX('UNESCO Data'!$M$3:$M$4658,MATCH(A39&amp;$H$130,'UNESCO Data'!$B$3:$B$4658&amp;'UNESCO Data'!$A$3:$A$4658,0))/100),"",INDEX('UNESCO Data'!$M$3:$M$4658,MATCH(A39&amp;$H$130,'UNESCO Data'!$B$3:$B$4658&amp;'UNESCO Data'!$A$3:$A$4658,0))/100)</f>
        <v>0.49206609999999995</v>
      </c>
      <c r="I39" s="81">
        <f t="shared" ref="I39:I70" si="17">IF(ISERROR(((H39-$I$5)/($I$3-$I$5))*100),"",((H39-$I$5)/($I$3-$I$5))*100)</f>
        <v>42.041994248640677</v>
      </c>
      <c r="J39" s="86">
        <f t="array" ref="J39">IF(ISERR(INDEX('UNESCO Data'!$M$3:$M$4658,MATCH(A39&amp;$J$130,'UNESCO Data'!$B$3:$B$4658&amp;'UNESCO Data'!$A$3:$A$4658,0))/100),"",INDEX('UNESCO Data'!$M$3:$M$4658,MATCH(A39&amp;$J$130,'UNESCO Data'!$B$3:$B$4658&amp;'UNESCO Data'!$A$3:$A$4658,0))/100)</f>
        <v>0.58700000000000008</v>
      </c>
      <c r="K39" s="81">
        <f t="shared" ref="K39:K70" si="18">IF(ISERROR(((J39-$K$5)/($K$3-$K$5))*100),"",((J39-$K$5)/($K$3-$K$5))*100)</f>
        <v>40.503484579814156</v>
      </c>
      <c r="L39" s="84">
        <f t="array" ref="L39">IF(ISERR(INDEX('UNESCO Data'!$M$3:$M$4658,MATCH(A39&amp;$L$130,'UNESCO Data'!$B$3:$B$4658&amp;'UNESCO Data'!$A$3:$A$4658,0))/100),"",INDEX('UNESCO Data'!$M$3:$M$4658,MATCH(A39&amp;$L$130,'UNESCO Data'!$B$3:$B$4658&amp;'UNESCO Data'!$A$3:$A$4658,0))/100)</f>
        <v>0.38046600000000003</v>
      </c>
      <c r="M39" s="81">
        <f t="shared" ref="M39:M70" si="19">IF(ISERROR(((L39-$M$5)/($M$3-$M$5))*100),"",((L39-$M$5)/($M$3-$M$5))*100)</f>
        <v>31.794945132347429</v>
      </c>
      <c r="N39" s="84">
        <f t="array" ref="N39">IF(ISERR(INDEX('UNESCO Data'!$M$3:$M$4658,MATCH(A39&amp;$N$130,'UNESCO Data'!$B$3:$B$4658&amp;'UNESCO Data'!$A$3:$A$4658,0))/100),"",INDEX('UNESCO Data'!$M$3:$M$4658,MATCH(A39&amp;$N$130,'UNESCO Data'!$B$3:$B$4658&amp;'UNESCO Data'!$A$3:$A$4658,0))/100)</f>
        <v>0.22292839999999997</v>
      </c>
      <c r="O39" s="81">
        <f t="shared" ref="O39:O70" si="20">IF(ISERROR(((N39-$O$5)/($O$3-$O$5))*100),"",((N39-$O$5)/($O$3-$O$5))*100)</f>
        <v>21.181746719476852</v>
      </c>
      <c r="P39" s="57">
        <f t="array" ref="P39">INDEX('UNESCO Data'!$M$3:$M$4658,MATCH(A39&amp;$P$130,'UNESCO Data'!$B$3:$B$4658&amp;'UNESCO Data'!$A$3:$A$4658,0))</f>
        <v>7.1494600000000004</v>
      </c>
      <c r="Q39" s="81">
        <f t="shared" ref="Q39:Q70" si="21">IF(ISERROR(((P39-$Q$5)/($Q$3-$Q$5))*100),"",((P39-$Q$5)/($Q$3-$Q$5))*100)</f>
        <v>42.827371970954673</v>
      </c>
      <c r="R39" s="84">
        <f t="array" ref="R39">IF(ISERR(INDEX('UNESCO Data'!$M$3:$M$4658,MATCH(A39&amp;$R$130,'UNESCO Data'!$B$3:$B$4658&amp;'UNESCO Data'!$A$3:$A$4658,0))/100),"",INDEX('UNESCO Data'!$M$3:$M$4658,MATCH(A39&amp;$R$130,'UNESCO Data'!$B$3:$B$4658&amp;'UNESCO Data'!$A$3:$A$4658,0))/100)</f>
        <v>0.95496539999999996</v>
      </c>
      <c r="S39" s="81">
        <f t="shared" ref="S39:S70" si="22">IF(ISERROR(((R39-$S$5)/($S$3-$S$5))*100),"",((R39-$S$5)/($S$3-$S$5))*100)</f>
        <v>92.915756450871783</v>
      </c>
      <c r="T39" s="84" t="str">
        <f t="array" ref="T39">IF(ISERR(INDEX('UNESCO Data'!$M$3:$M$4658,MATCH(A39&amp;$T$130,'UNESCO Data'!$B$3:$B$4658&amp;'UNESCO Data'!$A$3:$A$4658,0))/100),"",INDEX('UNESCO Data'!$M$3:$M$4658,MATCH(A39&amp;$T$130,'UNESCO Data'!$B$3:$B$4658&amp;'UNESCO Data'!$A$3:$A$4658,0))/100)</f>
        <v/>
      </c>
      <c r="U39" s="81" t="str">
        <f t="shared" ref="U39:U70" si="23">IF(ISERROR(((T39-$U$5)/($U$3-$U$5))*100),"",((T39-$U$5)/($U$3-$U$5))*100)</f>
        <v/>
      </c>
      <c r="V39" s="57">
        <f t="array" ref="V39">INDEX('UNESCO Data'!$M$3:$M$4658,MATCH(A39&amp;$V$130,'UNESCO Data'!$B$3:$B$4658&amp;'UNESCO Data'!$A$3:$A$4658,0))</f>
        <v>20.40727</v>
      </c>
      <c r="W39" s="81">
        <f t="shared" ref="W39:W70" si="24">IF(ISERROR(((V39-$W$5)/($W$3-$W$5))*100),"",((V39-$W$5)/($W$3-$W$5))*100)</f>
        <v>83.804694613219141</v>
      </c>
      <c r="X39" s="84">
        <f t="array" ref="X39">IF(ISERR(INDEX('UNESCO Data'!$M$3:$M$4658,MATCH(A39&amp;$X$130,'UNESCO Data'!$B$3:$B$4658&amp;'UNESCO Data'!$A$3:$A$4658,0))/100),"",INDEX('UNESCO Data'!$M$3:$M$4658,MATCH(A39&amp;$X$130,'UNESCO Data'!$B$3:$B$4658&amp;'UNESCO Data'!$A$3:$A$4658,0))/100)</f>
        <v>0.24085499999999999</v>
      </c>
      <c r="Y39" s="81">
        <f t="shared" ref="Y39:Y70" si="25">IF(ISERROR(((X39-$Y$5)/($Y$3-$Y$5))*100),"",((X39-$Y$5)/($Y$3-$Y$5))*100)</f>
        <v>78.421374430757766</v>
      </c>
    </row>
    <row r="40" spans="1:25" x14ac:dyDescent="0.25">
      <c r="A40" s="54" t="s">
        <v>77</v>
      </c>
      <c r="B40" s="61">
        <f t="shared" si="13"/>
        <v>59.281808284885244</v>
      </c>
      <c r="C40" s="59">
        <f t="shared" si="14"/>
        <v>34</v>
      </c>
      <c r="D40" s="84">
        <f t="array" ref="D40">IF(ISERR(INDEX('UNESCO Data'!$M$3:$M$4658,MATCH(A40&amp;$D$130,'UNESCO Data'!$B$3:$B$4658&amp;'UNESCO Data'!$A$3:$A$4658,0))/100),"",INDEX('UNESCO Data'!$M$3:$M$4658,MATCH(A40&amp;$D$130,'UNESCO Data'!$B$3:$B$4658&amp;'UNESCO Data'!$A$3:$A$4658,0))/100)</f>
        <v>7.2347599999999998E-2</v>
      </c>
      <c r="E40" s="81">
        <f t="shared" si="15"/>
        <v>88.980925042826058</v>
      </c>
      <c r="F40" s="84">
        <f t="array" ref="F40">IF(ISERR(INDEX('UNESCO Data'!$M$3:$M$4658,MATCH(A40&amp;$F$130,'UNESCO Data'!$B$3:$B$4658&amp;'UNESCO Data'!$A$3:$A$4658,0))/100),"",INDEX('UNESCO Data'!$M$3:$M$4658,MATCH(A40&amp;$F$130,'UNESCO Data'!$B$3:$B$4658&amp;'UNESCO Data'!$A$3:$A$4658,0))/100)</f>
        <v>0.27274290000000001</v>
      </c>
      <c r="G40" s="81">
        <f t="shared" si="16"/>
        <v>57.207227844220519</v>
      </c>
      <c r="H40" s="84">
        <f t="array" ref="H40">IF(ISERR(INDEX('UNESCO Data'!$M$3:$M$4658,MATCH(A40&amp;$H$130,'UNESCO Data'!$B$3:$B$4658&amp;'UNESCO Data'!$A$3:$A$4658,0))/100),"",INDEX('UNESCO Data'!$M$3:$M$4658,MATCH(A40&amp;$H$130,'UNESCO Data'!$B$3:$B$4658&amp;'UNESCO Data'!$A$3:$A$4658,0))/100)</f>
        <v>0.48517640000000001</v>
      </c>
      <c r="I40" s="81">
        <f t="shared" si="17"/>
        <v>42.861508237842123</v>
      </c>
      <c r="J40" s="86">
        <f t="array" ref="J40">IF(ISERR(INDEX('UNESCO Data'!$M$3:$M$4658,MATCH(A40&amp;$J$130,'UNESCO Data'!$B$3:$B$4658&amp;'UNESCO Data'!$A$3:$A$4658,0))/100),"",INDEX('UNESCO Data'!$M$3:$M$4658,MATCH(A40&amp;$J$130,'UNESCO Data'!$B$3:$B$4658&amp;'UNESCO Data'!$A$3:$A$4658,0))/100)</f>
        <v>0.80200000000000005</v>
      </c>
      <c r="K40" s="81">
        <f t="shared" si="18"/>
        <v>71.47624684455981</v>
      </c>
      <c r="L40" s="84">
        <f t="array" ref="L40">IF(ISERR(INDEX('UNESCO Data'!$M$3:$M$4658,MATCH(A40&amp;$L$130,'UNESCO Data'!$B$3:$B$4658&amp;'UNESCO Data'!$A$3:$A$4658,0))/100),"",INDEX('UNESCO Data'!$M$3:$M$4658,MATCH(A40&amp;$L$130,'UNESCO Data'!$B$3:$B$4658&amp;'UNESCO Data'!$A$3:$A$4658,0))/100)</f>
        <v>0.41834139999999997</v>
      </c>
      <c r="M40" s="81">
        <f t="shared" si="19"/>
        <v>35.964681958953044</v>
      </c>
      <c r="N40" s="84">
        <f t="array" ref="N40">IF(ISERR(INDEX('UNESCO Data'!$M$3:$M$4658,MATCH(A40&amp;$N$130,'UNESCO Data'!$B$3:$B$4658&amp;'UNESCO Data'!$A$3:$A$4658,0))/100),"",INDEX('UNESCO Data'!$M$3:$M$4658,MATCH(A40&amp;$N$130,'UNESCO Data'!$B$3:$B$4658&amp;'UNESCO Data'!$A$3:$A$4658,0))/100)</f>
        <v>0.3510607</v>
      </c>
      <c r="O40" s="81">
        <f t="shared" si="20"/>
        <v>35.264936838361329</v>
      </c>
      <c r="P40" s="57">
        <f t="array" ref="P40">INDEX('UNESCO Data'!$M$3:$M$4658,MATCH(A40&amp;$P$130,'UNESCO Data'!$B$3:$B$4658&amp;'UNESCO Data'!$A$3:$A$4658,0))</f>
        <v>6.1517299999999997</v>
      </c>
      <c r="Q40" s="81">
        <f t="shared" si="21"/>
        <v>34.711714518350171</v>
      </c>
      <c r="R40" s="84">
        <f t="array" ref="R40">IF(ISERR(INDEX('UNESCO Data'!$M$3:$M$4658,MATCH(A40&amp;$R$130,'UNESCO Data'!$B$3:$B$4658&amp;'UNESCO Data'!$A$3:$A$4658,0))/100),"",INDEX('UNESCO Data'!$M$3:$M$4658,MATCH(A40&amp;$R$130,'UNESCO Data'!$B$3:$B$4658&amp;'UNESCO Data'!$A$3:$A$4658,0))/100)</f>
        <v>0.96236620000000006</v>
      </c>
      <c r="S40" s="81">
        <f t="shared" si="22"/>
        <v>94.079951750894182</v>
      </c>
      <c r="T40" s="84" t="str">
        <f t="array" ref="T40">IF(ISERR(INDEX('UNESCO Data'!$M$3:$M$4658,MATCH(A40&amp;$T$130,'UNESCO Data'!$B$3:$B$4658&amp;'UNESCO Data'!$A$3:$A$4658,0))/100),"",INDEX('UNESCO Data'!$M$3:$M$4658,MATCH(A40&amp;$T$130,'UNESCO Data'!$B$3:$B$4658&amp;'UNESCO Data'!$A$3:$A$4658,0))/100)</f>
        <v/>
      </c>
      <c r="U40" s="81" t="str">
        <f t="shared" si="23"/>
        <v/>
      </c>
      <c r="V40" s="57">
        <f t="array" ref="V40">INDEX('UNESCO Data'!$M$3:$M$4658,MATCH(A40&amp;$V$130,'UNESCO Data'!$B$3:$B$4658&amp;'UNESCO Data'!$A$3:$A$4658,0))</f>
        <v>29.145659999999999</v>
      </c>
      <c r="W40" s="81">
        <f t="shared" si="24"/>
        <v>71.539803885598857</v>
      </c>
      <c r="X40" s="84">
        <f t="array" ref="X40">IF(ISERR(INDEX('UNESCO Data'!$M$3:$M$4658,MATCH(A40&amp;$X$130,'UNESCO Data'!$B$3:$B$4658&amp;'UNESCO Data'!$A$3:$A$4658,0))/100),"",INDEX('UNESCO Data'!$M$3:$M$4658,MATCH(A40&amp;$X$130,'UNESCO Data'!$B$3:$B$4658&amp;'UNESCO Data'!$A$3:$A$4658,0))/100)</f>
        <v>0.19230509999999998</v>
      </c>
      <c r="Y40" s="81">
        <f t="shared" si="25"/>
        <v>60.731085927246298</v>
      </c>
    </row>
    <row r="41" spans="1:25" x14ac:dyDescent="0.25">
      <c r="A41" s="54" t="s">
        <v>168</v>
      </c>
      <c r="B41" s="61">
        <f t="shared" si="13"/>
        <v>59.296269440477673</v>
      </c>
      <c r="C41" s="59">
        <f t="shared" si="14"/>
        <v>35</v>
      </c>
      <c r="D41" s="84">
        <f t="array" ref="D41">IF(ISERR(INDEX('UNESCO Data'!$M$3:$M$4658,MATCH(A41&amp;$D$130,'UNESCO Data'!$B$3:$B$4658&amp;'UNESCO Data'!$A$3:$A$4658,0))/100),"",INDEX('UNESCO Data'!$M$3:$M$4658,MATCH(A41&amp;$D$130,'UNESCO Data'!$B$3:$B$4658&amp;'UNESCO Data'!$A$3:$A$4658,0))/100)</f>
        <v>5.7700699999999994E-2</v>
      </c>
      <c r="E41" s="81">
        <f t="shared" si="15"/>
        <v>91.241353766378069</v>
      </c>
      <c r="F41" s="84">
        <f t="array" ref="F41">IF(ISERR(INDEX('UNESCO Data'!$M$3:$M$4658,MATCH(A41&amp;$F$130,'UNESCO Data'!$B$3:$B$4658&amp;'UNESCO Data'!$A$3:$A$4658,0))/100),"",INDEX('UNESCO Data'!$M$3:$M$4658,MATCH(A41&amp;$F$130,'UNESCO Data'!$B$3:$B$4658&amp;'UNESCO Data'!$A$3:$A$4658,0))/100)</f>
        <v>0.13059979999999999</v>
      </c>
      <c r="G41" s="81">
        <f t="shared" si="16"/>
        <v>79.509173346069261</v>
      </c>
      <c r="H41" s="84">
        <f t="array" ref="H41">IF(ISERR(INDEX('UNESCO Data'!$M$3:$M$4658,MATCH(A41&amp;$H$130,'UNESCO Data'!$B$3:$B$4658&amp;'UNESCO Data'!$A$3:$A$4658,0))/100),"",INDEX('UNESCO Data'!$M$3:$M$4658,MATCH(A41&amp;$H$130,'UNESCO Data'!$B$3:$B$4658&amp;'UNESCO Data'!$A$3:$A$4658,0))/100)</f>
        <v>0.37969430000000004</v>
      </c>
      <c r="I41" s="81">
        <f t="shared" si="17"/>
        <v>55.40836173804481</v>
      </c>
      <c r="J41" s="86">
        <f t="array" ref="J41">IF(ISERR(INDEX('UNESCO Data'!$M$3:$M$4658,MATCH(A41&amp;$J$130,'UNESCO Data'!$B$3:$B$4658&amp;'UNESCO Data'!$A$3:$A$4658,0))/100),"",INDEX('UNESCO Data'!$M$3:$M$4658,MATCH(A41&amp;$J$130,'UNESCO Data'!$B$3:$B$4658&amp;'UNESCO Data'!$A$3:$A$4658,0))/100)</f>
        <v>0.76680989999999993</v>
      </c>
      <c r="K41" s="81">
        <f t="shared" si="18"/>
        <v>66.406783582361541</v>
      </c>
      <c r="L41" s="84">
        <f t="array" ref="L41">IF(ISERR(INDEX('UNESCO Data'!$M$3:$M$4658,MATCH(A41&amp;$L$130,'UNESCO Data'!$B$3:$B$4658&amp;'UNESCO Data'!$A$3:$A$4658,0))/100),"",INDEX('UNESCO Data'!$M$3:$M$4658,MATCH(A41&amp;$L$130,'UNESCO Data'!$B$3:$B$4658&amp;'UNESCO Data'!$A$3:$A$4658,0))/100)</f>
        <v>0.37513080000000004</v>
      </c>
      <c r="M41" s="81">
        <f t="shared" si="19"/>
        <v>31.20758816932377</v>
      </c>
      <c r="N41" s="84">
        <f t="array" ref="N41">IF(ISERR(INDEX('UNESCO Data'!$M$3:$M$4658,MATCH(A41&amp;$N$130,'UNESCO Data'!$B$3:$B$4658&amp;'UNESCO Data'!$A$3:$A$4658,0))/100),"",INDEX('UNESCO Data'!$M$3:$M$4658,MATCH(A41&amp;$N$130,'UNESCO Data'!$B$3:$B$4658&amp;'UNESCO Data'!$A$3:$A$4658,0))/100)</f>
        <v>0.21549750000000001</v>
      </c>
      <c r="O41" s="81">
        <f t="shared" si="20"/>
        <v>20.365006697995788</v>
      </c>
      <c r="P41" s="57">
        <f t="array" ref="P41">INDEX('UNESCO Data'!$M$3:$M$4658,MATCH(A41&amp;$P$130,'UNESCO Data'!$B$3:$B$4658&amp;'UNESCO Data'!$A$3:$A$4658,0))</f>
        <v>9.1378000000000004</v>
      </c>
      <c r="Q41" s="81">
        <f t="shared" si="21"/>
        <v>59.000771928169193</v>
      </c>
      <c r="R41" s="84">
        <f t="array" ref="R41">IF(ISERR(INDEX('UNESCO Data'!$M$3:$M$4658,MATCH(A41&amp;$R$130,'UNESCO Data'!$B$3:$B$4658&amp;'UNESCO Data'!$A$3:$A$4658,0))/100),"",INDEX('UNESCO Data'!$M$3:$M$4658,MATCH(A41&amp;$R$130,'UNESCO Data'!$B$3:$B$4658&amp;'UNESCO Data'!$A$3:$A$4658,0))/100)</f>
        <v>0.98416360000000003</v>
      </c>
      <c r="S41" s="81">
        <f t="shared" si="22"/>
        <v>97.508828444320287</v>
      </c>
      <c r="T41" s="84">
        <f t="array" ref="T41">IF(ISERR(INDEX('UNESCO Data'!$M$3:$M$4658,MATCH(A41&amp;$T$130,'UNESCO Data'!$B$3:$B$4658&amp;'UNESCO Data'!$A$3:$A$4658,0))/100),"",INDEX('UNESCO Data'!$M$3:$M$4658,MATCH(A41&amp;$T$130,'UNESCO Data'!$B$3:$B$4658&amp;'UNESCO Data'!$A$3:$A$4658,0))/100)</f>
        <v>5.7638600000000005E-2</v>
      </c>
      <c r="U41" s="81">
        <f t="shared" si="23"/>
        <v>0</v>
      </c>
      <c r="V41" s="57">
        <f t="array" ref="V41">INDEX('UNESCO Data'!$M$3:$M$4658,MATCH(A41&amp;$V$130,'UNESCO Data'!$B$3:$B$4658&amp;'UNESCO Data'!$A$3:$A$4658,0))</f>
        <v>14.34404</v>
      </c>
      <c r="W41" s="81">
        <f t="shared" si="24"/>
        <v>92.314826732113914</v>
      </c>
      <c r="X41" s="84" t="str">
        <f t="array" ref="X41">IF(ISERR(INDEX('UNESCO Data'!$M$3:$M$4658,MATCH(A41&amp;$X$130,'UNESCO Data'!$B$3:$B$4658&amp;'UNESCO Data'!$A$3:$A$4658,0))/100),"",INDEX('UNESCO Data'!$M$3:$M$4658,MATCH(A41&amp;$X$130,'UNESCO Data'!$B$3:$B$4658&amp;'UNESCO Data'!$A$3:$A$4658,0))/100)</f>
        <v/>
      </c>
      <c r="Y41" s="81" t="str">
        <f t="shared" si="25"/>
        <v/>
      </c>
    </row>
    <row r="42" spans="1:25" x14ac:dyDescent="0.25">
      <c r="A42" s="54" t="s">
        <v>128</v>
      </c>
      <c r="B42" s="61">
        <f t="shared" si="13"/>
        <v>59.562350354717168</v>
      </c>
      <c r="C42" s="59">
        <f t="shared" si="14"/>
        <v>36</v>
      </c>
      <c r="D42" s="84">
        <f t="array" ref="D42">IF(ISERR(INDEX('UNESCO Data'!$M$3:$M$4658,MATCH(A42&amp;$D$130,'UNESCO Data'!$B$3:$B$4658&amp;'UNESCO Data'!$A$3:$A$4658,0))/100),"",INDEX('UNESCO Data'!$M$3:$M$4658,MATCH(A42&amp;$D$130,'UNESCO Data'!$B$3:$B$4658&amp;'UNESCO Data'!$A$3:$A$4658,0))/100)</f>
        <v>0.28879769999999999</v>
      </c>
      <c r="E42" s="81">
        <f t="shared" si="15"/>
        <v>55.576585335740845</v>
      </c>
      <c r="F42" s="84">
        <f t="array" ref="F42">IF(ISERR(INDEX('UNESCO Data'!$M$3:$M$4658,MATCH(A42&amp;$F$130,'UNESCO Data'!$B$3:$B$4658&amp;'UNESCO Data'!$A$3:$A$4658,0))/100),"",INDEX('UNESCO Data'!$M$3:$M$4658,MATCH(A42&amp;$F$130,'UNESCO Data'!$B$3:$B$4658&amp;'UNESCO Data'!$A$3:$A$4658,0))/100)</f>
        <v>0.2510193</v>
      </c>
      <c r="G42" s="81">
        <f t="shared" si="16"/>
        <v>60.615613782784983</v>
      </c>
      <c r="H42" s="84">
        <f t="array" ref="H42">IF(ISERR(INDEX('UNESCO Data'!$M$3:$M$4658,MATCH(A42&amp;$H$130,'UNESCO Data'!$B$3:$B$4658&amp;'UNESCO Data'!$A$3:$A$4658,0))/100),"",INDEX('UNESCO Data'!$M$3:$M$4658,MATCH(A42&amp;$H$130,'UNESCO Data'!$B$3:$B$4658&amp;'UNESCO Data'!$A$3:$A$4658,0))/100)</f>
        <v>0.37488340000000003</v>
      </c>
      <c r="I42" s="81">
        <f t="shared" si="17"/>
        <v>55.980607242297417</v>
      </c>
      <c r="J42" s="86">
        <f t="array" ref="J42">IF(ISERR(INDEX('UNESCO Data'!$M$3:$M$4658,MATCH(A42&amp;$J$130,'UNESCO Data'!$B$3:$B$4658&amp;'UNESCO Data'!$A$3:$A$4658,0))/100),"",INDEX('UNESCO Data'!$M$3:$M$4658,MATCH(A42&amp;$J$130,'UNESCO Data'!$B$3:$B$4658&amp;'UNESCO Data'!$A$3:$A$4658,0))/100)</f>
        <v>0.70941509999999997</v>
      </c>
      <c r="K42" s="81">
        <f t="shared" si="18"/>
        <v>58.138525463140034</v>
      </c>
      <c r="L42" s="84">
        <f t="array" ref="L42">IF(ISERR(INDEX('UNESCO Data'!$M$3:$M$4658,MATCH(A42&amp;$L$130,'UNESCO Data'!$B$3:$B$4658&amp;'UNESCO Data'!$A$3:$A$4658,0))/100),"",INDEX('UNESCO Data'!$M$3:$M$4658,MATCH(A42&amp;$L$130,'UNESCO Data'!$B$3:$B$4658&amp;'UNESCO Data'!$A$3:$A$4658,0))/100)</f>
        <v>0.59626710000000005</v>
      </c>
      <c r="M42" s="81">
        <f t="shared" si="19"/>
        <v>55.552682183098121</v>
      </c>
      <c r="N42" s="84">
        <f t="array" ref="N42">IF(ISERR(INDEX('UNESCO Data'!$M$3:$M$4658,MATCH(A42&amp;$N$130,'UNESCO Data'!$B$3:$B$4658&amp;'UNESCO Data'!$A$3:$A$4658,0))/100),"",INDEX('UNESCO Data'!$M$3:$M$4658,MATCH(A42&amp;$N$130,'UNESCO Data'!$B$3:$B$4658&amp;'UNESCO Data'!$A$3:$A$4658,0))/100)</f>
        <v>0.57564610000000005</v>
      </c>
      <c r="O42" s="81">
        <f t="shared" si="20"/>
        <v>59.949414414473836</v>
      </c>
      <c r="P42" s="57">
        <f t="array" ref="P42">INDEX('UNESCO Data'!$M$3:$M$4658,MATCH(A42&amp;$P$130,'UNESCO Data'!$B$3:$B$4658&amp;'UNESCO Data'!$A$3:$A$4658,0))</f>
        <v>8.9693070000000006</v>
      </c>
      <c r="Q42" s="81">
        <f t="shared" si="21"/>
        <v>57.630229325298984</v>
      </c>
      <c r="R42" s="84">
        <f t="array" ref="R42">IF(ISERR(INDEX('UNESCO Data'!$M$3:$M$4658,MATCH(A42&amp;$R$130,'UNESCO Data'!$B$3:$B$4658&amp;'UNESCO Data'!$A$3:$A$4658,0))/100),"",INDEX('UNESCO Data'!$M$3:$M$4658,MATCH(A42&amp;$R$130,'UNESCO Data'!$B$3:$B$4658&amp;'UNESCO Data'!$A$3:$A$4658,0))/100)</f>
        <v>0.79888040000000005</v>
      </c>
      <c r="S42" s="81">
        <f t="shared" si="22"/>
        <v>68.362542824778131</v>
      </c>
      <c r="T42" s="84">
        <f t="array" ref="T42">IF(ISERR(INDEX('UNESCO Data'!$M$3:$M$4658,MATCH(A42&amp;$T$130,'UNESCO Data'!$B$3:$B$4658&amp;'UNESCO Data'!$A$3:$A$4658,0))/100),"",INDEX('UNESCO Data'!$M$3:$M$4658,MATCH(A42&amp;$T$130,'UNESCO Data'!$B$3:$B$4658&amp;'UNESCO Data'!$A$3:$A$4658,0))/100)</f>
        <v>0.66148499999999999</v>
      </c>
      <c r="U42" s="81">
        <f t="shared" si="23"/>
        <v>64.078006590677418</v>
      </c>
      <c r="V42" s="57">
        <f t="array" ref="V42">INDEX('UNESCO Data'!$M$3:$M$4658,MATCH(A42&amp;$V$130,'UNESCO Data'!$B$3:$B$4658&amp;'UNESCO Data'!$A$3:$A$4658,0))</f>
        <v>37.553190000000001</v>
      </c>
      <c r="W42" s="81">
        <f t="shared" si="24"/>
        <v>59.739296384881989</v>
      </c>
      <c r="X42" s="84" t="str">
        <f t="array" ref="X42">IF(ISERR(INDEX('UNESCO Data'!$M$3:$M$4658,MATCH(A42&amp;$X$130,'UNESCO Data'!$B$3:$B$4658&amp;'UNESCO Data'!$A$3:$A$4658,0))/100),"",INDEX('UNESCO Data'!$M$3:$M$4658,MATCH(A42&amp;$X$130,'UNESCO Data'!$B$3:$B$4658&amp;'UNESCO Data'!$A$3:$A$4658,0))/100)</f>
        <v/>
      </c>
      <c r="Y42" s="81" t="str">
        <f t="shared" si="25"/>
        <v/>
      </c>
    </row>
    <row r="43" spans="1:25" x14ac:dyDescent="0.25">
      <c r="A43" s="54" t="s">
        <v>23</v>
      </c>
      <c r="B43" s="61">
        <f t="shared" si="13"/>
        <v>59.810239858175756</v>
      </c>
      <c r="C43" s="59">
        <f t="shared" si="14"/>
        <v>37</v>
      </c>
      <c r="D43" s="84">
        <f t="array" ref="D43">IF(ISERR(INDEX('UNESCO Data'!$M$3:$M$4658,MATCH(A43&amp;$D$130,'UNESCO Data'!$B$3:$B$4658&amp;'UNESCO Data'!$A$3:$A$4658,0))/100),"",INDEX('UNESCO Data'!$M$3:$M$4658,MATCH(A43&amp;$D$130,'UNESCO Data'!$B$3:$B$4658&amp;'UNESCO Data'!$A$3:$A$4658,0))/100)</f>
        <v>0.12258079999999999</v>
      </c>
      <c r="E43" s="81">
        <f t="shared" si="15"/>
        <v>81.228529098569382</v>
      </c>
      <c r="F43" s="84">
        <f t="array" ref="F43">IF(ISERR(INDEX('UNESCO Data'!$M$3:$M$4658,MATCH(A43&amp;$F$130,'UNESCO Data'!$B$3:$B$4658&amp;'UNESCO Data'!$A$3:$A$4658,0))/100),"",INDEX('UNESCO Data'!$M$3:$M$4658,MATCH(A43&amp;$F$130,'UNESCO Data'!$B$3:$B$4658&amp;'UNESCO Data'!$A$3:$A$4658,0))/100)</f>
        <v>0.20113340000000002</v>
      </c>
      <c r="G43" s="81">
        <f t="shared" si="16"/>
        <v>68.442603788706307</v>
      </c>
      <c r="H43" s="84">
        <f t="array" ref="H43">IF(ISERR(INDEX('UNESCO Data'!$M$3:$M$4658,MATCH(A43&amp;$H$130,'UNESCO Data'!$B$3:$B$4658&amp;'UNESCO Data'!$A$3:$A$4658,0))/100),"",INDEX('UNESCO Data'!$M$3:$M$4658,MATCH(A43&amp;$H$130,'UNESCO Data'!$B$3:$B$4658&amp;'UNESCO Data'!$A$3:$A$4658,0))/100)</f>
        <v>0.37004669999999995</v>
      </c>
      <c r="I43" s="81">
        <f t="shared" si="17"/>
        <v>56.555921597286861</v>
      </c>
      <c r="J43" s="86">
        <f t="array" ref="J43">IF(ISERR(INDEX('UNESCO Data'!$M$3:$M$4658,MATCH(A43&amp;$J$130,'UNESCO Data'!$B$3:$B$4658&amp;'UNESCO Data'!$A$3:$A$4658,0))/100),"",INDEX('UNESCO Data'!$M$3:$M$4658,MATCH(A43&amp;$J$130,'UNESCO Data'!$B$3:$B$4658&amp;'UNESCO Data'!$A$3:$A$4658,0))/100)</f>
        <v>0.65873979999999999</v>
      </c>
      <c r="K43" s="81">
        <f t="shared" si="18"/>
        <v>50.838274209211356</v>
      </c>
      <c r="L43" s="84">
        <f t="array" ref="L43">IF(ISERR(INDEX('UNESCO Data'!$M$3:$M$4658,MATCH(A43&amp;$L$130,'UNESCO Data'!$B$3:$B$4658&amp;'UNESCO Data'!$A$3:$A$4658,0))/100),"",INDEX('UNESCO Data'!$M$3:$M$4658,MATCH(A43&amp;$L$130,'UNESCO Data'!$B$3:$B$4658&amp;'UNESCO Data'!$A$3:$A$4658,0))/100)</f>
        <v>0.40075840000000001</v>
      </c>
      <c r="M43" s="81">
        <f t="shared" si="19"/>
        <v>34.028953686190079</v>
      </c>
      <c r="N43" s="84">
        <f t="array" ref="N43">IF(ISERR(INDEX('UNESCO Data'!$M$3:$M$4658,MATCH(A43&amp;$N$130,'UNESCO Data'!$B$3:$B$4658&amp;'UNESCO Data'!$A$3:$A$4658,0))/100),"",INDEX('UNESCO Data'!$M$3:$M$4658,MATCH(A43&amp;$N$130,'UNESCO Data'!$B$3:$B$4658&amp;'UNESCO Data'!$A$3:$A$4658,0))/100)</f>
        <v>0.24556069999999999</v>
      </c>
      <c r="O43" s="81">
        <f t="shared" si="20"/>
        <v>23.669292667903825</v>
      </c>
      <c r="P43" s="57">
        <f t="array" ref="P43">INDEX('UNESCO Data'!$M$3:$M$4658,MATCH(A43&amp;$P$130,'UNESCO Data'!$B$3:$B$4658&amp;'UNESCO Data'!$A$3:$A$4658,0))</f>
        <v>3.1801300000000001</v>
      </c>
      <c r="Q43" s="81">
        <f t="shared" si="21"/>
        <v>10.54035785255928</v>
      </c>
      <c r="R43" s="84">
        <f t="array" ref="R43">IF(ISERR(INDEX('UNESCO Data'!$M$3:$M$4658,MATCH(A43&amp;$R$130,'UNESCO Data'!$B$3:$B$4658&amp;'UNESCO Data'!$A$3:$A$4658,0))/100),"",INDEX('UNESCO Data'!$M$3:$M$4658,MATCH(A43&amp;$R$130,'UNESCO Data'!$B$3:$B$4658&amp;'UNESCO Data'!$A$3:$A$4658,0))/100)</f>
        <v>0.93569840000000004</v>
      </c>
      <c r="S43" s="81">
        <f t="shared" si="22"/>
        <v>89.884928588271634</v>
      </c>
      <c r="T43" s="84">
        <f t="array" ref="T43">IF(ISERR(INDEX('UNESCO Data'!$M$3:$M$4658,MATCH(A43&amp;$T$130,'UNESCO Data'!$B$3:$B$4658&amp;'UNESCO Data'!$A$3:$A$4658,0))/100),"",INDEX('UNESCO Data'!$M$3:$M$4658,MATCH(A43&amp;$T$130,'UNESCO Data'!$B$3:$B$4658&amp;'UNESCO Data'!$A$3:$A$4658,0))/100)</f>
        <v>1</v>
      </c>
      <c r="U43" s="81">
        <f t="shared" si="23"/>
        <v>100</v>
      </c>
      <c r="V43" s="57">
        <f t="array" ref="V43">INDEX('UNESCO Data'!$M$3:$M$4658,MATCH(A43&amp;$V$130,'UNESCO Data'!$B$3:$B$4658&amp;'UNESCO Data'!$A$3:$A$4658,0))</f>
        <v>38.037779999999998</v>
      </c>
      <c r="W43" s="81">
        <f t="shared" si="24"/>
        <v>59.059143244807274</v>
      </c>
      <c r="X43" s="84">
        <f t="array" ref="X43">IF(ISERR(INDEX('UNESCO Data'!$M$3:$M$4658,MATCH(A43&amp;$X$130,'UNESCO Data'!$B$3:$B$4658&amp;'UNESCO Data'!$A$3:$A$4658,0))/100),"",INDEX('UNESCO Data'!$M$3:$M$4658,MATCH(A43&amp;$X$130,'UNESCO Data'!$B$3:$B$4658&amp;'UNESCO Data'!$A$3:$A$4658,0))/100)</f>
        <v>0.25524479999999999</v>
      </c>
      <c r="Y43" s="81">
        <f t="shared" si="25"/>
        <v>83.66463370642731</v>
      </c>
    </row>
    <row r="44" spans="1:25" ht="26.4" x14ac:dyDescent="0.25">
      <c r="A44" s="54" t="s">
        <v>95</v>
      </c>
      <c r="B44" s="61">
        <f t="shared" si="13"/>
        <v>60.551884772826519</v>
      </c>
      <c r="C44" s="59">
        <f t="shared" si="14"/>
        <v>38</v>
      </c>
      <c r="D44" s="84">
        <f t="array" ref="D44">IF(ISERR(INDEX('UNESCO Data'!$M$3:$M$4658,MATCH(A44&amp;$D$130,'UNESCO Data'!$B$3:$B$4658&amp;'UNESCO Data'!$A$3:$A$4658,0))/100),"",INDEX('UNESCO Data'!$M$3:$M$4658,MATCH(A44&amp;$D$130,'UNESCO Data'!$B$3:$B$4658&amp;'UNESCO Data'!$A$3:$A$4658,0))/100)</f>
        <v>6.7470000000000002E-2</v>
      </c>
      <c r="E44" s="81">
        <f t="shared" si="15"/>
        <v>89.733675941787411</v>
      </c>
      <c r="F44" s="84">
        <f t="array" ref="F44">IF(ISERR(INDEX('UNESCO Data'!$M$3:$M$4658,MATCH(A44&amp;$F$130,'UNESCO Data'!$B$3:$B$4658&amp;'UNESCO Data'!$A$3:$A$4658,0))/100),"",INDEX('UNESCO Data'!$M$3:$M$4658,MATCH(A44&amp;$F$130,'UNESCO Data'!$B$3:$B$4658&amp;'UNESCO Data'!$A$3:$A$4658,0))/100)</f>
        <v>0.18825259999999999</v>
      </c>
      <c r="G44" s="81">
        <f t="shared" si="16"/>
        <v>70.46357349895051</v>
      </c>
      <c r="H44" s="84">
        <f t="array" ref="H44">IF(ISERR(INDEX('UNESCO Data'!$M$3:$M$4658,MATCH(A44&amp;$H$130,'UNESCO Data'!$B$3:$B$4658&amp;'UNESCO Data'!$A$3:$A$4658,0))/100),"",INDEX('UNESCO Data'!$M$3:$M$4658,MATCH(A44&amp;$H$130,'UNESCO Data'!$B$3:$B$4658&amp;'UNESCO Data'!$A$3:$A$4658,0))/100)</f>
        <v>0.43210999999999999</v>
      </c>
      <c r="I44" s="81">
        <f t="shared" si="17"/>
        <v>49.173634623107077</v>
      </c>
      <c r="J44" s="86">
        <f t="array" ref="J44">IF(ISERR(INDEX('UNESCO Data'!$M$3:$M$4658,MATCH(A44&amp;$J$130,'UNESCO Data'!$B$3:$B$4658&amp;'UNESCO Data'!$A$3:$A$4658,0))/100),"",INDEX('UNESCO Data'!$M$3:$M$4658,MATCH(A44&amp;$J$130,'UNESCO Data'!$B$3:$B$4658&amp;'UNESCO Data'!$A$3:$A$4658,0))/100)</f>
        <v>0.66086470000000008</v>
      </c>
      <c r="K44" s="81">
        <f t="shared" si="18"/>
        <v>51.144385941938623</v>
      </c>
      <c r="L44" s="84">
        <f t="array" ref="L44">IF(ISERR(INDEX('UNESCO Data'!$M$3:$M$4658,MATCH(A44&amp;$L$130,'UNESCO Data'!$B$3:$B$4658&amp;'UNESCO Data'!$A$3:$A$4658,0))/100),"",INDEX('UNESCO Data'!$M$3:$M$4658,MATCH(A44&amp;$L$130,'UNESCO Data'!$B$3:$B$4658&amp;'UNESCO Data'!$A$3:$A$4658,0))/100)</f>
        <v>0.36460310000000001</v>
      </c>
      <c r="M44" s="81">
        <f t="shared" si="19"/>
        <v>30.048584214528411</v>
      </c>
      <c r="N44" s="84">
        <f t="array" ref="N44">IF(ISERR(INDEX('UNESCO Data'!$M$3:$M$4658,MATCH(A44&amp;$N$130,'UNESCO Data'!$B$3:$B$4658&amp;'UNESCO Data'!$A$3:$A$4658,0))/100),"",INDEX('UNESCO Data'!$M$3:$M$4658,MATCH(A44&amp;$N$130,'UNESCO Data'!$B$3:$B$4658&amp;'UNESCO Data'!$A$3:$A$4658,0))/100)</f>
        <v>0.24952159999999998</v>
      </c>
      <c r="O44" s="81">
        <f t="shared" si="20"/>
        <v>24.104640411930035</v>
      </c>
      <c r="P44" s="57">
        <f t="array" ref="P44">INDEX('UNESCO Data'!$M$3:$M$4658,MATCH(A44&amp;$P$130,'UNESCO Data'!$B$3:$B$4658&amp;'UNESCO Data'!$A$3:$A$4658,0))</f>
        <v>8.0686640000000001</v>
      </c>
      <c r="Q44" s="81">
        <f t="shared" si="21"/>
        <v>50.304289366506453</v>
      </c>
      <c r="R44" s="84">
        <f t="array" ref="R44">IF(ISERR(INDEX('UNESCO Data'!$M$3:$M$4658,MATCH(A44&amp;$R$130,'UNESCO Data'!$B$3:$B$4658&amp;'UNESCO Data'!$A$3:$A$4658,0))/100),"",INDEX('UNESCO Data'!$M$3:$M$4658,MATCH(A44&amp;$R$130,'UNESCO Data'!$B$3:$B$4658&amp;'UNESCO Data'!$A$3:$A$4658,0))/100)</f>
        <v>0.93101990000000001</v>
      </c>
      <c r="S44" s="81">
        <f t="shared" si="22"/>
        <v>89.148969271555217</v>
      </c>
      <c r="T44" s="84">
        <f t="array" ref="T44">IF(ISERR(INDEX('UNESCO Data'!$M$3:$M$4658,MATCH(A44&amp;$T$130,'UNESCO Data'!$B$3:$B$4658&amp;'UNESCO Data'!$A$3:$A$4658,0))/100),"",INDEX('UNESCO Data'!$M$3:$M$4658,MATCH(A44&amp;$T$130,'UNESCO Data'!$B$3:$B$4658&amp;'UNESCO Data'!$A$3:$A$4658,0))/100)</f>
        <v>0.98426400000000003</v>
      </c>
      <c r="U44" s="81">
        <f t="shared" si="23"/>
        <v>98.330152317359349</v>
      </c>
      <c r="V44" s="57">
        <f t="array" ref="V44">INDEX('UNESCO Data'!$M$3:$M$4658,MATCH(A44&amp;$V$130,'UNESCO Data'!$B$3:$B$4658&amp;'UNESCO Data'!$A$3:$A$4658,0))</f>
        <v>24.156849999999999</v>
      </c>
      <c r="W44" s="81">
        <f t="shared" si="24"/>
        <v>78.54191863566831</v>
      </c>
      <c r="X44" s="84">
        <f t="array" ref="X44">IF(ISERR(INDEX('UNESCO Data'!$M$3:$M$4658,MATCH(A44&amp;$X$130,'UNESCO Data'!$B$3:$B$4658&amp;'UNESCO Data'!$A$3:$A$4658,0))/100),"",INDEX('UNESCO Data'!$M$3:$M$4658,MATCH(A44&amp;$X$130,'UNESCO Data'!$B$3:$B$4658&amp;'UNESCO Data'!$A$3:$A$4658,0))/100)</f>
        <v>0.1218988</v>
      </c>
      <c r="Y44" s="81">
        <f t="shared" si="25"/>
        <v>35.076908277760324</v>
      </c>
    </row>
    <row r="45" spans="1:25" x14ac:dyDescent="0.25">
      <c r="A45" s="54" t="s">
        <v>65</v>
      </c>
      <c r="B45" s="61">
        <f t="shared" si="13"/>
        <v>60.676641826008321</v>
      </c>
      <c r="C45" s="59">
        <f t="shared" si="14"/>
        <v>39</v>
      </c>
      <c r="D45" s="84">
        <f t="array" ref="D45">IF(ISERR(INDEX('UNESCO Data'!$M$3:$M$4658,MATCH(A45&amp;$D$130,'UNESCO Data'!$B$3:$B$4658&amp;'UNESCO Data'!$A$3:$A$4658,0))/100),"",INDEX('UNESCO Data'!$M$3:$M$4658,MATCH(A45&amp;$D$130,'UNESCO Data'!$B$3:$B$4658&amp;'UNESCO Data'!$A$3:$A$4658,0))/100)</f>
        <v>6.5696900000000003E-2</v>
      </c>
      <c r="E45" s="81">
        <f t="shared" si="15"/>
        <v>90.007315153479311</v>
      </c>
      <c r="F45" s="84">
        <f t="array" ref="F45">IF(ISERR(INDEX('UNESCO Data'!$M$3:$M$4658,MATCH(A45&amp;$F$130,'UNESCO Data'!$B$3:$B$4658&amp;'UNESCO Data'!$A$3:$A$4658,0))/100),"",INDEX('UNESCO Data'!$M$3:$M$4658,MATCH(A45&amp;$F$130,'UNESCO Data'!$B$3:$B$4658&amp;'UNESCO Data'!$A$3:$A$4658,0))/100)</f>
        <v>2.6226900000000001E-2</v>
      </c>
      <c r="G45" s="81">
        <f t="shared" si="16"/>
        <v>95.885056014098197</v>
      </c>
      <c r="H45" s="84">
        <f t="array" ref="H45">IF(ISERR(INDEX('UNESCO Data'!$M$3:$M$4658,MATCH(A45&amp;$H$130,'UNESCO Data'!$B$3:$B$4658&amp;'UNESCO Data'!$A$3:$A$4658,0))/100),"",INDEX('UNESCO Data'!$M$3:$M$4658,MATCH(A45&amp;$H$130,'UNESCO Data'!$B$3:$B$4658&amp;'UNESCO Data'!$A$3:$A$4658,0))/100)</f>
        <v>0.25635720000000001</v>
      </c>
      <c r="I45" s="81">
        <f t="shared" si="17"/>
        <v>70.079026474903941</v>
      </c>
      <c r="J45" s="86">
        <f t="array" ref="J45">IF(ISERR(INDEX('UNESCO Data'!$M$3:$M$4658,MATCH(A45&amp;$J$130,'UNESCO Data'!$B$3:$B$4658&amp;'UNESCO Data'!$A$3:$A$4658,0))/100),"",INDEX('UNESCO Data'!$M$3:$M$4658,MATCH(A45&amp;$J$130,'UNESCO Data'!$B$3:$B$4658&amp;'UNESCO Data'!$A$3:$A$4658,0))/100)</f>
        <v>0.71118610000000004</v>
      </c>
      <c r="K45" s="81">
        <f t="shared" si="18"/>
        <v>58.393654588585918</v>
      </c>
      <c r="L45" s="84">
        <f t="array" ref="L45">IF(ISERR(INDEX('UNESCO Data'!$M$3:$M$4658,MATCH(A45&amp;$L$130,'UNESCO Data'!$B$3:$B$4658&amp;'UNESCO Data'!$A$3:$A$4658,0))/100),"",INDEX('UNESCO Data'!$M$3:$M$4658,MATCH(A45&amp;$L$130,'UNESCO Data'!$B$3:$B$4658&amp;'UNESCO Data'!$A$3:$A$4658,0))/100)</f>
        <v>0.39793909999999999</v>
      </c>
      <c r="M45" s="81">
        <f t="shared" si="19"/>
        <v>33.718574415337507</v>
      </c>
      <c r="N45" s="84">
        <f t="array" ref="N45">IF(ISERR(INDEX('UNESCO Data'!$M$3:$M$4658,MATCH(A45&amp;$N$130,'UNESCO Data'!$B$3:$B$4658&amp;'UNESCO Data'!$A$3:$A$4658,0))/100),"",INDEX('UNESCO Data'!$M$3:$M$4658,MATCH(A45&amp;$N$130,'UNESCO Data'!$B$3:$B$4658&amp;'UNESCO Data'!$A$3:$A$4658,0))/100)</f>
        <v>0.1040572</v>
      </c>
      <c r="O45" s="81">
        <f t="shared" si="20"/>
        <v>8.1164563183840759</v>
      </c>
      <c r="P45" s="57">
        <f t="array" ref="P45">INDEX('UNESCO Data'!$M$3:$M$4658,MATCH(A45&amp;$P$130,'UNESCO Data'!$B$3:$B$4658&amp;'UNESCO Data'!$A$3:$A$4658,0))</f>
        <v>9.225422</v>
      </c>
      <c r="Q45" s="81">
        <f t="shared" si="21"/>
        <v>59.71349995810926</v>
      </c>
      <c r="R45" s="84">
        <f t="array" ref="R45">IF(ISERR(INDEX('UNESCO Data'!$M$3:$M$4658,MATCH(A45&amp;$R$130,'UNESCO Data'!$B$3:$B$4658&amp;'UNESCO Data'!$A$3:$A$4658,0))/100),"",INDEX('UNESCO Data'!$M$3:$M$4658,MATCH(A45&amp;$R$130,'UNESCO Data'!$B$3:$B$4658&amp;'UNESCO Data'!$A$3:$A$4658,0))/100)</f>
        <v>0.87762810000000002</v>
      </c>
      <c r="S45" s="81">
        <f t="shared" si="22"/>
        <v>80.750082310721922</v>
      </c>
      <c r="T45" s="84" t="str">
        <f t="array" ref="T45">IF(ISERR(INDEX('UNESCO Data'!$M$3:$M$4658,MATCH(A45&amp;$T$130,'UNESCO Data'!$B$3:$B$4658&amp;'UNESCO Data'!$A$3:$A$4658,0))/100),"",INDEX('UNESCO Data'!$M$3:$M$4658,MATCH(A45&amp;$T$130,'UNESCO Data'!$B$3:$B$4658&amp;'UNESCO Data'!$A$3:$A$4658,0))/100)</f>
        <v/>
      </c>
      <c r="U45" s="81" t="str">
        <f t="shared" si="23"/>
        <v/>
      </c>
      <c r="V45" s="57">
        <f t="array" ref="V45">INDEX('UNESCO Data'!$M$3:$M$4658,MATCH(A45&amp;$V$130,'UNESCO Data'!$B$3:$B$4658&amp;'UNESCO Data'!$A$3:$A$4658,0))</f>
        <v>24.53098</v>
      </c>
      <c r="W45" s="81">
        <f t="shared" si="24"/>
        <v>78.016803189009991</v>
      </c>
      <c r="X45" s="84">
        <f t="array" ref="X45">IF(ISERR(INDEX('UNESCO Data'!$M$3:$M$4658,MATCH(A45&amp;$X$130,'UNESCO Data'!$B$3:$B$4658&amp;'UNESCO Data'!$A$3:$A$4658,0))/100),"",INDEX('UNESCO Data'!$M$3:$M$4658,MATCH(A45&amp;$X$130,'UNESCO Data'!$B$3:$B$4658&amp;'UNESCO Data'!$A$3:$A$4658,0))/100)</f>
        <v>0.11369030000000001</v>
      </c>
      <c r="Y45" s="81">
        <f t="shared" si="25"/>
        <v>32.085949837453057</v>
      </c>
    </row>
    <row r="46" spans="1:25" x14ac:dyDescent="0.25">
      <c r="A46" s="54" t="s">
        <v>195</v>
      </c>
      <c r="B46" s="61">
        <f t="shared" si="13"/>
        <v>62.358138392522669</v>
      </c>
      <c r="C46" s="59">
        <f t="shared" si="14"/>
        <v>40</v>
      </c>
      <c r="D46" s="84">
        <f t="array" ref="D46">IF(ISERR(INDEX('UNESCO Data'!$M$3:$M$4658,MATCH(A46&amp;$D$130,'UNESCO Data'!$B$3:$B$4658&amp;'UNESCO Data'!$A$3:$A$4658,0))/100),"",INDEX('UNESCO Data'!$M$3:$M$4658,MATCH(A46&amp;$D$130,'UNESCO Data'!$B$3:$B$4658&amp;'UNESCO Data'!$A$3:$A$4658,0))/100)</f>
        <v>7.8745499999999996E-2</v>
      </c>
      <c r="E46" s="81">
        <f t="shared" si="15"/>
        <v>87.993549084062522</v>
      </c>
      <c r="F46" s="84">
        <f t="array" ref="F46">IF(ISERR(INDEX('UNESCO Data'!$M$3:$M$4658,MATCH(A46&amp;$F$130,'UNESCO Data'!$B$3:$B$4658&amp;'UNESCO Data'!$A$3:$A$4658,0))/100),"",INDEX('UNESCO Data'!$M$3:$M$4658,MATCH(A46&amp;$F$130,'UNESCO Data'!$B$3:$B$4658&amp;'UNESCO Data'!$A$3:$A$4658,0))/100)</f>
        <v>0.2631637</v>
      </c>
      <c r="G46" s="81">
        <f t="shared" si="16"/>
        <v>58.71018364264696</v>
      </c>
      <c r="H46" s="84">
        <f t="array" ref="H46">IF(ISERR(INDEX('UNESCO Data'!$M$3:$M$4658,MATCH(A46&amp;$H$130,'UNESCO Data'!$B$3:$B$4658&amp;'UNESCO Data'!$A$3:$A$4658,0))/100),"",INDEX('UNESCO Data'!$M$3:$M$4658,MATCH(A46&amp;$H$130,'UNESCO Data'!$B$3:$B$4658&amp;'UNESCO Data'!$A$3:$A$4658,0))/100)</f>
        <v>0.50821369999999999</v>
      </c>
      <c r="I46" s="81">
        <f t="shared" si="17"/>
        <v>40.121274320047362</v>
      </c>
      <c r="J46" s="86">
        <f t="array" ref="J46">IF(ISERR(INDEX('UNESCO Data'!$M$3:$M$4658,MATCH(A46&amp;$J$130,'UNESCO Data'!$B$3:$B$4658&amp;'UNESCO Data'!$A$3:$A$4658,0))/100),"",INDEX('UNESCO Data'!$M$3:$M$4658,MATCH(A46&amp;$J$130,'UNESCO Data'!$B$3:$B$4658&amp;'UNESCO Data'!$A$3:$A$4658,0))/100)</f>
        <v>0.78485050000000001</v>
      </c>
      <c r="K46" s="81">
        <f t="shared" si="18"/>
        <v>69.005700861028387</v>
      </c>
      <c r="L46" s="84">
        <f t="array" ref="L46">IF(ISERR(INDEX('UNESCO Data'!$M$3:$M$4658,MATCH(A46&amp;$L$130,'UNESCO Data'!$B$3:$B$4658&amp;'UNESCO Data'!$A$3:$A$4658,0))/100),"",INDEX('UNESCO Data'!$M$3:$M$4658,MATCH(A46&amp;$L$130,'UNESCO Data'!$B$3:$B$4658&amp;'UNESCO Data'!$A$3:$A$4658,0))/100)</f>
        <v>0.49568190000000001</v>
      </c>
      <c r="M46" s="81">
        <f t="shared" si="19"/>
        <v>44.479167113910947</v>
      </c>
      <c r="N46" s="84">
        <f t="array" ref="N46">IF(ISERR(INDEX('UNESCO Data'!$M$3:$M$4658,MATCH(A46&amp;$N$130,'UNESCO Data'!$B$3:$B$4658&amp;'UNESCO Data'!$A$3:$A$4658,0))/100),"",INDEX('UNESCO Data'!$M$3:$M$4658,MATCH(A46&amp;$N$130,'UNESCO Data'!$B$3:$B$4658&amp;'UNESCO Data'!$A$3:$A$4658,0))/100)</f>
        <v>0.3830131</v>
      </c>
      <c r="O46" s="81">
        <f t="shared" si="20"/>
        <v>38.776867272409923</v>
      </c>
      <c r="P46" s="57">
        <f t="array" ref="P46">INDEX('UNESCO Data'!$M$3:$M$4658,MATCH(A46&amp;$P$130,'UNESCO Data'!$B$3:$B$4658&amp;'UNESCO Data'!$A$3:$A$4658,0))</f>
        <v>8.7702480000000005</v>
      </c>
      <c r="Q46" s="81">
        <f t="shared" si="21"/>
        <v>56.011059152147936</v>
      </c>
      <c r="R46" s="84">
        <f t="array" ref="R46">IF(ISERR(INDEX('UNESCO Data'!$M$3:$M$4658,MATCH(A46&amp;$R$130,'UNESCO Data'!$B$3:$B$4658&amp;'UNESCO Data'!$A$3:$A$4658,0))/100),"",INDEX('UNESCO Data'!$M$3:$M$4658,MATCH(A46&amp;$R$130,'UNESCO Data'!$B$3:$B$4658&amp;'UNESCO Data'!$A$3:$A$4658,0))/100)</f>
        <v>0.97545919999999997</v>
      </c>
      <c r="S46" s="81">
        <f t="shared" si="22"/>
        <v>96.139568152255251</v>
      </c>
      <c r="T46" s="84" t="str">
        <f t="array" ref="T46">IF(ISERR(INDEX('UNESCO Data'!$M$3:$M$4658,MATCH(A46&amp;$T$130,'UNESCO Data'!$B$3:$B$4658&amp;'UNESCO Data'!$A$3:$A$4658,0))/100),"",INDEX('UNESCO Data'!$M$3:$M$4658,MATCH(A46&amp;$T$130,'UNESCO Data'!$B$3:$B$4658&amp;'UNESCO Data'!$A$3:$A$4658,0))/100)</f>
        <v/>
      </c>
      <c r="U46" s="81" t="str">
        <f t="shared" si="23"/>
        <v/>
      </c>
      <c r="V46" s="57">
        <f t="array" ref="V46">INDEX('UNESCO Data'!$M$3:$M$4658,MATCH(A46&amp;$V$130,'UNESCO Data'!$B$3:$B$4658&amp;'UNESCO Data'!$A$3:$A$4658,0))</f>
        <v>30.252790000000001</v>
      </c>
      <c r="W46" s="81">
        <f t="shared" si="24"/>
        <v>69.985875934194723</v>
      </c>
      <c r="X46" s="84" t="str">
        <f t="array" ref="X46">IF(ISERR(INDEX('UNESCO Data'!$M$3:$M$4658,MATCH(A46&amp;$X$130,'UNESCO Data'!$B$3:$B$4658&amp;'UNESCO Data'!$A$3:$A$4658,0))/100),"",INDEX('UNESCO Data'!$M$3:$M$4658,MATCH(A46&amp;$X$130,'UNESCO Data'!$B$3:$B$4658&amp;'UNESCO Data'!$A$3:$A$4658,0))/100)</f>
        <v/>
      </c>
      <c r="Y46" s="81" t="str">
        <f t="shared" si="25"/>
        <v/>
      </c>
    </row>
    <row r="47" spans="1:25" x14ac:dyDescent="0.25">
      <c r="A47" s="54" t="s">
        <v>69</v>
      </c>
      <c r="B47" s="61">
        <f t="shared" si="13"/>
        <v>62.704235210210236</v>
      </c>
      <c r="C47" s="59">
        <f t="shared" si="14"/>
        <v>41</v>
      </c>
      <c r="D47" s="84">
        <f t="array" ref="D47">IF(ISERR(INDEX('UNESCO Data'!$M$3:$M$4658,MATCH(A47&amp;$D$130,'UNESCO Data'!$B$3:$B$4658&amp;'UNESCO Data'!$A$3:$A$4658,0))/100),"",INDEX('UNESCO Data'!$M$3:$M$4658,MATCH(A47&amp;$D$130,'UNESCO Data'!$B$3:$B$4658&amp;'UNESCO Data'!$A$3:$A$4658,0))/100)</f>
        <v>0.12807489999999999</v>
      </c>
      <c r="E47" s="81">
        <f t="shared" si="15"/>
        <v>80.380634905937001</v>
      </c>
      <c r="F47" s="84">
        <f t="array" ref="F47">IF(ISERR(INDEX('UNESCO Data'!$M$3:$M$4658,MATCH(A47&amp;$F$130,'UNESCO Data'!$B$3:$B$4658&amp;'UNESCO Data'!$A$3:$A$4658,0))/100),"",INDEX('UNESCO Data'!$M$3:$M$4658,MATCH(A47&amp;$F$130,'UNESCO Data'!$B$3:$B$4658&amp;'UNESCO Data'!$A$3:$A$4658,0))/100)</f>
        <v>8.8514400000000007E-2</v>
      </c>
      <c r="G47" s="81">
        <f t="shared" si="16"/>
        <v>86.112281743335842</v>
      </c>
      <c r="H47" s="84">
        <f t="array" ref="H47">IF(ISERR(INDEX('UNESCO Data'!$M$3:$M$4658,MATCH(A47&amp;$H$130,'UNESCO Data'!$B$3:$B$4658&amp;'UNESCO Data'!$A$3:$A$4658,0))/100),"",INDEX('UNESCO Data'!$M$3:$M$4658,MATCH(A47&amp;$H$130,'UNESCO Data'!$B$3:$B$4658&amp;'UNESCO Data'!$A$3:$A$4658,0))/100)</f>
        <v>0.43258800000000003</v>
      </c>
      <c r="I47" s="81">
        <f t="shared" si="17"/>
        <v>49.116777621084005</v>
      </c>
      <c r="J47" s="86">
        <f t="array" ref="J47">IF(ISERR(INDEX('UNESCO Data'!$M$3:$M$4658,MATCH(A47&amp;$J$130,'UNESCO Data'!$B$3:$B$4658&amp;'UNESCO Data'!$A$3:$A$4658,0))/100),"",INDEX('UNESCO Data'!$M$3:$M$4658,MATCH(A47&amp;$J$130,'UNESCO Data'!$B$3:$B$4658&amp;'UNESCO Data'!$A$3:$A$4658,0))/100)</f>
        <v>0.6456592000000001</v>
      </c>
      <c r="K47" s="81">
        <f t="shared" si="18"/>
        <v>48.953891353024247</v>
      </c>
      <c r="L47" s="84">
        <f t="array" ref="L47">IF(ISERR(INDEX('UNESCO Data'!$M$3:$M$4658,MATCH(A47&amp;$L$130,'UNESCO Data'!$B$3:$B$4658&amp;'UNESCO Data'!$A$3:$A$4658,0))/100),"",INDEX('UNESCO Data'!$M$3:$M$4658,MATCH(A47&amp;$L$130,'UNESCO Data'!$B$3:$B$4658&amp;'UNESCO Data'!$A$3:$A$4658,0))/100)</f>
        <v>0.51461919999999994</v>
      </c>
      <c r="M47" s="81">
        <f t="shared" si="19"/>
        <v>46.563991490854242</v>
      </c>
      <c r="N47" s="84">
        <f t="array" ref="N47">IF(ISERR(INDEX('UNESCO Data'!$M$3:$M$4658,MATCH(A47&amp;$N$130,'UNESCO Data'!$B$3:$B$4658&amp;'UNESCO Data'!$A$3:$A$4658,0))/100),"",INDEX('UNESCO Data'!$M$3:$M$4658,MATCH(A47&amp;$N$130,'UNESCO Data'!$B$3:$B$4658&amp;'UNESCO Data'!$A$3:$A$4658,0))/100)</f>
        <v>0.48886279999999999</v>
      </c>
      <c r="O47" s="81">
        <f t="shared" si="20"/>
        <v>50.410947431174627</v>
      </c>
      <c r="P47" s="57">
        <f t="array" ref="P47">INDEX('UNESCO Data'!$M$3:$M$4658,MATCH(A47&amp;$P$130,'UNESCO Data'!$B$3:$B$4658&amp;'UNESCO Data'!$A$3:$A$4658,0))</f>
        <v>8.2448700000000006</v>
      </c>
      <c r="Q47" s="81">
        <f t="shared" si="21"/>
        <v>51.737570451663387</v>
      </c>
      <c r="R47" s="84">
        <f t="array" ref="R47">IF(ISERR(INDEX('UNESCO Data'!$M$3:$M$4658,MATCH(A47&amp;$R$130,'UNESCO Data'!$B$3:$B$4658&amp;'UNESCO Data'!$A$3:$A$4658,0))/100),"",INDEX('UNESCO Data'!$M$3:$M$4658,MATCH(A47&amp;$R$130,'UNESCO Data'!$B$3:$B$4658&amp;'UNESCO Data'!$A$3:$A$4658,0))/100)</f>
        <v>0.91319410000000001</v>
      </c>
      <c r="S47" s="81">
        <f t="shared" si="22"/>
        <v>86.34485180058735</v>
      </c>
      <c r="T47" s="84">
        <f t="array" ref="T47">IF(ISERR(INDEX('UNESCO Data'!$M$3:$M$4658,MATCH(A47&amp;$T$130,'UNESCO Data'!$B$3:$B$4658&amp;'UNESCO Data'!$A$3:$A$4658,0))/100),"",INDEX('UNESCO Data'!$M$3:$M$4658,MATCH(A47&amp;$T$130,'UNESCO Data'!$B$3:$B$4658&amp;'UNESCO Data'!$A$3:$A$4658,0))/100)</f>
        <v>0.56044769999999999</v>
      </c>
      <c r="U47" s="81">
        <f t="shared" si="23"/>
        <v>53.356291970362967</v>
      </c>
      <c r="V47" s="57">
        <f t="array" ref="V47">INDEX('UNESCO Data'!$M$3:$M$4658,MATCH(A47&amp;$V$130,'UNESCO Data'!$B$3:$B$4658&amp;'UNESCO Data'!$A$3:$A$4658,0))</f>
        <v>30.5794</v>
      </c>
      <c r="W47" s="81">
        <f t="shared" si="24"/>
        <v>69.527457854829095</v>
      </c>
      <c r="X47" s="84">
        <f t="array" ref="X47">IF(ISERR(INDEX('UNESCO Data'!$M$3:$M$4658,MATCH(A47&amp;$X$130,'UNESCO Data'!$B$3:$B$4658&amp;'UNESCO Data'!$A$3:$A$4658,0))/100),"",INDEX('UNESCO Data'!$M$3:$M$4658,MATCH(A47&amp;$X$130,'UNESCO Data'!$B$3:$B$4658&amp;'UNESCO Data'!$A$3:$A$4658,0))/100)</f>
        <v>0.21017359999999999</v>
      </c>
      <c r="Y47" s="81">
        <f t="shared" si="25"/>
        <v>67.241890689459922</v>
      </c>
    </row>
    <row r="48" spans="1:25" x14ac:dyDescent="0.25">
      <c r="A48" s="54" t="s">
        <v>169</v>
      </c>
      <c r="B48" s="61">
        <f t="shared" si="13"/>
        <v>64.157068880885632</v>
      </c>
      <c r="C48" s="59">
        <f t="shared" si="14"/>
        <v>42</v>
      </c>
      <c r="D48" s="84">
        <f t="array" ref="D48">IF(ISERR(INDEX('UNESCO Data'!$M$3:$M$4658,MATCH(A48&amp;$D$130,'UNESCO Data'!$B$3:$B$4658&amp;'UNESCO Data'!$A$3:$A$4658,0))/100),"",INDEX('UNESCO Data'!$M$3:$M$4658,MATCH(A48&amp;$D$130,'UNESCO Data'!$B$3:$B$4658&amp;'UNESCO Data'!$A$3:$A$4658,0))/100)</f>
        <v>0.20118549999999999</v>
      </c>
      <c r="E48" s="81">
        <f t="shared" si="15"/>
        <v>69.097612543790603</v>
      </c>
      <c r="F48" s="84">
        <f t="array" ref="F48">IF(ISERR(INDEX('UNESCO Data'!$M$3:$M$4658,MATCH(A48&amp;$F$130,'UNESCO Data'!$B$3:$B$4658&amp;'UNESCO Data'!$A$3:$A$4658,0))/100),"",INDEX('UNESCO Data'!$M$3:$M$4658,MATCH(A48&amp;$F$130,'UNESCO Data'!$B$3:$B$4658&amp;'UNESCO Data'!$A$3:$A$4658,0))/100)</f>
        <v>0.12320349999999999</v>
      </c>
      <c r="G48" s="81">
        <f t="shared" si="16"/>
        <v>80.669636847395196</v>
      </c>
      <c r="H48" s="84">
        <f t="array" ref="H48">IF(ISERR(INDEX('UNESCO Data'!$M$3:$M$4658,MATCH(A48&amp;$H$130,'UNESCO Data'!$B$3:$B$4658&amp;'UNESCO Data'!$A$3:$A$4658,0))/100),"",INDEX('UNESCO Data'!$M$3:$M$4658,MATCH(A48&amp;$H$130,'UNESCO Data'!$B$3:$B$4658&amp;'UNESCO Data'!$A$3:$A$4658,0))/100)</f>
        <v>0.26072040000000002</v>
      </c>
      <c r="I48" s="81">
        <f t="shared" si="17"/>
        <v>69.560033857274178</v>
      </c>
      <c r="J48" s="86">
        <f t="array" ref="J48">IF(ISERR(INDEX('UNESCO Data'!$M$3:$M$4658,MATCH(A48&amp;$J$130,'UNESCO Data'!$B$3:$B$4658&amp;'UNESCO Data'!$A$3:$A$4658,0))/100),"",INDEX('UNESCO Data'!$M$3:$M$4658,MATCH(A48&amp;$J$130,'UNESCO Data'!$B$3:$B$4658&amp;'UNESCO Data'!$A$3:$A$4658,0))/100)</f>
        <v>0.58679250000000005</v>
      </c>
      <c r="K48" s="81">
        <f t="shared" si="18"/>
        <v>40.473592262744688</v>
      </c>
      <c r="L48" s="84">
        <f t="array" ref="L48">IF(ISERR(INDEX('UNESCO Data'!$M$3:$M$4658,MATCH(A48&amp;$L$130,'UNESCO Data'!$B$3:$B$4658&amp;'UNESCO Data'!$A$3:$A$4658,0))/100),"",INDEX('UNESCO Data'!$M$3:$M$4658,MATCH(A48&amp;$L$130,'UNESCO Data'!$B$3:$B$4658&amp;'UNESCO Data'!$A$3:$A$4658,0))/100)</f>
        <v>0.42875180000000002</v>
      </c>
      <c r="M48" s="81">
        <f t="shared" si="19"/>
        <v>37.110772251324754</v>
      </c>
      <c r="N48" s="84">
        <f t="array" ref="N48">IF(ISERR(INDEX('UNESCO Data'!$M$3:$M$4658,MATCH(A48&amp;$N$130,'UNESCO Data'!$B$3:$B$4658&amp;'UNESCO Data'!$A$3:$A$4658,0))/100),"",INDEX('UNESCO Data'!$M$3:$M$4658,MATCH(A48&amp;$N$130,'UNESCO Data'!$B$3:$B$4658&amp;'UNESCO Data'!$A$3:$A$4658,0))/100)</f>
        <v>0.27423010000000003</v>
      </c>
      <c r="O48" s="81">
        <f t="shared" si="20"/>
        <v>26.820384241178846</v>
      </c>
      <c r="P48" s="57">
        <f t="array" ref="P48">INDEX('UNESCO Data'!$M$3:$M$4658,MATCH(A48&amp;$P$130,'UNESCO Data'!$B$3:$B$4658&amp;'UNESCO Data'!$A$3:$A$4658,0))</f>
        <v>8.8905370000000001</v>
      </c>
      <c r="Q48" s="81">
        <f t="shared" si="21"/>
        <v>56.989504542500377</v>
      </c>
      <c r="R48" s="84">
        <f t="array" ref="R48">IF(ISERR(INDEX('UNESCO Data'!$M$3:$M$4658,MATCH(A48&amp;$R$130,'UNESCO Data'!$B$3:$B$4658&amp;'UNESCO Data'!$A$3:$A$4658,0))/100),"",INDEX('UNESCO Data'!$M$3:$M$4658,MATCH(A48&amp;$R$130,'UNESCO Data'!$B$3:$B$4658&amp;'UNESCO Data'!$A$3:$A$4658,0))/100)</f>
        <v>0.93531279999999994</v>
      </c>
      <c r="S48" s="81">
        <f t="shared" si="22"/>
        <v>89.824271131282018</v>
      </c>
      <c r="T48" s="84">
        <f t="array" ref="T48">IF(ISERR(INDEX('UNESCO Data'!$M$3:$M$4658,MATCH(A48&amp;$T$130,'UNESCO Data'!$B$3:$B$4658&amp;'UNESCO Data'!$A$3:$A$4658,0))/100),"",INDEX('UNESCO Data'!$M$3:$M$4658,MATCH(A48&amp;$T$130,'UNESCO Data'!$B$3:$B$4658&amp;'UNESCO Data'!$A$3:$A$4658,0))/100)</f>
        <v>0.81648600000000005</v>
      </c>
      <c r="U48" s="81">
        <f t="shared" si="23"/>
        <v>80.526154827648938</v>
      </c>
      <c r="V48" s="57">
        <f t="array" ref="V48">INDEX('UNESCO Data'!$M$3:$M$4658,MATCH(A48&amp;$V$130,'UNESCO Data'!$B$3:$B$4658&amp;'UNESCO Data'!$A$3:$A$4658,0))</f>
        <v>28.03276</v>
      </c>
      <c r="W48" s="81">
        <f t="shared" si="24"/>
        <v>73.101830402013064</v>
      </c>
      <c r="X48" s="84">
        <f t="array" ref="X48">IF(ISERR(INDEX('UNESCO Data'!$M$3:$M$4658,MATCH(A48&amp;$X$130,'UNESCO Data'!$B$3:$B$4658&amp;'UNESCO Data'!$A$3:$A$4658,0))/100),"",INDEX('UNESCO Data'!$M$3:$M$4658,MATCH(A48&amp;$X$130,'UNESCO Data'!$B$3:$B$4658&amp;'UNESCO Data'!$A$3:$A$4658,0))/100)</f>
        <v>0.24945219999999999</v>
      </c>
      <c r="Y48" s="81">
        <f t="shared" si="25"/>
        <v>81.553964782589361</v>
      </c>
    </row>
    <row r="49" spans="1:25" x14ac:dyDescent="0.25">
      <c r="A49" s="54" t="s">
        <v>42</v>
      </c>
      <c r="B49" s="61">
        <f t="shared" si="13"/>
        <v>64.726966560979847</v>
      </c>
      <c r="C49" s="59">
        <f t="shared" si="14"/>
        <v>43</v>
      </c>
      <c r="D49" s="84">
        <f t="array" ref="D49">IF(ISERR(INDEX('UNESCO Data'!$M$3:$M$4658,MATCH(A49&amp;$D$130,'UNESCO Data'!$B$3:$B$4658&amp;'UNESCO Data'!$A$3:$A$4658,0))/100),"",INDEX('UNESCO Data'!$M$3:$M$4658,MATCH(A49&amp;$D$130,'UNESCO Data'!$B$3:$B$4658&amp;'UNESCO Data'!$A$3:$A$4658,0))/100)</f>
        <v>0.1101835</v>
      </c>
      <c r="E49" s="81">
        <f t="shared" si="15"/>
        <v>83.14178125530502</v>
      </c>
      <c r="F49" s="84">
        <f t="array" ref="F49">IF(ISERR(INDEX('UNESCO Data'!$M$3:$M$4658,MATCH(A49&amp;$F$130,'UNESCO Data'!$B$3:$B$4658&amp;'UNESCO Data'!$A$3:$A$4658,0))/100),"",INDEX('UNESCO Data'!$M$3:$M$4658,MATCH(A49&amp;$F$130,'UNESCO Data'!$B$3:$B$4658&amp;'UNESCO Data'!$A$3:$A$4658,0))/100)</f>
        <v>8.135669999999999E-2</v>
      </c>
      <c r="G49" s="81">
        <f t="shared" si="16"/>
        <v>87.235309419801212</v>
      </c>
      <c r="H49" s="84">
        <f t="array" ref="H49">IF(ISERR(INDEX('UNESCO Data'!$M$3:$M$4658,MATCH(A49&amp;$H$130,'UNESCO Data'!$B$3:$B$4658&amp;'UNESCO Data'!$A$3:$A$4658,0))/100),"",INDEX('UNESCO Data'!$M$3:$M$4658,MATCH(A49&amp;$H$130,'UNESCO Data'!$B$3:$B$4658&amp;'UNESCO Data'!$A$3:$A$4658,0))/100)</f>
        <v>0.25544169999999999</v>
      </c>
      <c r="I49" s="81">
        <f t="shared" si="17"/>
        <v>70.187923096979503</v>
      </c>
      <c r="J49" s="86">
        <f t="array" ref="J49">IF(ISERR(INDEX('UNESCO Data'!$M$3:$M$4658,MATCH(A49&amp;$J$130,'UNESCO Data'!$B$3:$B$4658&amp;'UNESCO Data'!$A$3:$A$4658,0))/100),"",INDEX('UNESCO Data'!$M$3:$M$4658,MATCH(A49&amp;$J$130,'UNESCO Data'!$B$3:$B$4658&amp;'UNESCO Data'!$A$3:$A$4658,0))/100)</f>
        <v>0.7629745</v>
      </c>
      <c r="K49" s="81">
        <f t="shared" si="18"/>
        <v>65.854258315430357</v>
      </c>
      <c r="L49" s="84">
        <f t="array" ref="L49">IF(ISERR(INDEX('UNESCO Data'!$M$3:$M$4658,MATCH(A49&amp;$L$130,'UNESCO Data'!$B$3:$B$4658&amp;'UNESCO Data'!$A$3:$A$4658,0))/100),"",INDEX('UNESCO Data'!$M$3:$M$4658,MATCH(A49&amp;$L$130,'UNESCO Data'!$B$3:$B$4658&amp;'UNESCO Data'!$A$3:$A$4658,0))/100)</f>
        <v>0.36901290000000003</v>
      </c>
      <c r="M49" s="81">
        <f t="shared" si="19"/>
        <v>30.534063059846627</v>
      </c>
      <c r="N49" s="84">
        <f t="array" ref="N49">IF(ISERR(INDEX('UNESCO Data'!$M$3:$M$4658,MATCH(A49&amp;$N$130,'UNESCO Data'!$B$3:$B$4658&amp;'UNESCO Data'!$A$3:$A$4658,0))/100),"",INDEX('UNESCO Data'!$M$3:$M$4658,MATCH(A49&amp;$N$130,'UNESCO Data'!$B$3:$B$4658&amp;'UNESCO Data'!$A$3:$A$4658,0))/100)</f>
        <v>0.15492139999999999</v>
      </c>
      <c r="O49" s="81">
        <f t="shared" si="20"/>
        <v>13.707007637957386</v>
      </c>
      <c r="P49" s="57">
        <f t="array" ref="P49">INDEX('UNESCO Data'!$M$3:$M$4658,MATCH(A49&amp;$P$130,'UNESCO Data'!$B$3:$B$4658&amp;'UNESCO Data'!$A$3:$A$4658,0))</f>
        <v>9.0489230000000003</v>
      </c>
      <c r="Q49" s="81">
        <f t="shared" si="21"/>
        <v>58.277835575232892</v>
      </c>
      <c r="R49" s="84">
        <f t="array" ref="R49">IF(ISERR(INDEX('UNESCO Data'!$M$3:$M$4658,MATCH(A49&amp;$R$130,'UNESCO Data'!$B$3:$B$4658&amp;'UNESCO Data'!$A$3:$A$4658,0))/100),"",INDEX('UNESCO Data'!$M$3:$M$4658,MATCH(A49&amp;$R$130,'UNESCO Data'!$B$3:$B$4658&amp;'UNESCO Data'!$A$3:$A$4658,0))/100)</f>
        <v>0.85683609999999999</v>
      </c>
      <c r="S49" s="81">
        <f t="shared" si="22"/>
        <v>77.479361756448668</v>
      </c>
      <c r="T49" s="84">
        <f t="array" ref="T49">IF(ISERR(INDEX('UNESCO Data'!$M$3:$M$4658,MATCH(A49&amp;$T$130,'UNESCO Data'!$B$3:$B$4658&amp;'UNESCO Data'!$A$3:$A$4658,0))/100),"",INDEX('UNESCO Data'!$M$3:$M$4658,MATCH(A49&amp;$T$130,'UNESCO Data'!$B$3:$B$4658&amp;'UNESCO Data'!$A$3:$A$4658,0))/100)</f>
        <v>0.80317059999999996</v>
      </c>
      <c r="U49" s="81">
        <f t="shared" si="23"/>
        <v>79.113172504731196</v>
      </c>
      <c r="V49" s="57">
        <f t="array" ref="V49">INDEX('UNESCO Data'!$M$3:$M$4658,MATCH(A49&amp;$V$130,'UNESCO Data'!$B$3:$B$4658&amp;'UNESCO Data'!$A$3:$A$4658,0))</f>
        <v>44.442</v>
      </c>
      <c r="W49" s="81">
        <f t="shared" si="24"/>
        <v>50.070409794407333</v>
      </c>
      <c r="X49" s="84">
        <f t="array" ref="X49">IF(ISERR(INDEX('UNESCO Data'!$M$3:$M$4658,MATCH(A49&amp;$X$130,'UNESCO Data'!$B$3:$B$4658&amp;'UNESCO Data'!$A$3:$A$4658,0))/100),"",INDEX('UNESCO Data'!$M$3:$M$4658,MATCH(A49&amp;$X$130,'UNESCO Data'!$B$3:$B$4658&amp;'UNESCO Data'!$A$3:$A$4658,0))/100)</f>
        <v>0.29018389999999999</v>
      </c>
      <c r="Y49" s="81">
        <f t="shared" si="25"/>
        <v>96.395509754638283</v>
      </c>
    </row>
    <row r="50" spans="1:25" x14ac:dyDescent="0.25">
      <c r="A50" s="54" t="s">
        <v>80</v>
      </c>
      <c r="B50" s="61">
        <f t="shared" si="13"/>
        <v>64.881903626546773</v>
      </c>
      <c r="C50" s="59">
        <f t="shared" si="14"/>
        <v>44</v>
      </c>
      <c r="D50" s="84">
        <f t="array" ref="D50">IF(ISERR(INDEX('UNESCO Data'!$M$3:$M$4658,MATCH(A50&amp;$D$130,'UNESCO Data'!$B$3:$B$4658&amp;'UNESCO Data'!$A$3:$A$4658,0))/100),"",INDEX('UNESCO Data'!$M$3:$M$4658,MATCH(A50&amp;$D$130,'UNESCO Data'!$B$3:$B$4658&amp;'UNESCO Data'!$A$3:$A$4658,0))/100)</f>
        <v>2.9012300000000001E-2</v>
      </c>
      <c r="E50" s="81">
        <f t="shared" si="15"/>
        <v>95.668780962081584</v>
      </c>
      <c r="F50" s="84">
        <f t="array" ref="F50">IF(ISERR(INDEX('UNESCO Data'!$M$3:$M$4658,MATCH(A50&amp;$F$130,'UNESCO Data'!$B$3:$B$4658&amp;'UNESCO Data'!$A$3:$A$4658,0))/100),"",INDEX('UNESCO Data'!$M$3:$M$4658,MATCH(A50&amp;$F$130,'UNESCO Data'!$B$3:$B$4658&amp;'UNESCO Data'!$A$3:$A$4658,0))/100)</f>
        <v>0.17269079999999998</v>
      </c>
      <c r="G50" s="81">
        <f t="shared" si="16"/>
        <v>72.905186320893108</v>
      </c>
      <c r="H50" s="84">
        <f t="array" ref="H50">IF(ISERR(INDEX('UNESCO Data'!$M$3:$M$4658,MATCH(A50&amp;$H$130,'UNESCO Data'!$B$3:$B$4658&amp;'UNESCO Data'!$A$3:$A$4658,0))/100),"",INDEX('UNESCO Data'!$M$3:$M$4658,MATCH(A50&amp;$H$130,'UNESCO Data'!$B$3:$B$4658&amp;'UNESCO Data'!$A$3:$A$4658,0))/100)</f>
        <v>0.47017400000000004</v>
      </c>
      <c r="I50" s="81">
        <f t="shared" si="17"/>
        <v>44.646009256986041</v>
      </c>
      <c r="J50" s="86">
        <f t="array" ref="J50">IF(ISERR(INDEX('UNESCO Data'!$M$3:$M$4658,MATCH(A50&amp;$J$130,'UNESCO Data'!$B$3:$B$4658&amp;'UNESCO Data'!$A$3:$A$4658,0))/100),"",INDEX('UNESCO Data'!$M$3:$M$4658,MATCH(A50&amp;$J$130,'UNESCO Data'!$B$3:$B$4658&amp;'UNESCO Data'!$A$3:$A$4658,0))/100)</f>
        <v>0.88936789999999999</v>
      </c>
      <c r="K50" s="81">
        <f t="shared" si="18"/>
        <v>84.062410548141543</v>
      </c>
      <c r="L50" s="84">
        <f t="array" ref="L50">IF(ISERR(INDEX('UNESCO Data'!$M$3:$M$4658,MATCH(A50&amp;$L$130,'UNESCO Data'!$B$3:$B$4658&amp;'UNESCO Data'!$A$3:$A$4658,0))/100),"",INDEX('UNESCO Data'!$M$3:$M$4658,MATCH(A50&amp;$L$130,'UNESCO Data'!$B$3:$B$4658&amp;'UNESCO Data'!$A$3:$A$4658,0))/100)</f>
        <v>0.73583069999999995</v>
      </c>
      <c r="M50" s="81">
        <f t="shared" si="19"/>
        <v>70.917364340214789</v>
      </c>
      <c r="N50" s="84">
        <f t="array" ref="N50">IF(ISERR(INDEX('UNESCO Data'!$M$3:$M$4658,MATCH(A50&amp;$N$130,'UNESCO Data'!$B$3:$B$4658&amp;'UNESCO Data'!$A$3:$A$4658,0))/100),"",INDEX('UNESCO Data'!$M$3:$M$4658,MATCH(A50&amp;$N$130,'UNESCO Data'!$B$3:$B$4658&amp;'UNESCO Data'!$A$3:$A$4658,0))/100)</f>
        <v>0.33475149999999998</v>
      </c>
      <c r="O50" s="81">
        <f t="shared" si="20"/>
        <v>33.472371152059665</v>
      </c>
      <c r="P50" s="57">
        <f t="array" ref="P50">INDEX('UNESCO Data'!$M$3:$M$4658,MATCH(A50&amp;$P$130,'UNESCO Data'!$B$3:$B$4658&amp;'UNESCO Data'!$A$3:$A$4658,0))</f>
        <v>6.6504200000000004</v>
      </c>
      <c r="Q50" s="81">
        <f t="shared" si="21"/>
        <v>38.76811977331829</v>
      </c>
      <c r="R50" s="84">
        <f t="array" ref="R50">IF(ISERR(INDEX('UNESCO Data'!$M$3:$M$4658,MATCH(A50&amp;$R$130,'UNESCO Data'!$B$3:$B$4658&amp;'UNESCO Data'!$A$3:$A$4658,0))/100),"",INDEX('UNESCO Data'!$M$3:$M$4658,MATCH(A50&amp;$R$130,'UNESCO Data'!$B$3:$B$4658&amp;'UNESCO Data'!$A$3:$A$4658,0))/100)</f>
        <v>0.91835160000000005</v>
      </c>
      <c r="S50" s="81">
        <f t="shared" si="22"/>
        <v>87.156161018491559</v>
      </c>
      <c r="T50" s="84">
        <f t="array" ref="T50">IF(ISERR(INDEX('UNESCO Data'!$M$3:$M$4658,MATCH(A50&amp;$T$130,'UNESCO Data'!$B$3:$B$4658&amp;'UNESCO Data'!$A$3:$A$4658,0))/100),"",INDEX('UNESCO Data'!$M$3:$M$4658,MATCH(A50&amp;$T$130,'UNESCO Data'!$B$3:$B$4658&amp;'UNESCO Data'!$A$3:$A$4658,0))/100)</f>
        <v>0.77245059999999999</v>
      </c>
      <c r="U50" s="81">
        <f t="shared" si="23"/>
        <v>75.853276672834852</v>
      </c>
      <c r="V50" s="57">
        <f t="array" ref="V50">INDEX('UNESCO Data'!$M$3:$M$4658,MATCH(A50&amp;$V$130,'UNESCO Data'!$B$3:$B$4658&amp;'UNESCO Data'!$A$3:$A$4658,0))</f>
        <v>31.49146</v>
      </c>
      <c r="W50" s="81">
        <f t="shared" si="24"/>
        <v>68.247323157586976</v>
      </c>
      <c r="X50" s="84">
        <f t="array" ref="X50">IF(ISERR(INDEX('UNESCO Data'!$M$3:$M$4658,MATCH(A50&amp;$X$130,'UNESCO Data'!$B$3:$B$4658&amp;'UNESCO Data'!$A$3:$A$4658,0))/100),"",INDEX('UNESCO Data'!$M$3:$M$4658,MATCH(A50&amp;$X$130,'UNESCO Data'!$B$3:$B$4658&amp;'UNESCO Data'!$A$3:$A$4658,0))/100)</f>
        <v>0.1409096</v>
      </c>
      <c r="Y50" s="81">
        <f t="shared" si="25"/>
        <v>42.003936689405982</v>
      </c>
    </row>
    <row r="51" spans="1:25" x14ac:dyDescent="0.25">
      <c r="A51" s="54" t="s">
        <v>196</v>
      </c>
      <c r="B51" s="61">
        <f t="shared" si="13"/>
        <v>65.021315060098757</v>
      </c>
      <c r="C51" s="59">
        <f t="shared" si="14"/>
        <v>45</v>
      </c>
      <c r="D51" s="84">
        <f t="array" ref="D51">IF(ISERR(INDEX('UNESCO Data'!$M$3:$M$4658,MATCH(A51&amp;$D$130,'UNESCO Data'!$B$3:$B$4658&amp;'UNESCO Data'!$A$3:$A$4658,0))/100),"",INDEX('UNESCO Data'!$M$3:$M$4658,MATCH(A51&amp;$D$130,'UNESCO Data'!$B$3:$B$4658&amp;'UNESCO Data'!$A$3:$A$4658,0))/100)</f>
        <v>0.1193674</v>
      </c>
      <c r="E51" s="81">
        <f t="shared" si="15"/>
        <v>81.72444711946541</v>
      </c>
      <c r="F51" s="84">
        <f t="array" ref="F51">IF(ISERR(INDEX('UNESCO Data'!$M$3:$M$4658,MATCH(A51&amp;$F$130,'UNESCO Data'!$B$3:$B$4658&amp;'UNESCO Data'!$A$3:$A$4658,0))/100),"",INDEX('UNESCO Data'!$M$3:$M$4658,MATCH(A51&amp;$F$130,'UNESCO Data'!$B$3:$B$4658&amp;'UNESCO Data'!$A$3:$A$4658,0))/100)</f>
        <v>0.18027870000000001</v>
      </c>
      <c r="G51" s="81">
        <f t="shared" si="16"/>
        <v>71.714661193233169</v>
      </c>
      <c r="H51" s="84">
        <f t="array" ref="H51">IF(ISERR(INDEX('UNESCO Data'!$M$3:$M$4658,MATCH(A51&amp;$H$130,'UNESCO Data'!$B$3:$B$4658&amp;'UNESCO Data'!$A$3:$A$4658,0))/100),"",INDEX('UNESCO Data'!$M$3:$M$4658,MATCH(A51&amp;$H$130,'UNESCO Data'!$B$3:$B$4658&amp;'UNESCO Data'!$A$3:$A$4658,0))/100)</f>
        <v>0.29075709999999999</v>
      </c>
      <c r="I51" s="81">
        <f t="shared" si="17"/>
        <v>65.987237387261374</v>
      </c>
      <c r="J51" s="86">
        <f t="array" ref="J51">IF(ISERR(INDEX('UNESCO Data'!$M$3:$M$4658,MATCH(A51&amp;$J$130,'UNESCO Data'!$B$3:$B$4658&amp;'UNESCO Data'!$A$3:$A$4658,0))/100),"",INDEX('UNESCO Data'!$M$3:$M$4658,MATCH(A51&amp;$J$130,'UNESCO Data'!$B$3:$B$4658&amp;'UNESCO Data'!$A$3:$A$4658,0))/100)</f>
        <v>0.7389091000000001</v>
      </c>
      <c r="K51" s="81">
        <f t="shared" si="18"/>
        <v>62.387412208425673</v>
      </c>
      <c r="L51" s="84">
        <f t="array" ref="L51">IF(ISERR(INDEX('UNESCO Data'!$M$3:$M$4658,MATCH(A51&amp;$L$130,'UNESCO Data'!$B$3:$B$4658&amp;'UNESCO Data'!$A$3:$A$4658,0))/100),"",INDEX('UNESCO Data'!$M$3:$M$4658,MATCH(A51&amp;$L$130,'UNESCO Data'!$B$3:$B$4658&amp;'UNESCO Data'!$A$3:$A$4658,0))/100)</f>
        <v>0.54782220000000004</v>
      </c>
      <c r="M51" s="81">
        <f t="shared" si="19"/>
        <v>50.219339602129295</v>
      </c>
      <c r="N51" s="84">
        <f t="array" ref="N51">IF(ISERR(INDEX('UNESCO Data'!$M$3:$M$4658,MATCH(A51&amp;$N$130,'UNESCO Data'!$B$3:$B$4658&amp;'UNESCO Data'!$A$3:$A$4658,0))/100),"",INDEX('UNESCO Data'!$M$3:$M$4658,MATCH(A51&amp;$N$130,'UNESCO Data'!$B$3:$B$4658&amp;'UNESCO Data'!$A$3:$A$4658,0))/100)</f>
        <v>0.3461727</v>
      </c>
      <c r="O51" s="81">
        <f t="shared" si="20"/>
        <v>34.727690310349999</v>
      </c>
      <c r="P51" s="57">
        <f t="array" ref="P51">INDEX('UNESCO Data'!$M$3:$M$4658,MATCH(A51&amp;$P$130,'UNESCO Data'!$B$3:$B$4658&amp;'UNESCO Data'!$A$3:$A$4658,0))</f>
        <v>9.0181950000000004</v>
      </c>
      <c r="Q51" s="81">
        <f t="shared" si="21"/>
        <v>58.027890277202744</v>
      </c>
      <c r="R51" s="84">
        <f t="array" ref="R51">IF(ISERR(INDEX('UNESCO Data'!$M$3:$M$4658,MATCH(A51&amp;$R$130,'UNESCO Data'!$B$3:$B$4658&amp;'UNESCO Data'!$A$3:$A$4658,0))/100),"",INDEX('UNESCO Data'!$M$3:$M$4658,MATCH(A51&amp;$R$130,'UNESCO Data'!$B$3:$B$4658&amp;'UNESCO Data'!$A$3:$A$4658,0))/100)</f>
        <v>0.92412559999999999</v>
      </c>
      <c r="S51" s="81">
        <f t="shared" si="22"/>
        <v>88.064449806504925</v>
      </c>
      <c r="T51" s="84">
        <f t="array" ref="T51">IF(ISERR(INDEX('UNESCO Data'!$M$3:$M$4658,MATCH(A51&amp;$T$130,'UNESCO Data'!$B$3:$B$4658&amp;'UNESCO Data'!$A$3:$A$4658,0))/100),"",INDEX('UNESCO Data'!$M$3:$M$4658,MATCH(A51&amp;$T$130,'UNESCO Data'!$B$3:$B$4658&amp;'UNESCO Data'!$A$3:$A$4658,0))/100)</f>
        <v>0.92655860000000001</v>
      </c>
      <c r="U51" s="81">
        <f t="shared" si="23"/>
        <v>92.206662963911725</v>
      </c>
      <c r="V51" s="57">
        <f t="array" ref="V51">INDEX('UNESCO Data'!$M$3:$M$4658,MATCH(A51&amp;$V$130,'UNESCO Data'!$B$3:$B$4658&amp;'UNESCO Data'!$A$3:$A$4658,0))</f>
        <v>47.945259999999998</v>
      </c>
      <c r="W51" s="81">
        <f t="shared" si="24"/>
        <v>45.153359732503134</v>
      </c>
      <c r="X51" s="84" t="str">
        <f t="array" ref="X51">IF(ISERR(INDEX('UNESCO Data'!$M$3:$M$4658,MATCH(A51&amp;$X$130,'UNESCO Data'!$B$3:$B$4658&amp;'UNESCO Data'!$A$3:$A$4658,0))/100),"",INDEX('UNESCO Data'!$M$3:$M$4658,MATCH(A51&amp;$X$130,'UNESCO Data'!$B$3:$B$4658&amp;'UNESCO Data'!$A$3:$A$4658,0))/100)</f>
        <v/>
      </c>
      <c r="Y51" s="81" t="str">
        <f t="shared" si="25"/>
        <v/>
      </c>
    </row>
    <row r="52" spans="1:25" x14ac:dyDescent="0.25">
      <c r="A52" s="54" t="s">
        <v>152</v>
      </c>
      <c r="B52" s="61">
        <f t="shared" si="13"/>
        <v>65.799595562914561</v>
      </c>
      <c r="C52" s="59">
        <f t="shared" si="14"/>
        <v>46</v>
      </c>
      <c r="D52" s="84">
        <f t="array" ref="D52">IF(ISERR(INDEX('UNESCO Data'!$M$3:$M$4658,MATCH(A52&amp;$D$130,'UNESCO Data'!$B$3:$B$4658&amp;'UNESCO Data'!$A$3:$A$4658,0))/100),"",INDEX('UNESCO Data'!$M$3:$M$4658,MATCH(A52&amp;$D$130,'UNESCO Data'!$B$3:$B$4658&amp;'UNESCO Data'!$A$3:$A$4658,0))/100)</f>
        <v>3.2035000000000001E-2</v>
      </c>
      <c r="E52" s="81">
        <f t="shared" si="15"/>
        <v>95.202293316048568</v>
      </c>
      <c r="F52" s="84">
        <f t="array" ref="F52">IF(ISERR(INDEX('UNESCO Data'!$M$3:$M$4658,MATCH(A52&amp;$F$130,'UNESCO Data'!$B$3:$B$4658&amp;'UNESCO Data'!$A$3:$A$4658,0))/100),"",INDEX('UNESCO Data'!$M$3:$M$4658,MATCH(A52&amp;$F$130,'UNESCO Data'!$B$3:$B$4658&amp;'UNESCO Data'!$A$3:$A$4658,0))/100)</f>
        <v>8.1887299999999996E-2</v>
      </c>
      <c r="G52" s="81">
        <f t="shared" si="16"/>
        <v>87.152059425371078</v>
      </c>
      <c r="H52" s="84">
        <f t="array" ref="H52">IF(ISERR(INDEX('UNESCO Data'!$M$3:$M$4658,MATCH(A52&amp;$H$130,'UNESCO Data'!$B$3:$B$4658&amp;'UNESCO Data'!$A$3:$A$4658,0))/100),"",INDEX('UNESCO Data'!$M$3:$M$4658,MATCH(A52&amp;$H$130,'UNESCO Data'!$B$3:$B$4658&amp;'UNESCO Data'!$A$3:$A$4658,0))/100)</f>
        <v>0.17566690000000001</v>
      </c>
      <c r="I52" s="81">
        <f t="shared" si="17"/>
        <v>79.676952312438516</v>
      </c>
      <c r="J52" s="86" t="str">
        <f t="array" ref="J52">IF(ISERR(INDEX('UNESCO Data'!$M$3:$M$4658,MATCH(A52&amp;$J$130,'UNESCO Data'!$B$3:$B$4658&amp;'UNESCO Data'!$A$3:$A$4658,0))/100),"",INDEX('UNESCO Data'!$M$3:$M$4658,MATCH(A52&amp;$J$130,'UNESCO Data'!$B$3:$B$4658&amp;'UNESCO Data'!$A$3:$A$4658,0))/100)</f>
        <v/>
      </c>
      <c r="K52" s="81" t="str">
        <f t="shared" si="18"/>
        <v/>
      </c>
      <c r="L52" s="84" t="str">
        <f t="array" ref="L52">IF(ISERR(INDEX('UNESCO Data'!$M$3:$M$4658,MATCH(A52&amp;$L$130,'UNESCO Data'!$B$3:$B$4658&amp;'UNESCO Data'!$A$3:$A$4658,0))/100),"",INDEX('UNESCO Data'!$M$3:$M$4658,MATCH(A52&amp;$L$130,'UNESCO Data'!$B$3:$B$4658&amp;'UNESCO Data'!$A$3:$A$4658,0))/100)</f>
        <v/>
      </c>
      <c r="M52" s="81" t="str">
        <f t="shared" si="19"/>
        <v/>
      </c>
      <c r="N52" s="84" t="str">
        <f t="array" ref="N52">IF(ISERR(INDEX('UNESCO Data'!$M$3:$M$4658,MATCH(A52&amp;$N$130,'UNESCO Data'!$B$3:$B$4658&amp;'UNESCO Data'!$A$3:$A$4658,0))/100),"",INDEX('UNESCO Data'!$M$3:$M$4658,MATCH(A52&amp;$N$130,'UNESCO Data'!$B$3:$B$4658&amp;'UNESCO Data'!$A$3:$A$4658,0))/100)</f>
        <v/>
      </c>
      <c r="O52" s="81" t="str">
        <f t="shared" si="20"/>
        <v/>
      </c>
      <c r="P52" s="57">
        <f t="array" ref="P52">INDEX('UNESCO Data'!$M$3:$M$4658,MATCH(A52&amp;$P$130,'UNESCO Data'!$B$3:$B$4658&amp;'UNESCO Data'!$A$3:$A$4658,0))</f>
        <v>6.6327600000000002</v>
      </c>
      <c r="Q52" s="81">
        <f t="shared" si="21"/>
        <v>38.624471180399368</v>
      </c>
      <c r="R52" s="84">
        <f t="array" ref="R52">IF(ISERR(INDEX('UNESCO Data'!$M$3:$M$4658,MATCH(A52&amp;$R$130,'UNESCO Data'!$B$3:$B$4658&amp;'UNESCO Data'!$A$3:$A$4658,0))/100),"",INDEX('UNESCO Data'!$M$3:$M$4658,MATCH(A52&amp;$R$130,'UNESCO Data'!$B$3:$B$4658&amp;'UNESCO Data'!$A$3:$A$4658,0))/100)</f>
        <v>0.97442440000000008</v>
      </c>
      <c r="S52" s="81">
        <f t="shared" si="22"/>
        <v>95.976787196620307</v>
      </c>
      <c r="T52" s="84">
        <f t="array" ref="T52">IF(ISERR(INDEX('UNESCO Data'!$M$3:$M$4658,MATCH(A52&amp;$T$130,'UNESCO Data'!$B$3:$B$4658&amp;'UNESCO Data'!$A$3:$A$4658,0))/100),"",INDEX('UNESCO Data'!$M$3:$M$4658,MATCH(A52&amp;$T$130,'UNESCO Data'!$B$3:$B$4658&amp;'UNESCO Data'!$A$3:$A$4658,0))/100)</f>
        <v>0.31095410000000001</v>
      </c>
      <c r="U52" s="81">
        <f t="shared" si="23"/>
        <v>26.880929121247966</v>
      </c>
      <c r="V52" s="57">
        <f t="array" ref="V52">INDEX('UNESCO Data'!$M$3:$M$4658,MATCH(A52&amp;$V$130,'UNESCO Data'!$B$3:$B$4658&amp;'UNESCO Data'!$A$3:$A$4658,0))</f>
        <v>32.150179999999999</v>
      </c>
      <c r="W52" s="81">
        <f t="shared" si="24"/>
        <v>67.322767396159762</v>
      </c>
      <c r="X52" s="84">
        <f t="array" ref="X52">IF(ISERR(INDEX('UNESCO Data'!$M$3:$M$4658,MATCH(A52&amp;$X$130,'UNESCO Data'!$B$3:$B$4658&amp;'UNESCO Data'!$A$3:$A$4658,0))/100),"",INDEX('UNESCO Data'!$M$3:$M$4658,MATCH(A52&amp;$X$130,'UNESCO Data'!$B$3:$B$4658&amp;'UNESCO Data'!$A$3:$A$4658,0))/100)</f>
        <v>0.123226</v>
      </c>
      <c r="Y52" s="81">
        <f t="shared" si="25"/>
        <v>35.560504555030938</v>
      </c>
    </row>
    <row r="53" spans="1:25" x14ac:dyDescent="0.25">
      <c r="A53" s="54" t="s">
        <v>21</v>
      </c>
      <c r="B53" s="61">
        <f t="shared" si="13"/>
        <v>65.909705236087632</v>
      </c>
      <c r="C53" s="59">
        <f t="shared" si="14"/>
        <v>47</v>
      </c>
      <c r="D53" s="84">
        <f t="array" ref="D53">IF(ISERR(INDEX('UNESCO Data'!$M$3:$M$4658,MATCH(A53&amp;$D$130,'UNESCO Data'!$B$3:$B$4658&amp;'UNESCO Data'!$A$3:$A$4658,0))/100),"",INDEX('UNESCO Data'!$M$3:$M$4658,MATCH(A53&amp;$D$130,'UNESCO Data'!$B$3:$B$4658&amp;'UNESCO Data'!$A$3:$A$4658,0))/100)</f>
        <v>3.1125000000000002E-3</v>
      </c>
      <c r="E53" s="81">
        <f t="shared" si="15"/>
        <v>99.665848727564551</v>
      </c>
      <c r="F53" s="84">
        <f t="array" ref="F53">IF(ISERR(INDEX('UNESCO Data'!$M$3:$M$4658,MATCH(A53&amp;$F$130,'UNESCO Data'!$B$3:$B$4658&amp;'UNESCO Data'!$A$3:$A$4658,0))/100),"",INDEX('UNESCO Data'!$M$3:$M$4658,MATCH(A53&amp;$F$130,'UNESCO Data'!$B$3:$B$4658&amp;'UNESCO Data'!$A$3:$A$4658,0))/100)</f>
        <v>0.1021546</v>
      </c>
      <c r="G53" s="81">
        <f t="shared" si="16"/>
        <v>83.972163812642648</v>
      </c>
      <c r="H53" s="84">
        <f t="array" ref="H53">IF(ISERR(INDEX('UNESCO Data'!$M$3:$M$4658,MATCH(A53&amp;$H$130,'UNESCO Data'!$B$3:$B$4658&amp;'UNESCO Data'!$A$3:$A$4658,0))/100),"",INDEX('UNESCO Data'!$M$3:$M$4658,MATCH(A53&amp;$H$130,'UNESCO Data'!$B$3:$B$4658&amp;'UNESCO Data'!$A$3:$A$4658,0))/100)</f>
        <v>0.39477790000000001</v>
      </c>
      <c r="I53" s="81">
        <f t="shared" si="17"/>
        <v>53.614202165419144</v>
      </c>
      <c r="J53" s="86">
        <f t="array" ref="J53">IF(ISERR(INDEX('UNESCO Data'!$M$3:$M$4658,MATCH(A53&amp;$J$130,'UNESCO Data'!$B$3:$B$4658&amp;'UNESCO Data'!$A$3:$A$4658,0))/100),"",INDEX('UNESCO Data'!$M$3:$M$4658,MATCH(A53&amp;$J$130,'UNESCO Data'!$B$3:$B$4658&amp;'UNESCO Data'!$A$3:$A$4658,0))/100)</f>
        <v>0.84213510000000003</v>
      </c>
      <c r="K53" s="81">
        <f t="shared" si="18"/>
        <v>77.258083638847225</v>
      </c>
      <c r="L53" s="84">
        <f t="array" ref="L53">IF(ISERR(INDEX('UNESCO Data'!$M$3:$M$4658,MATCH(A53&amp;$L$130,'UNESCO Data'!$B$3:$B$4658&amp;'UNESCO Data'!$A$3:$A$4658,0))/100),"",INDEX('UNESCO Data'!$M$3:$M$4658,MATCH(A53&amp;$L$130,'UNESCO Data'!$B$3:$B$4658&amp;'UNESCO Data'!$A$3:$A$4658,0))/100)</f>
        <v>0.35940149999999993</v>
      </c>
      <c r="M53" s="81">
        <f t="shared" si="19"/>
        <v>29.475935395578055</v>
      </c>
      <c r="N53" s="84">
        <f t="array" ref="N53">IF(ISERR(INDEX('UNESCO Data'!$M$3:$M$4658,MATCH(A53&amp;$N$130,'UNESCO Data'!$B$3:$B$4658&amp;'UNESCO Data'!$A$3:$A$4658,0))/100),"",INDEX('UNESCO Data'!$M$3:$M$4658,MATCH(A53&amp;$N$130,'UNESCO Data'!$B$3:$B$4658&amp;'UNESCO Data'!$A$3:$A$4658,0))/100)</f>
        <v>0.16772939999999997</v>
      </c>
      <c r="O53" s="81">
        <f t="shared" si="20"/>
        <v>15.11475181364667</v>
      </c>
      <c r="P53" s="57">
        <f t="array" ref="P53">INDEX('UNESCO Data'!$M$3:$M$4658,MATCH(A53&amp;$P$130,'UNESCO Data'!$B$3:$B$4658&amp;'UNESCO Data'!$A$3:$A$4658,0))</f>
        <v>10.460699999999999</v>
      </c>
      <c r="Q53" s="81">
        <f t="shared" si="21"/>
        <v>69.761401802033362</v>
      </c>
      <c r="R53" s="84">
        <f t="array" ref="R53">IF(ISERR(INDEX('UNESCO Data'!$M$3:$M$4658,MATCH(A53&amp;$R$130,'UNESCO Data'!$B$3:$B$4658&amp;'UNESCO Data'!$A$3:$A$4658,0))/100),"",INDEX('UNESCO Data'!$M$3:$M$4658,MATCH(A53&amp;$R$130,'UNESCO Data'!$B$3:$B$4658&amp;'UNESCO Data'!$A$3:$A$4658,0))/100)</f>
        <v>0.87281769999999992</v>
      </c>
      <c r="S53" s="81">
        <f t="shared" si="22"/>
        <v>79.993374242509319</v>
      </c>
      <c r="T53" s="84">
        <f t="array" ref="T53">IF(ISERR(INDEX('UNESCO Data'!$M$3:$M$4658,MATCH(A53&amp;$T$130,'UNESCO Data'!$B$3:$B$4658&amp;'UNESCO Data'!$A$3:$A$4658,0))/100),"",INDEX('UNESCO Data'!$M$3:$M$4658,MATCH(A53&amp;$T$130,'UNESCO Data'!$B$3:$B$4658&amp;'UNESCO Data'!$A$3:$A$4658,0))/100)</f>
        <v>0.67503919999999995</v>
      </c>
      <c r="U53" s="81">
        <f t="shared" si="23"/>
        <v>65.516329510100903</v>
      </c>
      <c r="V53" s="57">
        <f t="array" ref="V53">INDEX('UNESCO Data'!$M$3:$M$4658,MATCH(A53&amp;$V$130,'UNESCO Data'!$B$3:$B$4658&amp;'UNESCO Data'!$A$3:$A$4658,0))</f>
        <v>20.436419999999998</v>
      </c>
      <c r="W53" s="81">
        <f t="shared" si="24"/>
        <v>83.763780718930818</v>
      </c>
      <c r="X53" s="84">
        <f t="array" ref="X53">IF(ISERR(INDEX('UNESCO Data'!$M$3:$M$4658,MATCH(A53&amp;$X$130,'UNESCO Data'!$B$3:$B$4658&amp;'UNESCO Data'!$A$3:$A$4658,0))/100),"",INDEX('UNESCO Data'!$M$3:$M$4658,MATCH(A53&amp;$X$130,'UNESCO Data'!$B$3:$B$4658&amp;'UNESCO Data'!$A$3:$A$4658,0))/100)</f>
        <v>0.20915539999999999</v>
      </c>
      <c r="Y53" s="81">
        <f t="shared" si="25"/>
        <v>66.870885769691284</v>
      </c>
    </row>
    <row r="54" spans="1:25" x14ac:dyDescent="0.25">
      <c r="A54" s="54" t="s">
        <v>91</v>
      </c>
      <c r="B54" s="61">
        <f t="shared" si="13"/>
        <v>66.414624807976537</v>
      </c>
      <c r="C54" s="59">
        <f t="shared" si="14"/>
        <v>48</v>
      </c>
      <c r="D54" s="84">
        <f t="array" ref="D54">IF(ISERR(INDEX('UNESCO Data'!$M$3:$M$4658,MATCH(A54&amp;$D$130,'UNESCO Data'!$B$3:$B$4658&amp;'UNESCO Data'!$A$3:$A$4658,0))/100),"",INDEX('UNESCO Data'!$M$3:$M$4658,MATCH(A54&amp;$D$130,'UNESCO Data'!$B$3:$B$4658&amp;'UNESCO Data'!$A$3:$A$4658,0))/100)</f>
        <v>0.155587</v>
      </c>
      <c r="E54" s="81">
        <f t="shared" si="15"/>
        <v>76.134743892464158</v>
      </c>
      <c r="F54" s="84">
        <f t="array" ref="F54">IF(ISERR(INDEX('UNESCO Data'!$M$3:$M$4658,MATCH(A54&amp;$F$130,'UNESCO Data'!$B$3:$B$4658&amp;'UNESCO Data'!$A$3:$A$4658,0))/100),"",INDEX('UNESCO Data'!$M$3:$M$4658,MATCH(A54&amp;$F$130,'UNESCO Data'!$B$3:$B$4658&amp;'UNESCO Data'!$A$3:$A$4658,0))/100)</f>
        <v>3.4118200000000001E-2</v>
      </c>
      <c r="G54" s="81">
        <f t="shared" si="16"/>
        <v>94.646928081481434</v>
      </c>
      <c r="H54" s="84">
        <f t="array" ref="H54">IF(ISERR(INDEX('UNESCO Data'!$M$3:$M$4658,MATCH(A54&amp;$H$130,'UNESCO Data'!$B$3:$B$4658&amp;'UNESCO Data'!$A$3:$A$4658,0))/100),"",INDEX('UNESCO Data'!$M$3:$M$4658,MATCH(A54&amp;$H$130,'UNESCO Data'!$B$3:$B$4658&amp;'UNESCO Data'!$A$3:$A$4658,0))/100)</f>
        <v>0.1584082</v>
      </c>
      <c r="I54" s="81">
        <f t="shared" si="17"/>
        <v>81.729835033809707</v>
      </c>
      <c r="J54" s="86">
        <f t="array" ref="J54">IF(ISERR(INDEX('UNESCO Data'!$M$3:$M$4658,MATCH(A54&amp;$J$130,'UNESCO Data'!$B$3:$B$4658&amp;'UNESCO Data'!$A$3:$A$4658,0))/100),"",INDEX('UNESCO Data'!$M$3:$M$4658,MATCH(A54&amp;$J$130,'UNESCO Data'!$B$3:$B$4658&amp;'UNESCO Data'!$A$3:$A$4658,0))/100)</f>
        <v>0.81444630000000007</v>
      </c>
      <c r="K54" s="81">
        <f t="shared" si="18"/>
        <v>73.269252849097981</v>
      </c>
      <c r="L54" s="84">
        <f t="array" ref="L54">IF(ISERR(INDEX('UNESCO Data'!$M$3:$M$4658,MATCH(A54&amp;$L$130,'UNESCO Data'!$B$3:$B$4658&amp;'UNESCO Data'!$A$3:$A$4658,0))/100),"",INDEX('UNESCO Data'!$M$3:$M$4658,MATCH(A54&amp;$L$130,'UNESCO Data'!$B$3:$B$4658&amp;'UNESCO Data'!$A$3:$A$4658,0))/100)</f>
        <v>0.66090579999999999</v>
      </c>
      <c r="M54" s="81">
        <f t="shared" si="19"/>
        <v>62.668814760283119</v>
      </c>
      <c r="N54" s="84">
        <f t="array" ref="N54">IF(ISERR(INDEX('UNESCO Data'!$M$3:$M$4658,MATCH(A54&amp;$N$130,'UNESCO Data'!$B$3:$B$4658&amp;'UNESCO Data'!$A$3:$A$4658,0))/100),"",INDEX('UNESCO Data'!$M$3:$M$4658,MATCH(A54&amp;$N$130,'UNESCO Data'!$B$3:$B$4658&amp;'UNESCO Data'!$A$3:$A$4658,0))/100)</f>
        <v>0.4602232</v>
      </c>
      <c r="O54" s="81">
        <f t="shared" si="20"/>
        <v>47.263131215210315</v>
      </c>
      <c r="P54" s="57">
        <f t="array" ref="P54">INDEX('UNESCO Data'!$M$3:$M$4658,MATCH(A54&amp;$P$130,'UNESCO Data'!$B$3:$B$4658&amp;'UNESCO Data'!$A$3:$A$4658,0))</f>
        <v>5.7708700000000004</v>
      </c>
      <c r="Q54" s="81">
        <f t="shared" si="21"/>
        <v>31.613752847959432</v>
      </c>
      <c r="R54" s="84">
        <f t="array" ref="R54">IF(ISERR(INDEX('UNESCO Data'!$M$3:$M$4658,MATCH(A54&amp;$R$130,'UNESCO Data'!$B$3:$B$4658&amp;'UNESCO Data'!$A$3:$A$4658,0))/100),"",INDEX('UNESCO Data'!$M$3:$M$4658,MATCH(A54&amp;$R$130,'UNESCO Data'!$B$3:$B$4658&amp;'UNESCO Data'!$A$3:$A$4658,0))/100)</f>
        <v>0.8520350000000001</v>
      </c>
      <c r="S54" s="81">
        <f t="shared" si="22"/>
        <v>76.724116640388601</v>
      </c>
      <c r="T54" s="84" t="str">
        <f t="array" ref="T54">IF(ISERR(INDEX('UNESCO Data'!$M$3:$M$4658,MATCH(A54&amp;$T$130,'UNESCO Data'!$B$3:$B$4658&amp;'UNESCO Data'!$A$3:$A$4658,0))/100),"",INDEX('UNESCO Data'!$M$3:$M$4658,MATCH(A54&amp;$T$130,'UNESCO Data'!$B$3:$B$4658&amp;'UNESCO Data'!$A$3:$A$4658,0))/100)</f>
        <v/>
      </c>
      <c r="U54" s="81" t="str">
        <f t="shared" si="23"/>
        <v/>
      </c>
      <c r="V54" s="57">
        <f t="array" ref="V54">INDEX('UNESCO Data'!$M$3:$M$4658,MATCH(A54&amp;$V$130,'UNESCO Data'!$B$3:$B$4658&amp;'UNESCO Data'!$A$3:$A$4658,0))</f>
        <v>30.650549999999999</v>
      </c>
      <c r="W54" s="81">
        <f t="shared" si="24"/>
        <v>69.427594267226539</v>
      </c>
      <c r="X54" s="84">
        <f t="array" ref="X54">IF(ISERR(INDEX('UNESCO Data'!$M$3:$M$4658,MATCH(A54&amp;$X$130,'UNESCO Data'!$B$3:$B$4658&amp;'UNESCO Data'!$A$3:$A$4658,0))/100),"",INDEX('UNESCO Data'!$M$3:$M$4658,MATCH(A54&amp;$X$130,'UNESCO Data'!$B$3:$B$4658&amp;'UNESCO Data'!$A$3:$A$4658,0))/100)</f>
        <v>0.1646878</v>
      </c>
      <c r="Y54" s="81">
        <f t="shared" si="25"/>
        <v>50.668078491844227</v>
      </c>
    </row>
    <row r="55" spans="1:25" x14ac:dyDescent="0.25">
      <c r="A55" s="54" t="s">
        <v>27</v>
      </c>
      <c r="B55" s="61">
        <f t="shared" si="13"/>
        <v>67.565725031349615</v>
      </c>
      <c r="C55" s="59">
        <f t="shared" si="14"/>
        <v>49</v>
      </c>
      <c r="D55" s="84">
        <f t="array" ref="D55">IF(ISERR(INDEX('UNESCO Data'!$M$3:$M$4658,MATCH(A55&amp;$D$130,'UNESCO Data'!$B$3:$B$4658&amp;'UNESCO Data'!$A$3:$A$4658,0))/100),"",INDEX('UNESCO Data'!$M$3:$M$4658,MATCH(A55&amp;$D$130,'UNESCO Data'!$B$3:$B$4658&amp;'UNESCO Data'!$A$3:$A$4658,0))/100)</f>
        <v>5.8828199999999997E-2</v>
      </c>
      <c r="E55" s="81">
        <f t="shared" si="15"/>
        <v>91.067348797012201</v>
      </c>
      <c r="F55" s="84">
        <f t="array" ref="F55">IF(ISERR(INDEX('UNESCO Data'!$M$3:$M$4658,MATCH(A55&amp;$F$130,'UNESCO Data'!$B$3:$B$4658&amp;'UNESCO Data'!$A$3:$A$4658,0))/100),"",INDEX('UNESCO Data'!$M$3:$M$4658,MATCH(A55&amp;$F$130,'UNESCO Data'!$B$3:$B$4658&amp;'UNESCO Data'!$A$3:$A$4658,0))/100)</f>
        <v>5.9525699999999994E-2</v>
      </c>
      <c r="G55" s="81">
        <f t="shared" si="16"/>
        <v>90.660546186488148</v>
      </c>
      <c r="H55" s="84">
        <f t="array" ref="H55">IF(ISERR(INDEX('UNESCO Data'!$M$3:$M$4658,MATCH(A55&amp;$H$130,'UNESCO Data'!$B$3:$B$4658&amp;'UNESCO Data'!$A$3:$A$4658,0))/100),"",INDEX('UNESCO Data'!$M$3:$M$4658,MATCH(A55&amp;$H$130,'UNESCO Data'!$B$3:$B$4658&amp;'UNESCO Data'!$A$3:$A$4658,0))/100)</f>
        <v>0.15641629999999998</v>
      </c>
      <c r="I55" s="81">
        <f t="shared" si="17"/>
        <v>81.966766963369835</v>
      </c>
      <c r="J55" s="86">
        <f t="array" ref="J55">IF(ISERR(INDEX('UNESCO Data'!$M$3:$M$4658,MATCH(A55&amp;$J$130,'UNESCO Data'!$B$3:$B$4658&amp;'UNESCO Data'!$A$3:$A$4658,0))/100),"",INDEX('UNESCO Data'!$M$3:$M$4658,MATCH(A55&amp;$J$130,'UNESCO Data'!$B$3:$B$4658&amp;'UNESCO Data'!$A$3:$A$4658,0))/100)</f>
        <v>0.79799999999999993</v>
      </c>
      <c r="K55" s="81">
        <f t="shared" si="18"/>
        <v>70.900009407076155</v>
      </c>
      <c r="L55" s="84">
        <f t="array" ref="L55">IF(ISERR(INDEX('UNESCO Data'!$M$3:$M$4658,MATCH(A55&amp;$L$130,'UNESCO Data'!$B$3:$B$4658&amp;'UNESCO Data'!$A$3:$A$4658,0))/100),"",INDEX('UNESCO Data'!$M$3:$M$4658,MATCH(A55&amp;$L$130,'UNESCO Data'!$B$3:$B$4658&amp;'UNESCO Data'!$A$3:$A$4658,0))/100)</f>
        <v>0.55053669999999999</v>
      </c>
      <c r="M55" s="81">
        <f t="shared" si="19"/>
        <v>50.518181346792602</v>
      </c>
      <c r="N55" s="84">
        <f t="array" ref="N55">IF(ISERR(INDEX('UNESCO Data'!$M$3:$M$4658,MATCH(A55&amp;$N$130,'UNESCO Data'!$B$3:$B$4658&amp;'UNESCO Data'!$A$3:$A$4658,0))/100),"",INDEX('UNESCO Data'!$M$3:$M$4658,MATCH(A55&amp;$N$130,'UNESCO Data'!$B$3:$B$4658&amp;'UNESCO Data'!$A$3:$A$4658,0))/100)</f>
        <v>0.19015190000000001</v>
      </c>
      <c r="O55" s="81">
        <f t="shared" si="20"/>
        <v>17.579238367315714</v>
      </c>
      <c r="P55" s="57">
        <f t="array" ref="P55">INDEX('UNESCO Data'!$M$3:$M$4658,MATCH(A55&amp;$P$130,'UNESCO Data'!$B$3:$B$4658&amp;'UNESCO Data'!$A$3:$A$4658,0))</f>
        <v>7.2123600000000003</v>
      </c>
      <c r="Q55" s="81">
        <f t="shared" si="21"/>
        <v>43.339008239052077</v>
      </c>
      <c r="R55" s="84">
        <f t="array" ref="R55">IF(ISERR(INDEX('UNESCO Data'!$M$3:$M$4658,MATCH(A55&amp;$R$130,'UNESCO Data'!$B$3:$B$4658&amp;'UNESCO Data'!$A$3:$A$4658,0))/100),"",INDEX('UNESCO Data'!$M$3:$M$4658,MATCH(A55&amp;$R$130,'UNESCO Data'!$B$3:$B$4658&amp;'UNESCO Data'!$A$3:$A$4658,0))/100)</f>
        <v>0.98520150000000006</v>
      </c>
      <c r="S55" s="81">
        <f t="shared" si="22"/>
        <v>97.672097050672733</v>
      </c>
      <c r="T55" s="84" t="str">
        <f t="array" ref="T55">IF(ISERR(INDEX('UNESCO Data'!$M$3:$M$4658,MATCH(A55&amp;$T$130,'UNESCO Data'!$B$3:$B$4658&amp;'UNESCO Data'!$A$3:$A$4658,0))/100),"",INDEX('UNESCO Data'!$M$3:$M$4658,MATCH(A55&amp;$T$130,'UNESCO Data'!$B$3:$B$4658&amp;'UNESCO Data'!$A$3:$A$4658,0))/100)</f>
        <v/>
      </c>
      <c r="U55" s="81" t="str">
        <f t="shared" si="23"/>
        <v/>
      </c>
      <c r="V55" s="57">
        <f t="array" ref="V55">INDEX('UNESCO Data'!$M$3:$M$4658,MATCH(A55&amp;$V$130,'UNESCO Data'!$B$3:$B$4658&amp;'UNESCO Data'!$A$3:$A$4658,0))</f>
        <v>20.918140000000001</v>
      </c>
      <c r="W55" s="81">
        <f t="shared" si="24"/>
        <v>83.087655807899225</v>
      </c>
      <c r="X55" s="84">
        <f t="array" ref="X55">IF(ISERR(INDEX('UNESCO Data'!$M$3:$M$4658,MATCH(A55&amp;$X$130,'UNESCO Data'!$B$3:$B$4658&amp;'UNESCO Data'!$A$3:$A$4658,0))/100),"",INDEX('UNESCO Data'!$M$3:$M$4658,MATCH(A55&amp;$X$130,'UNESCO Data'!$B$3:$B$4658&amp;'UNESCO Data'!$A$3:$A$4658,0))/100)</f>
        <v>0.1597432</v>
      </c>
      <c r="Y55" s="81">
        <f t="shared" si="25"/>
        <v>48.866398147817513</v>
      </c>
    </row>
    <row r="56" spans="1:25" ht="26.4" x14ac:dyDescent="0.25">
      <c r="A56" s="54" t="s">
        <v>50</v>
      </c>
      <c r="B56" s="61">
        <f t="shared" si="13"/>
        <v>67.845055262448938</v>
      </c>
      <c r="C56" s="59">
        <f t="shared" si="14"/>
        <v>50</v>
      </c>
      <c r="D56" s="84">
        <f t="array" ref="D56">IF(ISERR(INDEX('UNESCO Data'!$M$3:$M$4658,MATCH(A56&amp;$D$130,'UNESCO Data'!$B$3:$B$4658&amp;'UNESCO Data'!$A$3:$A$4658,0))/100),"",INDEX('UNESCO Data'!$M$3:$M$4658,MATCH(A56&amp;$D$130,'UNESCO Data'!$B$3:$B$4658&amp;'UNESCO Data'!$A$3:$A$4658,0))/100)</f>
        <v>0.115452</v>
      </c>
      <c r="E56" s="81">
        <f t="shared" si="15"/>
        <v>82.328703489359071</v>
      </c>
      <c r="F56" s="84">
        <f t="array" ref="F56">IF(ISERR(INDEX('UNESCO Data'!$M$3:$M$4658,MATCH(A56&amp;$F$130,'UNESCO Data'!$B$3:$B$4658&amp;'UNESCO Data'!$A$3:$A$4658,0))/100),"",INDEX('UNESCO Data'!$M$3:$M$4658,MATCH(A56&amp;$F$130,'UNESCO Data'!$B$3:$B$4658&amp;'UNESCO Data'!$A$3:$A$4658,0))/100)</f>
        <v>8.3735000000000004E-2</v>
      </c>
      <c r="G56" s="81">
        <f t="shared" si="16"/>
        <v>86.86215928457095</v>
      </c>
      <c r="H56" s="84">
        <f t="array" ref="H56">IF(ISERR(INDEX('UNESCO Data'!$M$3:$M$4658,MATCH(A56&amp;$H$130,'UNESCO Data'!$B$3:$B$4658&amp;'UNESCO Data'!$A$3:$A$4658,0))/100),"",INDEX('UNESCO Data'!$M$3:$M$4658,MATCH(A56&amp;$H$130,'UNESCO Data'!$B$3:$B$4658&amp;'UNESCO Data'!$A$3:$A$4658,0))/100)</f>
        <v>0.12890389999999999</v>
      </c>
      <c r="I56" s="81">
        <f t="shared" si="17"/>
        <v>85.2393037467575</v>
      </c>
      <c r="J56" s="86">
        <f t="array" ref="J56">IF(ISERR(INDEX('UNESCO Data'!$M$3:$M$4658,MATCH(A56&amp;$J$130,'UNESCO Data'!$B$3:$B$4658&amp;'UNESCO Data'!$A$3:$A$4658,0))/100),"",INDEX('UNESCO Data'!$M$3:$M$4658,MATCH(A56&amp;$J$130,'UNESCO Data'!$B$3:$B$4658&amp;'UNESCO Data'!$A$3:$A$4658,0))/100)</f>
        <v>0.71196110000000001</v>
      </c>
      <c r="K56" s="81">
        <f t="shared" si="18"/>
        <v>58.505300592098372</v>
      </c>
      <c r="L56" s="84">
        <f t="array" ref="L56">IF(ISERR(INDEX('UNESCO Data'!$M$3:$M$4658,MATCH(A56&amp;$L$130,'UNESCO Data'!$B$3:$B$4658&amp;'UNESCO Data'!$A$3:$A$4658,0))/100),"",INDEX('UNESCO Data'!$M$3:$M$4658,MATCH(A56&amp;$L$130,'UNESCO Data'!$B$3:$B$4658&amp;'UNESCO Data'!$A$3:$A$4658,0))/100)</f>
        <v>0.58374139999999997</v>
      </c>
      <c r="M56" s="81">
        <f t="shared" si="19"/>
        <v>54.173716612595513</v>
      </c>
      <c r="N56" s="84">
        <f t="array" ref="N56">IF(ISERR(INDEX('UNESCO Data'!$M$3:$M$4658,MATCH(A56&amp;$N$130,'UNESCO Data'!$B$3:$B$4658&amp;'UNESCO Data'!$A$3:$A$4658,0))/100),"",INDEX('UNESCO Data'!$M$3:$M$4658,MATCH(A56&amp;$N$130,'UNESCO Data'!$B$3:$B$4658&amp;'UNESCO Data'!$A$3:$A$4658,0))/100)</f>
        <v>0.30435190000000001</v>
      </c>
      <c r="O56" s="81">
        <f t="shared" si="20"/>
        <v>30.131111014389145</v>
      </c>
      <c r="P56" s="57">
        <f t="array" ref="P56">INDEX('UNESCO Data'!$M$3:$M$4658,MATCH(A56&amp;$P$130,'UNESCO Data'!$B$3:$B$4658&amp;'UNESCO Data'!$A$3:$A$4658,0))</f>
        <v>8.3736200000000007</v>
      </c>
      <c r="Q56" s="81">
        <f t="shared" si="21"/>
        <v>52.784838647490751</v>
      </c>
      <c r="R56" s="84">
        <f t="array" ref="R56">IF(ISERR(INDEX('UNESCO Data'!$M$3:$M$4658,MATCH(A56&amp;$R$130,'UNESCO Data'!$B$3:$B$4658&amp;'UNESCO Data'!$A$3:$A$4658,0))/100),"",INDEX('UNESCO Data'!$M$3:$M$4658,MATCH(A56&amp;$R$130,'UNESCO Data'!$B$3:$B$4658&amp;'UNESCO Data'!$A$3:$A$4658,0))/100)</f>
        <v>0.91611880000000001</v>
      </c>
      <c r="S56" s="81">
        <f t="shared" si="22"/>
        <v>86.804926656545561</v>
      </c>
      <c r="T56" s="84">
        <f t="array" ref="T56">IF(ISERR(INDEX('UNESCO Data'!$M$3:$M$4658,MATCH(A56&amp;$T$130,'UNESCO Data'!$B$3:$B$4658&amp;'UNESCO Data'!$A$3:$A$4658,0))/100),"",INDEX('UNESCO Data'!$M$3:$M$4658,MATCH(A56&amp;$T$130,'UNESCO Data'!$B$3:$B$4658&amp;'UNESCO Data'!$A$3:$A$4658,0))/100)</f>
        <v>0.9462353</v>
      </c>
      <c r="U56" s="81">
        <f t="shared" si="23"/>
        <v>94.294683547097748</v>
      </c>
      <c r="V56" s="57">
        <f t="array" ref="V56">INDEX('UNESCO Data'!$M$3:$M$4658,MATCH(A56&amp;$V$130,'UNESCO Data'!$B$3:$B$4658&amp;'UNESCO Data'!$A$3:$A$4658,0))</f>
        <v>35.319360000000003</v>
      </c>
      <c r="W56" s="81">
        <f t="shared" si="24"/>
        <v>62.874620037646388</v>
      </c>
      <c r="X56" s="84">
        <f t="array" ref="X56">IF(ISERR(INDEX('UNESCO Data'!$M$3:$M$4658,MATCH(A56&amp;$X$130,'UNESCO Data'!$B$3:$B$4658&amp;'UNESCO Data'!$A$3:$A$4658,0))/100),"",INDEX('UNESCO Data'!$M$3:$M$4658,MATCH(A56&amp;$X$130,'UNESCO Data'!$B$3:$B$4658&amp;'UNESCO Data'!$A$3:$A$4658,0))/100)</f>
        <v>0.16915620000000001</v>
      </c>
      <c r="Y56" s="81">
        <f t="shared" si="25"/>
        <v>52.296244258387325</v>
      </c>
    </row>
    <row r="57" spans="1:25" x14ac:dyDescent="0.25">
      <c r="A57" s="35" t="s">
        <v>197</v>
      </c>
      <c r="B57" s="61">
        <f t="shared" si="13"/>
        <v>68.767894341572685</v>
      </c>
      <c r="C57" s="59">
        <f t="shared" si="14"/>
        <v>51</v>
      </c>
      <c r="D57" s="84">
        <f t="array" ref="D57">IF(ISERR(INDEX('UNESCO Data'!$M$3:$M$4658,MATCH(A57&amp;$D$130,'UNESCO Data'!$B$3:$B$4658&amp;'UNESCO Data'!$A$3:$A$4658,0))/100),"",INDEX('UNESCO Data'!$M$3:$M$4658,MATCH(A57&amp;$D$130,'UNESCO Data'!$B$3:$B$4658&amp;'UNESCO Data'!$A$3:$A$4658,0))/100)</f>
        <v>0.14394750000000001</v>
      </c>
      <c r="E57" s="81">
        <f t="shared" si="15"/>
        <v>77.931046190410044</v>
      </c>
      <c r="F57" s="84">
        <f t="array" ref="F57">IF(ISERR(INDEX('UNESCO Data'!$M$3:$M$4658,MATCH(A57&amp;$F$130,'UNESCO Data'!$B$3:$B$4658&amp;'UNESCO Data'!$A$3:$A$4658,0))/100),"",INDEX('UNESCO Data'!$M$3:$M$4658,MATCH(A57&amp;$F$130,'UNESCO Data'!$B$3:$B$4658&amp;'UNESCO Data'!$A$3:$A$4658,0))/100)</f>
        <v>6.4974600000000007E-2</v>
      </c>
      <c r="G57" s="81">
        <f t="shared" si="16"/>
        <v>89.805625540709187</v>
      </c>
      <c r="H57" s="84">
        <f t="array" ref="H57">IF(ISERR(INDEX('UNESCO Data'!$M$3:$M$4658,MATCH(A57&amp;$H$130,'UNESCO Data'!$B$3:$B$4658&amp;'UNESCO Data'!$A$3:$A$4658,0))/100),"",INDEX('UNESCO Data'!$M$3:$M$4658,MATCH(A57&amp;$H$130,'UNESCO Data'!$B$3:$B$4658&amp;'UNESCO Data'!$A$3:$A$4658,0))/100)</f>
        <v>0.51184560000000001</v>
      </c>
      <c r="I57" s="81">
        <f t="shared" si="17"/>
        <v>39.689268157604765</v>
      </c>
      <c r="J57" s="86">
        <f t="array" ref="J57">IF(ISERR(INDEX('UNESCO Data'!$M$3:$M$4658,MATCH(A57&amp;$J$130,'UNESCO Data'!$B$3:$B$4658&amp;'UNESCO Data'!$A$3:$A$4658,0))/100),"",INDEX('UNESCO Data'!$M$3:$M$4658,MATCH(A57&amp;$J$130,'UNESCO Data'!$B$3:$B$4658&amp;'UNESCO Data'!$A$3:$A$4658,0))/100)</f>
        <v>0.85981710000000011</v>
      </c>
      <c r="K57" s="81">
        <f t="shared" si="18"/>
        <v>79.805341231243659</v>
      </c>
      <c r="L57" s="84">
        <f t="array" ref="L57">IF(ISERR(INDEX('UNESCO Data'!$M$3:$M$4658,MATCH(A57&amp;$L$130,'UNESCO Data'!$B$3:$B$4658&amp;'UNESCO Data'!$A$3:$A$4658,0))/100),"",INDEX('UNESCO Data'!$M$3:$M$4658,MATCH(A57&amp;$L$130,'UNESCO Data'!$B$3:$B$4658&amp;'UNESCO Data'!$A$3:$A$4658,0))/100)</f>
        <v>0.71703810000000001</v>
      </c>
      <c r="M57" s="81">
        <f t="shared" si="19"/>
        <v>68.848470116320954</v>
      </c>
      <c r="N57" s="84">
        <f t="array" ref="N57">IF(ISERR(INDEX('UNESCO Data'!$M$3:$M$4658,MATCH(A57&amp;$N$130,'UNESCO Data'!$B$3:$B$4658&amp;'UNESCO Data'!$A$3:$A$4658,0))/100),"",INDEX('UNESCO Data'!$M$3:$M$4658,MATCH(A57&amp;$N$130,'UNESCO Data'!$B$3:$B$4658&amp;'UNESCO Data'!$A$3:$A$4658,0))/100)</f>
        <v>0.1457357</v>
      </c>
      <c r="O57" s="81">
        <f t="shared" si="20"/>
        <v>12.697395233629697</v>
      </c>
      <c r="P57" s="57">
        <f t="array" ref="P57">INDEX('UNESCO Data'!$M$3:$M$4658,MATCH(A57&amp;$P$130,'UNESCO Data'!$B$3:$B$4658&amp;'UNESCO Data'!$A$3:$A$4658,0))</f>
        <v>8.9050999999999991</v>
      </c>
      <c r="Q57" s="81">
        <f t="shared" si="21"/>
        <v>57.107961759866065</v>
      </c>
      <c r="R57" s="84">
        <f t="array" ref="R57">IF(ISERR(INDEX('UNESCO Data'!$M$3:$M$4658,MATCH(A57&amp;$R$130,'UNESCO Data'!$B$3:$B$4658&amp;'UNESCO Data'!$A$3:$A$4658,0))/100),"",INDEX('UNESCO Data'!$M$3:$M$4658,MATCH(A57&amp;$R$130,'UNESCO Data'!$B$3:$B$4658&amp;'UNESCO Data'!$A$3:$A$4658,0))/100)</f>
        <v>0.89966820000000003</v>
      </c>
      <c r="S57" s="81">
        <f t="shared" si="22"/>
        <v>84.217137336127735</v>
      </c>
      <c r="T57" s="84">
        <f t="array" ref="T57">IF(ISERR(INDEX('UNESCO Data'!$M$3:$M$4658,MATCH(A57&amp;$T$130,'UNESCO Data'!$B$3:$B$4658&amp;'UNESCO Data'!$A$3:$A$4658,0))/100),"",INDEX('UNESCO Data'!$M$3:$M$4658,MATCH(A57&amp;$T$130,'UNESCO Data'!$B$3:$B$4658&amp;'UNESCO Data'!$A$3:$A$4658,0))/100)</f>
        <v>0.85862910000000003</v>
      </c>
      <c r="U57" s="81">
        <f t="shared" si="23"/>
        <v>84.998228917271021</v>
      </c>
      <c r="V57" s="57">
        <f t="array" ref="V57">INDEX('UNESCO Data'!$M$3:$M$4658,MATCH(A57&amp;$V$130,'UNESCO Data'!$B$3:$B$4658&amp;'UNESCO Data'!$A$3:$A$4658,0))</f>
        <v>36.408200000000001</v>
      </c>
      <c r="W57" s="81">
        <f t="shared" si="24"/>
        <v>61.346363274116499</v>
      </c>
      <c r="X57" s="84">
        <f t="array" ref="X57">IF(ISERR(INDEX('UNESCO Data'!$M$3:$M$4658,MATCH(A57&amp;$X$130,'UNESCO Data'!$B$3:$B$4658&amp;'UNESCO Data'!$A$3:$A$4658,0))/100),"",INDEX('UNESCO Data'!$M$3:$M$4658,MATCH(A57&amp;$X$130,'UNESCO Data'!$B$3:$B$4658&amp;'UNESCO Data'!$A$3:$A$4658,0))/100)</f>
        <v>0.30007620000000002</v>
      </c>
      <c r="Y57" s="81">
        <f t="shared" si="25"/>
        <v>100</v>
      </c>
    </row>
    <row r="58" spans="1:25" x14ac:dyDescent="0.25">
      <c r="A58" s="54" t="s">
        <v>123</v>
      </c>
      <c r="B58" s="61">
        <f t="shared" si="13"/>
        <v>69.065486944401286</v>
      </c>
      <c r="C58" s="59">
        <f t="shared" si="14"/>
        <v>52</v>
      </c>
      <c r="D58" s="84">
        <f t="array" ref="D58">IF(ISERR(INDEX('UNESCO Data'!$M$3:$M$4658,MATCH(A58&amp;$D$130,'UNESCO Data'!$B$3:$B$4658&amp;'UNESCO Data'!$A$3:$A$4658,0))/100),"",INDEX('UNESCO Data'!$M$3:$M$4658,MATCH(A58&amp;$D$130,'UNESCO Data'!$B$3:$B$4658&amp;'UNESCO Data'!$A$3:$A$4658,0))/100)</f>
        <v>2.5345800000000002E-2</v>
      </c>
      <c r="E58" s="81">
        <f t="shared" si="15"/>
        <v>96.234625059802141</v>
      </c>
      <c r="F58" s="84">
        <f t="array" ref="F58">IF(ISERR(INDEX('UNESCO Data'!$M$3:$M$4658,MATCH(A58&amp;$F$130,'UNESCO Data'!$B$3:$B$4658&amp;'UNESCO Data'!$A$3:$A$4658,0))/100),"",INDEX('UNESCO Data'!$M$3:$M$4658,MATCH(A58&amp;$F$130,'UNESCO Data'!$B$3:$B$4658&amp;'UNESCO Data'!$A$3:$A$4658,0))/100)</f>
        <v>0.14773069999999999</v>
      </c>
      <c r="G58" s="81">
        <f t="shared" si="16"/>
        <v>76.821372121826784</v>
      </c>
      <c r="H58" s="84">
        <f t="array" ref="H58">IF(ISERR(INDEX('UNESCO Data'!$M$3:$M$4658,MATCH(A58&amp;$H$130,'UNESCO Data'!$B$3:$B$4658&amp;'UNESCO Data'!$A$3:$A$4658,0))/100),"",INDEX('UNESCO Data'!$M$3:$M$4658,MATCH(A58&amp;$H$130,'UNESCO Data'!$B$3:$B$4658&amp;'UNESCO Data'!$A$3:$A$4658,0))/100)</f>
        <v>0.33230510000000002</v>
      </c>
      <c r="I58" s="81">
        <f t="shared" si="17"/>
        <v>61.045198223968065</v>
      </c>
      <c r="J58" s="86">
        <f t="array" ref="J58">IF(ISERR(INDEX('UNESCO Data'!$M$3:$M$4658,MATCH(A58&amp;$J$130,'UNESCO Data'!$B$3:$B$4658&amp;'UNESCO Data'!$A$3:$A$4658,0))/100),"",INDEX('UNESCO Data'!$M$3:$M$4658,MATCH(A58&amp;$J$130,'UNESCO Data'!$B$3:$B$4658&amp;'UNESCO Data'!$A$3:$A$4658,0))/100)</f>
        <v>0.78932559999999996</v>
      </c>
      <c r="K58" s="81">
        <f t="shared" si="18"/>
        <v>69.650380900149145</v>
      </c>
      <c r="L58" s="84">
        <f t="array" ref="L58">IF(ISERR(INDEX('UNESCO Data'!$M$3:$M$4658,MATCH(A58&amp;$L$130,'UNESCO Data'!$B$3:$B$4658&amp;'UNESCO Data'!$A$3:$A$4658,0))/100),"",INDEX('UNESCO Data'!$M$3:$M$4658,MATCH(A58&amp;$L$130,'UNESCO Data'!$B$3:$B$4658&amp;'UNESCO Data'!$A$3:$A$4658,0))/100)</f>
        <v>0.65757639999999995</v>
      </c>
      <c r="M58" s="81">
        <f t="shared" si="19"/>
        <v>62.302278121976961</v>
      </c>
      <c r="N58" s="84">
        <f t="array" ref="N58">IF(ISERR(INDEX('UNESCO Data'!$M$3:$M$4658,MATCH(A58&amp;$N$130,'UNESCO Data'!$B$3:$B$4658&amp;'UNESCO Data'!$A$3:$A$4658,0))/100),"",INDEX('UNESCO Data'!$M$3:$M$4658,MATCH(A58&amp;$N$130,'UNESCO Data'!$B$3:$B$4658&amp;'UNESCO Data'!$A$3:$A$4658,0))/100)</f>
        <v>0.50555499999999998</v>
      </c>
      <c r="O58" s="81">
        <f t="shared" si="20"/>
        <v>52.245609152711211</v>
      </c>
      <c r="P58" s="57">
        <f t="array" ref="P58">INDEX('UNESCO Data'!$M$3:$M$4658,MATCH(A58&amp;$P$130,'UNESCO Data'!$B$3:$B$4658&amp;'UNESCO Data'!$A$3:$A$4658,0))</f>
        <v>4.6244899999999998</v>
      </c>
      <c r="Q58" s="81">
        <f t="shared" si="21"/>
        <v>22.288958173531725</v>
      </c>
      <c r="R58" s="84">
        <f t="array" ref="R58">IF(ISERR(INDEX('UNESCO Data'!$M$3:$M$4658,MATCH(A58&amp;$R$130,'UNESCO Data'!$B$3:$B$4658&amp;'UNESCO Data'!$A$3:$A$4658,0))/100),"",INDEX('UNESCO Data'!$M$3:$M$4658,MATCH(A58&amp;$R$130,'UNESCO Data'!$B$3:$B$4658&amp;'UNESCO Data'!$A$3:$A$4658,0))/100)</f>
        <v>0.92580780000000007</v>
      </c>
      <c r="S58" s="81">
        <f t="shared" si="22"/>
        <v>88.329071108755713</v>
      </c>
      <c r="T58" s="84">
        <f t="array" ref="T58">IF(ISERR(INDEX('UNESCO Data'!$M$3:$M$4658,MATCH(A58&amp;$T$130,'UNESCO Data'!$B$3:$B$4658&amp;'UNESCO Data'!$A$3:$A$4658,0))/100),"",INDEX('UNESCO Data'!$M$3:$M$4658,MATCH(A58&amp;$T$130,'UNESCO Data'!$B$3:$B$4658&amp;'UNESCO Data'!$A$3:$A$4658,0))/100)</f>
        <v>0.97010810000000003</v>
      </c>
      <c r="U58" s="81">
        <f t="shared" si="23"/>
        <v>96.827979159587812</v>
      </c>
      <c r="V58" s="57">
        <f t="array" ref="V58">INDEX('UNESCO Data'!$M$3:$M$4658,MATCH(A58&amp;$V$130,'UNESCO Data'!$B$3:$B$4658&amp;'UNESCO Data'!$A$3:$A$4658,0))</f>
        <v>22.421220000000002</v>
      </c>
      <c r="W58" s="81">
        <f t="shared" si="24"/>
        <v>80.97798664059593</v>
      </c>
      <c r="X58" s="84">
        <f t="array" ref="X58">IF(ISERR(INDEX('UNESCO Data'!$M$3:$M$4658,MATCH(A58&amp;$X$130,'UNESCO Data'!$B$3:$B$4658&amp;'UNESCO Data'!$A$3:$A$4658,0))/100),"",INDEX('UNESCO Data'!$M$3:$M$4658,MATCH(A58&amp;$X$130,'UNESCO Data'!$B$3:$B$4658&amp;'UNESCO Data'!$A$3:$A$4658,0))/100)</f>
        <v>0.17107910000000001</v>
      </c>
      <c r="Y58" s="81">
        <f t="shared" si="25"/>
        <v>52.99689772550883</v>
      </c>
    </row>
    <row r="59" spans="1:25" x14ac:dyDescent="0.25">
      <c r="A59" s="54" t="s">
        <v>121</v>
      </c>
      <c r="B59" s="61">
        <f t="shared" si="13"/>
        <v>69.511982107341638</v>
      </c>
      <c r="C59" s="59">
        <f t="shared" si="14"/>
        <v>53</v>
      </c>
      <c r="D59" s="84">
        <f t="array" ref="D59">IF(ISERR(INDEX('UNESCO Data'!$M$3:$M$4658,MATCH(A59&amp;$D$130,'UNESCO Data'!$B$3:$B$4658&amp;'UNESCO Data'!$A$3:$A$4658,0))/100),"",INDEX('UNESCO Data'!$M$3:$M$4658,MATCH(A59&amp;$D$130,'UNESCO Data'!$B$3:$B$4658&amp;'UNESCO Data'!$A$3:$A$4658,0))/100)</f>
        <v>0.10840139999999999</v>
      </c>
      <c r="E59" s="81">
        <f t="shared" si="15"/>
        <v>83.41680942018921</v>
      </c>
      <c r="F59" s="84">
        <f t="array" ref="F59">IF(ISERR(INDEX('UNESCO Data'!$M$3:$M$4658,MATCH(A59&amp;$F$130,'UNESCO Data'!$B$3:$B$4658&amp;'UNESCO Data'!$A$3:$A$4658,0))/100),"",INDEX('UNESCO Data'!$M$3:$M$4658,MATCH(A59&amp;$F$130,'UNESCO Data'!$B$3:$B$4658&amp;'UNESCO Data'!$A$3:$A$4658,0))/100)</f>
        <v>0.12729369999999998</v>
      </c>
      <c r="G59" s="81">
        <f t="shared" si="16"/>
        <v>80.027893298171477</v>
      </c>
      <c r="H59" s="84">
        <f t="array" ref="H59">IF(ISERR(INDEX('UNESCO Data'!$M$3:$M$4658,MATCH(A59&amp;$H$130,'UNESCO Data'!$B$3:$B$4658&amp;'UNESCO Data'!$A$3:$A$4658,0))/100),"",INDEX('UNESCO Data'!$M$3:$M$4658,MATCH(A59&amp;$H$130,'UNESCO Data'!$B$3:$B$4658&amp;'UNESCO Data'!$A$3:$A$4658,0))/100)</f>
        <v>0.4052752</v>
      </c>
      <c r="I59" s="81">
        <f t="shared" si="17"/>
        <v>52.365572442957443</v>
      </c>
      <c r="J59" s="86">
        <f t="array" ref="J59">IF(ISERR(INDEX('UNESCO Data'!$M$3:$M$4658,MATCH(A59&amp;$J$130,'UNESCO Data'!$B$3:$B$4658&amp;'UNESCO Data'!$A$3:$A$4658,0))/100),"",INDEX('UNESCO Data'!$M$3:$M$4658,MATCH(A59&amp;$J$130,'UNESCO Data'!$B$3:$B$4658&amp;'UNESCO Data'!$A$3:$A$4658,0))/100)</f>
        <v>0.7798354999999999</v>
      </c>
      <c r="K59" s="81">
        <f t="shared" si="18"/>
        <v>68.283243173783262</v>
      </c>
      <c r="L59" s="84">
        <f t="array" ref="L59">IF(ISERR(INDEX('UNESCO Data'!$M$3:$M$4658,MATCH(A59&amp;$L$130,'UNESCO Data'!$B$3:$B$4658&amp;'UNESCO Data'!$A$3:$A$4658,0))/100),"",INDEX('UNESCO Data'!$M$3:$M$4658,MATCH(A59&amp;$L$130,'UNESCO Data'!$B$3:$B$4658&amp;'UNESCO Data'!$A$3:$A$4658,0))/100)</f>
        <v>0.48817509999999997</v>
      </c>
      <c r="M59" s="81">
        <f t="shared" si="19"/>
        <v>43.652736755156631</v>
      </c>
      <c r="N59" s="84">
        <f t="array" ref="N59">IF(ISERR(INDEX('UNESCO Data'!$M$3:$M$4658,MATCH(A59&amp;$N$130,'UNESCO Data'!$B$3:$B$4658&amp;'UNESCO Data'!$A$3:$A$4658,0))/100),"",INDEX('UNESCO Data'!$M$3:$M$4658,MATCH(A59&amp;$N$130,'UNESCO Data'!$B$3:$B$4658&amp;'UNESCO Data'!$A$3:$A$4658,0))/100)</f>
        <v>0.34686300000000003</v>
      </c>
      <c r="O59" s="81">
        <f t="shared" si="20"/>
        <v>34.80356209396011</v>
      </c>
      <c r="P59" s="57">
        <f t="array" ref="P59">INDEX('UNESCO Data'!$M$3:$M$4658,MATCH(A59&amp;$P$130,'UNESCO Data'!$B$3:$B$4658&amp;'UNESCO Data'!$A$3:$A$4658,0))</f>
        <v>9.1132069999999992</v>
      </c>
      <c r="Q59" s="81">
        <f t="shared" si="21"/>
        <v>58.800729468052815</v>
      </c>
      <c r="R59" s="84">
        <f t="array" ref="R59">IF(ISERR(INDEX('UNESCO Data'!$M$3:$M$4658,MATCH(A59&amp;$R$130,'UNESCO Data'!$B$3:$B$4658&amp;'UNESCO Data'!$A$3:$A$4658,0))/100),"",INDEX('UNESCO Data'!$M$3:$M$4658,MATCH(A59&amp;$R$130,'UNESCO Data'!$B$3:$B$4658&amp;'UNESCO Data'!$A$3:$A$4658,0))/100)</f>
        <v>0.93871959999999999</v>
      </c>
      <c r="S59" s="81">
        <f t="shared" si="22"/>
        <v>90.360183539145538</v>
      </c>
      <c r="T59" s="84">
        <f t="array" ref="T59">IF(ISERR(INDEX('UNESCO Data'!$M$3:$M$4658,MATCH(A59&amp;$T$130,'UNESCO Data'!$B$3:$B$4658&amp;'UNESCO Data'!$A$3:$A$4658,0))/100),"",INDEX('UNESCO Data'!$M$3:$M$4658,MATCH(A59&amp;$T$130,'UNESCO Data'!$B$3:$B$4658&amp;'UNESCO Data'!$A$3:$A$4658,0))/100)</f>
        <v>0.96388810000000003</v>
      </c>
      <c r="U59" s="81">
        <f t="shared" si="23"/>
        <v>96.167935146749443</v>
      </c>
      <c r="V59" s="57">
        <f t="array" ref="V59">INDEX('UNESCO Data'!$M$3:$M$4658,MATCH(A59&amp;$V$130,'UNESCO Data'!$B$3:$B$4658&amp;'UNESCO Data'!$A$3:$A$4658,0))</f>
        <v>29.778420000000001</v>
      </c>
      <c r="W59" s="81">
        <f t="shared" si="24"/>
        <v>70.651684648896335</v>
      </c>
      <c r="X59" s="84">
        <f t="array" ref="X59">IF(ISERR(INDEX('UNESCO Data'!$M$3:$M$4658,MATCH(A59&amp;$X$130,'UNESCO Data'!$B$3:$B$4658&amp;'UNESCO Data'!$A$3:$A$4658,0))/100),"",INDEX('UNESCO Data'!$M$3:$M$4658,MATCH(A59&amp;$X$130,'UNESCO Data'!$B$3:$B$4658&amp;'UNESCO Data'!$A$3:$A$4658,0))/100)</f>
        <v>0.26193250000000001</v>
      </c>
      <c r="Y59" s="81">
        <f t="shared" si="25"/>
        <v>86.101453193695761</v>
      </c>
    </row>
    <row r="60" spans="1:25" x14ac:dyDescent="0.25">
      <c r="A60" s="54" t="s">
        <v>155</v>
      </c>
      <c r="B60" s="61">
        <f t="shared" si="13"/>
        <v>72.555527883518664</v>
      </c>
      <c r="C60" s="59">
        <f t="shared" si="14"/>
        <v>54</v>
      </c>
      <c r="D60" s="84">
        <f t="array" ref="D60">IF(ISERR(INDEX('UNESCO Data'!$M$3:$M$4658,MATCH(A60&amp;$D$130,'UNESCO Data'!$B$3:$B$4658&amp;'UNESCO Data'!$A$3:$A$4658,0))/100),"",INDEX('UNESCO Data'!$M$3:$M$4658,MATCH(A60&amp;$D$130,'UNESCO Data'!$B$3:$B$4658&amp;'UNESCO Data'!$A$3:$A$4658,0))/100)</f>
        <v>8.8535999999999997E-3</v>
      </c>
      <c r="E60" s="81">
        <f t="shared" si="15"/>
        <v>98.779835486210771</v>
      </c>
      <c r="F60" s="84">
        <f t="array" ref="F60">IF(ISERR(INDEX('UNESCO Data'!$M$3:$M$4658,MATCH(A60&amp;$F$130,'UNESCO Data'!$B$3:$B$4658&amp;'UNESCO Data'!$A$3:$A$4658,0))/100),"",INDEX('UNESCO Data'!$M$3:$M$4658,MATCH(A60&amp;$F$130,'UNESCO Data'!$B$3:$B$4658&amp;'UNESCO Data'!$A$3:$A$4658,0))/100)</f>
        <v>8.4119999999999996E-4</v>
      </c>
      <c r="G60" s="81">
        <f t="shared" si="16"/>
        <v>99.868017536157893</v>
      </c>
      <c r="H60" s="84">
        <f t="array" ref="H60">IF(ISERR(INDEX('UNESCO Data'!$M$3:$M$4658,MATCH(A60&amp;$H$130,'UNESCO Data'!$B$3:$B$4658&amp;'UNESCO Data'!$A$3:$A$4658,0))/100),"",INDEX('UNESCO Data'!$M$3:$M$4658,MATCH(A60&amp;$H$130,'UNESCO Data'!$B$3:$B$4658&amp;'UNESCO Data'!$A$3:$A$4658,0))/100)</f>
        <v>0.1208578</v>
      </c>
      <c r="I60" s="81">
        <f t="shared" si="17"/>
        <v>86.196368859681684</v>
      </c>
      <c r="J60" s="86">
        <f t="array" ref="J60">IF(ISERR(INDEX('UNESCO Data'!$M$3:$M$4658,MATCH(A60&amp;$J$130,'UNESCO Data'!$B$3:$B$4658&amp;'UNESCO Data'!$A$3:$A$4658,0))/100),"",INDEX('UNESCO Data'!$M$3:$M$4658,MATCH(A60&amp;$J$130,'UNESCO Data'!$B$3:$B$4658&amp;'UNESCO Data'!$A$3:$A$4658,0))/100)</f>
        <v>1</v>
      </c>
      <c r="K60" s="81">
        <f t="shared" si="18"/>
        <v>100</v>
      </c>
      <c r="L60" s="84">
        <f t="array" ref="L60">IF(ISERR(INDEX('UNESCO Data'!$M$3:$M$4658,MATCH(A60&amp;$L$130,'UNESCO Data'!$B$3:$B$4658&amp;'UNESCO Data'!$A$3:$A$4658,0))/100),"",INDEX('UNESCO Data'!$M$3:$M$4658,MATCH(A60&amp;$L$130,'UNESCO Data'!$B$3:$B$4658&amp;'UNESCO Data'!$A$3:$A$4658,0))/100)</f>
        <v>0.3428387</v>
      </c>
      <c r="M60" s="81">
        <f t="shared" si="19"/>
        <v>27.652521857722263</v>
      </c>
      <c r="N60" s="84">
        <f t="array" ref="N60">IF(ISERR(INDEX('UNESCO Data'!$M$3:$M$4658,MATCH(A60&amp;$N$130,'UNESCO Data'!$B$3:$B$4658&amp;'UNESCO Data'!$A$3:$A$4658,0))/100),"",INDEX('UNESCO Data'!$M$3:$M$4658,MATCH(A60&amp;$N$130,'UNESCO Data'!$B$3:$B$4658&amp;'UNESCO Data'!$A$3:$A$4658,0))/100)</f>
        <v>0.40888950000000002</v>
      </c>
      <c r="O60" s="81">
        <f t="shared" si="20"/>
        <v>41.620976531295483</v>
      </c>
      <c r="P60" s="57">
        <f t="array" ref="P60">INDEX('UNESCO Data'!$M$3:$M$4658,MATCH(A60&amp;$P$130,'UNESCO Data'!$B$3:$B$4658&amp;'UNESCO Data'!$A$3:$A$4658,0))</f>
        <v>11.51047</v>
      </c>
      <c r="Q60" s="81">
        <f t="shared" si="21"/>
        <v>78.300358958799848</v>
      </c>
      <c r="R60" s="84">
        <f t="array" ref="R60">IF(ISERR(INDEX('UNESCO Data'!$M$3:$M$4658,MATCH(A60&amp;$R$130,'UNESCO Data'!$B$3:$B$4658&amp;'UNESCO Data'!$A$3:$A$4658,0))/100),"",INDEX('UNESCO Data'!$M$3:$M$4658,MATCH(A60&amp;$R$130,'UNESCO Data'!$B$3:$B$4658&amp;'UNESCO Data'!$A$3:$A$4658,0))/100)</f>
        <v>0.98594150000000003</v>
      </c>
      <c r="S60" s="81">
        <f t="shared" si="22"/>
        <v>97.788503996140335</v>
      </c>
      <c r="T60" s="84">
        <f t="array" ref="T60">IF(ISERR(INDEX('UNESCO Data'!$M$3:$M$4658,MATCH(A60&amp;$T$130,'UNESCO Data'!$B$3:$B$4658&amp;'UNESCO Data'!$A$3:$A$4658,0))/100),"",INDEX('UNESCO Data'!$M$3:$M$4658,MATCH(A60&amp;$T$130,'UNESCO Data'!$B$3:$B$4658&amp;'UNESCO Data'!$A$3:$A$4658,0))/100)</f>
        <v>0.55734430000000001</v>
      </c>
      <c r="U60" s="81">
        <f t="shared" si="23"/>
        <v>53.026970332188903</v>
      </c>
      <c r="V60" s="57">
        <f t="array" ref="V60">INDEX('UNESCO Data'!$M$3:$M$4658,MATCH(A60&amp;$V$130,'UNESCO Data'!$B$3:$B$4658&amp;'UNESCO Data'!$A$3:$A$4658,0))</f>
        <v>15.242929999999999</v>
      </c>
      <c r="W60" s="81">
        <f t="shared" si="24"/>
        <v>91.053176974418221</v>
      </c>
      <c r="X60" s="84">
        <f t="array" ref="X60">IF(ISERR(INDEX('UNESCO Data'!$M$3:$M$4658,MATCH(A60&amp;$X$130,'UNESCO Data'!$B$3:$B$4658&amp;'UNESCO Data'!$A$3:$A$4658,0))/100),"",INDEX('UNESCO Data'!$M$3:$M$4658,MATCH(A60&amp;$X$130,'UNESCO Data'!$B$3:$B$4658&amp;'UNESCO Data'!$A$3:$A$4658,0))/100)</f>
        <v>9.1016100000000003E-2</v>
      </c>
      <c r="Y60" s="81">
        <f t="shared" si="25"/>
        <v>23.82407618608983</v>
      </c>
    </row>
    <row r="61" spans="1:25" x14ac:dyDescent="0.25">
      <c r="A61" s="54" t="s">
        <v>35</v>
      </c>
      <c r="B61" s="61">
        <f t="shared" si="13"/>
        <v>74.751928127291791</v>
      </c>
      <c r="C61" s="59">
        <f t="shared" si="14"/>
        <v>55</v>
      </c>
      <c r="D61" s="84">
        <f t="array" ref="D61">IF(ISERR(INDEX('UNESCO Data'!$M$3:$M$4658,MATCH(A61&amp;$D$130,'UNESCO Data'!$B$3:$B$4658&amp;'UNESCO Data'!$A$3:$A$4658,0))/100),"",INDEX('UNESCO Data'!$M$3:$M$4658,MATCH(A61&amp;$D$130,'UNESCO Data'!$B$3:$B$4658&amp;'UNESCO Data'!$A$3:$A$4658,0))/100)</f>
        <v>2.8210899999999997E-2</v>
      </c>
      <c r="E61" s="81">
        <f t="shared" si="15"/>
        <v>95.792459527447249</v>
      </c>
      <c r="F61" s="84">
        <f t="array" ref="F61">IF(ISERR(INDEX('UNESCO Data'!$M$3:$M$4658,MATCH(A61&amp;$F$130,'UNESCO Data'!$B$3:$B$4658&amp;'UNESCO Data'!$A$3:$A$4658,0))/100),"",INDEX('UNESCO Data'!$M$3:$M$4658,MATCH(A61&amp;$F$130,'UNESCO Data'!$B$3:$B$4658&amp;'UNESCO Data'!$A$3:$A$4658,0))/100)</f>
        <v>9.5059699999999997E-2</v>
      </c>
      <c r="G61" s="81">
        <f t="shared" si="16"/>
        <v>85.085338304693721</v>
      </c>
      <c r="H61" s="84">
        <f t="array" ref="H61">IF(ISERR(INDEX('UNESCO Data'!$M$3:$M$4658,MATCH(A61&amp;$H$130,'UNESCO Data'!$B$3:$B$4658&amp;'UNESCO Data'!$A$3:$A$4658,0))/100),"",INDEX('UNESCO Data'!$M$3:$M$4658,MATCH(A61&amp;$H$130,'UNESCO Data'!$B$3:$B$4658&amp;'UNESCO Data'!$A$3:$A$4658,0))/100)</f>
        <v>0.3343043</v>
      </c>
      <c r="I61" s="81">
        <f t="shared" si="17"/>
        <v>60.807397976176212</v>
      </c>
      <c r="J61" s="86" t="str">
        <f t="array" ref="J61">IF(ISERR(INDEX('UNESCO Data'!$M$3:$M$4658,MATCH(A61&amp;$J$130,'UNESCO Data'!$B$3:$B$4658&amp;'UNESCO Data'!$A$3:$A$4658,0))/100),"",INDEX('UNESCO Data'!$M$3:$M$4658,MATCH(A61&amp;$J$130,'UNESCO Data'!$B$3:$B$4658&amp;'UNESCO Data'!$A$3:$A$4658,0))/100)</f>
        <v/>
      </c>
      <c r="K61" s="81" t="str">
        <f t="shared" si="18"/>
        <v/>
      </c>
      <c r="L61" s="84" t="str">
        <f t="array" ref="L61">IF(ISERR(INDEX('UNESCO Data'!$M$3:$M$4658,MATCH(A61&amp;$L$130,'UNESCO Data'!$B$3:$B$4658&amp;'UNESCO Data'!$A$3:$A$4658,0))/100),"",INDEX('UNESCO Data'!$M$3:$M$4658,MATCH(A61&amp;$L$130,'UNESCO Data'!$B$3:$B$4658&amp;'UNESCO Data'!$A$3:$A$4658,0))/100)</f>
        <v/>
      </c>
      <c r="M61" s="81" t="str">
        <f t="shared" si="19"/>
        <v/>
      </c>
      <c r="N61" s="84" t="str">
        <f t="array" ref="N61">IF(ISERR(INDEX('UNESCO Data'!$M$3:$M$4658,MATCH(A61&amp;$N$130,'UNESCO Data'!$B$3:$B$4658&amp;'UNESCO Data'!$A$3:$A$4658,0))/100),"",INDEX('UNESCO Data'!$M$3:$M$4658,MATCH(A61&amp;$N$130,'UNESCO Data'!$B$3:$B$4658&amp;'UNESCO Data'!$A$3:$A$4658,0))/100)</f>
        <v/>
      </c>
      <c r="O61" s="81" t="str">
        <f t="shared" si="20"/>
        <v/>
      </c>
      <c r="P61" s="57">
        <f t="array" ref="P61">INDEX('UNESCO Data'!$M$3:$M$4658,MATCH(A61&amp;$P$130,'UNESCO Data'!$B$3:$B$4658&amp;'UNESCO Data'!$A$3:$A$4658,0))</f>
        <v>6.3872400000000003</v>
      </c>
      <c r="Q61" s="81">
        <f t="shared" si="21"/>
        <v>36.627381569218528</v>
      </c>
      <c r="R61" s="84">
        <f t="array" ref="R61">IF(ISERR(INDEX('UNESCO Data'!$M$3:$M$4658,MATCH(A61&amp;$R$130,'UNESCO Data'!$B$3:$B$4658&amp;'UNESCO Data'!$A$3:$A$4658,0))/100),"",INDEX('UNESCO Data'!$M$3:$M$4658,MATCH(A61&amp;$R$130,'UNESCO Data'!$B$3:$B$4658&amp;'UNESCO Data'!$A$3:$A$4658,0))/100)</f>
        <v>0.98123679999999991</v>
      </c>
      <c r="S61" s="81">
        <f t="shared" si="22"/>
        <v>97.048423244327623</v>
      </c>
      <c r="T61" s="84">
        <f t="array" ref="T61">IF(ISERR(INDEX('UNESCO Data'!$M$3:$M$4658,MATCH(A61&amp;$T$130,'UNESCO Data'!$B$3:$B$4658&amp;'UNESCO Data'!$A$3:$A$4658,0))/100),"",INDEX('UNESCO Data'!$M$3:$M$4658,MATCH(A61&amp;$T$130,'UNESCO Data'!$B$3:$B$4658&amp;'UNESCO Data'!$A$3:$A$4658,0))/100)</f>
        <v>0.96020240000000001</v>
      </c>
      <c r="U61" s="81">
        <f t="shared" si="23"/>
        <v>95.776821928402413</v>
      </c>
      <c r="V61" s="57">
        <f t="array" ref="V61">INDEX('UNESCO Data'!$M$3:$M$4658,MATCH(A61&amp;$V$130,'UNESCO Data'!$B$3:$B$4658&amp;'UNESCO Data'!$A$3:$A$4658,0))</f>
        <v>21.947790000000001</v>
      </c>
      <c r="W61" s="81">
        <f t="shared" si="24"/>
        <v>81.642476005018594</v>
      </c>
      <c r="X61" s="84">
        <f t="array" ref="X61">IF(ISERR(INDEX('UNESCO Data'!$M$3:$M$4658,MATCH(A61&amp;$X$130,'UNESCO Data'!$B$3:$B$4658&amp;'UNESCO Data'!$A$3:$A$4658,0))/100),"",INDEX('UNESCO Data'!$M$3:$M$4658,MATCH(A61&amp;$X$130,'UNESCO Data'!$B$3:$B$4658&amp;'UNESCO Data'!$A$3:$A$4658,0))/100)</f>
        <v>0.1497774</v>
      </c>
      <c r="Y61" s="81">
        <f t="shared" si="25"/>
        <v>45.235126463049994</v>
      </c>
    </row>
    <row r="62" spans="1:25" x14ac:dyDescent="0.25">
      <c r="A62" s="54" t="s">
        <v>134</v>
      </c>
      <c r="B62" s="61">
        <f t="shared" si="13"/>
        <v>75.049864220562441</v>
      </c>
      <c r="C62" s="59">
        <f t="shared" si="14"/>
        <v>56</v>
      </c>
      <c r="D62" s="84">
        <f t="array" ref="D62">IF(ISERR(INDEX('UNESCO Data'!$M$3:$M$4658,MATCH(A62&amp;$D$130,'UNESCO Data'!$B$3:$B$4658&amp;'UNESCO Data'!$A$3:$A$4658,0))/100),"",INDEX('UNESCO Data'!$M$3:$M$4658,MATCH(A62&amp;$D$130,'UNESCO Data'!$B$3:$B$4658&amp;'UNESCO Data'!$A$3:$A$4658,0))/100)</f>
        <v>6.3894199999999998E-2</v>
      </c>
      <c r="E62" s="81">
        <f t="shared" si="15"/>
        <v>90.285522477892485</v>
      </c>
      <c r="F62" s="84">
        <f t="array" ref="F62">IF(ISERR(INDEX('UNESCO Data'!$M$3:$M$4658,MATCH(A62&amp;$F$130,'UNESCO Data'!$B$3:$B$4658&amp;'UNESCO Data'!$A$3:$A$4658,0))/100),"",INDEX('UNESCO Data'!$M$3:$M$4658,MATCH(A62&amp;$F$130,'UNESCO Data'!$B$3:$B$4658&amp;'UNESCO Data'!$A$3:$A$4658,0))/100)</f>
        <v>0.11521430000000001</v>
      </c>
      <c r="G62" s="81">
        <f t="shared" si="16"/>
        <v>81.923125078645043</v>
      </c>
      <c r="H62" s="84">
        <f t="array" ref="H62">IF(ISERR(INDEX('UNESCO Data'!$M$3:$M$4658,MATCH(A62&amp;$H$130,'UNESCO Data'!$B$3:$B$4658&amp;'UNESCO Data'!$A$3:$A$4658,0))/100),"",INDEX('UNESCO Data'!$M$3:$M$4658,MATCH(A62&amp;$H$130,'UNESCO Data'!$B$3:$B$4658&amp;'UNESCO Data'!$A$3:$A$4658,0))/100)</f>
        <v>0.17071999999999998</v>
      </c>
      <c r="I62" s="81">
        <f t="shared" si="17"/>
        <v>80.265374704296022</v>
      </c>
      <c r="J62" s="86">
        <f t="array" ref="J62">IF(ISERR(INDEX('UNESCO Data'!$M$3:$M$4658,MATCH(A62&amp;$J$130,'UNESCO Data'!$B$3:$B$4658&amp;'UNESCO Data'!$A$3:$A$4658,0))/100),"",INDEX('UNESCO Data'!$M$3:$M$4658,MATCH(A62&amp;$J$130,'UNESCO Data'!$B$3:$B$4658&amp;'UNESCO Data'!$A$3:$A$4658,0))/100)</f>
        <v>0.93629999999999991</v>
      </c>
      <c r="K62" s="81">
        <f t="shared" si="18"/>
        <v>90.823418808073015</v>
      </c>
      <c r="L62" s="84">
        <f t="array" ref="L62">IF(ISERR(INDEX('UNESCO Data'!$M$3:$M$4658,MATCH(A62&amp;$L$130,'UNESCO Data'!$B$3:$B$4658&amp;'UNESCO Data'!$A$3:$A$4658,0))/100),"",INDEX('UNESCO Data'!$M$3:$M$4658,MATCH(A62&amp;$L$130,'UNESCO Data'!$B$3:$B$4658&amp;'UNESCO Data'!$A$3:$A$4658,0))/100)</f>
        <v>0.72417500000000001</v>
      </c>
      <c r="M62" s="81">
        <f t="shared" si="19"/>
        <v>69.63417785162676</v>
      </c>
      <c r="N62" s="84">
        <f t="array" ref="N62">IF(ISERR(INDEX('UNESCO Data'!$M$3:$M$4658,MATCH(A62&amp;$N$130,'UNESCO Data'!$B$3:$B$4658&amp;'UNESCO Data'!$A$3:$A$4658,0))/100),"",INDEX('UNESCO Data'!$M$3:$M$4658,MATCH(A62&amp;$N$130,'UNESCO Data'!$B$3:$B$4658&amp;'UNESCO Data'!$A$3:$A$4658,0))/100)</f>
        <v>0.53293100000000004</v>
      </c>
      <c r="O62" s="81">
        <f t="shared" si="20"/>
        <v>55.254541425796013</v>
      </c>
      <c r="P62" s="57">
        <f t="array" ref="P62">INDEX('UNESCO Data'!$M$3:$M$4658,MATCH(A62&amp;$P$130,'UNESCO Data'!$B$3:$B$4658&amp;'UNESCO Data'!$A$3:$A$4658,0))</f>
        <v>9.0465400000000002</v>
      </c>
      <c r="Q62" s="81">
        <f t="shared" si="21"/>
        <v>58.258451962722944</v>
      </c>
      <c r="R62" s="84">
        <f t="array" ref="R62">IF(ISERR(INDEX('UNESCO Data'!$M$3:$M$4658,MATCH(A62&amp;$R$130,'UNESCO Data'!$B$3:$B$4658&amp;'UNESCO Data'!$A$3:$A$4658,0))/100),"",INDEX('UNESCO Data'!$M$3:$M$4658,MATCH(A62&amp;$R$130,'UNESCO Data'!$B$3:$B$4658&amp;'UNESCO Data'!$A$3:$A$4658,0))/100)</f>
        <v>0.9825507</v>
      </c>
      <c r="S62" s="81">
        <f t="shared" si="22"/>
        <v>97.255108495205846</v>
      </c>
      <c r="T62" s="84">
        <f t="array" ref="T62">IF(ISERR(INDEX('UNESCO Data'!$M$3:$M$4658,MATCH(A62&amp;$T$130,'UNESCO Data'!$B$3:$B$4658&amp;'UNESCO Data'!$A$3:$A$4658,0))/100),"",INDEX('UNESCO Data'!$M$3:$M$4658,MATCH(A62&amp;$T$130,'UNESCO Data'!$B$3:$B$4658&amp;'UNESCO Data'!$A$3:$A$4658,0))/100)</f>
        <v>0.83189029999999997</v>
      </c>
      <c r="U62" s="81">
        <f t="shared" si="23"/>
        <v>82.160803700151547</v>
      </c>
      <c r="V62" s="57">
        <f t="array" ref="V62">INDEX('UNESCO Data'!$M$3:$M$4658,MATCH(A62&amp;$V$130,'UNESCO Data'!$B$3:$B$4658&amp;'UNESCO Data'!$A$3:$A$4658,0))</f>
        <v>21.98706</v>
      </c>
      <c r="W62" s="81">
        <f t="shared" si="24"/>
        <v>81.587358041769804</v>
      </c>
      <c r="X62" s="84">
        <f t="array" ref="X62">IF(ISERR(INDEX('UNESCO Data'!$M$3:$M$4658,MATCH(A62&amp;$X$130,'UNESCO Data'!$B$3:$B$4658&amp;'UNESCO Data'!$A$3:$A$4658,0))/100),"",INDEX('UNESCO Data'!$M$3:$M$4658,MATCH(A62&amp;$X$130,'UNESCO Data'!$B$3:$B$4658&amp;'UNESCO Data'!$A$3:$A$4658,0))/100)</f>
        <v>0.13019719999999999</v>
      </c>
      <c r="Y62" s="81">
        <f t="shared" si="25"/>
        <v>38.100623880007483</v>
      </c>
    </row>
    <row r="63" spans="1:25" x14ac:dyDescent="0.25">
      <c r="A63" s="54" t="s">
        <v>81</v>
      </c>
      <c r="B63" s="61">
        <f t="shared" si="13"/>
        <v>75.062787044778958</v>
      </c>
      <c r="C63" s="59">
        <f t="shared" si="14"/>
        <v>57</v>
      </c>
      <c r="D63" s="84">
        <f t="array" ref="D63">IF(ISERR(INDEX('UNESCO Data'!$M$3:$M$4658,MATCH(A63&amp;$D$130,'UNESCO Data'!$B$3:$B$4658&amp;'UNESCO Data'!$A$3:$A$4658,0))/100),"",INDEX('UNESCO Data'!$M$3:$M$4658,MATCH(A63&amp;$D$130,'UNESCO Data'!$B$3:$B$4658&amp;'UNESCO Data'!$A$3:$A$4658,0))/100)</f>
        <v>8.945489999999999E-2</v>
      </c>
      <c r="E63" s="81">
        <f t="shared" si="15"/>
        <v>86.340787382131893</v>
      </c>
      <c r="F63" s="84">
        <f t="array" ref="F63">IF(ISERR(INDEX('UNESCO Data'!$M$3:$M$4658,MATCH(A63&amp;$F$130,'UNESCO Data'!$B$3:$B$4658&amp;'UNESCO Data'!$A$3:$A$4658,0))/100),"",INDEX('UNESCO Data'!$M$3:$M$4658,MATCH(A63&amp;$F$130,'UNESCO Data'!$B$3:$B$4658&amp;'UNESCO Data'!$A$3:$A$4658,0))/100)</f>
        <v>0.1804685</v>
      </c>
      <c r="G63" s="81">
        <f t="shared" si="16"/>
        <v>71.684881983012986</v>
      </c>
      <c r="H63" s="84">
        <f t="array" ref="H63">IF(ISERR(INDEX('UNESCO Data'!$M$3:$M$4658,MATCH(A63&amp;$H$130,'UNESCO Data'!$B$3:$B$4658&amp;'UNESCO Data'!$A$3:$A$4658,0))/100),"",INDEX('UNESCO Data'!$M$3:$M$4658,MATCH(A63&amp;$H$130,'UNESCO Data'!$B$3:$B$4658&amp;'UNESCO Data'!$A$3:$A$4658,0))/100)</f>
        <v>0.2462635</v>
      </c>
      <c r="I63" s="81">
        <f t="shared" si="17"/>
        <v>71.279648904444088</v>
      </c>
      <c r="J63" s="86">
        <f t="array" ref="J63">IF(ISERR(INDEX('UNESCO Data'!$M$3:$M$4658,MATCH(A63&amp;$J$130,'UNESCO Data'!$B$3:$B$4658&amp;'UNESCO Data'!$A$3:$A$4658,0))/100),"",INDEX('UNESCO Data'!$M$3:$M$4658,MATCH(A63&amp;$J$130,'UNESCO Data'!$B$3:$B$4658&amp;'UNESCO Data'!$A$3:$A$4658,0))/100)</f>
        <v>0.93430449999999998</v>
      </c>
      <c r="K63" s="81">
        <f t="shared" si="18"/>
        <v>90.535948356448372</v>
      </c>
      <c r="L63" s="84">
        <f t="array" ref="L63">IF(ISERR(INDEX('UNESCO Data'!$M$3:$M$4658,MATCH(A63&amp;$L$130,'UNESCO Data'!$B$3:$B$4658&amp;'UNESCO Data'!$A$3:$A$4658,0))/100),"",INDEX('UNESCO Data'!$M$3:$M$4658,MATCH(A63&amp;$L$130,'UNESCO Data'!$B$3:$B$4658&amp;'UNESCO Data'!$A$3:$A$4658,0))/100)</f>
        <v>0.75871160000000004</v>
      </c>
      <c r="M63" s="81">
        <f t="shared" si="19"/>
        <v>73.436343185477966</v>
      </c>
      <c r="N63" s="84">
        <f t="array" ref="N63">IF(ISERR(INDEX('UNESCO Data'!$M$3:$M$4658,MATCH(A63&amp;$N$130,'UNESCO Data'!$B$3:$B$4658&amp;'UNESCO Data'!$A$3:$A$4658,0))/100),"",INDEX('UNESCO Data'!$M$3:$M$4658,MATCH(A63&amp;$N$130,'UNESCO Data'!$B$3:$B$4658&amp;'UNESCO Data'!$A$3:$A$4658,0))/100)</f>
        <v>0.488041</v>
      </c>
      <c r="O63" s="81">
        <f t="shared" si="20"/>
        <v>50.320622309096116</v>
      </c>
      <c r="P63" s="57">
        <f t="array" ref="P63">INDEX('UNESCO Data'!$M$3:$M$4658,MATCH(A63&amp;$P$130,'UNESCO Data'!$B$3:$B$4658&amp;'UNESCO Data'!$A$3:$A$4658,0))</f>
        <v>8.3850300000000004</v>
      </c>
      <c r="Q63" s="81">
        <f t="shared" si="21"/>
        <v>52.877648978476302</v>
      </c>
      <c r="R63" s="84">
        <f t="array" ref="R63">IF(ISERR(INDEX('UNESCO Data'!$M$3:$M$4658,MATCH(A63&amp;$R$130,'UNESCO Data'!$B$3:$B$4658&amp;'UNESCO Data'!$A$3:$A$4658,0))/100),"",INDEX('UNESCO Data'!$M$3:$M$4658,MATCH(A63&amp;$R$130,'UNESCO Data'!$B$3:$B$4658&amp;'UNESCO Data'!$A$3:$A$4658,0))/100)</f>
        <v>0.99698350000000002</v>
      </c>
      <c r="S63" s="81">
        <f t="shared" si="22"/>
        <v>99.525484390536505</v>
      </c>
      <c r="T63" s="84" t="str">
        <f t="array" ref="T63">IF(ISERR(INDEX('UNESCO Data'!$M$3:$M$4658,MATCH(A63&amp;$T$130,'UNESCO Data'!$B$3:$B$4658&amp;'UNESCO Data'!$A$3:$A$4658,0))/100),"",INDEX('UNESCO Data'!$M$3:$M$4658,MATCH(A63&amp;$T$130,'UNESCO Data'!$B$3:$B$4658&amp;'UNESCO Data'!$A$3:$A$4658,0))/100)</f>
        <v/>
      </c>
      <c r="U63" s="81" t="str">
        <f t="shared" si="23"/>
        <v/>
      </c>
      <c r="V63" s="57">
        <f t="array" ref="V63">INDEX('UNESCO Data'!$M$3:$M$4658,MATCH(A63&amp;$V$130,'UNESCO Data'!$B$3:$B$4658&amp;'UNESCO Data'!$A$3:$A$4658,0))</f>
        <v>16.559349999999998</v>
      </c>
      <c r="W63" s="81">
        <f t="shared" si="24"/>
        <v>89.205497086972855</v>
      </c>
      <c r="X63" s="84">
        <f t="array" ref="X63">IF(ISERR(INDEX('UNESCO Data'!$M$3:$M$4658,MATCH(A63&amp;$X$130,'UNESCO Data'!$B$3:$B$4658&amp;'UNESCO Data'!$A$3:$A$4658,0))/100),"",INDEX('UNESCO Data'!$M$3:$M$4658,MATCH(A63&amp;$X$130,'UNESCO Data'!$B$3:$B$4658&amp;'UNESCO Data'!$A$3:$A$4658,0))/100)</f>
        <v>0.20517630000000001</v>
      </c>
      <c r="Y63" s="81">
        <f t="shared" si="25"/>
        <v>65.421007871192572</v>
      </c>
    </row>
    <row r="64" spans="1:25" x14ac:dyDescent="0.25">
      <c r="A64" s="54" t="s">
        <v>113</v>
      </c>
      <c r="B64" s="61">
        <f t="shared" si="13"/>
        <v>75.244362644627984</v>
      </c>
      <c r="C64" s="59">
        <f t="shared" si="14"/>
        <v>58</v>
      </c>
      <c r="D64" s="84">
        <f t="array" ref="D64">IF(ISERR(INDEX('UNESCO Data'!$M$3:$M$4658,MATCH(A64&amp;$D$130,'UNESCO Data'!$B$3:$B$4658&amp;'UNESCO Data'!$A$3:$A$4658,0))/100),"",INDEX('UNESCO Data'!$M$3:$M$4658,MATCH(A64&amp;$D$130,'UNESCO Data'!$B$3:$B$4658&amp;'UNESCO Data'!$A$3:$A$4658,0))/100)</f>
        <v>2.9395899999999999E-2</v>
      </c>
      <c r="E64" s="81">
        <f t="shared" si="15"/>
        <v>95.609580690464057</v>
      </c>
      <c r="F64" s="84">
        <f t="array" ref="F64">IF(ISERR(INDEX('UNESCO Data'!$M$3:$M$4658,MATCH(A64&amp;$F$130,'UNESCO Data'!$B$3:$B$4658&amp;'UNESCO Data'!$A$3:$A$4658,0))/100),"",INDEX('UNESCO Data'!$M$3:$M$4658,MATCH(A64&amp;$F$130,'UNESCO Data'!$B$3:$B$4658&amp;'UNESCO Data'!$A$3:$A$4658,0))/100)</f>
        <v>0.14207690000000001</v>
      </c>
      <c r="G64" s="81">
        <f t="shared" si="16"/>
        <v>77.708441135224916</v>
      </c>
      <c r="H64" s="84">
        <f t="array" ref="H64">IF(ISERR(INDEX('UNESCO Data'!$M$3:$M$4658,MATCH(A64&amp;$H$130,'UNESCO Data'!$B$3:$B$4658&amp;'UNESCO Data'!$A$3:$A$4658,0))/100),"",INDEX('UNESCO Data'!$M$3:$M$4658,MATCH(A64&amp;$H$130,'UNESCO Data'!$B$3:$B$4658&amp;'UNESCO Data'!$A$3:$A$4658,0))/100)</f>
        <v>0.43321849999999995</v>
      </c>
      <c r="I64" s="81">
        <f t="shared" si="17"/>
        <v>49.041781094356942</v>
      </c>
      <c r="J64" s="86">
        <f t="array" ref="J64">IF(ISERR(INDEX('UNESCO Data'!$M$3:$M$4658,MATCH(A64&amp;$J$130,'UNESCO Data'!$B$3:$B$4658&amp;'UNESCO Data'!$A$3:$A$4658,0))/100),"",INDEX('UNESCO Data'!$M$3:$M$4658,MATCH(A64&amp;$J$130,'UNESCO Data'!$B$3:$B$4658&amp;'UNESCO Data'!$A$3:$A$4658,0))/100)</f>
        <v>0.95819999999999994</v>
      </c>
      <c r="K64" s="81">
        <f t="shared" si="18"/>
        <v>93.978318778295957</v>
      </c>
      <c r="L64" s="84">
        <f t="array" ref="L64">IF(ISERR(INDEX('UNESCO Data'!$M$3:$M$4658,MATCH(A64&amp;$L$130,'UNESCO Data'!$B$3:$B$4658&amp;'UNESCO Data'!$A$3:$A$4658,0))/100),"",INDEX('UNESCO Data'!$M$3:$M$4658,MATCH(A64&amp;$L$130,'UNESCO Data'!$B$3:$B$4658&amp;'UNESCO Data'!$A$3:$A$4658,0))/100)</f>
        <v>0.79662329999999992</v>
      </c>
      <c r="M64" s="81">
        <f t="shared" si="19"/>
        <v>77.610076311708269</v>
      </c>
      <c r="N64" s="84">
        <f t="array" ref="N64">IF(ISERR(INDEX('UNESCO Data'!$M$3:$M$4658,MATCH(A64&amp;$N$130,'UNESCO Data'!$B$3:$B$4658&amp;'UNESCO Data'!$A$3:$A$4658,0))/100),"",INDEX('UNESCO Data'!$M$3:$M$4658,MATCH(A64&amp;$N$130,'UNESCO Data'!$B$3:$B$4658&amp;'UNESCO Data'!$A$3:$A$4658,0))/100)</f>
        <v>0.48508679999999998</v>
      </c>
      <c r="O64" s="81">
        <f t="shared" si="20"/>
        <v>49.995922290059482</v>
      </c>
      <c r="P64" s="57">
        <f t="array" ref="P64">INDEX('UNESCO Data'!$M$3:$M$4658,MATCH(A64&amp;$P$130,'UNESCO Data'!$B$3:$B$4658&amp;'UNESCO Data'!$A$3:$A$4658,0))</f>
        <v>8.8183000000000007</v>
      </c>
      <c r="Q64" s="81">
        <f t="shared" si="21"/>
        <v>56.401919978135481</v>
      </c>
      <c r="R64" s="84">
        <f t="array" ref="R64">IF(ISERR(INDEX('UNESCO Data'!$M$3:$M$4658,MATCH(A64&amp;$R$130,'UNESCO Data'!$B$3:$B$4658&amp;'UNESCO Data'!$A$3:$A$4658,0))/100),"",INDEX('UNESCO Data'!$M$3:$M$4658,MATCH(A64&amp;$R$130,'UNESCO Data'!$B$3:$B$4658&amp;'UNESCO Data'!$A$3:$A$4658,0))/100)</f>
        <v>0.98665970000000003</v>
      </c>
      <c r="S64" s="81">
        <f t="shared" si="22"/>
        <v>97.901481655917124</v>
      </c>
      <c r="T64" s="84">
        <f t="array" ref="T64">IF(ISERR(INDEX('UNESCO Data'!$M$3:$M$4658,MATCH(A64&amp;$T$130,'UNESCO Data'!$B$3:$B$4658&amp;'UNESCO Data'!$A$3:$A$4658,0))/100),"",INDEX('UNESCO Data'!$M$3:$M$4658,MATCH(A64&amp;$T$130,'UNESCO Data'!$B$3:$B$4658&amp;'UNESCO Data'!$A$3:$A$4658,0))/100)</f>
        <v>0.95585909999999996</v>
      </c>
      <c r="U64" s="81">
        <f t="shared" si="23"/>
        <v>95.315926564903862</v>
      </c>
      <c r="V64" s="57">
        <f t="array" ref="V64">INDEX('UNESCO Data'!$M$3:$M$4658,MATCH(A64&amp;$V$130,'UNESCO Data'!$B$3:$B$4658&amp;'UNESCO Data'!$A$3:$A$4658,0))</f>
        <v>27.408760000000001</v>
      </c>
      <c r="W64" s="81">
        <f t="shared" si="24"/>
        <v>73.977654416967184</v>
      </c>
      <c r="X64" s="84">
        <f t="array" ref="X64">IF(ISERR(INDEX('UNESCO Data'!$M$3:$M$4658,MATCH(A64&amp;$X$130,'UNESCO Data'!$B$3:$B$4658&amp;'UNESCO Data'!$A$3:$A$4658,0))/100),"",INDEX('UNESCO Data'!$M$3:$M$4658,MATCH(A64&amp;$X$130,'UNESCO Data'!$B$3:$B$4658&amp;'UNESCO Data'!$A$3:$A$4658,0))/100)</f>
        <v>0.1907018</v>
      </c>
      <c r="Y64" s="81">
        <f t="shared" si="25"/>
        <v>60.146886174874417</v>
      </c>
    </row>
    <row r="65" spans="1:25" x14ac:dyDescent="0.25">
      <c r="A65" s="54" t="s">
        <v>180</v>
      </c>
      <c r="B65" s="61">
        <f t="shared" si="13"/>
        <v>75.379888486076268</v>
      </c>
      <c r="C65" s="59">
        <f t="shared" si="14"/>
        <v>59</v>
      </c>
      <c r="D65" s="84">
        <f t="array" ref="D65">IF(ISERR(INDEX('UNESCO Data'!$M$3:$M$4658,MATCH(A65&amp;$D$130,'UNESCO Data'!$B$3:$B$4658&amp;'UNESCO Data'!$A$3:$A$4658,0))/100),"",INDEX('UNESCO Data'!$M$3:$M$4658,MATCH(A65&amp;$D$130,'UNESCO Data'!$B$3:$B$4658&amp;'UNESCO Data'!$A$3:$A$4658,0))/100)</f>
        <v>1.51816E-2</v>
      </c>
      <c r="E65" s="81">
        <f t="shared" si="15"/>
        <v>97.803247063907278</v>
      </c>
      <c r="F65" s="84">
        <f t="array" ref="F65">IF(ISERR(INDEX('UNESCO Data'!$M$3:$M$4658,MATCH(A65&amp;$F$130,'UNESCO Data'!$B$3:$B$4658&amp;'UNESCO Data'!$A$3:$A$4658,0))/100),"",INDEX('UNESCO Data'!$M$3:$M$4658,MATCH(A65&amp;$F$130,'UNESCO Data'!$B$3:$B$4658&amp;'UNESCO Data'!$A$3:$A$4658,0))/100)</f>
        <v>7.0231299999999997E-2</v>
      </c>
      <c r="G65" s="81">
        <f t="shared" si="16"/>
        <v>88.980860659968798</v>
      </c>
      <c r="H65" s="84">
        <f t="array" ref="H65">IF(ISERR(INDEX('UNESCO Data'!$M$3:$M$4658,MATCH(A65&amp;$H$130,'UNESCO Data'!$B$3:$B$4658&amp;'UNESCO Data'!$A$3:$A$4658,0))/100),"",INDEX('UNESCO Data'!$M$3:$M$4658,MATCH(A65&amp;$H$130,'UNESCO Data'!$B$3:$B$4658&amp;'UNESCO Data'!$A$3:$A$4658,0))/100)</f>
        <v>0.41069159999999999</v>
      </c>
      <c r="I65" s="81">
        <f t="shared" si="17"/>
        <v>51.721304104552182</v>
      </c>
      <c r="J65" s="86">
        <f t="array" ref="J65">IF(ISERR(INDEX('UNESCO Data'!$M$3:$M$4658,MATCH(A65&amp;$J$130,'UNESCO Data'!$B$3:$B$4658&amp;'UNESCO Data'!$A$3:$A$4658,0))/100),"",INDEX('UNESCO Data'!$M$3:$M$4658,MATCH(A65&amp;$J$130,'UNESCO Data'!$B$3:$B$4658&amp;'UNESCO Data'!$A$3:$A$4658,0))/100)</f>
        <v>0.93073570000000005</v>
      </c>
      <c r="K65" s="81">
        <f t="shared" si="18"/>
        <v>90.02182931472548</v>
      </c>
      <c r="L65" s="84">
        <f t="array" ref="L65">IF(ISERR(INDEX('UNESCO Data'!$M$3:$M$4658,MATCH(A65&amp;$L$130,'UNESCO Data'!$B$3:$B$4658&amp;'UNESCO Data'!$A$3:$A$4658,0))/100),"",INDEX('UNESCO Data'!$M$3:$M$4658,MATCH(A65&amp;$L$130,'UNESCO Data'!$B$3:$B$4658&amp;'UNESCO Data'!$A$3:$A$4658,0))/100)</f>
        <v>0.64842860000000002</v>
      </c>
      <c r="M65" s="81">
        <f t="shared" si="19"/>
        <v>61.295188598370018</v>
      </c>
      <c r="N65" s="84">
        <f t="array" ref="N65">IF(ISERR(INDEX('UNESCO Data'!$M$3:$M$4658,MATCH(A65&amp;$N$130,'UNESCO Data'!$B$3:$B$4658&amp;'UNESCO Data'!$A$3:$A$4658,0))/100),"",INDEX('UNESCO Data'!$M$3:$M$4658,MATCH(A65&amp;$N$130,'UNESCO Data'!$B$3:$B$4658&amp;'UNESCO Data'!$A$3:$A$4658,0))/100)</f>
        <v>0.37994529999999999</v>
      </c>
      <c r="O65" s="81">
        <f t="shared" si="20"/>
        <v>38.439681327517697</v>
      </c>
      <c r="P65" s="57">
        <f t="array" ref="P65">INDEX('UNESCO Data'!$M$3:$M$4658,MATCH(A65&amp;$P$130,'UNESCO Data'!$B$3:$B$4658&amp;'UNESCO Data'!$A$3:$A$4658,0))</f>
        <v>7.7541700000000002</v>
      </c>
      <c r="Q65" s="81">
        <f t="shared" si="21"/>
        <v>47.746156830750877</v>
      </c>
      <c r="R65" s="84">
        <f t="array" ref="R65">IF(ISERR(INDEX('UNESCO Data'!$M$3:$M$4658,MATCH(A65&amp;$R$130,'UNESCO Data'!$B$3:$B$4658&amp;'UNESCO Data'!$A$3:$A$4658,0))/100),"",INDEX('UNESCO Data'!$M$3:$M$4658,MATCH(A65&amp;$R$130,'UNESCO Data'!$B$3:$B$4658&amp;'UNESCO Data'!$A$3:$A$4658,0))/100)</f>
        <v>0.98096430000000001</v>
      </c>
      <c r="S65" s="81">
        <f t="shared" si="22"/>
        <v>97.005557173192614</v>
      </c>
      <c r="T65" s="84">
        <f t="array" ref="T65">IF(ISERR(INDEX('UNESCO Data'!$M$3:$M$4658,MATCH(A65&amp;$T$130,'UNESCO Data'!$B$3:$B$4658&amp;'UNESCO Data'!$A$3:$A$4658,0))/100),"",INDEX('UNESCO Data'!$M$3:$M$4658,MATCH(A65&amp;$T$130,'UNESCO Data'!$B$3:$B$4658&amp;'UNESCO Data'!$A$3:$A$4658,0))/100)</f>
        <v>1</v>
      </c>
      <c r="U65" s="81">
        <f t="shared" si="23"/>
        <v>100</v>
      </c>
      <c r="V65" s="57">
        <f t="array" ref="V65">INDEX('UNESCO Data'!$M$3:$M$4658,MATCH(A65&amp;$V$130,'UNESCO Data'!$B$3:$B$4658&amp;'UNESCO Data'!$A$3:$A$4658,0))</f>
        <v>15.79669</v>
      </c>
      <c r="W65" s="81">
        <f t="shared" si="24"/>
        <v>90.275939303711496</v>
      </c>
      <c r="X65" s="84">
        <f t="array" ref="X65">IF(ISERR(INDEX('UNESCO Data'!$M$3:$M$4658,MATCH(A65&amp;$X$130,'UNESCO Data'!$B$3:$B$4658&amp;'UNESCO Data'!$A$3:$A$4658,0))/100),"",INDEX('UNESCO Data'!$M$3:$M$4658,MATCH(A65&amp;$X$130,'UNESCO Data'!$B$3:$B$4658&amp;'UNESCO Data'!$A$3:$A$4658,0))/100)</f>
        <v>0.20646070000000002</v>
      </c>
      <c r="Y65" s="81">
        <f t="shared" si="25"/>
        <v>65.889008970142527</v>
      </c>
    </row>
    <row r="66" spans="1:25" x14ac:dyDescent="0.25">
      <c r="A66" s="54" t="s">
        <v>54</v>
      </c>
      <c r="B66" s="61">
        <f t="shared" si="13"/>
        <v>76.282053521098504</v>
      </c>
      <c r="C66" s="59">
        <f t="shared" si="14"/>
        <v>60</v>
      </c>
      <c r="D66" s="84">
        <f t="array" ref="D66">IF(ISERR(INDEX('UNESCO Data'!$M$3:$M$4658,MATCH(A66&amp;$D$130,'UNESCO Data'!$B$3:$B$4658&amp;'UNESCO Data'!$A$3:$A$4658,0))/100),"",INDEX('UNESCO Data'!$M$3:$M$4658,MATCH(A66&amp;$D$130,'UNESCO Data'!$B$3:$B$4658&amp;'UNESCO Data'!$A$3:$A$4658,0))/100)</f>
        <v>0.1084126</v>
      </c>
      <c r="E66" s="81">
        <f t="shared" si="15"/>
        <v>83.415080945105473</v>
      </c>
      <c r="F66" s="84">
        <f t="array" ref="F66">IF(ISERR(INDEX('UNESCO Data'!$M$3:$M$4658,MATCH(A66&amp;$F$130,'UNESCO Data'!$B$3:$B$4658&amp;'UNESCO Data'!$A$3:$A$4658,0))/100),"",INDEX('UNESCO Data'!$M$3:$M$4658,MATCH(A66&amp;$F$130,'UNESCO Data'!$B$3:$B$4658&amp;'UNESCO Data'!$A$3:$A$4658,0))/100)</f>
        <v>2.2404E-2</v>
      </c>
      <c r="G66" s="81">
        <f t="shared" si="16"/>
        <v>96.484860770424888</v>
      </c>
      <c r="H66" s="84">
        <f t="array" ref="H66">IF(ISERR(INDEX('UNESCO Data'!$M$3:$M$4658,MATCH(A66&amp;$H$130,'UNESCO Data'!$B$3:$B$4658&amp;'UNESCO Data'!$A$3:$A$4658,0))/100),"",INDEX('UNESCO Data'!$M$3:$M$4658,MATCH(A66&amp;$H$130,'UNESCO Data'!$B$3:$B$4658&amp;'UNESCO Data'!$A$3:$A$4658,0))/100)</f>
        <v>0.26289980000000002</v>
      </c>
      <c r="I66" s="81">
        <f t="shared" si="17"/>
        <v>69.300799233405854</v>
      </c>
      <c r="J66" s="86">
        <f t="array" ref="J66">IF(ISERR(INDEX('UNESCO Data'!$M$3:$M$4658,MATCH(A66&amp;$J$130,'UNESCO Data'!$B$3:$B$4658&amp;'UNESCO Data'!$A$3:$A$4658,0))/100),"",INDEX('UNESCO Data'!$M$3:$M$4658,MATCH(A66&amp;$J$130,'UNESCO Data'!$B$3:$B$4658&amp;'UNESCO Data'!$A$3:$A$4658,0))/100)</f>
        <v>0.84519999999999995</v>
      </c>
      <c r="K66" s="81">
        <f t="shared" si="18"/>
        <v>77.699611169383118</v>
      </c>
      <c r="L66" s="84">
        <f t="array" ref="L66">IF(ISERR(INDEX('UNESCO Data'!$M$3:$M$4658,MATCH(A66&amp;$L$130,'UNESCO Data'!$B$3:$B$4658&amp;'UNESCO Data'!$A$3:$A$4658,0))/100),"",INDEX('UNESCO Data'!$M$3:$M$4658,MATCH(A66&amp;$L$130,'UNESCO Data'!$B$3:$B$4658&amp;'UNESCO Data'!$A$3:$A$4658,0))/100)</f>
        <v>0.77381510000000009</v>
      </c>
      <c r="M66" s="81">
        <f t="shared" si="19"/>
        <v>75.099101074784429</v>
      </c>
      <c r="N66" s="84">
        <f t="array" ref="N66">IF(ISERR(INDEX('UNESCO Data'!$M$3:$M$4658,MATCH(A66&amp;$N$130,'UNESCO Data'!$B$3:$B$4658&amp;'UNESCO Data'!$A$3:$A$4658,0))/100),"",INDEX('UNESCO Data'!$M$3:$M$4658,MATCH(A66&amp;$N$130,'UNESCO Data'!$B$3:$B$4658&amp;'UNESCO Data'!$A$3:$A$4658,0))/100)</f>
        <v>0.46804620000000002</v>
      </c>
      <c r="O66" s="81">
        <f t="shared" si="20"/>
        <v>48.122967464930596</v>
      </c>
      <c r="P66" s="57">
        <f t="array" ref="P66">INDEX('UNESCO Data'!$M$3:$M$4658,MATCH(A66&amp;$P$130,'UNESCO Data'!$B$3:$B$4658&amp;'UNESCO Data'!$A$3:$A$4658,0))</f>
        <v>7.4875999999999996</v>
      </c>
      <c r="Q66" s="81">
        <f t="shared" si="21"/>
        <v>45.577843953378462</v>
      </c>
      <c r="R66" s="84">
        <f t="array" ref="R66">IF(ISERR(INDEX('UNESCO Data'!$M$3:$M$4658,MATCH(A66&amp;$R$130,'UNESCO Data'!$B$3:$B$4658&amp;'UNESCO Data'!$A$3:$A$4658,0))/100),"",INDEX('UNESCO Data'!$M$3:$M$4658,MATCH(A66&amp;$R$130,'UNESCO Data'!$B$3:$B$4658&amp;'UNESCO Data'!$A$3:$A$4658,0))/100)</f>
        <v>0.97587800000000002</v>
      </c>
      <c r="S66" s="81">
        <f t="shared" si="22"/>
        <v>96.205448191122585</v>
      </c>
      <c r="T66" s="84">
        <f t="array" ref="T66">IF(ISERR(INDEX('UNESCO Data'!$M$3:$M$4658,MATCH(A66&amp;$T$130,'UNESCO Data'!$B$3:$B$4658&amp;'UNESCO Data'!$A$3:$A$4658,0))/100),"",INDEX('UNESCO Data'!$M$3:$M$4658,MATCH(A66&amp;$T$130,'UNESCO Data'!$B$3:$B$4658&amp;'UNESCO Data'!$A$3:$A$4658,0))/100)</f>
        <v>0.85053939999999995</v>
      </c>
      <c r="U66" s="81">
        <f t="shared" si="23"/>
        <v>84.139779069898239</v>
      </c>
      <c r="V66" s="57">
        <f t="array" ref="V66">INDEX('UNESCO Data'!$M$3:$M$4658,MATCH(A66&amp;$V$130,'UNESCO Data'!$B$3:$B$4658&amp;'UNESCO Data'!$A$3:$A$4658,0))</f>
        <v>18.290980000000001</v>
      </c>
      <c r="W66" s="81">
        <f t="shared" si="24"/>
        <v>86.775043338551313</v>
      </c>
      <c r="X66" s="84" t="str">
        <f t="array" ref="X66">IF(ISERR(INDEX('UNESCO Data'!$M$3:$M$4658,MATCH(A66&amp;$X$130,'UNESCO Data'!$B$3:$B$4658&amp;'UNESCO Data'!$A$3:$A$4658,0))/100),"",INDEX('UNESCO Data'!$M$3:$M$4658,MATCH(A66&amp;$X$130,'UNESCO Data'!$B$3:$B$4658&amp;'UNESCO Data'!$A$3:$A$4658,0))/100)</f>
        <v/>
      </c>
      <c r="Y66" s="81" t="str">
        <f t="shared" si="25"/>
        <v/>
      </c>
    </row>
    <row r="67" spans="1:25" x14ac:dyDescent="0.25">
      <c r="A67" s="54" t="s">
        <v>190</v>
      </c>
      <c r="B67" s="61">
        <f t="shared" si="13"/>
        <v>76.29975738536848</v>
      </c>
      <c r="C67" s="59">
        <f t="shared" si="14"/>
        <v>61</v>
      </c>
      <c r="D67" s="84">
        <f t="array" ref="D67">IF(ISERR(INDEX('UNESCO Data'!$M$3:$M$4658,MATCH(A67&amp;$D$130,'UNESCO Data'!$B$3:$B$4658&amp;'UNESCO Data'!$A$3:$A$4658,0))/100),"",INDEX('UNESCO Data'!$M$3:$M$4658,MATCH(A67&amp;$D$130,'UNESCO Data'!$B$3:$B$4658&amp;'UNESCO Data'!$A$3:$A$4658,0))/100)</f>
        <v>5.4516999999999996E-2</v>
      </c>
      <c r="E67" s="81">
        <f t="shared" si="15"/>
        <v>91.732688241739581</v>
      </c>
      <c r="F67" s="84">
        <f t="array" ref="F67">IF(ISERR(INDEX('UNESCO Data'!$M$3:$M$4658,MATCH(A67&amp;$F$130,'UNESCO Data'!$B$3:$B$4658&amp;'UNESCO Data'!$A$3:$A$4658,0))/100),"",INDEX('UNESCO Data'!$M$3:$M$4658,MATCH(A67&amp;$F$130,'UNESCO Data'!$B$3:$B$4658&amp;'UNESCO Data'!$A$3:$A$4658,0))/100)</f>
        <v>5.6479999999999995E-2</v>
      </c>
      <c r="G67" s="81">
        <f t="shared" si="16"/>
        <v>91.138409940796166</v>
      </c>
      <c r="H67" s="84">
        <f t="array" ref="H67">IF(ISERR(INDEX('UNESCO Data'!$M$3:$M$4658,MATCH(A67&amp;$H$130,'UNESCO Data'!$B$3:$B$4658&amp;'UNESCO Data'!$A$3:$A$4658,0))/100),"",INDEX('UNESCO Data'!$M$3:$M$4658,MATCH(A67&amp;$H$130,'UNESCO Data'!$B$3:$B$4658&amp;'UNESCO Data'!$A$3:$A$4658,0))/100)</f>
        <v>0.20956600000000003</v>
      </c>
      <c r="I67" s="81">
        <f t="shared" si="17"/>
        <v>75.644732234446877</v>
      </c>
      <c r="J67" s="86">
        <f t="array" ref="J67">IF(ISERR(INDEX('UNESCO Data'!$M$3:$M$4658,MATCH(A67&amp;$J$130,'UNESCO Data'!$B$3:$B$4658&amp;'UNESCO Data'!$A$3:$A$4658,0))/100),"",INDEX('UNESCO Data'!$M$3:$M$4658,MATCH(A67&amp;$J$130,'UNESCO Data'!$B$3:$B$4658&amp;'UNESCO Data'!$A$3:$A$4658,0))/100)</f>
        <v>0.9645999999999999</v>
      </c>
      <c r="K67" s="81">
        <f t="shared" si="18"/>
        <v>94.900298678269763</v>
      </c>
      <c r="L67" s="84">
        <f t="array" ref="L67">IF(ISERR(INDEX('UNESCO Data'!$M$3:$M$4658,MATCH(A67&amp;$L$130,'UNESCO Data'!$B$3:$B$4658&amp;'UNESCO Data'!$A$3:$A$4658,0))/100),"",INDEX('UNESCO Data'!$M$3:$M$4658,MATCH(A67&amp;$L$130,'UNESCO Data'!$B$3:$B$4658&amp;'UNESCO Data'!$A$3:$A$4658,0))/100)</f>
        <v>0.58501930000000002</v>
      </c>
      <c r="M67" s="81">
        <f t="shared" si="19"/>
        <v>54.314401772111175</v>
      </c>
      <c r="N67" s="84">
        <f t="array" ref="N67">IF(ISERR(INDEX('UNESCO Data'!$M$3:$M$4658,MATCH(A67&amp;$N$130,'UNESCO Data'!$B$3:$B$4658&amp;'UNESCO Data'!$A$3:$A$4658,0))/100),"",INDEX('UNESCO Data'!$M$3:$M$4658,MATCH(A67&amp;$N$130,'UNESCO Data'!$B$3:$B$4658&amp;'UNESCO Data'!$A$3:$A$4658,0))/100)</f>
        <v>0.39385190000000003</v>
      </c>
      <c r="O67" s="81">
        <f t="shared" si="20"/>
        <v>39.968174078426557</v>
      </c>
      <c r="P67" s="57">
        <f t="array" ref="P67">INDEX('UNESCO Data'!$M$3:$M$4658,MATCH(A67&amp;$P$130,'UNESCO Data'!$B$3:$B$4658&amp;'UNESCO Data'!$A$3:$A$4658,0))</f>
        <v>8.39419</v>
      </c>
      <c r="Q67" s="81">
        <f t="shared" si="21"/>
        <v>52.952157535165831</v>
      </c>
      <c r="R67" s="84">
        <f t="array" ref="R67">IF(ISERR(INDEX('UNESCO Data'!$M$3:$M$4658,MATCH(A67&amp;$R$130,'UNESCO Data'!$B$3:$B$4658&amp;'UNESCO Data'!$A$3:$A$4658,0))/100),"",INDEX('UNESCO Data'!$M$3:$M$4658,MATCH(A67&amp;$R$130,'UNESCO Data'!$B$3:$B$4658&amp;'UNESCO Data'!$A$3:$A$4658,0))/100)</f>
        <v>0.9825060000000001</v>
      </c>
      <c r="S67" s="81">
        <f t="shared" si="22"/>
        <v>97.248076886472887</v>
      </c>
      <c r="T67" s="84">
        <f t="array" ref="T67">IF(ISERR(INDEX('UNESCO Data'!$M$3:$M$4658,MATCH(A67&amp;$T$130,'UNESCO Data'!$B$3:$B$4658&amp;'UNESCO Data'!$A$3:$A$4658,0))/100),"",INDEX('UNESCO Data'!$M$3:$M$4658,MATCH(A67&amp;$T$130,'UNESCO Data'!$B$3:$B$4658&amp;'UNESCO Data'!$A$3:$A$4658,0))/100)</f>
        <v>1</v>
      </c>
      <c r="U67" s="81">
        <f t="shared" si="23"/>
        <v>100</v>
      </c>
      <c r="V67" s="57">
        <f t="array" ref="V67">INDEX('UNESCO Data'!$M$3:$M$4658,MATCH(A67&amp;$V$130,'UNESCO Data'!$B$3:$B$4658&amp;'UNESCO Data'!$A$3:$A$4658,0))</f>
        <v>11.46753</v>
      </c>
      <c r="W67" s="81">
        <f t="shared" si="24"/>
        <v>96.352192977716044</v>
      </c>
      <c r="X67" s="84">
        <f t="array" ref="X67">IF(ISERR(INDEX('UNESCO Data'!$M$3:$M$4658,MATCH(A67&amp;$X$130,'UNESCO Data'!$B$3:$B$4658&amp;'UNESCO Data'!$A$3:$A$4658,0))/100),"",INDEX('UNESCO Data'!$M$3:$M$4658,MATCH(A67&amp;$X$130,'UNESCO Data'!$B$3:$B$4658&amp;'UNESCO Data'!$A$3:$A$4658,0))/100)</f>
        <v>0.1492589</v>
      </c>
      <c r="Y67" s="81">
        <f t="shared" si="25"/>
        <v>45.046198893908326</v>
      </c>
    </row>
    <row r="68" spans="1:25" x14ac:dyDescent="0.25">
      <c r="A68" s="54" t="s">
        <v>57</v>
      </c>
      <c r="B68" s="61">
        <f t="shared" si="13"/>
        <v>76.415563150899743</v>
      </c>
      <c r="C68" s="59">
        <f t="shared" si="14"/>
        <v>62</v>
      </c>
      <c r="D68" s="84">
        <f t="array" ref="D68">IF(ISERR(INDEX('UNESCO Data'!$M$3:$M$4658,MATCH(A68&amp;$D$130,'UNESCO Data'!$B$3:$B$4658&amp;'UNESCO Data'!$A$3:$A$4658,0))/100),"",INDEX('UNESCO Data'!$M$3:$M$4658,MATCH(A68&amp;$D$130,'UNESCO Data'!$B$3:$B$4658&amp;'UNESCO Data'!$A$3:$A$4658,0))/100)</f>
        <v>8.2814599999999988E-2</v>
      </c>
      <c r="E68" s="81">
        <f t="shared" si="15"/>
        <v>87.365572480207419</v>
      </c>
      <c r="F68" s="84">
        <f t="array" ref="F68">IF(ISERR(INDEX('UNESCO Data'!$M$3:$M$4658,MATCH(A68&amp;$F$130,'UNESCO Data'!$B$3:$B$4658&amp;'UNESCO Data'!$A$3:$A$4658,0))/100),"",INDEX('UNESCO Data'!$M$3:$M$4658,MATCH(A68&amp;$F$130,'UNESCO Data'!$B$3:$B$4658&amp;'UNESCO Data'!$A$3:$A$4658,0))/100)</f>
        <v>1.9092399999999999E-2</v>
      </c>
      <c r="G68" s="81">
        <f t="shared" si="16"/>
        <v>97.004443660652555</v>
      </c>
      <c r="H68" s="84">
        <f t="array" ref="H68">IF(ISERR(INDEX('UNESCO Data'!$M$3:$M$4658,MATCH(A68&amp;$H$130,'UNESCO Data'!$B$3:$B$4658&amp;'UNESCO Data'!$A$3:$A$4658,0))/100),"",INDEX('UNESCO Data'!$M$3:$M$4658,MATCH(A68&amp;$H$130,'UNESCO Data'!$B$3:$B$4658&amp;'UNESCO Data'!$A$3:$A$4658,0))/100)</f>
        <v>0.27105060000000003</v>
      </c>
      <c r="I68" s="81">
        <f t="shared" si="17"/>
        <v>68.331280295979951</v>
      </c>
      <c r="J68" s="86">
        <f t="array" ref="J68">IF(ISERR(INDEX('UNESCO Data'!$M$3:$M$4658,MATCH(A68&amp;$J$130,'UNESCO Data'!$B$3:$B$4658&amp;'UNESCO Data'!$A$3:$A$4658,0))/100),"",INDEX('UNESCO Data'!$M$3:$M$4658,MATCH(A68&amp;$J$130,'UNESCO Data'!$B$3:$B$4658&amp;'UNESCO Data'!$A$3:$A$4658,0))/100)</f>
        <v>0.86519999999999997</v>
      </c>
      <c r="K68" s="81">
        <f t="shared" si="18"/>
        <v>80.580798356801324</v>
      </c>
      <c r="L68" s="84" t="str">
        <f t="array" ref="L68">IF(ISERR(INDEX('UNESCO Data'!$M$3:$M$4658,MATCH(A68&amp;$L$130,'UNESCO Data'!$B$3:$B$4658&amp;'UNESCO Data'!$A$3:$A$4658,0))/100),"",INDEX('UNESCO Data'!$M$3:$M$4658,MATCH(A68&amp;$L$130,'UNESCO Data'!$B$3:$B$4658&amp;'UNESCO Data'!$A$3:$A$4658,0))/100)</f>
        <v/>
      </c>
      <c r="M68" s="81" t="str">
        <f t="shared" si="19"/>
        <v/>
      </c>
      <c r="N68" s="84" t="str">
        <f t="array" ref="N68">IF(ISERR(INDEX('UNESCO Data'!$M$3:$M$4658,MATCH(A68&amp;$N$130,'UNESCO Data'!$B$3:$B$4658&amp;'UNESCO Data'!$A$3:$A$4658,0))/100),"",INDEX('UNESCO Data'!$M$3:$M$4658,MATCH(A68&amp;$N$130,'UNESCO Data'!$B$3:$B$4658&amp;'UNESCO Data'!$A$3:$A$4658,0))/100)</f>
        <v/>
      </c>
      <c r="O68" s="81" t="str">
        <f t="shared" si="20"/>
        <v/>
      </c>
      <c r="P68" s="57">
        <f t="array" ref="P68">INDEX('UNESCO Data'!$M$3:$M$4658,MATCH(A68&amp;$P$130,'UNESCO Data'!$B$3:$B$4658&amp;'UNESCO Data'!$A$3:$A$4658,0))</f>
        <v>6.9407699999999997</v>
      </c>
      <c r="Q68" s="81">
        <f t="shared" si="21"/>
        <v>41.129862069694781</v>
      </c>
      <c r="R68" s="84">
        <f t="array" ref="R68">IF(ISERR(INDEX('UNESCO Data'!$M$3:$M$4658,MATCH(A68&amp;$R$130,'UNESCO Data'!$B$3:$B$4658&amp;'UNESCO Data'!$A$3:$A$4658,0))/100),"",INDEX('UNESCO Data'!$M$3:$M$4658,MATCH(A68&amp;$R$130,'UNESCO Data'!$B$3:$B$4658&amp;'UNESCO Data'!$A$3:$A$4658,0))/100)</f>
        <v>0.97496359999999993</v>
      </c>
      <c r="S68" s="81">
        <f t="shared" si="22"/>
        <v>96.061606960128572</v>
      </c>
      <c r="T68" s="84">
        <f t="array" ref="T68">IF(ISERR(INDEX('UNESCO Data'!$M$3:$M$4658,MATCH(A68&amp;$T$130,'UNESCO Data'!$B$3:$B$4658&amp;'UNESCO Data'!$A$3:$A$4658,0))/100),"",INDEX('UNESCO Data'!$M$3:$M$4658,MATCH(A68&amp;$T$130,'UNESCO Data'!$B$3:$B$4658&amp;'UNESCO Data'!$A$3:$A$4658,0))/100)</f>
        <v>0.95613320000000002</v>
      </c>
      <c r="U68" s="81">
        <f t="shared" si="23"/>
        <v>95.345013070357084</v>
      </c>
      <c r="V68" s="57">
        <f t="array" ref="V68">INDEX('UNESCO Data'!$M$3:$M$4658,MATCH(A68&amp;$V$130,'UNESCO Data'!$B$3:$B$4658&amp;'UNESCO Data'!$A$3:$A$4658,0))</f>
        <v>29.694410000000001</v>
      </c>
      <c r="W68" s="81">
        <f t="shared" si="24"/>
        <v>70.76959807116603</v>
      </c>
      <c r="X68" s="84">
        <f t="array" ref="X68">IF(ISERR(INDEX('UNESCO Data'!$M$3:$M$4658,MATCH(A68&amp;$X$130,'UNESCO Data'!$B$3:$B$4658&amp;'UNESCO Data'!$A$3:$A$4658,0))/100),"",INDEX('UNESCO Data'!$M$3:$M$4658,MATCH(A68&amp;$X$130,'UNESCO Data'!$B$3:$B$4658&amp;'UNESCO Data'!$A$3:$A$4658,0))/100)</f>
        <v>0.16601559999999999</v>
      </c>
      <c r="Y68" s="81">
        <f t="shared" si="25"/>
        <v>51.15189339310998</v>
      </c>
    </row>
    <row r="69" spans="1:25" x14ac:dyDescent="0.25">
      <c r="A69" s="54" t="s">
        <v>140</v>
      </c>
      <c r="B69" s="61">
        <f t="shared" si="13"/>
        <v>76.576402190549615</v>
      </c>
      <c r="C69" s="59">
        <f t="shared" si="14"/>
        <v>63</v>
      </c>
      <c r="D69" s="84">
        <f t="array" ref="D69">IF(ISERR(INDEX('UNESCO Data'!$M$3:$M$4658,MATCH(A69&amp;$D$130,'UNESCO Data'!$B$3:$B$4658&amp;'UNESCO Data'!$A$3:$A$4658,0))/100),"",INDEX('UNESCO Data'!$M$3:$M$4658,MATCH(A69&amp;$D$130,'UNESCO Data'!$B$3:$B$4658&amp;'UNESCO Data'!$A$3:$A$4658,0))/100)</f>
        <v>1.8636699999999999E-2</v>
      </c>
      <c r="E69" s="81">
        <f t="shared" si="15"/>
        <v>97.270027933391972</v>
      </c>
      <c r="F69" s="84" t="str">
        <f t="array" ref="F69">IF(ISERR(INDEX('UNESCO Data'!$M$3:$M$4658,MATCH(A69&amp;$F$130,'UNESCO Data'!$B$3:$B$4658&amp;'UNESCO Data'!$A$3:$A$4658,0))/100),"",INDEX('UNESCO Data'!$M$3:$M$4658,MATCH(A69&amp;$F$130,'UNESCO Data'!$B$3:$B$4658&amp;'UNESCO Data'!$A$3:$A$4658,0))/100)</f>
        <v/>
      </c>
      <c r="G69" s="81" t="str">
        <f t="shared" si="16"/>
        <v/>
      </c>
      <c r="H69" s="84">
        <f t="array" ref="H69">IF(ISERR(INDEX('UNESCO Data'!$M$3:$M$4658,MATCH(A69&amp;$H$130,'UNESCO Data'!$B$3:$B$4658&amp;'UNESCO Data'!$A$3:$A$4658,0))/100),"",INDEX('UNESCO Data'!$M$3:$M$4658,MATCH(A69&amp;$H$130,'UNESCO Data'!$B$3:$B$4658&amp;'UNESCO Data'!$A$3:$A$4658,0))/100)</f>
        <v>1.98488E-2</v>
      </c>
      <c r="I69" s="81">
        <f t="shared" si="17"/>
        <v>98.211157389697419</v>
      </c>
      <c r="J69" s="86" t="str">
        <f t="array" ref="J69">IF(ISERR(INDEX('UNESCO Data'!$M$3:$M$4658,MATCH(A69&amp;$J$130,'UNESCO Data'!$B$3:$B$4658&amp;'UNESCO Data'!$A$3:$A$4658,0))/100),"",INDEX('UNESCO Data'!$M$3:$M$4658,MATCH(A69&amp;$J$130,'UNESCO Data'!$B$3:$B$4658&amp;'UNESCO Data'!$A$3:$A$4658,0))/100)</f>
        <v/>
      </c>
      <c r="K69" s="81" t="str">
        <f t="shared" si="18"/>
        <v/>
      </c>
      <c r="L69" s="84">
        <f t="array" ref="L69">IF(ISERR(INDEX('UNESCO Data'!$M$3:$M$4658,MATCH(A69&amp;$L$130,'UNESCO Data'!$B$3:$B$4658&amp;'UNESCO Data'!$A$3:$A$4658,0))/100),"",INDEX('UNESCO Data'!$M$3:$M$4658,MATCH(A69&amp;$L$130,'UNESCO Data'!$B$3:$B$4658&amp;'UNESCO Data'!$A$3:$A$4658,0))/100)</f>
        <v>0.85219750000000005</v>
      </c>
      <c r="M69" s="81">
        <f t="shared" si="19"/>
        <v>83.728289937152411</v>
      </c>
      <c r="N69" s="84">
        <f t="array" ref="N69">IF(ISERR(INDEX('UNESCO Data'!$M$3:$M$4658,MATCH(A69&amp;$N$130,'UNESCO Data'!$B$3:$B$4658&amp;'UNESCO Data'!$A$3:$A$4658,0))/100),"",INDEX('UNESCO Data'!$M$3:$M$4658,MATCH(A69&amp;$N$130,'UNESCO Data'!$B$3:$B$4658&amp;'UNESCO Data'!$A$3:$A$4658,0))/100)</f>
        <v>0.55569849999999998</v>
      </c>
      <c r="O69" s="81">
        <f t="shared" si="20"/>
        <v>57.756947384572236</v>
      </c>
      <c r="P69" s="57">
        <f t="array" ref="P69">INDEX('UNESCO Data'!$M$3:$M$4658,MATCH(A69&amp;$P$130,'UNESCO Data'!$B$3:$B$4658&amp;'UNESCO Data'!$A$3:$A$4658,0))</f>
        <v>8.75563</v>
      </c>
      <c r="Q69" s="81">
        <f t="shared" si="21"/>
        <v>55.892154558077223</v>
      </c>
      <c r="R69" s="84">
        <f t="array" ref="R69">IF(ISERR(INDEX('UNESCO Data'!$M$3:$M$4658,MATCH(A69&amp;$R$130,'UNESCO Data'!$B$3:$B$4658&amp;'UNESCO Data'!$A$3:$A$4658,0))/100),"",INDEX('UNESCO Data'!$M$3:$M$4658,MATCH(A69&amp;$R$130,'UNESCO Data'!$B$3:$B$4658&amp;'UNESCO Data'!$A$3:$A$4658,0))/100)</f>
        <v>0.99549679999999996</v>
      </c>
      <c r="S69" s="81">
        <f t="shared" si="22"/>
        <v>99.291616544824763</v>
      </c>
      <c r="T69" s="84" t="str">
        <f t="array" ref="T69">IF(ISERR(INDEX('UNESCO Data'!$M$3:$M$4658,MATCH(A69&amp;$T$130,'UNESCO Data'!$B$3:$B$4658&amp;'UNESCO Data'!$A$3:$A$4658,0))/100),"",INDEX('UNESCO Data'!$M$3:$M$4658,MATCH(A69&amp;$T$130,'UNESCO Data'!$B$3:$B$4658&amp;'UNESCO Data'!$A$3:$A$4658,0))/100)</f>
        <v/>
      </c>
      <c r="U69" s="81" t="str">
        <f t="shared" si="23"/>
        <v/>
      </c>
      <c r="V69" s="57">
        <f t="array" ref="V69">INDEX('UNESCO Data'!$M$3:$M$4658,MATCH(A69&amp;$V$130,'UNESCO Data'!$B$3:$B$4658&amp;'UNESCO Data'!$A$3:$A$4658,0))</f>
        <v>13.306190000000001</v>
      </c>
      <c r="W69" s="81">
        <f t="shared" si="24"/>
        <v>93.771515760832116</v>
      </c>
      <c r="X69" s="84">
        <f t="array" ref="X69">IF(ISERR(INDEX('UNESCO Data'!$M$3:$M$4658,MATCH(A69&amp;$X$130,'UNESCO Data'!$B$3:$B$4658&amp;'UNESCO Data'!$A$3:$A$4658,0))/100),"",INDEX('UNESCO Data'!$M$3:$M$4658,MATCH(A69&amp;$X$130,'UNESCO Data'!$B$3:$B$4658&amp;'UNESCO Data'!$A$3:$A$4658,0))/100)</f>
        <v>9.8880099999999999E-2</v>
      </c>
      <c r="Y69" s="81">
        <f t="shared" si="25"/>
        <v>26.68950801584878</v>
      </c>
    </row>
    <row r="70" spans="1:25" x14ac:dyDescent="0.25">
      <c r="A70" s="54" t="s">
        <v>39</v>
      </c>
      <c r="B70" s="61">
        <f t="shared" si="13"/>
        <v>76.57785691731155</v>
      </c>
      <c r="C70" s="59">
        <f t="shared" si="14"/>
        <v>64</v>
      </c>
      <c r="D70" s="84">
        <f t="array" ref="D70">IF(ISERR(INDEX('UNESCO Data'!$M$3:$M$4658,MATCH(A70&amp;$D$130,'UNESCO Data'!$B$3:$B$4658&amp;'UNESCO Data'!$A$3:$A$4658,0))/100),"",INDEX('UNESCO Data'!$M$3:$M$4658,MATCH(A70&amp;$D$130,'UNESCO Data'!$B$3:$B$4658&amp;'UNESCO Data'!$A$3:$A$4658,0))/100)</f>
        <v>2.8917399999999999E-2</v>
      </c>
      <c r="E70" s="81">
        <f t="shared" si="15"/>
        <v>95.683426701853477</v>
      </c>
      <c r="F70" s="84">
        <f t="array" ref="F70">IF(ISERR(INDEX('UNESCO Data'!$M$3:$M$4658,MATCH(A70&amp;$F$130,'UNESCO Data'!$B$3:$B$4658&amp;'UNESCO Data'!$A$3:$A$4658,0))/100),"",INDEX('UNESCO Data'!$M$3:$M$4658,MATCH(A70&amp;$F$130,'UNESCO Data'!$B$3:$B$4658&amp;'UNESCO Data'!$A$3:$A$4658,0))/100)</f>
        <v>4.7218999999999997E-2</v>
      </c>
      <c r="G70" s="81">
        <f t="shared" si="16"/>
        <v>92.591440846219086</v>
      </c>
      <c r="H70" s="84">
        <f t="array" ref="H70">IF(ISERR(INDEX('UNESCO Data'!$M$3:$M$4658,MATCH(A70&amp;$H$130,'UNESCO Data'!$B$3:$B$4658&amp;'UNESCO Data'!$A$3:$A$4658,0))/100),"",INDEX('UNESCO Data'!$M$3:$M$4658,MATCH(A70&amp;$H$130,'UNESCO Data'!$B$3:$B$4658&amp;'UNESCO Data'!$A$3:$A$4658,0))/100)</f>
        <v>0.30540689999999998</v>
      </c>
      <c r="I70" s="81">
        <f t="shared" si="17"/>
        <v>64.244677328187194</v>
      </c>
      <c r="J70" s="86">
        <f t="array" ref="J70">IF(ISERR(INDEX('UNESCO Data'!$M$3:$M$4658,MATCH(A70&amp;$J$130,'UNESCO Data'!$B$3:$B$4658&amp;'UNESCO Data'!$A$3:$A$4658,0))/100),"",INDEX('UNESCO Data'!$M$3:$M$4658,MATCH(A70&amp;$J$130,'UNESCO Data'!$B$3:$B$4658&amp;'UNESCO Data'!$A$3:$A$4658,0))/100)</f>
        <v>0.91740659999999996</v>
      </c>
      <c r="K70" s="81">
        <f t="shared" si="18"/>
        <v>88.101647707734671</v>
      </c>
      <c r="L70" s="84">
        <f t="array" ref="L70">IF(ISERR(INDEX('UNESCO Data'!$M$3:$M$4658,MATCH(A70&amp;$L$130,'UNESCO Data'!$B$3:$B$4658&amp;'UNESCO Data'!$A$3:$A$4658,0))/100),"",INDEX('UNESCO Data'!$M$3:$M$4658,MATCH(A70&amp;$L$130,'UNESCO Data'!$B$3:$B$4658&amp;'UNESCO Data'!$A$3:$A$4658,0))/100)</f>
        <v>0.77080100000000007</v>
      </c>
      <c r="M70" s="81">
        <f t="shared" si="19"/>
        <v>74.7672760968549</v>
      </c>
      <c r="N70" s="84">
        <f t="array" ref="N70">IF(ISERR(INDEX('UNESCO Data'!$M$3:$M$4658,MATCH(A70&amp;$N$130,'UNESCO Data'!$B$3:$B$4658&amp;'UNESCO Data'!$A$3:$A$4658,0))/100),"",INDEX('UNESCO Data'!$M$3:$M$4658,MATCH(A70&amp;$N$130,'UNESCO Data'!$B$3:$B$4658&amp;'UNESCO Data'!$A$3:$A$4658,0))/100)</f>
        <v>0.38565480000000002</v>
      </c>
      <c r="O70" s="81">
        <f t="shared" si="20"/>
        <v>39.067220004211798</v>
      </c>
      <c r="P70" s="57">
        <f t="array" ref="P70">INDEX('UNESCO Data'!$M$3:$M$4658,MATCH(A70&amp;$P$130,'UNESCO Data'!$B$3:$B$4658&amp;'UNESCO Data'!$A$3:$A$4658,0))</f>
        <v>7.48672</v>
      </c>
      <c r="Q70" s="81">
        <f t="shared" si="21"/>
        <v>45.570685926098243</v>
      </c>
      <c r="R70" s="84">
        <f t="array" ref="R70">IF(ISERR(INDEX('UNESCO Data'!$M$3:$M$4658,MATCH(A70&amp;$R$130,'UNESCO Data'!$B$3:$B$4658&amp;'UNESCO Data'!$A$3:$A$4658,0))/100),"",INDEX('UNESCO Data'!$M$3:$M$4658,MATCH(A70&amp;$R$130,'UNESCO Data'!$B$3:$B$4658&amp;'UNESCO Data'!$A$3:$A$4658,0))/100)</f>
        <v>0.99743799999999994</v>
      </c>
      <c r="S70" s="81">
        <f t="shared" si="22"/>
        <v>99.596980277989218</v>
      </c>
      <c r="T70" s="84" t="str">
        <f t="array" ref="T70">IF(ISERR(INDEX('UNESCO Data'!$M$3:$M$4658,MATCH(A70&amp;$T$130,'UNESCO Data'!$B$3:$B$4658&amp;'UNESCO Data'!$A$3:$A$4658,0))/100),"",INDEX('UNESCO Data'!$M$3:$M$4658,MATCH(A70&amp;$T$130,'UNESCO Data'!$B$3:$B$4658&amp;'UNESCO Data'!$A$3:$A$4658,0))/100)</f>
        <v/>
      </c>
      <c r="U70" s="81" t="str">
        <f t="shared" si="23"/>
        <v/>
      </c>
      <c r="V70" s="57">
        <f t="array" ref="V70">INDEX('UNESCO Data'!$M$3:$M$4658,MATCH(A70&amp;$V$130,'UNESCO Data'!$B$3:$B$4658&amp;'UNESCO Data'!$A$3:$A$4658,0))</f>
        <v>16.294409999999999</v>
      </c>
      <c r="W70" s="81">
        <f t="shared" si="24"/>
        <v>89.577357366655448</v>
      </c>
      <c r="X70" s="84" t="str">
        <f t="array" ref="X70">IF(ISERR(INDEX('UNESCO Data'!$M$3:$M$4658,MATCH(A70&amp;$X$130,'UNESCO Data'!$B$3:$B$4658&amp;'UNESCO Data'!$A$3:$A$4658,0))/100),"",INDEX('UNESCO Data'!$M$3:$M$4658,MATCH(A70&amp;$X$130,'UNESCO Data'!$B$3:$B$4658&amp;'UNESCO Data'!$A$3:$A$4658,0))/100)</f>
        <v/>
      </c>
      <c r="Y70" s="81" t="str">
        <f t="shared" si="25"/>
        <v/>
      </c>
    </row>
    <row r="71" spans="1:25" x14ac:dyDescent="0.25">
      <c r="A71" s="54" t="s">
        <v>40</v>
      </c>
      <c r="B71" s="61">
        <f t="shared" ref="B71:B102" si="26">AVERAGE(E71,G71,I71,K71,M71,O71,Q71,S71,U71,W71,Y71)</f>
        <v>76.604373655995218</v>
      </c>
      <c r="C71" s="59">
        <f t="shared" ref="C71:C102" si="27">RANK(B71,$B$7:$B$128,1)</f>
        <v>65</v>
      </c>
      <c r="D71" s="84">
        <f t="array" ref="D71">IF(ISERR(INDEX('UNESCO Data'!$M$3:$M$4658,MATCH(A71&amp;$D$130,'UNESCO Data'!$B$3:$B$4658&amp;'UNESCO Data'!$A$3:$A$4658,0))/100),"",INDEX('UNESCO Data'!$M$3:$M$4658,MATCH(A71&amp;$D$130,'UNESCO Data'!$B$3:$B$4658&amp;'UNESCO Data'!$A$3:$A$4658,0))/100)</f>
        <v>7.0966100000000004E-2</v>
      </c>
      <c r="E71" s="81">
        <f t="shared" ref="E71:E102" si="28">IF(ISERROR(((D71-$E$5)/($E$3-$E$5))*100),"",((D71-$E$5)/($E$3-$E$5))*100)</f>
        <v>89.194129357840637</v>
      </c>
      <c r="F71" s="84">
        <f t="array" ref="F71">IF(ISERR(INDEX('UNESCO Data'!$M$3:$M$4658,MATCH(A71&amp;$F$130,'UNESCO Data'!$B$3:$B$4658&amp;'UNESCO Data'!$A$3:$A$4658,0))/100),"",INDEX('UNESCO Data'!$M$3:$M$4658,MATCH(A71&amp;$F$130,'UNESCO Data'!$B$3:$B$4658&amp;'UNESCO Data'!$A$3:$A$4658,0))/100)</f>
        <v>5.79818E-2</v>
      </c>
      <c r="G71" s="81">
        <f t="shared" ref="G71:G102" si="29">IF(ISERROR(((F71-$G$5)/($G$3-$G$5))*100),"",((F71-$G$5)/($G$3-$G$5))*100)</f>
        <v>90.90278076319504</v>
      </c>
      <c r="H71" s="84">
        <f t="array" ref="H71">IF(ISERR(INDEX('UNESCO Data'!$M$3:$M$4658,MATCH(A71&amp;$H$130,'UNESCO Data'!$B$3:$B$4658&amp;'UNESCO Data'!$A$3:$A$4658,0))/100),"",INDEX('UNESCO Data'!$M$3:$M$4658,MATCH(A71&amp;$H$130,'UNESCO Data'!$B$3:$B$4658&amp;'UNESCO Data'!$A$3:$A$4658,0))/100)</f>
        <v>0.17380429999999999</v>
      </c>
      <c r="I71" s="81">
        <f t="shared" ref="I71:I102" si="30">IF(ISERROR(((H71-$I$5)/($I$3-$I$5))*100),"",((H71-$I$5)/($I$3-$I$5))*100)</f>
        <v>79.898504304003694</v>
      </c>
      <c r="J71" s="86">
        <f t="array" ref="J71">IF(ISERR(INDEX('UNESCO Data'!$M$3:$M$4658,MATCH(A71&amp;$J$130,'UNESCO Data'!$B$3:$B$4658&amp;'UNESCO Data'!$A$3:$A$4658,0))/100),"",INDEX('UNESCO Data'!$M$3:$M$4658,MATCH(A71&amp;$J$130,'UNESCO Data'!$B$3:$B$4658&amp;'UNESCO Data'!$A$3:$A$4658,0))/100)</f>
        <v>0.89469999999999994</v>
      </c>
      <c r="K71" s="81">
        <f t="shared" ref="K71:K102" si="31">IF(ISERROR(((J71-$K$5)/($K$3-$K$5))*100),"",((J71-$K$5)/($K$3-$K$5))*100)</f>
        <v>84.830549458243169</v>
      </c>
      <c r="L71" s="84">
        <f t="array" ref="L71">IF(ISERR(INDEX('UNESCO Data'!$M$3:$M$4658,MATCH(A71&amp;$L$130,'UNESCO Data'!$B$3:$B$4658&amp;'UNESCO Data'!$A$3:$A$4658,0))/100),"",INDEX('UNESCO Data'!$M$3:$M$4658,MATCH(A71&amp;$L$130,'UNESCO Data'!$B$3:$B$4658&amp;'UNESCO Data'!$A$3:$A$4658,0))/100)</f>
        <v>0.67516290000000001</v>
      </c>
      <c r="M71" s="81">
        <f t="shared" ref="M71:M102" si="32">IF(ISERROR(((L71-$M$5)/($M$3-$M$5))*100),"",((L71-$M$5)/($M$3-$M$5))*100)</f>
        <v>64.238391712885573</v>
      </c>
      <c r="N71" s="84">
        <f t="array" ref="N71">IF(ISERR(INDEX('UNESCO Data'!$M$3:$M$4658,MATCH(A71&amp;$N$130,'UNESCO Data'!$B$3:$B$4658&amp;'UNESCO Data'!$A$3:$A$4658,0))/100),"",INDEX('UNESCO Data'!$M$3:$M$4658,MATCH(A71&amp;$N$130,'UNESCO Data'!$B$3:$B$4658&amp;'UNESCO Data'!$A$3:$A$4658,0))/100)</f>
        <v>0.61638809999999999</v>
      </c>
      <c r="O71" s="81">
        <f t="shared" ref="O71:O102" si="33">IF(ISERROR(((N71-$O$5)/($O$3-$O$5))*100),"",((N71-$O$5)/($O$3-$O$5))*100)</f>
        <v>64.427421379334291</v>
      </c>
      <c r="P71" s="57">
        <f t="array" ref="P71">INDEX('UNESCO Data'!$M$3:$M$4658,MATCH(A71&amp;$P$130,'UNESCO Data'!$B$3:$B$4658&amp;'UNESCO Data'!$A$3:$A$4658,0))</f>
        <v>7.9448100000000004</v>
      </c>
      <c r="Q71" s="81">
        <f t="shared" ref="Q71:Q102" si="34">IF(ISERROR(((P71-$Q$5)/($Q$3-$Q$5))*100),"",((P71-$Q$5)/($Q$3-$Q$5))*100)</f>
        <v>49.296845831547216</v>
      </c>
      <c r="R71" s="84">
        <f t="array" ref="R71">IF(ISERR(INDEX('UNESCO Data'!$M$3:$M$4658,MATCH(A71&amp;$R$130,'UNESCO Data'!$B$3:$B$4658&amp;'UNESCO Data'!$A$3:$A$4658,0))/100),"",INDEX('UNESCO Data'!$M$3:$M$4658,MATCH(A71&amp;$R$130,'UNESCO Data'!$B$3:$B$4658&amp;'UNESCO Data'!$A$3:$A$4658,0))/100)</f>
        <v>0.98225610000000008</v>
      </c>
      <c r="S71" s="81">
        <f t="shared" ref="S71:S102" si="35">IF(ISERROR(((R71-$S$5)/($S$3-$S$5))*100),"",((R71-$S$5)/($S$3-$S$5))*100)</f>
        <v>97.208765946375109</v>
      </c>
      <c r="T71" s="84">
        <f t="array" ref="T71">IF(ISERR(INDEX('UNESCO Data'!$M$3:$M$4658,MATCH(A71&amp;$T$130,'UNESCO Data'!$B$3:$B$4658&amp;'UNESCO Data'!$A$3:$A$4658,0))/100),"",INDEX('UNESCO Data'!$M$3:$M$4658,MATCH(A71&amp;$T$130,'UNESCO Data'!$B$3:$B$4658&amp;'UNESCO Data'!$A$3:$A$4658,0))/100)</f>
        <v>0.98230879999999998</v>
      </c>
      <c r="U71" s="81">
        <f t="shared" ref="U71:U102" si="36">IF(ISERROR(((T71-$U$5)/($U$3-$U$5))*100),"",((T71-$U$5)/($U$3-$U$5))*100)</f>
        <v>98.122673530558444</v>
      </c>
      <c r="V71" s="57">
        <f t="array" ref="V71">INDEX('UNESCO Data'!$M$3:$M$4658,MATCH(A71&amp;$V$130,'UNESCO Data'!$B$3:$B$4658&amp;'UNESCO Data'!$A$3:$A$4658,0))</f>
        <v>23.799299999999999</v>
      </c>
      <c r="W71" s="81">
        <f t="shared" ref="W71:W102" si="37">IF(ISERROR(((V71-$W$5)/($W$3-$W$5))*100),"",((V71-$W$5)/($W$3-$W$5))*100)</f>
        <v>79.043762989108771</v>
      </c>
      <c r="X71" s="84">
        <f t="array" ref="X71">IF(ISERR(INDEX('UNESCO Data'!$M$3:$M$4658,MATCH(A71&amp;$X$130,'UNESCO Data'!$B$3:$B$4658&amp;'UNESCO Data'!$A$3:$A$4658,0))/100),"",INDEX('UNESCO Data'!$M$3:$M$4658,MATCH(A71&amp;$X$130,'UNESCO Data'!$B$3:$B$4658&amp;'UNESCO Data'!$A$3:$A$4658,0))/100)</f>
        <v>0.15046119999999999</v>
      </c>
      <c r="Y71" s="81">
        <f t="shared" ref="Y71:Y102" si="38">IF(ISERROR(((X71-$Y$5)/($Y$3-$Y$5))*100),"",((X71-$Y$5)/($Y$3-$Y$5))*100)</f>
        <v>45.484284942855325</v>
      </c>
    </row>
    <row r="72" spans="1:25" x14ac:dyDescent="0.25">
      <c r="A72" s="54" t="s">
        <v>116</v>
      </c>
      <c r="B72" s="61">
        <f t="shared" si="26"/>
        <v>76.747009417592778</v>
      </c>
      <c r="C72" s="59">
        <f t="shared" si="27"/>
        <v>66</v>
      </c>
      <c r="D72" s="84">
        <f t="array" ref="D72">IF(ISERR(INDEX('UNESCO Data'!$M$3:$M$4658,MATCH(A72&amp;$D$130,'UNESCO Data'!$B$3:$B$4658&amp;'UNESCO Data'!$A$3:$A$4658,0))/100),"",INDEX('UNESCO Data'!$M$3:$M$4658,MATCH(A72&amp;$D$130,'UNESCO Data'!$B$3:$B$4658&amp;'UNESCO Data'!$A$3:$A$4658,0))/100)</f>
        <v>2.0549899999999999E-2</v>
      </c>
      <c r="E72" s="81">
        <f t="shared" si="28"/>
        <v>96.974767350340286</v>
      </c>
      <c r="F72" s="84">
        <f t="array" ref="F72">IF(ISERR(INDEX('UNESCO Data'!$M$3:$M$4658,MATCH(A72&amp;$F$130,'UNESCO Data'!$B$3:$B$4658&amp;'UNESCO Data'!$A$3:$A$4658,0))/100),"",INDEX('UNESCO Data'!$M$3:$M$4658,MATCH(A72&amp;$F$130,'UNESCO Data'!$B$3:$B$4658&amp;'UNESCO Data'!$A$3:$A$4658,0))/100)</f>
        <v>2.96669E-2</v>
      </c>
      <c r="G72" s="81">
        <f t="shared" si="29"/>
        <v>95.345327441087207</v>
      </c>
      <c r="H72" s="84">
        <f t="array" ref="H72">IF(ISERR(INDEX('UNESCO Data'!$M$3:$M$4658,MATCH(A72&amp;$H$130,'UNESCO Data'!$B$3:$B$4658&amp;'UNESCO Data'!$A$3:$A$4658,0))/100),"",INDEX('UNESCO Data'!$M$3:$M$4658,MATCH(A72&amp;$H$130,'UNESCO Data'!$B$3:$B$4658&amp;'UNESCO Data'!$A$3:$A$4658,0))/100)</f>
        <v>0.11552250000000001</v>
      </c>
      <c r="I72" s="81">
        <f t="shared" si="30"/>
        <v>86.830990539375506</v>
      </c>
      <c r="J72" s="86">
        <f t="array" ref="J72">IF(ISERR(INDEX('UNESCO Data'!$M$3:$M$4658,MATCH(A72&amp;$J$130,'UNESCO Data'!$B$3:$B$4658&amp;'UNESCO Data'!$A$3:$A$4658,0))/100),"",INDEX('UNESCO Data'!$M$3:$M$4658,MATCH(A72&amp;$J$130,'UNESCO Data'!$B$3:$B$4658&amp;'UNESCO Data'!$A$3:$A$4658,0))/100)</f>
        <v>0.89906200000000003</v>
      </c>
      <c r="K72" s="81">
        <f t="shared" si="31"/>
        <v>85.458936383819079</v>
      </c>
      <c r="L72" s="84">
        <f t="array" ref="L72">IF(ISERR(INDEX('UNESCO Data'!$M$3:$M$4658,MATCH(A72&amp;$L$130,'UNESCO Data'!$B$3:$B$4658&amp;'UNESCO Data'!$A$3:$A$4658,0))/100),"",INDEX('UNESCO Data'!$M$3:$M$4658,MATCH(A72&amp;$L$130,'UNESCO Data'!$B$3:$B$4658&amp;'UNESCO Data'!$A$3:$A$4658,0))/100)</f>
        <v>0.70056640000000003</v>
      </c>
      <c r="M72" s="81">
        <f t="shared" si="32"/>
        <v>67.035085859341478</v>
      </c>
      <c r="N72" s="84">
        <f t="array" ref="N72">IF(ISERR(INDEX('UNESCO Data'!$M$3:$M$4658,MATCH(A72&amp;$N$130,'UNESCO Data'!$B$3:$B$4658&amp;'UNESCO Data'!$A$3:$A$4658,0))/100),"",INDEX('UNESCO Data'!$M$3:$M$4658,MATCH(A72&amp;$N$130,'UNESCO Data'!$B$3:$B$4658&amp;'UNESCO Data'!$A$3:$A$4658,0))/100)</f>
        <v>0.43469000000000002</v>
      </c>
      <c r="O72" s="81">
        <f t="shared" si="33"/>
        <v>44.456743521057469</v>
      </c>
      <c r="P72" s="57">
        <f t="array" ref="P72">INDEX('UNESCO Data'!$M$3:$M$4658,MATCH(A72&amp;$P$130,'UNESCO Data'!$B$3:$B$4658&amp;'UNESCO Data'!$A$3:$A$4658,0))</f>
        <v>9.6800700000000006</v>
      </c>
      <c r="Q72" s="81">
        <f t="shared" si="34"/>
        <v>63.411662215946293</v>
      </c>
      <c r="R72" s="84">
        <f t="array" ref="R72">IF(ISERR(INDEX('UNESCO Data'!$M$3:$M$4658,MATCH(A72&amp;$R$130,'UNESCO Data'!$B$3:$B$4658&amp;'UNESCO Data'!$A$3:$A$4658,0))/100),"",INDEX('UNESCO Data'!$M$3:$M$4658,MATCH(A72&amp;$R$130,'UNESCO Data'!$B$3:$B$4658&amp;'UNESCO Data'!$A$3:$A$4658,0))/100)</f>
        <v>0.98050099999999996</v>
      </c>
      <c r="S72" s="81">
        <f t="shared" si="35"/>
        <v>96.932676986928911</v>
      </c>
      <c r="T72" s="84">
        <f t="array" ref="T72">IF(ISERR(INDEX('UNESCO Data'!$M$3:$M$4658,MATCH(A72&amp;$T$130,'UNESCO Data'!$B$3:$B$4658&amp;'UNESCO Data'!$A$3:$A$4658,0))/100),"",INDEX('UNESCO Data'!$M$3:$M$4658,MATCH(A72&amp;$T$130,'UNESCO Data'!$B$3:$B$4658&amp;'UNESCO Data'!$A$3:$A$4658,0))/100)</f>
        <v>1</v>
      </c>
      <c r="U72" s="81">
        <f t="shared" si="36"/>
        <v>100</v>
      </c>
      <c r="V72" s="57">
        <f t="array" ref="V72">INDEX('UNESCO Data'!$M$3:$M$4658,MATCH(A72&amp;$V$130,'UNESCO Data'!$B$3:$B$4658&amp;'UNESCO Data'!$A$3:$A$4658,0))</f>
        <v>28.222000000000001</v>
      </c>
      <c r="W72" s="81">
        <f t="shared" si="37"/>
        <v>72.836219926708694</v>
      </c>
      <c r="X72" s="84">
        <f t="array" ref="X72">IF(ISERR(INDEX('UNESCO Data'!$M$3:$M$4658,MATCH(A72&amp;$X$130,'UNESCO Data'!$B$3:$B$4658&amp;'UNESCO Data'!$A$3:$A$4658,0))/100),"",INDEX('UNESCO Data'!$M$3:$M$4658,MATCH(A72&amp;$X$130,'UNESCO Data'!$B$3:$B$4658&amp;'UNESCO Data'!$A$3:$A$4658,0))/100)</f>
        <v>0.12150850000000001</v>
      </c>
      <c r="Y72" s="81">
        <f t="shared" si="38"/>
        <v>34.934693368915603</v>
      </c>
    </row>
    <row r="73" spans="1:25" x14ac:dyDescent="0.25">
      <c r="A73" s="54" t="s">
        <v>6</v>
      </c>
      <c r="B73" s="61">
        <f t="shared" si="26"/>
        <v>77.202618006810795</v>
      </c>
      <c r="C73" s="59">
        <f t="shared" si="27"/>
        <v>67</v>
      </c>
      <c r="D73" s="84">
        <f t="array" ref="D73">IF(ISERR(INDEX('UNESCO Data'!$M$3:$M$4658,MATCH(A73&amp;$D$130,'UNESCO Data'!$B$3:$B$4658&amp;'UNESCO Data'!$A$3:$A$4658,0))/100),"",INDEX('UNESCO Data'!$M$3:$M$4658,MATCH(A73&amp;$D$130,'UNESCO Data'!$B$3:$B$4658&amp;'UNESCO Data'!$A$3:$A$4658,0))/100)</f>
        <v>2.4831800000000001E-2</v>
      </c>
      <c r="E73" s="81">
        <f t="shared" si="28"/>
        <v>96.313949719894438</v>
      </c>
      <c r="F73" s="84">
        <f t="array" ref="F73">IF(ISERR(INDEX('UNESCO Data'!$M$3:$M$4658,MATCH(A73&amp;$F$130,'UNESCO Data'!$B$3:$B$4658&amp;'UNESCO Data'!$A$3:$A$4658,0))/100),"",INDEX('UNESCO Data'!$M$3:$M$4658,MATCH(A73&amp;$F$130,'UNESCO Data'!$B$3:$B$4658&amp;'UNESCO Data'!$A$3:$A$4658,0))/100)</f>
        <v>4.1449100000000003E-2</v>
      </c>
      <c r="G73" s="81">
        <f t="shared" si="29"/>
        <v>93.49672569895634</v>
      </c>
      <c r="H73" s="84" t="str">
        <f t="array" ref="H73">IF(ISERR(INDEX('UNESCO Data'!$M$3:$M$4658,MATCH(A73&amp;$H$130,'UNESCO Data'!$B$3:$B$4658&amp;'UNESCO Data'!$A$3:$A$4658,0))/100),"",INDEX('UNESCO Data'!$M$3:$M$4658,MATCH(A73&amp;$H$130,'UNESCO Data'!$B$3:$B$4658&amp;'UNESCO Data'!$A$3:$A$4658,0))/100)</f>
        <v/>
      </c>
      <c r="I73" s="81" t="str">
        <f t="shared" si="30"/>
        <v/>
      </c>
      <c r="J73" s="86">
        <f t="array" ref="J73">IF(ISERR(INDEX('UNESCO Data'!$M$3:$M$4658,MATCH(A73&amp;$J$130,'UNESCO Data'!$B$3:$B$4658&amp;'UNESCO Data'!$A$3:$A$4658,0))/100),"",INDEX('UNESCO Data'!$M$3:$M$4658,MATCH(A73&amp;$J$130,'UNESCO Data'!$B$3:$B$4658&amp;'UNESCO Data'!$A$3:$A$4658,0))/100)</f>
        <v>0.9334636999999999</v>
      </c>
      <c r="K73" s="81">
        <f t="shared" si="31"/>
        <v>90.414823247089302</v>
      </c>
      <c r="L73" s="84">
        <f t="array" ref="L73">IF(ISERR(INDEX('UNESCO Data'!$M$3:$M$4658,MATCH(A73&amp;$L$130,'UNESCO Data'!$B$3:$B$4658&amp;'UNESCO Data'!$A$3:$A$4658,0))/100),"",INDEX('UNESCO Data'!$M$3:$M$4658,MATCH(A73&amp;$L$130,'UNESCO Data'!$B$3:$B$4658&amp;'UNESCO Data'!$A$3:$A$4658,0))/100)</f>
        <v>0.47963120000000004</v>
      </c>
      <c r="M73" s="81">
        <f t="shared" si="32"/>
        <v>42.712131125306236</v>
      </c>
      <c r="N73" s="84">
        <f t="array" ref="N73">IF(ISERR(INDEX('UNESCO Data'!$M$3:$M$4658,MATCH(A73&amp;$N$130,'UNESCO Data'!$B$3:$B$4658&amp;'UNESCO Data'!$A$3:$A$4658,0))/100),"",INDEX('UNESCO Data'!$M$3:$M$4658,MATCH(A73&amp;$N$130,'UNESCO Data'!$B$3:$B$4658&amp;'UNESCO Data'!$A$3:$A$4658,0))/100)</f>
        <v>0.21304390000000001</v>
      </c>
      <c r="O73" s="81">
        <f t="shared" si="33"/>
        <v>20.095328285326268</v>
      </c>
      <c r="P73" s="57" t="str">
        <f t="array" ref="P73">INDEX('UNESCO Data'!$M$3:$M$4658,MATCH(A73&amp;$P$130,'UNESCO Data'!$B$3:$B$4658&amp;'UNESCO Data'!$A$3:$A$4658,0))</f>
        <v/>
      </c>
      <c r="Q73" s="81" t="str">
        <f t="shared" si="34"/>
        <v/>
      </c>
      <c r="R73" s="84">
        <f t="array" ref="R73">IF(ISERR(INDEX('UNESCO Data'!$M$3:$M$4658,MATCH(A73&amp;$R$130,'UNESCO Data'!$B$3:$B$4658&amp;'UNESCO Data'!$A$3:$A$4658,0))/100),"",INDEX('UNESCO Data'!$M$3:$M$4658,MATCH(A73&amp;$R$130,'UNESCO Data'!$B$3:$B$4658&amp;'UNESCO Data'!$A$3:$A$4658,0))/100)</f>
        <v>0.97200320000000007</v>
      </c>
      <c r="S73" s="81">
        <f t="shared" si="35"/>
        <v>95.595916255584996</v>
      </c>
      <c r="T73" s="84">
        <f t="array" ref="T73">IF(ISERR(INDEX('UNESCO Data'!$M$3:$M$4658,MATCH(A73&amp;$T$130,'UNESCO Data'!$B$3:$B$4658&amp;'UNESCO Data'!$A$3:$A$4658,0))/100),"",INDEX('UNESCO Data'!$M$3:$M$4658,MATCH(A73&amp;$T$130,'UNESCO Data'!$B$3:$B$4658&amp;'UNESCO Data'!$A$3:$A$4658,0))/100)</f>
        <v>1</v>
      </c>
      <c r="U73" s="81">
        <f t="shared" si="36"/>
        <v>100</v>
      </c>
      <c r="V73" s="57">
        <f t="array" ref="V73">INDEX('UNESCO Data'!$M$3:$M$4658,MATCH(A73&amp;$V$130,'UNESCO Data'!$B$3:$B$4658&amp;'UNESCO Data'!$A$3:$A$4658,0))</f>
        <v>23.836130000000001</v>
      </c>
      <c r="W73" s="81">
        <f t="shared" si="37"/>
        <v>78.992069722328708</v>
      </c>
      <c r="X73" s="84" t="str">
        <f t="array" ref="X73">IF(ISERR(INDEX('UNESCO Data'!$M$3:$M$4658,MATCH(A73&amp;$X$130,'UNESCO Data'!$B$3:$B$4658&amp;'UNESCO Data'!$A$3:$A$4658,0))/100),"",INDEX('UNESCO Data'!$M$3:$M$4658,MATCH(A73&amp;$X$130,'UNESCO Data'!$B$3:$B$4658&amp;'UNESCO Data'!$A$3:$A$4658,0))/100)</f>
        <v/>
      </c>
      <c r="Y73" s="81" t="str">
        <f t="shared" si="38"/>
        <v/>
      </c>
    </row>
    <row r="74" spans="1:25" ht="26.4" x14ac:dyDescent="0.25">
      <c r="A74" s="54" t="s">
        <v>24</v>
      </c>
      <c r="B74" s="61">
        <f t="shared" si="26"/>
        <v>77.405692243573966</v>
      </c>
      <c r="C74" s="59">
        <f t="shared" si="27"/>
        <v>68</v>
      </c>
      <c r="D74" s="84">
        <f t="array" ref="D74">IF(ISERR(INDEX('UNESCO Data'!$M$3:$M$4658,MATCH(A74&amp;$D$130,'UNESCO Data'!$B$3:$B$4658&amp;'UNESCO Data'!$A$3:$A$4658,0))/100),"",INDEX('UNESCO Data'!$M$3:$M$4658,MATCH(A74&amp;$D$130,'UNESCO Data'!$B$3:$B$4658&amp;'UNESCO Data'!$A$3:$A$4658,0))/100)</f>
        <v>9.4496699999999989E-2</v>
      </c>
      <c r="E74" s="81">
        <f t="shared" si="28"/>
        <v>85.562695803818073</v>
      </c>
      <c r="F74" s="84">
        <f t="array" ref="F74">IF(ISERR(INDEX('UNESCO Data'!$M$3:$M$4658,MATCH(A74&amp;$F$130,'UNESCO Data'!$B$3:$B$4658&amp;'UNESCO Data'!$A$3:$A$4658,0))/100),"",INDEX('UNESCO Data'!$M$3:$M$4658,MATCH(A74&amp;$F$130,'UNESCO Data'!$B$3:$B$4658&amp;'UNESCO Data'!$A$3:$A$4658,0))/100)</f>
        <v>8.6601899999999996E-2</v>
      </c>
      <c r="G74" s="81">
        <f t="shared" si="29"/>
        <v>86.412348864232214</v>
      </c>
      <c r="H74" s="84">
        <f t="array" ref="H74">IF(ISERR(INDEX('UNESCO Data'!$M$3:$M$4658,MATCH(A74&amp;$H$130,'UNESCO Data'!$B$3:$B$4658&amp;'UNESCO Data'!$A$3:$A$4658,0))/100),"",INDEX('UNESCO Data'!$M$3:$M$4658,MATCH(A74&amp;$H$130,'UNESCO Data'!$B$3:$B$4658&amp;'UNESCO Data'!$A$3:$A$4658,0))/100)</f>
        <v>0.16032189999999999</v>
      </c>
      <c r="I74" s="81">
        <f t="shared" si="30"/>
        <v>81.502204814622388</v>
      </c>
      <c r="J74" s="86">
        <f t="array" ref="J74">IF(ISERR(INDEX('UNESCO Data'!$M$3:$M$4658,MATCH(A74&amp;$J$130,'UNESCO Data'!$B$3:$B$4658&amp;'UNESCO Data'!$A$3:$A$4658,0))/100),"",INDEX('UNESCO Data'!$M$3:$M$4658,MATCH(A74&amp;$J$130,'UNESCO Data'!$B$3:$B$4658&amp;'UNESCO Data'!$A$3:$A$4658,0))/100)</f>
        <v>0.95450000000000002</v>
      </c>
      <c r="K74" s="81">
        <f t="shared" si="31"/>
        <v>93.44529914862359</v>
      </c>
      <c r="L74" s="84" t="str">
        <f t="array" ref="L74">IF(ISERR(INDEX('UNESCO Data'!$M$3:$M$4658,MATCH(A74&amp;$L$130,'UNESCO Data'!$B$3:$B$4658&amp;'UNESCO Data'!$A$3:$A$4658,0))/100),"",INDEX('UNESCO Data'!$M$3:$M$4658,MATCH(A74&amp;$L$130,'UNESCO Data'!$B$3:$B$4658&amp;'UNESCO Data'!$A$3:$A$4658,0))/100)</f>
        <v/>
      </c>
      <c r="M74" s="81" t="str">
        <f t="shared" si="32"/>
        <v/>
      </c>
      <c r="N74" s="84" t="str">
        <f t="array" ref="N74">IF(ISERR(INDEX('UNESCO Data'!$M$3:$M$4658,MATCH(A74&amp;$N$130,'UNESCO Data'!$B$3:$B$4658&amp;'UNESCO Data'!$A$3:$A$4658,0))/100),"",INDEX('UNESCO Data'!$M$3:$M$4658,MATCH(A74&amp;$N$130,'UNESCO Data'!$B$3:$B$4658&amp;'UNESCO Data'!$A$3:$A$4658,0))/100)</f>
        <v/>
      </c>
      <c r="O74" s="81" t="str">
        <f t="shared" si="33"/>
        <v/>
      </c>
      <c r="P74" s="57">
        <f t="array" ref="P74">INDEX('UNESCO Data'!$M$3:$M$4658,MATCH(A74&amp;$P$130,'UNESCO Data'!$B$3:$B$4658&amp;'UNESCO Data'!$A$3:$A$4658,0))</f>
        <v>8.8905200000000004</v>
      </c>
      <c r="Q74" s="81">
        <f t="shared" si="34"/>
        <v>56.989366262427922</v>
      </c>
      <c r="R74" s="84">
        <f t="array" ref="R74">IF(ISERR(INDEX('UNESCO Data'!$M$3:$M$4658,MATCH(A74&amp;$R$130,'UNESCO Data'!$B$3:$B$4658&amp;'UNESCO Data'!$A$3:$A$4658,0))/100),"",INDEX('UNESCO Data'!$M$3:$M$4658,MATCH(A74&amp;$R$130,'UNESCO Data'!$B$3:$B$4658&amp;'UNESCO Data'!$A$3:$A$4658,0))/100)</f>
        <v>0.99185199999999996</v>
      </c>
      <c r="S74" s="81">
        <f t="shared" si="35"/>
        <v>98.718265146391943</v>
      </c>
      <c r="T74" s="84">
        <f t="array" ref="T74">IF(ISERR(INDEX('UNESCO Data'!$M$3:$M$4658,MATCH(A74&amp;$T$130,'UNESCO Data'!$B$3:$B$4658&amp;'UNESCO Data'!$A$3:$A$4658,0))/100),"",INDEX('UNESCO Data'!$M$3:$M$4658,MATCH(A74&amp;$T$130,'UNESCO Data'!$B$3:$B$4658&amp;'UNESCO Data'!$A$3:$A$4658,0))/100)</f>
        <v>0.57557310000000006</v>
      </c>
      <c r="U74" s="81">
        <f t="shared" si="36"/>
        <v>54.961344978688651</v>
      </c>
      <c r="V74" s="57">
        <f t="array" ref="V74">INDEX('UNESCO Data'!$M$3:$M$4658,MATCH(A74&amp;$V$130,'UNESCO Data'!$B$3:$B$4658&amp;'UNESCO Data'!$A$3:$A$4658,0))</f>
        <v>18.108370000000001</v>
      </c>
      <c r="W74" s="81">
        <f t="shared" si="37"/>
        <v>87.031348183696792</v>
      </c>
      <c r="X74" s="84">
        <f t="array" ref="X74">IF(ISERR(INDEX('UNESCO Data'!$M$3:$M$4658,MATCH(A74&amp;$X$130,'UNESCO Data'!$B$3:$B$4658&amp;'UNESCO Data'!$A$3:$A$4658,0))/100),"",INDEX('UNESCO Data'!$M$3:$M$4658,MATCH(A74&amp;$X$130,'UNESCO Data'!$B$3:$B$4658&amp;'UNESCO Data'!$A$3:$A$4658,0))/100)</f>
        <v>0.16842099999999999</v>
      </c>
      <c r="Y74" s="81">
        <f t="shared" si="38"/>
        <v>52.028356989664182</v>
      </c>
    </row>
    <row r="75" spans="1:25" x14ac:dyDescent="0.25">
      <c r="A75" s="54" t="s">
        <v>148</v>
      </c>
      <c r="B75" s="61">
        <f t="shared" si="26"/>
        <v>77.578123746364653</v>
      </c>
      <c r="C75" s="59">
        <f t="shared" si="27"/>
        <v>69</v>
      </c>
      <c r="D75" s="84">
        <f t="array" ref="D75">IF(ISERR(INDEX('UNESCO Data'!$M$3:$M$4658,MATCH(A75&amp;$D$130,'UNESCO Data'!$B$3:$B$4658&amp;'UNESCO Data'!$A$3:$A$4658,0))/100),"",INDEX('UNESCO Data'!$M$3:$M$4658,MATCH(A75&amp;$D$130,'UNESCO Data'!$B$3:$B$4658&amp;'UNESCO Data'!$A$3:$A$4658,0))/100)</f>
        <v>8.5411000000000001E-2</v>
      </c>
      <c r="E75" s="81">
        <f t="shared" si="28"/>
        <v>86.964874917048618</v>
      </c>
      <c r="F75" s="84">
        <f t="array" ref="F75">IF(ISERR(INDEX('UNESCO Data'!$M$3:$M$4658,MATCH(A75&amp;$F$130,'UNESCO Data'!$B$3:$B$4658&amp;'UNESCO Data'!$A$3:$A$4658,0))/100),"",INDEX('UNESCO Data'!$M$3:$M$4658,MATCH(A75&amp;$F$130,'UNESCO Data'!$B$3:$B$4658&amp;'UNESCO Data'!$A$3:$A$4658,0))/100)</f>
        <v>0.1264662</v>
      </c>
      <c r="G75" s="81">
        <f t="shared" si="29"/>
        <v>80.157726261592018</v>
      </c>
      <c r="H75" s="84">
        <f t="array" ref="H75">IF(ISERR(INDEX('UNESCO Data'!$M$3:$M$4658,MATCH(A75&amp;$H$130,'UNESCO Data'!$B$3:$B$4658&amp;'UNESCO Data'!$A$3:$A$4658,0))/100),"",INDEX('UNESCO Data'!$M$3:$M$4658,MATCH(A75&amp;$H$130,'UNESCO Data'!$B$3:$B$4658&amp;'UNESCO Data'!$A$3:$A$4658,0))/100)</f>
        <v>0.46146529999999997</v>
      </c>
      <c r="I75" s="81">
        <f t="shared" si="30"/>
        <v>45.681889117902877</v>
      </c>
      <c r="J75" s="86">
        <f t="array" ref="J75">IF(ISERR(INDEX('UNESCO Data'!$M$3:$M$4658,MATCH(A75&amp;$J$130,'UNESCO Data'!$B$3:$B$4658&amp;'UNESCO Data'!$A$3:$A$4658,0))/100),"",INDEX('UNESCO Data'!$M$3:$M$4658,MATCH(A75&amp;$J$130,'UNESCO Data'!$B$3:$B$4658&amp;'UNESCO Data'!$A$3:$A$4658,0))/100)</f>
        <v>0.99223299999999992</v>
      </c>
      <c r="K75" s="81">
        <f t="shared" si="31"/>
        <v>98.881090955766126</v>
      </c>
      <c r="L75" s="84">
        <f t="array" ref="L75">IF(ISERR(INDEX('UNESCO Data'!$M$3:$M$4658,MATCH(A75&amp;$L$130,'UNESCO Data'!$B$3:$B$4658&amp;'UNESCO Data'!$A$3:$A$4658,0))/100),"",INDEX('UNESCO Data'!$M$3:$M$4658,MATCH(A75&amp;$L$130,'UNESCO Data'!$B$3:$B$4658&amp;'UNESCO Data'!$A$3:$A$4658,0))/100)</f>
        <v>0.94488260000000002</v>
      </c>
      <c r="M75" s="81">
        <f t="shared" si="32"/>
        <v>93.93207589710596</v>
      </c>
      <c r="N75" s="84">
        <f t="array" ref="N75">IF(ISERR(INDEX('UNESCO Data'!$M$3:$M$4658,MATCH(A75&amp;$N$130,'UNESCO Data'!$B$3:$B$4658&amp;'UNESCO Data'!$A$3:$A$4658,0))/100),"",INDEX('UNESCO Data'!$M$3:$M$4658,MATCH(A75&amp;$N$130,'UNESCO Data'!$B$3:$B$4658&amp;'UNESCO Data'!$A$3:$A$4658,0))/100)</f>
        <v>0.73709860000000005</v>
      </c>
      <c r="O75" s="81">
        <f t="shared" si="33"/>
        <v>77.694871669741985</v>
      </c>
      <c r="P75" s="57">
        <f t="array" ref="P75">INDEX('UNESCO Data'!$M$3:$M$4658,MATCH(A75&amp;$P$130,'UNESCO Data'!$B$3:$B$4658&amp;'UNESCO Data'!$A$3:$A$4658,0))</f>
        <v>8.1461199999999998</v>
      </c>
      <c r="Q75" s="81">
        <f t="shared" si="34"/>
        <v>50.934325913116183</v>
      </c>
      <c r="R75" s="84">
        <f t="array" ref="R75">IF(ISERR(INDEX('UNESCO Data'!$M$3:$M$4658,MATCH(A75&amp;$R$130,'UNESCO Data'!$B$3:$B$4658&amp;'UNESCO Data'!$A$3:$A$4658,0))/100),"",INDEX('UNESCO Data'!$M$3:$M$4658,MATCH(A75&amp;$R$130,'UNESCO Data'!$B$3:$B$4658&amp;'UNESCO Data'!$A$3:$A$4658,0))/100)</f>
        <v>1</v>
      </c>
      <c r="S75" s="81">
        <f t="shared" si="35"/>
        <v>100</v>
      </c>
      <c r="T75" s="84">
        <f t="array" ref="T75">IF(ISERR(INDEX('UNESCO Data'!$M$3:$M$4658,MATCH(A75&amp;$T$130,'UNESCO Data'!$B$3:$B$4658&amp;'UNESCO Data'!$A$3:$A$4658,0))/100),"",INDEX('UNESCO Data'!$M$3:$M$4658,MATCH(A75&amp;$T$130,'UNESCO Data'!$B$3:$B$4658&amp;'UNESCO Data'!$A$3:$A$4658,0))/100)</f>
        <v>0.78782889999999994</v>
      </c>
      <c r="U75" s="81">
        <f t="shared" si="36"/>
        <v>77.485166518917254</v>
      </c>
      <c r="V75" s="57">
        <f t="array" ref="V75">INDEX('UNESCO Data'!$M$3:$M$4658,MATCH(A75&amp;$V$130,'UNESCO Data'!$B$3:$B$4658&amp;'UNESCO Data'!$A$3:$A$4658,0))</f>
        <v>15.461399999999999</v>
      </c>
      <c r="W75" s="81">
        <f t="shared" si="37"/>
        <v>90.746540319695427</v>
      </c>
      <c r="X75" s="84">
        <f t="array" ref="X75">IF(ISERR(INDEX('UNESCO Data'!$M$3:$M$4658,MATCH(A75&amp;$X$130,'UNESCO Data'!$B$3:$B$4658&amp;'UNESCO Data'!$A$3:$A$4658,0))/100),"",INDEX('UNESCO Data'!$M$3:$M$4658,MATCH(A75&amp;$X$130,'UNESCO Data'!$B$3:$B$4658&amp;'UNESCO Data'!$A$3:$A$4658,0))/100)</f>
        <v>0.16527159999999999</v>
      </c>
      <c r="Y75" s="81">
        <f t="shared" si="38"/>
        <v>50.880799639124653</v>
      </c>
    </row>
    <row r="76" spans="1:25" x14ac:dyDescent="0.25">
      <c r="A76" s="54" t="s">
        <v>10</v>
      </c>
      <c r="B76" s="61">
        <f t="shared" si="26"/>
        <v>77.84563282696341</v>
      </c>
      <c r="C76" s="59">
        <f t="shared" si="27"/>
        <v>70</v>
      </c>
      <c r="D76" s="84">
        <f t="array" ref="D76">IF(ISERR(INDEX('UNESCO Data'!$M$3:$M$4658,MATCH(A76&amp;$D$130,'UNESCO Data'!$B$3:$B$4658&amp;'UNESCO Data'!$A$3:$A$4658,0))/100),"",INDEX('UNESCO Data'!$M$3:$M$4658,MATCH(A76&amp;$D$130,'UNESCO Data'!$B$3:$B$4658&amp;'UNESCO Data'!$A$3:$A$4658,0))/100)</f>
        <v>1.2836E-3</v>
      </c>
      <c r="E76" s="81">
        <f t="shared" si="28"/>
        <v>99.948099449048556</v>
      </c>
      <c r="F76" s="84">
        <f t="array" ref="F76">IF(ISERR(INDEX('UNESCO Data'!$M$3:$M$4658,MATCH(A76&amp;$F$130,'UNESCO Data'!$B$3:$B$4658&amp;'UNESCO Data'!$A$3:$A$4658,0))/100),"",INDEX('UNESCO Data'!$M$3:$M$4658,MATCH(A76&amp;$F$130,'UNESCO Data'!$B$3:$B$4658&amp;'UNESCO Data'!$A$3:$A$4658,0))/100)</f>
        <v>2.5901199999999999E-2</v>
      </c>
      <c r="G76" s="81">
        <f t="shared" si="29"/>
        <v>95.936157640909173</v>
      </c>
      <c r="H76" s="84">
        <f t="array" ref="H76">IF(ISERR(INDEX('UNESCO Data'!$M$3:$M$4658,MATCH(A76&amp;$H$130,'UNESCO Data'!$B$3:$B$4658&amp;'UNESCO Data'!$A$3:$A$4658,0))/100),"",INDEX('UNESCO Data'!$M$3:$M$4658,MATCH(A76&amp;$H$130,'UNESCO Data'!$B$3:$B$4658&amp;'UNESCO Data'!$A$3:$A$4658,0))/100)</f>
        <v>0.1638993</v>
      </c>
      <c r="I76" s="81">
        <f t="shared" si="30"/>
        <v>81.076681301992053</v>
      </c>
      <c r="J76" s="86">
        <f t="array" ref="J76">IF(ISERR(INDEX('UNESCO Data'!$M$3:$M$4658,MATCH(A76&amp;$J$130,'UNESCO Data'!$B$3:$B$4658&amp;'UNESCO Data'!$A$3:$A$4658,0))/100),"",INDEX('UNESCO Data'!$M$3:$M$4658,MATCH(A76&amp;$J$130,'UNESCO Data'!$B$3:$B$4658&amp;'UNESCO Data'!$A$3:$A$4658,0))/100)</f>
        <v>0.91088970000000002</v>
      </c>
      <c r="K76" s="81">
        <f t="shared" si="31"/>
        <v>87.162827268650403</v>
      </c>
      <c r="L76" s="84">
        <f t="array" ref="L76">IF(ISERR(INDEX('UNESCO Data'!$M$3:$M$4658,MATCH(A76&amp;$L$130,'UNESCO Data'!$B$3:$B$4658&amp;'UNESCO Data'!$A$3:$A$4658,0))/100),"",INDEX('UNESCO Data'!$M$3:$M$4658,MATCH(A76&amp;$L$130,'UNESCO Data'!$B$3:$B$4658&amp;'UNESCO Data'!$A$3:$A$4658,0))/100)</f>
        <v>0.70019699999999996</v>
      </c>
      <c r="M76" s="81">
        <f t="shared" si="32"/>
        <v>66.994418281342348</v>
      </c>
      <c r="N76" s="84">
        <f t="array" ref="N76">IF(ISERR(INDEX('UNESCO Data'!$M$3:$M$4658,MATCH(A76&amp;$N$130,'UNESCO Data'!$B$3:$B$4658&amp;'UNESCO Data'!$A$3:$A$4658,0))/100),"",INDEX('UNESCO Data'!$M$3:$M$4658,MATCH(A76&amp;$N$130,'UNESCO Data'!$B$3:$B$4658&amp;'UNESCO Data'!$A$3:$A$4658,0))/100)</f>
        <v>0.49432949999999998</v>
      </c>
      <c r="O76" s="81">
        <f t="shared" si="33"/>
        <v>51.01179963957879</v>
      </c>
      <c r="P76" s="57">
        <f t="array" ref="P76">INDEX('UNESCO Data'!$M$3:$M$4658,MATCH(A76&amp;$P$130,'UNESCO Data'!$B$3:$B$4658&amp;'UNESCO Data'!$A$3:$A$4658,0))</f>
        <v>11.17381</v>
      </c>
      <c r="Q76" s="81">
        <f t="shared" si="34"/>
        <v>75.561925476801889</v>
      </c>
      <c r="R76" s="84">
        <f t="array" ref="R76">IF(ISERR(INDEX('UNESCO Data'!$M$3:$M$4658,MATCH(A76&amp;$R$130,'UNESCO Data'!$B$3:$B$4658&amp;'UNESCO Data'!$A$3:$A$4658,0))/100),"",INDEX('UNESCO Data'!$M$3:$M$4658,MATCH(A76&amp;$R$130,'UNESCO Data'!$B$3:$B$4658&amp;'UNESCO Data'!$A$3:$A$4658,0))/100)</f>
        <v>0.99131320000000001</v>
      </c>
      <c r="S76" s="81">
        <f t="shared" si="35"/>
        <v>98.633508305556902</v>
      </c>
      <c r="T76" s="84" t="str">
        <f t="array" ref="T76">IF(ISERR(INDEX('UNESCO Data'!$M$3:$M$4658,MATCH(A76&amp;$T$130,'UNESCO Data'!$B$3:$B$4658&amp;'UNESCO Data'!$A$3:$A$4658,0))/100),"",INDEX('UNESCO Data'!$M$3:$M$4658,MATCH(A76&amp;$T$130,'UNESCO Data'!$B$3:$B$4658&amp;'UNESCO Data'!$A$3:$A$4658,0))/100)</f>
        <v/>
      </c>
      <c r="U76" s="81" t="str">
        <f t="shared" si="36"/>
        <v/>
      </c>
      <c r="V76" s="57" t="str">
        <f t="array" ref="V76">INDEX('UNESCO Data'!$M$3:$M$4658,MATCH(A76&amp;$V$130,'UNESCO Data'!$B$3:$B$4658&amp;'UNESCO Data'!$A$3:$A$4658,0))</f>
        <v/>
      </c>
      <c r="W76" s="81" t="str">
        <f t="shared" si="37"/>
        <v/>
      </c>
      <c r="X76" s="84">
        <f t="array" ref="X76">IF(ISERR(INDEX('UNESCO Data'!$M$3:$M$4658,MATCH(A76&amp;$X$130,'UNESCO Data'!$B$3:$B$4658&amp;'UNESCO Data'!$A$3:$A$4658,0))/100),"",INDEX('UNESCO Data'!$M$3:$M$4658,MATCH(A76&amp;$X$130,'UNESCO Data'!$B$3:$B$4658&amp;'UNESCO Data'!$A$3:$A$4658,0))/100)</f>
        <v>0.14717060000000001</v>
      </c>
      <c r="Y76" s="81">
        <f t="shared" si="38"/>
        <v>44.285278078790633</v>
      </c>
    </row>
    <row r="77" spans="1:25" x14ac:dyDescent="0.25">
      <c r="A77" s="54" t="s">
        <v>55</v>
      </c>
      <c r="B77" s="61">
        <f t="shared" si="26"/>
        <v>78.068703942369154</v>
      </c>
      <c r="C77" s="59">
        <f t="shared" si="27"/>
        <v>71</v>
      </c>
      <c r="D77" s="84">
        <f t="array" ref="D77">IF(ISERR(INDEX('UNESCO Data'!$M$3:$M$4658,MATCH(A77&amp;$D$130,'UNESCO Data'!$B$3:$B$4658&amp;'UNESCO Data'!$A$3:$A$4658,0))/100),"",INDEX('UNESCO Data'!$M$3:$M$4658,MATCH(A77&amp;$D$130,'UNESCO Data'!$B$3:$B$4658&amp;'UNESCO Data'!$A$3:$A$4658,0))/100)</f>
        <v>2.7441200000000002E-2</v>
      </c>
      <c r="E77" s="81">
        <f t="shared" si="28"/>
        <v>95.911245891013465</v>
      </c>
      <c r="F77" s="84">
        <f t="array" ref="F77">IF(ISERR(INDEX('UNESCO Data'!$M$3:$M$4658,MATCH(A77&amp;$F$130,'UNESCO Data'!$B$3:$B$4658&amp;'UNESCO Data'!$A$3:$A$4658,0))/100),"",INDEX('UNESCO Data'!$M$3:$M$4658,MATCH(A77&amp;$F$130,'UNESCO Data'!$B$3:$B$4658&amp;'UNESCO Data'!$A$3:$A$4658,0))/100)</f>
        <v>1.8531699999999998E-2</v>
      </c>
      <c r="G77" s="81">
        <f t="shared" si="29"/>
        <v>97.092416280096529</v>
      </c>
      <c r="H77" s="84">
        <f t="array" ref="H77">IF(ISERR(INDEX('UNESCO Data'!$M$3:$M$4658,MATCH(A77&amp;$H$130,'UNESCO Data'!$B$3:$B$4658&amp;'UNESCO Data'!$A$3:$A$4658,0))/100),"",INDEX('UNESCO Data'!$M$3:$M$4658,MATCH(A77&amp;$H$130,'UNESCO Data'!$B$3:$B$4658&amp;'UNESCO Data'!$A$3:$A$4658,0))/100)</f>
        <v>0.1949314</v>
      </c>
      <c r="I77" s="81">
        <f t="shared" si="30"/>
        <v>77.385484288435819</v>
      </c>
      <c r="J77" s="86">
        <f t="array" ref="J77">IF(ISERR(INDEX('UNESCO Data'!$M$3:$M$4658,MATCH(A77&amp;$J$130,'UNESCO Data'!$B$3:$B$4658&amp;'UNESCO Data'!$A$3:$A$4658,0))/100),"",INDEX('UNESCO Data'!$M$3:$M$4658,MATCH(A77&amp;$J$130,'UNESCO Data'!$B$3:$B$4658&amp;'UNESCO Data'!$A$3:$A$4658,0))/100)</f>
        <v>0.9706999999999999</v>
      </c>
      <c r="K77" s="81">
        <f t="shared" si="31"/>
        <v>95.779060770432324</v>
      </c>
      <c r="L77" s="84">
        <f t="array" ref="L77">IF(ISERR(INDEX('UNESCO Data'!$M$3:$M$4658,MATCH(A77&amp;$L$130,'UNESCO Data'!$B$3:$B$4658&amp;'UNESCO Data'!$A$3:$A$4658,0))/100),"",INDEX('UNESCO Data'!$M$3:$M$4658,MATCH(A77&amp;$L$130,'UNESCO Data'!$B$3:$B$4658&amp;'UNESCO Data'!$A$3:$A$4658,0))/100)</f>
        <v>0.80872750000000015</v>
      </c>
      <c r="M77" s="81">
        <f t="shared" si="32"/>
        <v>78.942638568386784</v>
      </c>
      <c r="N77" s="84">
        <f t="array" ref="N77">IF(ISERR(INDEX('UNESCO Data'!$M$3:$M$4658,MATCH(A77&amp;$N$130,'UNESCO Data'!$B$3:$B$4658&amp;'UNESCO Data'!$A$3:$A$4658,0))/100),"",INDEX('UNESCO Data'!$M$3:$M$4658,MATCH(A77&amp;$N$130,'UNESCO Data'!$B$3:$B$4658&amp;'UNESCO Data'!$A$3:$A$4658,0))/100)</f>
        <v>0.62170080000000005</v>
      </c>
      <c r="O77" s="81">
        <f t="shared" si="33"/>
        <v>65.011347244589174</v>
      </c>
      <c r="P77" s="57">
        <f t="array" ref="P77">INDEX('UNESCO Data'!$M$3:$M$4658,MATCH(A77&amp;$P$130,'UNESCO Data'!$B$3:$B$4658&amp;'UNESCO Data'!$A$3:$A$4658,0))</f>
        <v>8.7610399999999995</v>
      </c>
      <c r="Q77" s="81">
        <f t="shared" si="34"/>
        <v>55.936160157606743</v>
      </c>
      <c r="R77" s="84">
        <f t="array" ref="R77">IF(ISERR(INDEX('UNESCO Data'!$M$3:$M$4658,MATCH(A77&amp;$R$130,'UNESCO Data'!$B$3:$B$4658&amp;'UNESCO Data'!$A$3:$A$4658,0))/100),"",INDEX('UNESCO Data'!$M$3:$M$4658,MATCH(A77&amp;$R$130,'UNESCO Data'!$B$3:$B$4658&amp;'UNESCO Data'!$A$3:$A$4658,0))/100)</f>
        <v>0.9883073</v>
      </c>
      <c r="S77" s="81">
        <f t="shared" si="35"/>
        <v>98.160660146933878</v>
      </c>
      <c r="T77" s="84">
        <f t="array" ref="T77">IF(ISERR(INDEX('UNESCO Data'!$M$3:$M$4658,MATCH(A77&amp;$T$130,'UNESCO Data'!$B$3:$B$4658&amp;'UNESCO Data'!$A$3:$A$4658,0))/100),"",INDEX('UNESCO Data'!$M$3:$M$4658,MATCH(A77&amp;$T$130,'UNESCO Data'!$B$3:$B$4658&amp;'UNESCO Data'!$A$3:$A$4658,0))/100)</f>
        <v>0.812195</v>
      </c>
      <c r="U77" s="81">
        <f t="shared" si="36"/>
        <v>80.070809351911066</v>
      </c>
      <c r="V77" s="57">
        <f t="array" ref="V77">INDEX('UNESCO Data'!$M$3:$M$4658,MATCH(A77&amp;$V$130,'UNESCO Data'!$B$3:$B$4658&amp;'UNESCO Data'!$A$3:$A$4658,0))</f>
        <v>25.105709999999998</v>
      </c>
      <c r="W77" s="81">
        <f t="shared" si="37"/>
        <v>77.210132778569943</v>
      </c>
      <c r="X77" s="84">
        <f t="array" ref="X77">IF(ISERR(INDEX('UNESCO Data'!$M$3:$M$4658,MATCH(A77&amp;$X$130,'UNESCO Data'!$B$3:$B$4658&amp;'UNESCO Data'!$A$3:$A$4658,0))/100),"",INDEX('UNESCO Data'!$M$3:$M$4658,MATCH(A77&amp;$X$130,'UNESCO Data'!$B$3:$B$4658&amp;'UNESCO Data'!$A$3:$A$4658,0))/100)</f>
        <v>0.12787860000000001</v>
      </c>
      <c r="Y77" s="81">
        <f t="shared" si="38"/>
        <v>37.255787888084917</v>
      </c>
    </row>
    <row r="78" spans="1:25" x14ac:dyDescent="0.25">
      <c r="A78" s="54" t="s">
        <v>138</v>
      </c>
      <c r="B78" s="61">
        <f t="shared" si="26"/>
        <v>78.296925928353104</v>
      </c>
      <c r="C78" s="59">
        <f t="shared" si="27"/>
        <v>72</v>
      </c>
      <c r="D78" s="84">
        <f t="array" ref="D78">IF(ISERR(INDEX('UNESCO Data'!$M$3:$M$4658,MATCH(A78&amp;$D$130,'UNESCO Data'!$B$3:$B$4658&amp;'UNESCO Data'!$A$3:$A$4658,0))/100),"",INDEX('UNESCO Data'!$M$3:$M$4658,MATCH(A78&amp;$D$130,'UNESCO Data'!$B$3:$B$4658&amp;'UNESCO Data'!$A$3:$A$4658,0))/100)</f>
        <v>5.1379799999999996E-2</v>
      </c>
      <c r="E78" s="81">
        <f t="shared" si="28"/>
        <v>92.216846458941006</v>
      </c>
      <c r="F78" s="84">
        <f t="array" ref="F78">IF(ISERR(INDEX('UNESCO Data'!$M$3:$M$4658,MATCH(A78&amp;$F$130,'UNESCO Data'!$B$3:$B$4658&amp;'UNESCO Data'!$A$3:$A$4658,0))/100),"",INDEX('UNESCO Data'!$M$3:$M$4658,MATCH(A78&amp;$F$130,'UNESCO Data'!$B$3:$B$4658&amp;'UNESCO Data'!$A$3:$A$4658,0))/100)</f>
        <v>6.9770300000000007E-2</v>
      </c>
      <c r="G78" s="81">
        <f t="shared" si="29"/>
        <v>89.053190564665911</v>
      </c>
      <c r="H78" s="84">
        <f t="array" ref="H78">IF(ISERR(INDEX('UNESCO Data'!$M$3:$M$4658,MATCH(A78&amp;$H$130,'UNESCO Data'!$B$3:$B$4658&amp;'UNESCO Data'!$A$3:$A$4658,0))/100),"",INDEX('UNESCO Data'!$M$3:$M$4658,MATCH(A78&amp;$H$130,'UNESCO Data'!$B$3:$B$4658&amp;'UNESCO Data'!$A$3:$A$4658,0))/100)</f>
        <v>0.23489290000000002</v>
      </c>
      <c r="I78" s="81">
        <f t="shared" si="30"/>
        <v>72.63215565591571</v>
      </c>
      <c r="J78" s="86">
        <f t="array" ref="J78">IF(ISERR(INDEX('UNESCO Data'!$M$3:$M$4658,MATCH(A78&amp;$J$130,'UNESCO Data'!$B$3:$B$4658&amp;'UNESCO Data'!$A$3:$A$4658,0))/100),"",INDEX('UNESCO Data'!$M$3:$M$4658,MATCH(A78&amp;$J$130,'UNESCO Data'!$B$3:$B$4658&amp;'UNESCO Data'!$A$3:$A$4658,0))/100)</f>
        <v>0.87236210000000003</v>
      </c>
      <c r="K78" s="81">
        <f t="shared" si="31"/>
        <v>81.612565894551722</v>
      </c>
      <c r="L78" s="84">
        <f t="array" ref="L78">IF(ISERR(INDEX('UNESCO Data'!$M$3:$M$4658,MATCH(A78&amp;$L$130,'UNESCO Data'!$B$3:$B$4658&amp;'UNESCO Data'!$A$3:$A$4658,0))/100),"",INDEX('UNESCO Data'!$M$3:$M$4658,MATCH(A78&amp;$L$130,'UNESCO Data'!$B$3:$B$4658&amp;'UNESCO Data'!$A$3:$A$4658,0))/100)</f>
        <v>0.6141411</v>
      </c>
      <c r="M78" s="81">
        <f t="shared" si="32"/>
        <v>57.520446907398025</v>
      </c>
      <c r="N78" s="84">
        <f t="array" ref="N78">IF(ISERR(INDEX('UNESCO Data'!$M$3:$M$4658,MATCH(A78&amp;$N$130,'UNESCO Data'!$B$3:$B$4658&amp;'UNESCO Data'!$A$3:$A$4658,0))/100),"",INDEX('UNESCO Data'!$M$3:$M$4658,MATCH(A78&amp;$N$130,'UNESCO Data'!$B$3:$B$4658&amp;'UNESCO Data'!$A$3:$A$4658,0))/100)</f>
        <v>0.64576350000000005</v>
      </c>
      <c r="O78" s="81">
        <f t="shared" si="33"/>
        <v>67.656110343930109</v>
      </c>
      <c r="P78" s="57">
        <f t="array" ref="P78">INDEX('UNESCO Data'!$M$3:$M$4658,MATCH(A78&amp;$P$130,'UNESCO Data'!$B$3:$B$4658&amp;'UNESCO Data'!$A$3:$A$4658,0))</f>
        <v>8.9766499999999994</v>
      </c>
      <c r="Q78" s="81">
        <f t="shared" si="34"/>
        <v>57.689958182479252</v>
      </c>
      <c r="R78" s="84">
        <f t="array" ref="R78">IF(ISERR(INDEX('UNESCO Data'!$M$3:$M$4658,MATCH(A78&amp;$R$130,'UNESCO Data'!$B$3:$B$4658&amp;'UNESCO Data'!$A$3:$A$4658,0))/100),"",INDEX('UNESCO Data'!$M$3:$M$4658,MATCH(A78&amp;$R$130,'UNESCO Data'!$B$3:$B$4658&amp;'UNESCO Data'!$A$3:$A$4658,0))/100)</f>
        <v>0.97548270000000004</v>
      </c>
      <c r="S78" s="81">
        <f t="shared" si="35"/>
        <v>96.143264859307266</v>
      </c>
      <c r="T78" s="84">
        <f t="array" ref="T78">IF(ISERR(INDEX('UNESCO Data'!$M$3:$M$4658,MATCH(A78&amp;$T$130,'UNESCO Data'!$B$3:$B$4658&amp;'UNESCO Data'!$A$3:$A$4658,0))/100),"",INDEX('UNESCO Data'!$M$3:$M$4658,MATCH(A78&amp;$T$130,'UNESCO Data'!$B$3:$B$4658&amp;'UNESCO Data'!$A$3:$A$4658,0))/100)</f>
        <v>1</v>
      </c>
      <c r="U78" s="81">
        <f t="shared" si="36"/>
        <v>100</v>
      </c>
      <c r="V78" s="57">
        <f t="array" ref="V78">INDEX('UNESCO Data'!$M$3:$M$4658,MATCH(A78&amp;$V$130,'UNESCO Data'!$B$3:$B$4658&amp;'UNESCO Data'!$A$3:$A$4658,0))</f>
        <v>31.350819999999999</v>
      </c>
      <c r="W78" s="81">
        <f t="shared" si="37"/>
        <v>68.444720416342037</v>
      </c>
      <c r="X78" s="84" t="str">
        <f t="array" ref="X78">IF(ISERR(INDEX('UNESCO Data'!$M$3:$M$4658,MATCH(A78&amp;$X$130,'UNESCO Data'!$B$3:$B$4658&amp;'UNESCO Data'!$A$3:$A$4658,0))/100),"",INDEX('UNESCO Data'!$M$3:$M$4658,MATCH(A78&amp;$X$130,'UNESCO Data'!$B$3:$B$4658&amp;'UNESCO Data'!$A$3:$A$4658,0))/100)</f>
        <v/>
      </c>
      <c r="Y78" s="81" t="str">
        <f t="shared" si="38"/>
        <v/>
      </c>
    </row>
    <row r="79" spans="1:25" x14ac:dyDescent="0.25">
      <c r="A79" s="54" t="s">
        <v>43</v>
      </c>
      <c r="B79" s="61">
        <f t="shared" si="26"/>
        <v>78.404164849019182</v>
      </c>
      <c r="C79" s="59">
        <f t="shared" si="27"/>
        <v>73</v>
      </c>
      <c r="D79" s="84">
        <f t="array" ref="D79">IF(ISERR(INDEX('UNESCO Data'!$M$3:$M$4658,MATCH(A79&amp;$D$130,'UNESCO Data'!$B$3:$B$4658&amp;'UNESCO Data'!$A$3:$A$4658,0))/100),"",INDEX('UNESCO Data'!$M$3:$M$4658,MATCH(A79&amp;$D$130,'UNESCO Data'!$B$3:$B$4658&amp;'UNESCO Data'!$A$3:$A$4658,0))/100)</f>
        <v>3.2475700000000003E-2</v>
      </c>
      <c r="E79" s="81">
        <f t="shared" si="28"/>
        <v>95.134280908066728</v>
      </c>
      <c r="F79" s="84">
        <f t="array" ref="F79">IF(ISERR(INDEX('UNESCO Data'!$M$3:$M$4658,MATCH(A79&amp;$F$130,'UNESCO Data'!$B$3:$B$4658&amp;'UNESCO Data'!$A$3:$A$4658,0))/100),"",INDEX('UNESCO Data'!$M$3:$M$4658,MATCH(A79&amp;$F$130,'UNESCO Data'!$B$3:$B$4658&amp;'UNESCO Data'!$A$3:$A$4658,0))/100)</f>
        <v>7.75203E-2</v>
      </c>
      <c r="G79" s="81">
        <f t="shared" si="29"/>
        <v>87.837232296981256</v>
      </c>
      <c r="H79" s="84">
        <f t="array" ref="H79">IF(ISERR(INDEX('UNESCO Data'!$M$3:$M$4658,MATCH(A79&amp;$H$130,'UNESCO Data'!$B$3:$B$4658&amp;'UNESCO Data'!$A$3:$A$4658,0))/100),"",INDEX('UNESCO Data'!$M$3:$M$4658,MATCH(A79&amp;$H$130,'UNESCO Data'!$B$3:$B$4658&amp;'UNESCO Data'!$A$3:$A$4658,0))/100)</f>
        <v>0.1532945</v>
      </c>
      <c r="I79" s="81">
        <f t="shared" si="30"/>
        <v>82.338097902523785</v>
      </c>
      <c r="J79" s="86">
        <f t="array" ref="J79">IF(ISERR(INDEX('UNESCO Data'!$M$3:$M$4658,MATCH(A79&amp;$J$130,'UNESCO Data'!$B$3:$B$4658&amp;'UNESCO Data'!$A$3:$A$4658,0))/100),"",INDEX('UNESCO Data'!$M$3:$M$4658,MATCH(A79&amp;$J$130,'UNESCO Data'!$B$3:$B$4658&amp;'UNESCO Data'!$A$3:$A$4658,0))/100)</f>
        <v>0.94169999999999998</v>
      </c>
      <c r="K79" s="81">
        <f t="shared" si="31"/>
        <v>91.601339348675936</v>
      </c>
      <c r="L79" s="84">
        <f t="array" ref="L79">IF(ISERR(INDEX('UNESCO Data'!$M$3:$M$4658,MATCH(A79&amp;$L$130,'UNESCO Data'!$B$3:$B$4658&amp;'UNESCO Data'!$A$3:$A$4658,0))/100),"",INDEX('UNESCO Data'!$M$3:$M$4658,MATCH(A79&amp;$L$130,'UNESCO Data'!$B$3:$B$4658&amp;'UNESCO Data'!$A$3:$A$4658,0))/100)</f>
        <v>0.55611390000000005</v>
      </c>
      <c r="M79" s="81">
        <f t="shared" si="32"/>
        <v>51.132180307314343</v>
      </c>
      <c r="N79" s="84">
        <f t="array" ref="N79">IF(ISERR(INDEX('UNESCO Data'!$M$3:$M$4658,MATCH(A79&amp;$N$130,'UNESCO Data'!$B$3:$B$4658&amp;'UNESCO Data'!$A$3:$A$4658,0))/100),"",INDEX('UNESCO Data'!$M$3:$M$4658,MATCH(A79&amp;$N$130,'UNESCO Data'!$B$3:$B$4658&amp;'UNESCO Data'!$A$3:$A$4658,0))/100)</f>
        <v>0.37316569999999999</v>
      </c>
      <c r="O79" s="81">
        <f t="shared" si="33"/>
        <v>37.694526548199846</v>
      </c>
      <c r="P79" s="57">
        <f t="array" ref="P79">INDEX('UNESCO Data'!$M$3:$M$4658,MATCH(A79&amp;$P$130,'UNESCO Data'!$B$3:$B$4658&amp;'UNESCO Data'!$A$3:$A$4658,0))</f>
        <v>8.5095799999999997</v>
      </c>
      <c r="Q79" s="81">
        <f t="shared" si="34"/>
        <v>53.890753862284427</v>
      </c>
      <c r="R79" s="84">
        <f t="array" ref="R79">IF(ISERR(INDEX('UNESCO Data'!$M$3:$M$4658,MATCH(A79&amp;$R$130,'UNESCO Data'!$B$3:$B$4658&amp;'UNESCO Data'!$A$3:$A$4658,0))/100),"",INDEX('UNESCO Data'!$M$3:$M$4658,MATCH(A79&amp;$R$130,'UNESCO Data'!$B$3:$B$4658&amp;'UNESCO Data'!$A$3:$A$4658,0))/100)</f>
        <v>0.99220160000000002</v>
      </c>
      <c r="S79" s="81">
        <f t="shared" si="35"/>
        <v>98.773259562791253</v>
      </c>
      <c r="T79" s="84">
        <f t="array" ref="T79">IF(ISERR(INDEX('UNESCO Data'!$M$3:$M$4658,MATCH(A79&amp;$T$130,'UNESCO Data'!$B$3:$B$4658&amp;'UNESCO Data'!$A$3:$A$4658,0))/100),"",INDEX('UNESCO Data'!$M$3:$M$4658,MATCH(A79&amp;$T$130,'UNESCO Data'!$B$3:$B$4658&amp;'UNESCO Data'!$A$3:$A$4658,0))/100)</f>
        <v>0.93908809999999998</v>
      </c>
      <c r="U79" s="81">
        <f t="shared" si="36"/>
        <v>93.536248407458118</v>
      </c>
      <c r="V79" s="57">
        <f t="array" ref="V79">INDEX('UNESCO Data'!$M$3:$M$4658,MATCH(A79&amp;$V$130,'UNESCO Data'!$B$3:$B$4658&amp;'UNESCO Data'!$A$3:$A$4658,0))</f>
        <v>12.676299999999999</v>
      </c>
      <c r="W79" s="81">
        <f t="shared" si="37"/>
        <v>94.655606768491509</v>
      </c>
      <c r="X79" s="84">
        <f t="array" ref="X79">IF(ISERR(INDEX('UNESCO Data'!$M$3:$M$4658,MATCH(A79&amp;$X$130,'UNESCO Data'!$B$3:$B$4658&amp;'UNESCO Data'!$A$3:$A$4658,0))/100),"",INDEX('UNESCO Data'!$M$3:$M$4658,MATCH(A79&amp;$X$130,'UNESCO Data'!$B$3:$B$4658&amp;'UNESCO Data'!$A$3:$A$4658,0))/100)</f>
        <v>0.23380429999999999</v>
      </c>
      <c r="Y79" s="81">
        <f t="shared" si="38"/>
        <v>75.852287426423914</v>
      </c>
    </row>
    <row r="80" spans="1:25" x14ac:dyDescent="0.25">
      <c r="A80" s="54" t="s">
        <v>136</v>
      </c>
      <c r="B80" s="61">
        <f t="shared" si="26"/>
        <v>78.416047406505001</v>
      </c>
      <c r="C80" s="59">
        <f t="shared" si="27"/>
        <v>74</v>
      </c>
      <c r="D80" s="84">
        <f t="array" ref="D80">IF(ISERR(INDEX('UNESCO Data'!$M$3:$M$4658,MATCH(A80&amp;$D$130,'UNESCO Data'!$B$3:$B$4658&amp;'UNESCO Data'!$A$3:$A$4658,0))/100),"",INDEX('UNESCO Data'!$M$3:$M$4658,MATCH(A80&amp;$D$130,'UNESCO Data'!$B$3:$B$4658&amp;'UNESCO Data'!$A$3:$A$4658,0))/100)</f>
        <v>0.10659679999999999</v>
      </c>
      <c r="E80" s="81">
        <f t="shared" si="28"/>
        <v>83.695309968054076</v>
      </c>
      <c r="F80" s="84">
        <f t="array" ref="F80">IF(ISERR(INDEX('UNESCO Data'!$M$3:$M$4658,MATCH(A80&amp;$F$130,'UNESCO Data'!$B$3:$B$4658&amp;'UNESCO Data'!$A$3:$A$4658,0))/100),"",INDEX('UNESCO Data'!$M$3:$M$4658,MATCH(A80&amp;$F$130,'UNESCO Data'!$B$3:$B$4658&amp;'UNESCO Data'!$A$3:$A$4658,0))/100)</f>
        <v>4.0275600000000002E-2</v>
      </c>
      <c r="G80" s="81">
        <f t="shared" si="29"/>
        <v>93.68084531535996</v>
      </c>
      <c r="H80" s="84">
        <f t="array" ref="H80">IF(ISERR(INDEX('UNESCO Data'!$M$3:$M$4658,MATCH(A80&amp;$H$130,'UNESCO Data'!$B$3:$B$4658&amp;'UNESCO Data'!$A$3:$A$4658,0))/100),"",INDEX('UNESCO Data'!$M$3:$M$4658,MATCH(A80&amp;$H$130,'UNESCO Data'!$B$3:$B$4658&amp;'UNESCO Data'!$A$3:$A$4658,0))/100)</f>
        <v>0.3187875</v>
      </c>
      <c r="I80" s="81">
        <f t="shared" si="30"/>
        <v>62.653085693731555</v>
      </c>
      <c r="J80" s="86">
        <f t="array" ref="J80">IF(ISERR(INDEX('UNESCO Data'!$M$3:$M$4658,MATCH(A80&amp;$J$130,'UNESCO Data'!$B$3:$B$4658&amp;'UNESCO Data'!$A$3:$A$4658,0))/100),"",INDEX('UNESCO Data'!$M$3:$M$4658,MATCH(A80&amp;$J$130,'UNESCO Data'!$B$3:$B$4658&amp;'UNESCO Data'!$A$3:$A$4658,0))/100)</f>
        <v>0.87709999999999999</v>
      </c>
      <c r="K80" s="81">
        <f t="shared" si="31"/>
        <v>82.295104733315156</v>
      </c>
      <c r="L80" s="84" t="str">
        <f t="array" ref="L80">IF(ISERR(INDEX('UNESCO Data'!$M$3:$M$4658,MATCH(A80&amp;$L$130,'UNESCO Data'!$B$3:$B$4658&amp;'UNESCO Data'!$A$3:$A$4658,0))/100),"",INDEX('UNESCO Data'!$M$3:$M$4658,MATCH(A80&amp;$L$130,'UNESCO Data'!$B$3:$B$4658&amp;'UNESCO Data'!$A$3:$A$4658,0))/100)</f>
        <v/>
      </c>
      <c r="M80" s="81" t="str">
        <f t="shared" si="32"/>
        <v/>
      </c>
      <c r="N80" s="84" t="str">
        <f t="array" ref="N80">IF(ISERR(INDEX('UNESCO Data'!$M$3:$M$4658,MATCH(A80&amp;$N$130,'UNESCO Data'!$B$3:$B$4658&amp;'UNESCO Data'!$A$3:$A$4658,0))/100),"",INDEX('UNESCO Data'!$M$3:$M$4658,MATCH(A80&amp;$N$130,'UNESCO Data'!$B$3:$B$4658&amp;'UNESCO Data'!$A$3:$A$4658,0))/100)</f>
        <v/>
      </c>
      <c r="O80" s="81" t="str">
        <f t="shared" si="33"/>
        <v/>
      </c>
      <c r="P80" s="57">
        <f t="array" ref="P80">INDEX('UNESCO Data'!$M$3:$M$4658,MATCH(A80&amp;$P$130,'UNESCO Data'!$B$3:$B$4658&amp;'UNESCO Data'!$A$3:$A$4658,0))</f>
        <v>8.4355799999999999</v>
      </c>
      <c r="Q80" s="81">
        <f t="shared" si="34"/>
        <v>53.288828840993361</v>
      </c>
      <c r="R80" s="84">
        <f t="array" ref="R80">IF(ISERR(INDEX('UNESCO Data'!$M$3:$M$4658,MATCH(A80&amp;$R$130,'UNESCO Data'!$B$3:$B$4658&amp;'UNESCO Data'!$A$3:$A$4658,0))/100),"",INDEX('UNESCO Data'!$M$3:$M$4658,MATCH(A80&amp;$R$130,'UNESCO Data'!$B$3:$B$4658&amp;'UNESCO Data'!$A$3:$A$4658,0))/100)</f>
        <v>0.98601110000000003</v>
      </c>
      <c r="S80" s="81">
        <f t="shared" si="35"/>
        <v>97.79945254128161</v>
      </c>
      <c r="T80" s="84">
        <f t="array" ref="T80">IF(ISERR(INDEX('UNESCO Data'!$M$3:$M$4658,MATCH(A80&amp;$T$130,'UNESCO Data'!$B$3:$B$4658&amp;'UNESCO Data'!$A$3:$A$4658,0))/100),"",INDEX('UNESCO Data'!$M$3:$M$4658,MATCH(A80&amp;$T$130,'UNESCO Data'!$B$3:$B$4658&amp;'UNESCO Data'!$A$3:$A$4658,0))/100)</f>
        <v>0.92076440000000004</v>
      </c>
      <c r="U80" s="81">
        <f t="shared" si="36"/>
        <v>91.591803314524554</v>
      </c>
      <c r="V80" s="57">
        <f t="array" ref="V80">INDEX('UNESCO Data'!$M$3:$M$4658,MATCH(A80&amp;$V$130,'UNESCO Data'!$B$3:$B$4658&amp;'UNESCO Data'!$A$3:$A$4658,0))</f>
        <v>24.159739999999999</v>
      </c>
      <c r="W80" s="81">
        <f t="shared" si="37"/>
        <v>78.537862335342638</v>
      </c>
      <c r="X80" s="84">
        <f t="array" ref="X80">IF(ISERR(INDEX('UNESCO Data'!$M$3:$M$4658,MATCH(A80&amp;$X$130,'UNESCO Data'!$B$3:$B$4658&amp;'UNESCO Data'!$A$3:$A$4658,0))/100),"",INDEX('UNESCO Data'!$M$3:$M$4658,MATCH(A80&amp;$X$130,'UNESCO Data'!$B$3:$B$4658&amp;'UNESCO Data'!$A$3:$A$4658,0))/100)</f>
        <v>0.1963423</v>
      </c>
      <c r="Y80" s="81">
        <f t="shared" si="38"/>
        <v>62.202133915941985</v>
      </c>
    </row>
    <row r="81" spans="1:25" x14ac:dyDescent="0.25">
      <c r="A81" s="54" t="s">
        <v>194</v>
      </c>
      <c r="B81" s="61">
        <f t="shared" si="26"/>
        <v>78.505782640777866</v>
      </c>
      <c r="C81" s="59">
        <f t="shared" si="27"/>
        <v>75</v>
      </c>
      <c r="D81" s="84">
        <f t="array" ref="D81">IF(ISERR(INDEX('UNESCO Data'!$M$3:$M$4658,MATCH(A81&amp;$D$130,'UNESCO Data'!$B$3:$B$4658&amp;'UNESCO Data'!$A$3:$A$4658,0))/100),"",INDEX('UNESCO Data'!$M$3:$M$4658,MATCH(A81&amp;$D$130,'UNESCO Data'!$B$3:$B$4658&amp;'UNESCO Data'!$A$3:$A$4658,0))/100)</f>
        <v>1.79664E-2</v>
      </c>
      <c r="E81" s="81">
        <f t="shared" si="28"/>
        <v>97.373474080590142</v>
      </c>
      <c r="F81" s="84">
        <f t="array" ref="F81">IF(ISERR(INDEX('UNESCO Data'!$M$3:$M$4658,MATCH(A81&amp;$F$130,'UNESCO Data'!$B$3:$B$4658&amp;'UNESCO Data'!$A$3:$A$4658,0))/100),"",INDEX('UNESCO Data'!$M$3:$M$4658,MATCH(A81&amp;$F$130,'UNESCO Data'!$B$3:$B$4658&amp;'UNESCO Data'!$A$3:$A$4658,0))/100)</f>
        <v>7.4981900000000004E-2</v>
      </c>
      <c r="G81" s="81">
        <f t="shared" si="29"/>
        <v>88.235501776554244</v>
      </c>
      <c r="H81" s="84">
        <f t="array" ref="H81">IF(ISERR(INDEX('UNESCO Data'!$M$3:$M$4658,MATCH(A81&amp;$H$130,'UNESCO Data'!$B$3:$B$4658&amp;'UNESCO Data'!$A$3:$A$4658,0))/100),"",INDEX('UNESCO Data'!$M$3:$M$4658,MATCH(A81&amp;$H$130,'UNESCO Data'!$B$3:$B$4658&amp;'UNESCO Data'!$A$3:$A$4658,0))/100)</f>
        <v>0.37507639999999998</v>
      </c>
      <c r="I81" s="81">
        <f t="shared" si="30"/>
        <v>55.957650335622844</v>
      </c>
      <c r="J81" s="86">
        <f t="array" ref="J81">IF(ISERR(INDEX('UNESCO Data'!$M$3:$M$4658,MATCH(A81&amp;$J$130,'UNESCO Data'!$B$3:$B$4658&amp;'UNESCO Data'!$A$3:$A$4658,0))/100),"",INDEX('UNESCO Data'!$M$3:$M$4658,MATCH(A81&amp;$J$130,'UNESCO Data'!$B$3:$B$4658&amp;'UNESCO Data'!$A$3:$A$4658,0))/100)</f>
        <v>0.95338199999999995</v>
      </c>
      <c r="K81" s="81">
        <f t="shared" si="31"/>
        <v>93.284240784846901</v>
      </c>
      <c r="L81" s="84">
        <f t="array" ref="L81">IF(ISERR(INDEX('UNESCO Data'!$M$3:$M$4658,MATCH(A81&amp;$L$130,'UNESCO Data'!$B$3:$B$4658&amp;'UNESCO Data'!$A$3:$A$4658,0))/100),"",INDEX('UNESCO Data'!$M$3:$M$4658,MATCH(A81&amp;$L$130,'UNESCO Data'!$B$3:$B$4658&amp;'UNESCO Data'!$A$3:$A$4658,0))/100)</f>
        <v>0.7498587000000001</v>
      </c>
      <c r="M81" s="81">
        <f t="shared" si="32"/>
        <v>72.461719467913071</v>
      </c>
      <c r="N81" s="84">
        <f t="array" ref="N81">IF(ISERR(INDEX('UNESCO Data'!$M$3:$M$4658,MATCH(A81&amp;$N$130,'UNESCO Data'!$B$3:$B$4658&amp;'UNESCO Data'!$A$3:$A$4658,0))/100),"",INDEX('UNESCO Data'!$M$3:$M$4658,MATCH(A81&amp;$N$130,'UNESCO Data'!$B$3:$B$4658&amp;'UNESCO Data'!$A$3:$A$4658,0))/100)</f>
        <v>0.45755980000000002</v>
      </c>
      <c r="O81" s="81">
        <f t="shared" si="33"/>
        <v>46.970393407782865</v>
      </c>
      <c r="P81" s="57">
        <f t="array" ref="P81">INDEX('UNESCO Data'!$M$3:$M$4658,MATCH(A81&amp;$P$130,'UNESCO Data'!$B$3:$B$4658&amp;'UNESCO Data'!$A$3:$A$4658,0))</f>
        <v>10.36192</v>
      </c>
      <c r="Q81" s="81">
        <f t="shared" si="34"/>
        <v>68.957913239828883</v>
      </c>
      <c r="R81" s="84">
        <f t="array" ref="R81">IF(ISERR(INDEX('UNESCO Data'!$M$3:$M$4658,MATCH(A81&amp;$R$130,'UNESCO Data'!$B$3:$B$4658&amp;'UNESCO Data'!$A$3:$A$4658,0))/100),"",INDEX('UNESCO Data'!$M$3:$M$4658,MATCH(A81&amp;$R$130,'UNESCO Data'!$B$3:$B$4658&amp;'UNESCO Data'!$A$3:$A$4658,0))/100)</f>
        <v>0.98155140000000007</v>
      </c>
      <c r="S81" s="81">
        <f t="shared" si="35"/>
        <v>97.097911926819677</v>
      </c>
      <c r="T81" s="84">
        <f t="array" ref="T81">IF(ISERR(INDEX('UNESCO Data'!$M$3:$M$4658,MATCH(A81&amp;$T$130,'UNESCO Data'!$B$3:$B$4658&amp;'UNESCO Data'!$A$3:$A$4658,0))/100),"",INDEX('UNESCO Data'!$M$3:$M$4658,MATCH(A81&amp;$T$130,'UNESCO Data'!$B$3:$B$4658&amp;'UNESCO Data'!$A$3:$A$4658,0))/100)</f>
        <v>0.99611869999999991</v>
      </c>
      <c r="U81" s="81">
        <f t="shared" si="36"/>
        <v>99.588130413660821</v>
      </c>
      <c r="V81" s="57">
        <f t="array" ref="V81">INDEX('UNESCO Data'!$M$3:$M$4658,MATCH(A81&amp;$V$130,'UNESCO Data'!$B$3:$B$4658&amp;'UNESCO Data'!$A$3:$A$4658,0))</f>
        <v>19.237290000000002</v>
      </c>
      <c r="W81" s="81">
        <f t="shared" si="37"/>
        <v>85.446836569975602</v>
      </c>
      <c r="X81" s="84">
        <f t="array" ref="X81">IF(ISERR(INDEX('UNESCO Data'!$M$3:$M$4658,MATCH(A81&amp;$X$130,'UNESCO Data'!$B$3:$B$4658&amp;'UNESCO Data'!$A$3:$A$4658,0))/100),"",INDEX('UNESCO Data'!$M$3:$M$4658,MATCH(A81&amp;$X$130,'UNESCO Data'!$B$3:$B$4658&amp;'UNESCO Data'!$A$3:$A$4658,0))/100)</f>
        <v>0.18533080000000002</v>
      </c>
      <c r="Y81" s="81">
        <f t="shared" si="38"/>
        <v>58.189837044961493</v>
      </c>
    </row>
    <row r="82" spans="1:25" x14ac:dyDescent="0.25">
      <c r="A82" s="54" t="s">
        <v>56</v>
      </c>
      <c r="B82" s="61">
        <f t="shared" si="26"/>
        <v>78.697848049000356</v>
      </c>
      <c r="C82" s="59">
        <f t="shared" si="27"/>
        <v>76</v>
      </c>
      <c r="D82" s="84">
        <f t="array" ref="D82">IF(ISERR(INDEX('UNESCO Data'!$M$3:$M$4658,MATCH(A82&amp;$D$130,'UNESCO Data'!$B$3:$B$4658&amp;'UNESCO Data'!$A$3:$A$4658,0))/100),"",INDEX('UNESCO Data'!$M$3:$M$4658,MATCH(A82&amp;$D$130,'UNESCO Data'!$B$3:$B$4658&amp;'UNESCO Data'!$A$3:$A$4658,0))/100)</f>
        <v>1.45206E-2</v>
      </c>
      <c r="E82" s="81">
        <f t="shared" si="28"/>
        <v>97.905257959473431</v>
      </c>
      <c r="F82" s="84">
        <f t="array" ref="F82">IF(ISERR(INDEX('UNESCO Data'!$M$3:$M$4658,MATCH(A82&amp;$F$130,'UNESCO Data'!$B$3:$B$4658&amp;'UNESCO Data'!$A$3:$A$4658,0))/100),"",INDEX('UNESCO Data'!$M$3:$M$4658,MATCH(A82&amp;$F$130,'UNESCO Data'!$B$3:$B$4658&amp;'UNESCO Data'!$A$3:$A$4658,0))/100)</f>
        <v>7.0351800000000006E-2</v>
      </c>
      <c r="G82" s="81">
        <f t="shared" si="29"/>
        <v>88.961954470129328</v>
      </c>
      <c r="H82" s="84">
        <f t="array" ref="H82">IF(ISERR(INDEX('UNESCO Data'!$M$3:$M$4658,MATCH(A82&amp;$H$130,'UNESCO Data'!$B$3:$B$4658&amp;'UNESCO Data'!$A$3:$A$4658,0))/100),"",INDEX('UNESCO Data'!$M$3:$M$4658,MATCH(A82&amp;$H$130,'UNESCO Data'!$B$3:$B$4658&amp;'UNESCO Data'!$A$3:$A$4658,0))/100)</f>
        <v>0.21350829999999998</v>
      </c>
      <c r="I82" s="81">
        <f t="shared" si="30"/>
        <v>75.175804705000189</v>
      </c>
      <c r="J82" s="86">
        <f t="array" ref="J82">IF(ISERR(INDEX('UNESCO Data'!$M$3:$M$4658,MATCH(A82&amp;$J$130,'UNESCO Data'!$B$3:$B$4658&amp;'UNESCO Data'!$A$3:$A$4658,0))/100),"",INDEX('UNESCO Data'!$M$3:$M$4658,MATCH(A82&amp;$J$130,'UNESCO Data'!$B$3:$B$4658&amp;'UNESCO Data'!$A$3:$A$4658,0))/100)</f>
        <v>0.90228609999999998</v>
      </c>
      <c r="K82" s="81">
        <f t="shared" si="31"/>
        <v>85.92339816436683</v>
      </c>
      <c r="L82" s="84">
        <f t="array" ref="L82">IF(ISERR(INDEX('UNESCO Data'!$M$3:$M$4658,MATCH(A82&amp;$L$130,'UNESCO Data'!$B$3:$B$4658&amp;'UNESCO Data'!$A$3:$A$4658,0))/100),"",INDEX('UNESCO Data'!$M$3:$M$4658,MATCH(A82&amp;$L$130,'UNESCO Data'!$B$3:$B$4658&amp;'UNESCO Data'!$A$3:$A$4658,0))/100)</f>
        <v>0.79406809999999994</v>
      </c>
      <c r="M82" s="81">
        <f t="shared" si="32"/>
        <v>77.328772047216219</v>
      </c>
      <c r="N82" s="84">
        <f t="array" ref="N82">IF(ISERR(INDEX('UNESCO Data'!$M$3:$M$4658,MATCH(A82&amp;$N$130,'UNESCO Data'!$B$3:$B$4658&amp;'UNESCO Data'!$A$3:$A$4658,0))/100),"",INDEX('UNESCO Data'!$M$3:$M$4658,MATCH(A82&amp;$N$130,'UNESCO Data'!$B$3:$B$4658&amp;'UNESCO Data'!$A$3:$A$4658,0))/100)</f>
        <v>0.42810519999999996</v>
      </c>
      <c r="O82" s="81">
        <f t="shared" si="33"/>
        <v>43.732999466710268</v>
      </c>
      <c r="P82" s="57">
        <f t="array" ref="P82">INDEX('UNESCO Data'!$M$3:$M$4658,MATCH(A82&amp;$P$130,'UNESCO Data'!$B$3:$B$4658&amp;'UNESCO Data'!$A$3:$A$4658,0))</f>
        <v>11.187939999999999</v>
      </c>
      <c r="Q82" s="81">
        <f t="shared" si="34"/>
        <v>75.676860619380832</v>
      </c>
      <c r="R82" s="84">
        <f t="array" ref="R82">IF(ISERR(INDEX('UNESCO Data'!$M$3:$M$4658,MATCH(A82&amp;$R$130,'UNESCO Data'!$B$3:$B$4658&amp;'UNESCO Data'!$A$3:$A$4658,0))/100),"",INDEX('UNESCO Data'!$M$3:$M$4658,MATCH(A82&amp;$R$130,'UNESCO Data'!$B$3:$B$4658&amp;'UNESCO Data'!$A$3:$A$4658,0))/100)</f>
        <v>0.94453540000000002</v>
      </c>
      <c r="S82" s="81">
        <f t="shared" si="35"/>
        <v>91.275047746510978</v>
      </c>
      <c r="T82" s="84">
        <f t="array" ref="T82">IF(ISERR(INDEX('UNESCO Data'!$M$3:$M$4658,MATCH(A82&amp;$T$130,'UNESCO Data'!$B$3:$B$4658&amp;'UNESCO Data'!$A$3:$A$4658,0))/100),"",INDEX('UNESCO Data'!$M$3:$M$4658,MATCH(A82&amp;$T$130,'UNESCO Data'!$B$3:$B$4658&amp;'UNESCO Data'!$A$3:$A$4658,0))/100)</f>
        <v>0.7270394</v>
      </c>
      <c r="U82" s="81">
        <f t="shared" si="36"/>
        <v>71.034403573830602</v>
      </c>
      <c r="V82" s="57">
        <f t="array" ref="V82">INDEX('UNESCO Data'!$M$3:$M$4658,MATCH(A82&amp;$V$130,'UNESCO Data'!$B$3:$B$4658&amp;'UNESCO Data'!$A$3:$A$4658,0))</f>
        <v>23.14367</v>
      </c>
      <c r="W82" s="81">
        <f t="shared" si="37"/>
        <v>79.963981737385012</v>
      </c>
      <c r="X82" s="84" t="str">
        <f t="array" ref="X82">IF(ISERR(INDEX('UNESCO Data'!$M$3:$M$4658,MATCH(A82&amp;$X$130,'UNESCO Data'!$B$3:$B$4658&amp;'UNESCO Data'!$A$3:$A$4658,0))/100),"",INDEX('UNESCO Data'!$M$3:$M$4658,MATCH(A82&amp;$X$130,'UNESCO Data'!$B$3:$B$4658&amp;'UNESCO Data'!$A$3:$A$4658,0))/100)</f>
        <v/>
      </c>
      <c r="Y82" s="81" t="str">
        <f t="shared" si="38"/>
        <v/>
      </c>
    </row>
    <row r="83" spans="1:25" x14ac:dyDescent="0.25">
      <c r="A83" s="54" t="s">
        <v>165</v>
      </c>
      <c r="B83" s="61">
        <f t="shared" si="26"/>
        <v>78.770216801415685</v>
      </c>
      <c r="C83" s="59">
        <f t="shared" si="27"/>
        <v>77</v>
      </c>
      <c r="D83" s="84">
        <f t="array" ref="D83">IF(ISERR(INDEX('UNESCO Data'!$M$3:$M$4658,MATCH(A83&amp;$D$130,'UNESCO Data'!$B$3:$B$4658&amp;'UNESCO Data'!$A$3:$A$4658,0))/100),"",INDEX('UNESCO Data'!$M$3:$M$4658,MATCH(A83&amp;$D$130,'UNESCO Data'!$B$3:$B$4658&amp;'UNESCO Data'!$A$3:$A$4658,0))/100)</f>
        <v>6.4507000000000002E-3</v>
      </c>
      <c r="E83" s="81">
        <f t="shared" si="28"/>
        <v>99.150670555735601</v>
      </c>
      <c r="F83" s="84" t="str">
        <f t="array" ref="F83">IF(ISERR(INDEX('UNESCO Data'!$M$3:$M$4658,MATCH(A83&amp;$F$130,'UNESCO Data'!$B$3:$B$4658&amp;'UNESCO Data'!$A$3:$A$4658,0))/100),"",INDEX('UNESCO Data'!$M$3:$M$4658,MATCH(A83&amp;$F$130,'UNESCO Data'!$B$3:$B$4658&amp;'UNESCO Data'!$A$3:$A$4658,0))/100)</f>
        <v/>
      </c>
      <c r="G83" s="81" t="str">
        <f t="shared" si="29"/>
        <v/>
      </c>
      <c r="H83" s="84">
        <f t="array" ref="H83">IF(ISERR(INDEX('UNESCO Data'!$M$3:$M$4658,MATCH(A83&amp;$H$130,'UNESCO Data'!$B$3:$B$4658&amp;'UNESCO Data'!$A$3:$A$4658,0))/100),"",INDEX('UNESCO Data'!$M$3:$M$4658,MATCH(A83&amp;$H$130,'UNESCO Data'!$B$3:$B$4658&amp;'UNESCO Data'!$A$3:$A$4658,0))/100)</f>
        <v>2.0156900000000002E-2</v>
      </c>
      <c r="I83" s="81">
        <f t="shared" si="30"/>
        <v>98.174509602410168</v>
      </c>
      <c r="J83" s="86" t="str">
        <f t="array" ref="J83">IF(ISERR(INDEX('UNESCO Data'!$M$3:$M$4658,MATCH(A83&amp;$J$130,'UNESCO Data'!$B$3:$B$4658&amp;'UNESCO Data'!$A$3:$A$4658,0))/100),"",INDEX('UNESCO Data'!$M$3:$M$4658,MATCH(A83&amp;$J$130,'UNESCO Data'!$B$3:$B$4658&amp;'UNESCO Data'!$A$3:$A$4658,0))/100)</f>
        <v/>
      </c>
      <c r="K83" s="81" t="str">
        <f t="shared" si="31"/>
        <v/>
      </c>
      <c r="L83" s="84">
        <f t="array" ref="L83">IF(ISERR(INDEX('UNESCO Data'!$M$3:$M$4658,MATCH(A83&amp;$L$130,'UNESCO Data'!$B$3:$B$4658&amp;'UNESCO Data'!$A$3:$A$4658,0))/100),"",INDEX('UNESCO Data'!$M$3:$M$4658,MATCH(A83&amp;$L$130,'UNESCO Data'!$B$3:$B$4658&amp;'UNESCO Data'!$A$3:$A$4658,0))/100)</f>
        <v>0.85327569999999997</v>
      </c>
      <c r="M83" s="81">
        <f t="shared" si="32"/>
        <v>83.846989944187214</v>
      </c>
      <c r="N83" s="84">
        <f t="array" ref="N83">IF(ISERR(INDEX('UNESCO Data'!$M$3:$M$4658,MATCH(A83&amp;$N$130,'UNESCO Data'!$B$3:$B$4658&amp;'UNESCO Data'!$A$3:$A$4658,0))/100),"",INDEX('UNESCO Data'!$M$3:$M$4658,MATCH(A83&amp;$N$130,'UNESCO Data'!$B$3:$B$4658&amp;'UNESCO Data'!$A$3:$A$4658,0))/100)</f>
        <v>0.60482049999999998</v>
      </c>
      <c r="O83" s="81">
        <f t="shared" si="33"/>
        <v>63.156011203920229</v>
      </c>
      <c r="P83" s="57">
        <f t="array" ref="P83">INDEX('UNESCO Data'!$M$3:$M$4658,MATCH(A83&amp;$P$130,'UNESCO Data'!$B$3:$B$4658&amp;'UNESCO Data'!$A$3:$A$4658,0))</f>
        <v>10.074719999999999</v>
      </c>
      <c r="Q83" s="81">
        <f t="shared" si="34"/>
        <v>66.621793427466812</v>
      </c>
      <c r="R83" s="84">
        <f t="array" ref="R83">IF(ISERR(INDEX('UNESCO Data'!$M$3:$M$4658,MATCH(A83&amp;$R$130,'UNESCO Data'!$B$3:$B$4658&amp;'UNESCO Data'!$A$3:$A$4658,0))/100),"",INDEX('UNESCO Data'!$M$3:$M$4658,MATCH(A83&amp;$R$130,'UNESCO Data'!$B$3:$B$4658&amp;'UNESCO Data'!$A$3:$A$4658,0))/100)</f>
        <v>0.99783050000000006</v>
      </c>
      <c r="S83" s="81">
        <f t="shared" si="35"/>
        <v>99.658723151091976</v>
      </c>
      <c r="T83" s="84" t="str">
        <f t="array" ref="T83">IF(ISERR(INDEX('UNESCO Data'!$M$3:$M$4658,MATCH(A83&amp;$T$130,'UNESCO Data'!$B$3:$B$4658&amp;'UNESCO Data'!$A$3:$A$4658,0))/100),"",INDEX('UNESCO Data'!$M$3:$M$4658,MATCH(A83&amp;$T$130,'UNESCO Data'!$B$3:$B$4658&amp;'UNESCO Data'!$A$3:$A$4658,0))/100)</f>
        <v/>
      </c>
      <c r="U83" s="81" t="str">
        <f t="shared" si="36"/>
        <v/>
      </c>
      <c r="V83" s="57">
        <f t="array" ref="V83">INDEX('UNESCO Data'!$M$3:$M$4658,MATCH(A83&amp;$V$130,'UNESCO Data'!$B$3:$B$4658&amp;'UNESCO Data'!$A$3:$A$4658,0))</f>
        <v>13.18623</v>
      </c>
      <c r="W83" s="81">
        <f t="shared" si="37"/>
        <v>93.939887313450555</v>
      </c>
      <c r="X83" s="84">
        <f t="array" ref="X83">IF(ISERR(INDEX('UNESCO Data'!$M$3:$M$4658,MATCH(A83&amp;$X$130,'UNESCO Data'!$B$3:$B$4658&amp;'UNESCO Data'!$A$3:$A$4658,0))/100),"",INDEX('UNESCO Data'!$M$3:$M$4658,MATCH(A83&amp;$X$130,'UNESCO Data'!$B$3:$B$4658&amp;'UNESCO Data'!$A$3:$A$4658,0))/100)</f>
        <v>9.59261E-2</v>
      </c>
      <c r="Y83" s="81">
        <f t="shared" si="38"/>
        <v>25.613149213062929</v>
      </c>
    </row>
    <row r="84" spans="1:25" x14ac:dyDescent="0.25">
      <c r="A84" s="54" t="s">
        <v>163</v>
      </c>
      <c r="B84" s="61">
        <f t="shared" si="26"/>
        <v>78.780816908107482</v>
      </c>
      <c r="C84" s="59">
        <f t="shared" si="27"/>
        <v>78</v>
      </c>
      <c r="D84" s="84">
        <f t="array" ref="D84">IF(ISERR(INDEX('UNESCO Data'!$M$3:$M$4658,MATCH(A84&amp;$D$130,'UNESCO Data'!$B$3:$B$4658&amp;'UNESCO Data'!$A$3:$A$4658,0))/100),"",INDEX('UNESCO Data'!$M$3:$M$4658,MATCH(A84&amp;$D$130,'UNESCO Data'!$B$3:$B$4658&amp;'UNESCO Data'!$A$3:$A$4658,0))/100)</f>
        <v>8.5258E-3</v>
      </c>
      <c r="E84" s="81">
        <f t="shared" si="28"/>
        <v>98.830424248036167</v>
      </c>
      <c r="F84" s="84">
        <f t="array" ref="F84">IF(ISERR(INDEX('UNESCO Data'!$M$3:$M$4658,MATCH(A84&amp;$F$130,'UNESCO Data'!$B$3:$B$4658&amp;'UNESCO Data'!$A$3:$A$4658,0))/100),"",INDEX('UNESCO Data'!$M$3:$M$4658,MATCH(A84&amp;$F$130,'UNESCO Data'!$B$3:$B$4658&amp;'UNESCO Data'!$A$3:$A$4658,0))/100)</f>
        <v>3.4452799999999999E-2</v>
      </c>
      <c r="G84" s="81">
        <f t="shared" si="29"/>
        <v>94.594430063885667</v>
      </c>
      <c r="H84" s="84">
        <f t="array" ref="H84">IF(ISERR(INDEX('UNESCO Data'!$M$3:$M$4658,MATCH(A84&amp;$H$130,'UNESCO Data'!$B$3:$B$4658&amp;'UNESCO Data'!$A$3:$A$4658,0))/100),"",INDEX('UNESCO Data'!$M$3:$M$4658,MATCH(A84&amp;$H$130,'UNESCO Data'!$B$3:$B$4658&amp;'UNESCO Data'!$A$3:$A$4658,0))/100)</f>
        <v>0.12574360000000001</v>
      </c>
      <c r="I84" s="81">
        <f t="shared" si="30"/>
        <v>85.615214172476072</v>
      </c>
      <c r="J84" s="86">
        <f t="array" ref="J84">IF(ISERR(INDEX('UNESCO Data'!$M$3:$M$4658,MATCH(A84&amp;$J$130,'UNESCO Data'!$B$3:$B$4658&amp;'UNESCO Data'!$A$3:$A$4658,0))/100),"",INDEX('UNESCO Data'!$M$3:$M$4658,MATCH(A84&amp;$J$130,'UNESCO Data'!$B$3:$B$4658&amp;'UNESCO Data'!$A$3:$A$4658,0))/100)</f>
        <v>0.91310329999999995</v>
      </c>
      <c r="K84" s="81">
        <f t="shared" si="31"/>
        <v>87.481717066553827</v>
      </c>
      <c r="L84" s="84">
        <f t="array" ref="L84">IF(ISERR(INDEX('UNESCO Data'!$M$3:$M$4658,MATCH(A84&amp;$L$130,'UNESCO Data'!$B$3:$B$4658&amp;'UNESCO Data'!$A$3:$A$4658,0))/100),"",INDEX('UNESCO Data'!$M$3:$M$4658,MATCH(A84&amp;$L$130,'UNESCO Data'!$B$3:$B$4658&amp;'UNESCO Data'!$A$3:$A$4658,0))/100)</f>
        <v>0.82018809999999998</v>
      </c>
      <c r="M84" s="81">
        <f t="shared" si="32"/>
        <v>80.204346322628211</v>
      </c>
      <c r="N84" s="84">
        <f t="array" ref="N84">IF(ISERR(INDEX('UNESCO Data'!$M$3:$M$4658,MATCH(A84&amp;$N$130,'UNESCO Data'!$B$3:$B$4658&amp;'UNESCO Data'!$A$3:$A$4658,0))/100),"",INDEX('UNESCO Data'!$M$3:$M$4658,MATCH(A84&amp;$N$130,'UNESCO Data'!$B$3:$B$4658&amp;'UNESCO Data'!$A$3:$A$4658,0))/100)</f>
        <v>0.46005629999999997</v>
      </c>
      <c r="O84" s="81">
        <f t="shared" si="33"/>
        <v>47.244787016043965</v>
      </c>
      <c r="P84" s="57">
        <f t="array" ref="P84">INDEX('UNESCO Data'!$M$3:$M$4658,MATCH(A84&amp;$P$130,'UNESCO Data'!$B$3:$B$4658&amp;'UNESCO Data'!$A$3:$A$4658,0))</f>
        <v>10.518230000000001</v>
      </c>
      <c r="Q84" s="81">
        <f t="shared" si="34"/>
        <v>70.229357835477629</v>
      </c>
      <c r="R84" s="84">
        <f t="array" ref="R84">IF(ISERR(INDEX('UNESCO Data'!$M$3:$M$4658,MATCH(A84&amp;$R$130,'UNESCO Data'!$B$3:$B$4658&amp;'UNESCO Data'!$A$3:$A$4658,0))/100),"",INDEX('UNESCO Data'!$M$3:$M$4658,MATCH(A84&amp;$R$130,'UNESCO Data'!$B$3:$B$4658&amp;'UNESCO Data'!$A$3:$A$4658,0))/100)</f>
        <v>0.98695449999999996</v>
      </c>
      <c r="S84" s="81">
        <f t="shared" si="35"/>
        <v>97.947855666084465</v>
      </c>
      <c r="T84" s="84" t="str">
        <f t="array" ref="T84">IF(ISERR(INDEX('UNESCO Data'!$M$3:$M$4658,MATCH(A84&amp;$T$130,'UNESCO Data'!$B$3:$B$4658&amp;'UNESCO Data'!$A$3:$A$4658,0))/100),"",INDEX('UNESCO Data'!$M$3:$M$4658,MATCH(A84&amp;$T$130,'UNESCO Data'!$B$3:$B$4658&amp;'UNESCO Data'!$A$3:$A$4658,0))/100)</f>
        <v/>
      </c>
      <c r="U84" s="81" t="str">
        <f t="shared" si="36"/>
        <v/>
      </c>
      <c r="V84" s="57">
        <f t="array" ref="V84">INDEX('UNESCO Data'!$M$3:$M$4658,MATCH(A84&amp;$V$130,'UNESCO Data'!$B$3:$B$4658&amp;'UNESCO Data'!$A$3:$A$4658,0))</f>
        <v>33.595660000000002</v>
      </c>
      <c r="W84" s="81">
        <f t="shared" si="37"/>
        <v>65.293943522544538</v>
      </c>
      <c r="X84" s="84">
        <f t="array" ref="X84">IF(ISERR(INDEX('UNESCO Data'!$M$3:$M$4658,MATCH(A84&amp;$X$130,'UNESCO Data'!$B$3:$B$4658&amp;'UNESCO Data'!$A$3:$A$4658,0))/100),"",INDEX('UNESCO Data'!$M$3:$M$4658,MATCH(A84&amp;$X$130,'UNESCO Data'!$B$3:$B$4658&amp;'UNESCO Data'!$A$3:$A$4658,0))/100)</f>
        <v>0.19130340000000001</v>
      </c>
      <c r="Y84" s="81">
        <f t="shared" si="38"/>
        <v>60.366093167344282</v>
      </c>
    </row>
    <row r="85" spans="1:25" x14ac:dyDescent="0.25">
      <c r="A85" s="54" t="s">
        <v>16</v>
      </c>
      <c r="B85" s="61">
        <f t="shared" si="26"/>
        <v>79.154733791192967</v>
      </c>
      <c r="C85" s="59">
        <f t="shared" si="27"/>
        <v>79</v>
      </c>
      <c r="D85" s="84">
        <f t="array" ref="D85">IF(ISERR(INDEX('UNESCO Data'!$M$3:$M$4658,MATCH(A85&amp;$D$130,'UNESCO Data'!$B$3:$B$4658&amp;'UNESCO Data'!$A$3:$A$4658,0))/100),"",INDEX('UNESCO Data'!$M$3:$M$4658,MATCH(A85&amp;$D$130,'UNESCO Data'!$B$3:$B$4658&amp;'UNESCO Data'!$A$3:$A$4658,0))/100)</f>
        <v>2.46176E-2</v>
      </c>
      <c r="E85" s="81">
        <f t="shared" si="28"/>
        <v>96.347006805870635</v>
      </c>
      <c r="F85" s="84">
        <f t="array" ref="F85">IF(ISERR(INDEX('UNESCO Data'!$M$3:$M$4658,MATCH(A85&amp;$F$130,'UNESCO Data'!$B$3:$B$4658&amp;'UNESCO Data'!$A$3:$A$4658,0))/100),"",INDEX('UNESCO Data'!$M$3:$M$4658,MATCH(A85&amp;$F$130,'UNESCO Data'!$B$3:$B$4658&amp;'UNESCO Data'!$A$3:$A$4658,0))/100)</f>
        <v>1.36072E-2</v>
      </c>
      <c r="G85" s="81">
        <f t="shared" si="29"/>
        <v>97.865059698059511</v>
      </c>
      <c r="H85" s="84">
        <f t="array" ref="H85">IF(ISERR(INDEX('UNESCO Data'!$M$3:$M$4658,MATCH(A85&amp;$H$130,'UNESCO Data'!$B$3:$B$4658&amp;'UNESCO Data'!$A$3:$A$4658,0))/100),"",INDEX('UNESCO Data'!$M$3:$M$4658,MATCH(A85&amp;$H$130,'UNESCO Data'!$B$3:$B$4658&amp;'UNESCO Data'!$A$3:$A$4658,0))/100)</f>
        <v>0.10453369999999999</v>
      </c>
      <c r="I85" s="81">
        <f t="shared" si="30"/>
        <v>88.138083057850466</v>
      </c>
      <c r="J85" s="86" t="str">
        <f t="array" ref="J85">IF(ISERR(INDEX('UNESCO Data'!$M$3:$M$4658,MATCH(A85&amp;$J$130,'UNESCO Data'!$B$3:$B$4658&amp;'UNESCO Data'!$A$3:$A$4658,0))/100),"",INDEX('UNESCO Data'!$M$3:$M$4658,MATCH(A85&amp;$J$130,'UNESCO Data'!$B$3:$B$4658&amp;'UNESCO Data'!$A$3:$A$4658,0))/100)</f>
        <v/>
      </c>
      <c r="K85" s="81" t="str">
        <f t="shared" si="31"/>
        <v/>
      </c>
      <c r="L85" s="84" t="str">
        <f t="array" ref="L85">IF(ISERR(INDEX('UNESCO Data'!$M$3:$M$4658,MATCH(A85&amp;$L$130,'UNESCO Data'!$B$3:$B$4658&amp;'UNESCO Data'!$A$3:$A$4658,0))/100),"",INDEX('UNESCO Data'!$M$3:$M$4658,MATCH(A85&amp;$L$130,'UNESCO Data'!$B$3:$B$4658&amp;'UNESCO Data'!$A$3:$A$4658,0))/100)</f>
        <v/>
      </c>
      <c r="M85" s="81" t="str">
        <f t="shared" si="32"/>
        <v/>
      </c>
      <c r="N85" s="84" t="str">
        <f t="array" ref="N85">IF(ISERR(INDEX('UNESCO Data'!$M$3:$M$4658,MATCH(A85&amp;$N$130,'UNESCO Data'!$B$3:$B$4658&amp;'UNESCO Data'!$A$3:$A$4658,0))/100),"",INDEX('UNESCO Data'!$M$3:$M$4658,MATCH(A85&amp;$N$130,'UNESCO Data'!$B$3:$B$4658&amp;'UNESCO Data'!$A$3:$A$4658,0))/100)</f>
        <v/>
      </c>
      <c r="O85" s="81" t="str">
        <f t="shared" si="33"/>
        <v/>
      </c>
      <c r="P85" s="57">
        <f t="array" ref="P85">INDEX('UNESCO Data'!$M$3:$M$4658,MATCH(A85&amp;$P$130,'UNESCO Data'!$B$3:$B$4658&amp;'UNESCO Data'!$A$3:$A$4658,0))</f>
        <v>8.6768999999999998</v>
      </c>
      <c r="Q85" s="81">
        <f t="shared" si="34"/>
        <v>55.251755140154977</v>
      </c>
      <c r="R85" s="84">
        <f t="array" ref="R85">IF(ISERR(INDEX('UNESCO Data'!$M$3:$M$4658,MATCH(A85&amp;$R$130,'UNESCO Data'!$B$3:$B$4658&amp;'UNESCO Data'!$A$3:$A$4658,0))/100),"",INDEX('UNESCO Data'!$M$3:$M$4658,MATCH(A85&amp;$R$130,'UNESCO Data'!$B$3:$B$4658&amp;'UNESCO Data'!$A$3:$A$4658,0))/100)</f>
        <v>0.99790199999999996</v>
      </c>
      <c r="S85" s="81">
        <f t="shared" si="35"/>
        <v>99.669970578931057</v>
      </c>
      <c r="T85" s="84">
        <f t="array" ref="T85">IF(ISERR(INDEX('UNESCO Data'!$M$3:$M$4658,MATCH(A85&amp;$T$130,'UNESCO Data'!$B$3:$B$4658&amp;'UNESCO Data'!$A$3:$A$4658,0))/100),"",INDEX('UNESCO Data'!$M$3:$M$4658,MATCH(A85&amp;$T$130,'UNESCO Data'!$B$3:$B$4658&amp;'UNESCO Data'!$A$3:$A$4658,0))/100)</f>
        <v>0.8248183</v>
      </c>
      <c r="U85" s="81">
        <f t="shared" si="36"/>
        <v>81.410348513850423</v>
      </c>
      <c r="V85" s="57">
        <f t="array" ref="V85">INDEX('UNESCO Data'!$M$3:$M$4658,MATCH(A85&amp;$V$130,'UNESCO Data'!$B$3:$B$4658&amp;'UNESCO Data'!$A$3:$A$4658,0))</f>
        <v>11.731640000000001</v>
      </c>
      <c r="W85" s="81">
        <f t="shared" si="37"/>
        <v>95.981497656258455</v>
      </c>
      <c r="X85" s="84">
        <f t="array" ref="X85">IF(ISERR(INDEX('UNESCO Data'!$M$3:$M$4658,MATCH(A85&amp;$X$130,'UNESCO Data'!$B$3:$B$4658&amp;'UNESCO Data'!$A$3:$A$4658,0))/100),"",INDEX('UNESCO Data'!$M$3:$M$4658,MATCH(A85&amp;$X$130,'UNESCO Data'!$B$3:$B$4658&amp;'UNESCO Data'!$A$3:$A$4658,0))/100)</f>
        <v>7.6607999999999996E-2</v>
      </c>
      <c r="Y85" s="81">
        <f t="shared" si="38"/>
        <v>18.574148878568213</v>
      </c>
    </row>
    <row r="86" spans="1:25" x14ac:dyDescent="0.25">
      <c r="A86" s="54" t="s">
        <v>144</v>
      </c>
      <c r="B86" s="61">
        <f t="shared" si="26"/>
        <v>79.278292503826691</v>
      </c>
      <c r="C86" s="59">
        <f t="shared" si="27"/>
        <v>80</v>
      </c>
      <c r="D86" s="84">
        <f t="array" ref="D86">IF(ISERR(INDEX('UNESCO Data'!$M$3:$M$4658,MATCH(A86&amp;$D$130,'UNESCO Data'!$B$3:$B$4658&amp;'UNESCO Data'!$A$3:$A$4658,0))/100),"",INDEX('UNESCO Data'!$M$3:$M$4658,MATCH(A86&amp;$D$130,'UNESCO Data'!$B$3:$B$4658&amp;'UNESCO Data'!$A$3:$A$4658,0))/100)</f>
        <v>9.7866199999999987E-2</v>
      </c>
      <c r="E86" s="81">
        <f t="shared" si="28"/>
        <v>85.042687161442657</v>
      </c>
      <c r="F86" s="84">
        <f t="array" ref="F86">IF(ISERR(INDEX('UNESCO Data'!$M$3:$M$4658,MATCH(A86&amp;$F$130,'UNESCO Data'!$B$3:$B$4658&amp;'UNESCO Data'!$A$3:$A$4658,0))/100),"",INDEX('UNESCO Data'!$M$3:$M$4658,MATCH(A86&amp;$F$130,'UNESCO Data'!$B$3:$B$4658&amp;'UNESCO Data'!$A$3:$A$4658,0))/100)</f>
        <v>8.0803999999999987E-2</v>
      </c>
      <c r="G86" s="81">
        <f t="shared" si="29"/>
        <v>87.32202685651724</v>
      </c>
      <c r="H86" s="84">
        <f t="array" ref="H86">IF(ISERR(INDEX('UNESCO Data'!$M$3:$M$4658,MATCH(A86&amp;$H$130,'UNESCO Data'!$B$3:$B$4658&amp;'UNESCO Data'!$A$3:$A$4658,0))/100),"",INDEX('UNESCO Data'!$M$3:$M$4658,MATCH(A86&amp;$H$130,'UNESCO Data'!$B$3:$B$4658&amp;'UNESCO Data'!$A$3:$A$4658,0))/100)</f>
        <v>0.18941330000000001</v>
      </c>
      <c r="I86" s="81">
        <f t="shared" si="30"/>
        <v>78.041849608233846</v>
      </c>
      <c r="J86" s="86" t="str">
        <f t="array" ref="J86">IF(ISERR(INDEX('UNESCO Data'!$M$3:$M$4658,MATCH(A86&amp;$J$130,'UNESCO Data'!$B$3:$B$4658&amp;'UNESCO Data'!$A$3:$A$4658,0))/100),"",INDEX('UNESCO Data'!$M$3:$M$4658,MATCH(A86&amp;$J$130,'UNESCO Data'!$B$3:$B$4658&amp;'UNESCO Data'!$A$3:$A$4658,0))/100)</f>
        <v/>
      </c>
      <c r="K86" s="81" t="str">
        <f t="shared" si="31"/>
        <v/>
      </c>
      <c r="L86" s="84">
        <f t="array" ref="L86">IF(ISERR(INDEX('UNESCO Data'!$M$3:$M$4658,MATCH(A86&amp;$L$130,'UNESCO Data'!$B$3:$B$4658&amp;'UNESCO Data'!$A$3:$A$4658,0))/100),"",INDEX('UNESCO Data'!$M$3:$M$4658,MATCH(A86&amp;$L$130,'UNESCO Data'!$B$3:$B$4658&amp;'UNESCO Data'!$A$3:$A$4658,0))/100)</f>
        <v>0.96883260000000004</v>
      </c>
      <c r="M86" s="81">
        <f t="shared" si="32"/>
        <v>96.5687529222253</v>
      </c>
      <c r="N86" s="84">
        <f t="array" ref="N86">IF(ISERR(INDEX('UNESCO Data'!$M$3:$M$4658,MATCH(A86&amp;$N$130,'UNESCO Data'!$B$3:$B$4658&amp;'UNESCO Data'!$A$3:$A$4658,0))/100),"",INDEX('UNESCO Data'!$M$3:$M$4658,MATCH(A86&amp;$N$130,'UNESCO Data'!$B$3:$B$4658&amp;'UNESCO Data'!$A$3:$A$4658,0))/100)</f>
        <v>0.76043559999999999</v>
      </c>
      <c r="O86" s="81">
        <f t="shared" si="33"/>
        <v>80.259872124774844</v>
      </c>
      <c r="P86" s="57">
        <f t="array" ref="P86">INDEX('UNESCO Data'!$M$3:$M$4658,MATCH(A86&amp;$P$130,'UNESCO Data'!$B$3:$B$4658&amp;'UNESCO Data'!$A$3:$A$4658,0))</f>
        <v>11.368080000000001</v>
      </c>
      <c r="Q86" s="81">
        <f t="shared" si="34"/>
        <v>77.142141340129129</v>
      </c>
      <c r="R86" s="84">
        <f t="array" ref="R86">IF(ISERR(INDEX('UNESCO Data'!$M$3:$M$4658,MATCH(A86&amp;$R$130,'UNESCO Data'!$B$3:$B$4658&amp;'UNESCO Data'!$A$3:$A$4658,0))/100),"",INDEX('UNESCO Data'!$M$3:$M$4658,MATCH(A86&amp;$R$130,'UNESCO Data'!$B$3:$B$4658&amp;'UNESCO Data'!$A$3:$A$4658,0))/100)</f>
        <v>0.99303399999999997</v>
      </c>
      <c r="S86" s="81">
        <f t="shared" si="35"/>
        <v>98.904201645773966</v>
      </c>
      <c r="T86" s="84" t="str">
        <f t="array" ref="T86">IF(ISERR(INDEX('UNESCO Data'!$M$3:$M$4658,MATCH(A86&amp;$T$130,'UNESCO Data'!$B$3:$B$4658&amp;'UNESCO Data'!$A$3:$A$4658,0))/100),"",INDEX('UNESCO Data'!$M$3:$M$4658,MATCH(A86&amp;$T$130,'UNESCO Data'!$B$3:$B$4658&amp;'UNESCO Data'!$A$3:$A$4658,0))/100)</f>
        <v/>
      </c>
      <c r="U86" s="81" t="str">
        <f t="shared" si="36"/>
        <v/>
      </c>
      <c r="V86" s="57">
        <f t="array" ref="V86">INDEX('UNESCO Data'!$M$3:$M$4658,MATCH(A86&amp;$V$130,'UNESCO Data'!$B$3:$B$4658&amp;'UNESCO Data'!$A$3:$A$4658,0))</f>
        <v>18.907039999999999</v>
      </c>
      <c r="W86" s="81">
        <f t="shared" si="37"/>
        <v>85.910363622761835</v>
      </c>
      <c r="X86" s="84">
        <f t="array" ref="X86">IF(ISERR(INDEX('UNESCO Data'!$M$3:$M$4658,MATCH(A86&amp;$X$130,'UNESCO Data'!$B$3:$B$4658&amp;'UNESCO Data'!$A$3:$A$4658,0))/100),"",INDEX('UNESCO Data'!$M$3:$M$4658,MATCH(A86&amp;$X$130,'UNESCO Data'!$B$3:$B$4658&amp;'UNESCO Data'!$A$3:$A$4658,0))/100)</f>
        <v>9.23572E-2</v>
      </c>
      <c r="Y86" s="81">
        <f t="shared" si="38"/>
        <v>24.3127372525814</v>
      </c>
    </row>
    <row r="87" spans="1:25" x14ac:dyDescent="0.25">
      <c r="A87" s="54" t="s">
        <v>143</v>
      </c>
      <c r="B87" s="61">
        <f t="shared" si="26"/>
        <v>79.48886768533967</v>
      </c>
      <c r="C87" s="59">
        <f t="shared" si="27"/>
        <v>81</v>
      </c>
      <c r="D87" s="84">
        <f t="array" ref="D87">IF(ISERR(INDEX('UNESCO Data'!$M$3:$M$4658,MATCH(A87&amp;$D$130,'UNESCO Data'!$B$3:$B$4658&amp;'UNESCO Data'!$A$3:$A$4658,0))/100),"",INDEX('UNESCO Data'!$M$3:$M$4658,MATCH(A87&amp;$D$130,'UNESCO Data'!$B$3:$B$4658&amp;'UNESCO Data'!$A$3:$A$4658,0))/100)</f>
        <v>9.8013799999999998E-2</v>
      </c>
      <c r="E87" s="81">
        <f t="shared" si="28"/>
        <v>85.019908329089304</v>
      </c>
      <c r="F87" s="84">
        <f t="array" ref="F87">IF(ISERR(INDEX('UNESCO Data'!$M$3:$M$4658,MATCH(A87&amp;$F$130,'UNESCO Data'!$B$3:$B$4658&amp;'UNESCO Data'!$A$3:$A$4658,0))/100),"",INDEX('UNESCO Data'!$M$3:$M$4658,MATCH(A87&amp;$F$130,'UNESCO Data'!$B$3:$B$4658&amp;'UNESCO Data'!$A$3:$A$4658,0))/100)</f>
        <v>0.14464779999999999</v>
      </c>
      <c r="G87" s="81">
        <f t="shared" si="29"/>
        <v>77.305072475819685</v>
      </c>
      <c r="H87" s="84">
        <f t="array" ref="H87">IF(ISERR(INDEX('UNESCO Data'!$M$3:$M$4658,MATCH(A87&amp;$H$130,'UNESCO Data'!$B$3:$B$4658&amp;'UNESCO Data'!$A$3:$A$4658,0))/100),"",INDEX('UNESCO Data'!$M$3:$M$4658,MATCH(A87&amp;$H$130,'UNESCO Data'!$B$3:$B$4658&amp;'UNESCO Data'!$A$3:$A$4658,0))/100)</f>
        <v>0.40126810000000002</v>
      </c>
      <c r="I87" s="81">
        <f t="shared" si="30"/>
        <v>52.842207783557058</v>
      </c>
      <c r="J87" s="86">
        <f t="array" ref="J87">IF(ISERR(INDEX('UNESCO Data'!$M$3:$M$4658,MATCH(A87&amp;$J$130,'UNESCO Data'!$B$3:$B$4658&amp;'UNESCO Data'!$A$3:$A$4658,0))/100),"",INDEX('UNESCO Data'!$M$3:$M$4658,MATCH(A87&amp;$J$130,'UNESCO Data'!$B$3:$B$4658&amp;'UNESCO Data'!$A$3:$A$4658,0))/100)</f>
        <v>0.97443690000000005</v>
      </c>
      <c r="K87" s="81">
        <f t="shared" si="31"/>
        <v>96.317396190465502</v>
      </c>
      <c r="L87" s="84">
        <f t="array" ref="L87">IF(ISERR(INDEX('UNESCO Data'!$M$3:$M$4658,MATCH(A87&amp;$L$130,'UNESCO Data'!$B$3:$B$4658&amp;'UNESCO Data'!$A$3:$A$4658,0))/100),"",INDEX('UNESCO Data'!$M$3:$M$4658,MATCH(A87&amp;$L$130,'UNESCO Data'!$B$3:$B$4658&amp;'UNESCO Data'!$A$3:$A$4658,0))/100)</f>
        <v>0.85123519999999997</v>
      </c>
      <c r="M87" s="81">
        <f t="shared" si="32"/>
        <v>83.622349465282994</v>
      </c>
      <c r="N87" s="84">
        <f t="array" ref="N87">IF(ISERR(INDEX('UNESCO Data'!$M$3:$M$4658,MATCH(A87&amp;$N$130,'UNESCO Data'!$B$3:$B$4658&amp;'UNESCO Data'!$A$3:$A$4658,0))/100),"",INDEX('UNESCO Data'!$M$3:$M$4658,MATCH(A87&amp;$N$130,'UNESCO Data'!$B$3:$B$4658&amp;'UNESCO Data'!$A$3:$A$4658,0))/100)</f>
        <v>0.53567180000000003</v>
      </c>
      <c r="O87" s="81">
        <f t="shared" si="33"/>
        <v>55.55578636932578</v>
      </c>
      <c r="P87" s="57">
        <f t="array" ref="P87">INDEX('UNESCO Data'!$M$3:$M$4658,MATCH(A87&amp;$P$130,'UNESCO Data'!$B$3:$B$4658&amp;'UNESCO Data'!$A$3:$A$4658,0))</f>
        <v>11.475</v>
      </c>
      <c r="Q87" s="81">
        <f t="shared" si="34"/>
        <v>78.011841654675607</v>
      </c>
      <c r="R87" s="84">
        <f t="array" ref="R87">IF(ISERR(INDEX('UNESCO Data'!$M$3:$M$4658,MATCH(A87&amp;$R$130,'UNESCO Data'!$B$3:$B$4658&amp;'UNESCO Data'!$A$3:$A$4658,0))/100),"",INDEX('UNESCO Data'!$M$3:$M$4658,MATCH(A87&amp;$R$130,'UNESCO Data'!$B$3:$B$4658&amp;'UNESCO Data'!$A$3:$A$4658,0))/100)</f>
        <v>0.99187349999999996</v>
      </c>
      <c r="S87" s="81">
        <f t="shared" si="35"/>
        <v>98.721647240077843</v>
      </c>
      <c r="T87" s="84">
        <f t="array" ref="T87">IF(ISERR(INDEX('UNESCO Data'!$M$3:$M$4658,MATCH(A87&amp;$T$130,'UNESCO Data'!$B$3:$B$4658&amp;'UNESCO Data'!$A$3:$A$4658,0))/100),"",INDEX('UNESCO Data'!$M$3:$M$4658,MATCH(A87&amp;$T$130,'UNESCO Data'!$B$3:$B$4658&amp;'UNESCO Data'!$A$3:$A$4658,0))/100)</f>
        <v>1</v>
      </c>
      <c r="U87" s="81">
        <f t="shared" si="36"/>
        <v>100</v>
      </c>
      <c r="V87" s="57">
        <f t="array" ref="V87">INDEX('UNESCO Data'!$M$3:$M$4658,MATCH(A87&amp;$V$130,'UNESCO Data'!$B$3:$B$4658&amp;'UNESCO Data'!$A$3:$A$4658,0))</f>
        <v>17.45665</v>
      </c>
      <c r="W87" s="81">
        <f t="shared" si="37"/>
        <v>87.946078996238313</v>
      </c>
      <c r="X87" s="84">
        <f t="array" ref="X87">IF(ISERR(INDEX('UNESCO Data'!$M$3:$M$4658,MATCH(A87&amp;$X$130,'UNESCO Data'!$B$3:$B$4658&amp;'UNESCO Data'!$A$3:$A$4658,0))/100),"",INDEX('UNESCO Data'!$M$3:$M$4658,MATCH(A87&amp;$X$130,'UNESCO Data'!$B$3:$B$4658&amp;'UNESCO Data'!$A$3:$A$4658,0))/100)</f>
        <v>0.18765100000000001</v>
      </c>
      <c r="Y87" s="81">
        <f t="shared" si="38"/>
        <v>59.035256034204451</v>
      </c>
    </row>
    <row r="88" spans="1:25" x14ac:dyDescent="0.25">
      <c r="A88" s="54" t="s">
        <v>11</v>
      </c>
      <c r="B88" s="61">
        <f t="shared" si="26"/>
        <v>80.345550986437715</v>
      </c>
      <c r="C88" s="59">
        <f t="shared" si="27"/>
        <v>82</v>
      </c>
      <c r="D88" s="84">
        <f t="array" ref="D88">IF(ISERR(INDEX('UNESCO Data'!$M$3:$M$4658,MATCH(A88&amp;$D$130,'UNESCO Data'!$B$3:$B$4658&amp;'UNESCO Data'!$A$3:$A$4658,0))/100),"",INDEX('UNESCO Data'!$M$3:$M$4658,MATCH(A88&amp;$D$130,'UNESCO Data'!$B$3:$B$4658&amp;'UNESCO Data'!$A$3:$A$4658,0))/100)</f>
        <v>3.4511099999999996E-2</v>
      </c>
      <c r="E88" s="81">
        <f t="shared" si="28"/>
        <v>94.820161427226566</v>
      </c>
      <c r="F88" s="84">
        <f t="array" ref="F88">IF(ISERR(INDEX('UNESCO Data'!$M$3:$M$4658,MATCH(A88&amp;$F$130,'UNESCO Data'!$B$3:$B$4658&amp;'UNESCO Data'!$A$3:$A$4658,0))/100),"",INDEX('UNESCO Data'!$M$3:$M$4658,MATCH(A88&amp;$F$130,'UNESCO Data'!$B$3:$B$4658&amp;'UNESCO Data'!$A$3:$A$4658,0))/100)</f>
        <v>2.2058499999999998E-2</v>
      </c>
      <c r="G88" s="81">
        <f t="shared" si="29"/>
        <v>96.539068974487478</v>
      </c>
      <c r="H88" s="84">
        <f t="array" ref="H88">IF(ISERR(INDEX('UNESCO Data'!$M$3:$M$4658,MATCH(A88&amp;$H$130,'UNESCO Data'!$B$3:$B$4658&amp;'UNESCO Data'!$A$3:$A$4658,0))/100),"",INDEX('UNESCO Data'!$M$3:$M$4658,MATCH(A88&amp;$H$130,'UNESCO Data'!$B$3:$B$4658&amp;'UNESCO Data'!$A$3:$A$4658,0))/100)</f>
        <v>0.14061180000000001</v>
      </c>
      <c r="I88" s="81">
        <f t="shared" si="30"/>
        <v>83.846675935071673</v>
      </c>
      <c r="J88" s="86">
        <f t="array" ref="J88">IF(ISERR(INDEX('UNESCO Data'!$M$3:$M$4658,MATCH(A88&amp;$J$130,'UNESCO Data'!$B$3:$B$4658&amp;'UNESCO Data'!$A$3:$A$4658,0))/100),"",INDEX('UNESCO Data'!$M$3:$M$4658,MATCH(A88&amp;$J$130,'UNESCO Data'!$B$3:$B$4658&amp;'UNESCO Data'!$A$3:$A$4658,0))/100)</f>
        <v>0.99663409999999997</v>
      </c>
      <c r="K88" s="81">
        <f t="shared" si="31"/>
        <v>99.515110602293447</v>
      </c>
      <c r="L88" s="84">
        <f t="array" ref="L88">IF(ISERR(INDEX('UNESCO Data'!$M$3:$M$4658,MATCH(A88&amp;$L$130,'UNESCO Data'!$B$3:$B$4658&amp;'UNESCO Data'!$A$3:$A$4658,0))/100),"",INDEX('UNESCO Data'!$M$3:$M$4658,MATCH(A88&amp;$L$130,'UNESCO Data'!$B$3:$B$4658&amp;'UNESCO Data'!$A$3:$A$4658,0))/100)</f>
        <v>0.90596310000000002</v>
      </c>
      <c r="M88" s="81">
        <f t="shared" si="32"/>
        <v>89.64739316311298</v>
      </c>
      <c r="N88" s="84">
        <f t="array" ref="N88">IF(ISERR(INDEX('UNESCO Data'!$M$3:$M$4658,MATCH(A88&amp;$N$130,'UNESCO Data'!$B$3:$B$4658&amp;'UNESCO Data'!$A$3:$A$4658,0))/100),"",INDEX('UNESCO Data'!$M$3:$M$4658,MATCH(A88&amp;$N$130,'UNESCO Data'!$B$3:$B$4658&amp;'UNESCO Data'!$A$3:$A$4658,0))/100)</f>
        <v>0.48442439999999998</v>
      </c>
      <c r="O88" s="81">
        <f t="shared" si="33"/>
        <v>49.923117032253685</v>
      </c>
      <c r="P88" s="57">
        <f t="array" ref="P88">INDEX('UNESCO Data'!$M$3:$M$4658,MATCH(A88&amp;$P$130,'UNESCO Data'!$B$3:$B$4658&amp;'UNESCO Data'!$A$3:$A$4658,0))</f>
        <v>11.67249</v>
      </c>
      <c r="Q88" s="81">
        <f t="shared" si="34"/>
        <v>79.618249390550915</v>
      </c>
      <c r="R88" s="84">
        <f t="array" ref="R88">IF(ISERR(INDEX('UNESCO Data'!$M$3:$M$4658,MATCH(A88&amp;$R$130,'UNESCO Data'!$B$3:$B$4658&amp;'UNESCO Data'!$A$3:$A$4658,0))/100),"",INDEX('UNESCO Data'!$M$3:$M$4658,MATCH(A88&amp;$R$130,'UNESCO Data'!$B$3:$B$4658&amp;'UNESCO Data'!$A$3:$A$4658,0))/100)</f>
        <v>0.99816289999999996</v>
      </c>
      <c r="S88" s="81">
        <f t="shared" si="35"/>
        <v>99.711011892542544</v>
      </c>
      <c r="T88" s="84" t="str">
        <f t="array" ref="T88">IF(ISERR(INDEX('UNESCO Data'!$M$3:$M$4658,MATCH(A88&amp;$T$130,'UNESCO Data'!$B$3:$B$4658&amp;'UNESCO Data'!$A$3:$A$4658,0))/100),"",INDEX('UNESCO Data'!$M$3:$M$4658,MATCH(A88&amp;$T$130,'UNESCO Data'!$B$3:$B$4658&amp;'UNESCO Data'!$A$3:$A$4658,0))/100)</f>
        <v/>
      </c>
      <c r="U88" s="81" t="str">
        <f t="shared" si="36"/>
        <v/>
      </c>
      <c r="V88" s="57" t="str">
        <f t="array" ref="V88">INDEX('UNESCO Data'!$M$3:$M$4658,MATCH(A88&amp;$V$130,'UNESCO Data'!$B$3:$B$4658&amp;'UNESCO Data'!$A$3:$A$4658,0))</f>
        <v/>
      </c>
      <c r="W88" s="81" t="str">
        <f t="shared" si="37"/>
        <v/>
      </c>
      <c r="X88" s="84">
        <f t="array" ref="X88">IF(ISERR(INDEX('UNESCO Data'!$M$3:$M$4658,MATCH(A88&amp;$X$130,'UNESCO Data'!$B$3:$B$4658&amp;'UNESCO Data'!$A$3:$A$4658,0))/100),"",INDEX('UNESCO Data'!$M$3:$M$4658,MATCH(A88&amp;$X$130,'UNESCO Data'!$B$3:$B$4658&amp;'UNESCO Data'!$A$3:$A$4658,0))/100)</f>
        <v>0.10656359999999999</v>
      </c>
      <c r="Y88" s="81">
        <f t="shared" si="38"/>
        <v>29.489170460400267</v>
      </c>
    </row>
    <row r="89" spans="1:25" x14ac:dyDescent="0.25">
      <c r="A89" s="54" t="s">
        <v>87</v>
      </c>
      <c r="B89" s="61">
        <f t="shared" si="26"/>
        <v>80.704149273588072</v>
      </c>
      <c r="C89" s="59">
        <f t="shared" si="27"/>
        <v>83</v>
      </c>
      <c r="D89" s="84">
        <f t="array" ref="D89">IF(ISERR(INDEX('UNESCO Data'!$M$3:$M$4658,MATCH(A89&amp;$D$130,'UNESCO Data'!$B$3:$B$4658&amp;'UNESCO Data'!$A$3:$A$4658,0))/100),"",INDEX('UNESCO Data'!$M$3:$M$4658,MATCH(A89&amp;$D$130,'UNESCO Data'!$B$3:$B$4658&amp;'UNESCO Data'!$A$3:$A$4658,0))/100)</f>
        <v>5.6949000000000001E-3</v>
      </c>
      <c r="E89" s="81">
        <f t="shared" si="28"/>
        <v>99.267311758260419</v>
      </c>
      <c r="F89" s="84">
        <f t="array" ref="F89">IF(ISERR(INDEX('UNESCO Data'!$M$3:$M$4658,MATCH(A89&amp;$F$130,'UNESCO Data'!$B$3:$B$4658&amp;'UNESCO Data'!$A$3:$A$4658,0))/100),"",INDEX('UNESCO Data'!$M$3:$M$4658,MATCH(A89&amp;$F$130,'UNESCO Data'!$B$3:$B$4658&amp;'UNESCO Data'!$A$3:$A$4658,0))/100)</f>
        <v>0.19314290000000001</v>
      </c>
      <c r="G89" s="81">
        <f t="shared" si="29"/>
        <v>69.696295987149441</v>
      </c>
      <c r="H89" s="84">
        <f t="array" ref="H89">IF(ISERR(INDEX('UNESCO Data'!$M$3:$M$4658,MATCH(A89&amp;$H$130,'UNESCO Data'!$B$3:$B$4658&amp;'UNESCO Data'!$A$3:$A$4658,0))/100),"",INDEX('UNESCO Data'!$M$3:$M$4658,MATCH(A89&amp;$H$130,'UNESCO Data'!$B$3:$B$4658&amp;'UNESCO Data'!$A$3:$A$4658,0))/100)</f>
        <v>0.3059965</v>
      </c>
      <c r="I89" s="81">
        <f t="shared" si="30"/>
        <v>64.174545762511883</v>
      </c>
      <c r="J89" s="86">
        <f t="array" ref="J89">IF(ISERR(INDEX('UNESCO Data'!$M$3:$M$4658,MATCH(A89&amp;$J$130,'UNESCO Data'!$B$3:$B$4658&amp;'UNESCO Data'!$A$3:$A$4658,0))/100),"",INDEX('UNESCO Data'!$M$3:$M$4658,MATCH(A89&amp;$J$130,'UNESCO Data'!$B$3:$B$4658&amp;'UNESCO Data'!$A$3:$A$4658,0))/100)</f>
        <v>0.99550369999999999</v>
      </c>
      <c r="K89" s="81">
        <f t="shared" si="31"/>
        <v>99.352265902460573</v>
      </c>
      <c r="L89" s="84">
        <f t="array" ref="L89">IF(ISERR(INDEX('UNESCO Data'!$M$3:$M$4658,MATCH(A89&amp;$L$130,'UNESCO Data'!$B$3:$B$4658&amp;'UNESCO Data'!$A$3:$A$4658,0))/100),"",INDEX('UNESCO Data'!$M$3:$M$4658,MATCH(A89&amp;$L$130,'UNESCO Data'!$B$3:$B$4658&amp;'UNESCO Data'!$A$3:$A$4658,0))/100)</f>
        <v>0.94633179999999995</v>
      </c>
      <c r="M89" s="81">
        <f t="shared" si="32"/>
        <v>94.091619627577899</v>
      </c>
      <c r="N89" s="84">
        <f t="array" ref="N89">IF(ISERR(INDEX('UNESCO Data'!$M$3:$M$4658,MATCH(A89&amp;$N$130,'UNESCO Data'!$B$3:$B$4658&amp;'UNESCO Data'!$A$3:$A$4658,0))/100),"",INDEX('UNESCO Data'!$M$3:$M$4658,MATCH(A89&amp;$N$130,'UNESCO Data'!$B$3:$B$4658&amp;'UNESCO Data'!$A$3:$A$4658,0))/100)</f>
        <v>0.72809029999999997</v>
      </c>
      <c r="O89" s="81">
        <f t="shared" si="33"/>
        <v>76.704757533431717</v>
      </c>
      <c r="P89" s="57">
        <f t="array" ref="P89">INDEX('UNESCO Data'!$M$3:$M$4658,MATCH(A89&amp;$P$130,'UNESCO Data'!$B$3:$B$4658&amp;'UNESCO Data'!$A$3:$A$4658,0))</f>
        <v>8.6716200000000008</v>
      </c>
      <c r="Q89" s="81">
        <f t="shared" si="34"/>
        <v>55.208806976473682</v>
      </c>
      <c r="R89" s="84">
        <f t="array" ref="R89">IF(ISERR(INDEX('UNESCO Data'!$M$3:$M$4658,MATCH(A89&amp;$R$130,'UNESCO Data'!$B$3:$B$4658&amp;'UNESCO Data'!$A$3:$A$4658,0))/100),"",INDEX('UNESCO Data'!$M$3:$M$4658,MATCH(A89&amp;$R$130,'UNESCO Data'!$B$3:$B$4658&amp;'UNESCO Data'!$A$3:$A$4658,0))/100)</f>
        <v>0.94160240000000006</v>
      </c>
      <c r="S89" s="81">
        <f t="shared" si="35"/>
        <v>90.813667245083352</v>
      </c>
      <c r="T89" s="84">
        <f t="array" ref="T89">IF(ISERR(INDEX('UNESCO Data'!$M$3:$M$4658,MATCH(A89&amp;$T$130,'UNESCO Data'!$B$3:$B$4658&amp;'UNESCO Data'!$A$3:$A$4658,0))/100),"",INDEX('UNESCO Data'!$M$3:$M$4658,MATCH(A89&amp;$T$130,'UNESCO Data'!$B$3:$B$4658&amp;'UNESCO Data'!$A$3:$A$4658,0))/100)</f>
        <v>0.93376249999999994</v>
      </c>
      <c r="U89" s="81">
        <f t="shared" si="36"/>
        <v>92.971114903475453</v>
      </c>
      <c r="V89" s="57">
        <f t="array" ref="V89">INDEX('UNESCO Data'!$M$3:$M$4658,MATCH(A89&amp;$V$130,'UNESCO Data'!$B$3:$B$4658&amp;'UNESCO Data'!$A$3:$A$4658,0))</f>
        <v>21.876329999999999</v>
      </c>
      <c r="W89" s="81">
        <f t="shared" si="37"/>
        <v>81.742774697500366</v>
      </c>
      <c r="X89" s="84">
        <f t="array" ref="X89">IF(ISERR(INDEX('UNESCO Data'!$M$3:$M$4658,MATCH(A89&amp;$X$130,'UNESCO Data'!$B$3:$B$4658&amp;'UNESCO Data'!$A$3:$A$4658,0))/100),"",INDEX('UNESCO Data'!$M$3:$M$4658,MATCH(A89&amp;$X$130,'UNESCO Data'!$B$3:$B$4658&amp;'UNESCO Data'!$A$3:$A$4658,0))/100)</f>
        <v>0.20051480000000002</v>
      </c>
      <c r="Y89" s="81">
        <f t="shared" si="38"/>
        <v>63.722481615543877</v>
      </c>
    </row>
    <row r="90" spans="1:25" x14ac:dyDescent="0.25">
      <c r="A90" s="54" t="s">
        <v>106</v>
      </c>
      <c r="B90" s="61">
        <f t="shared" si="26"/>
        <v>80.809179778275052</v>
      </c>
      <c r="C90" s="59">
        <f t="shared" si="27"/>
        <v>84</v>
      </c>
      <c r="D90" s="84">
        <f t="array" ref="D90">IF(ISERR(INDEX('UNESCO Data'!$M$3:$M$4658,MATCH(A90&amp;$D$130,'UNESCO Data'!$B$3:$B$4658&amp;'UNESCO Data'!$A$3:$A$4658,0))/100),"",INDEX('UNESCO Data'!$M$3:$M$4658,MATCH(A90&amp;$D$130,'UNESCO Data'!$B$3:$B$4658&amp;'UNESCO Data'!$A$3:$A$4658,0))/100)</f>
        <v>2.1636499999999999E-2</v>
      </c>
      <c r="E90" s="81">
        <f t="shared" si="28"/>
        <v>96.807074401592672</v>
      </c>
      <c r="F90" s="84">
        <f t="array" ref="F90">IF(ISERR(INDEX('UNESCO Data'!$M$3:$M$4658,MATCH(A90&amp;$F$130,'UNESCO Data'!$B$3:$B$4658&amp;'UNESCO Data'!$A$3:$A$4658,0))/100),"",INDEX('UNESCO Data'!$M$3:$M$4658,MATCH(A90&amp;$F$130,'UNESCO Data'!$B$3:$B$4658&amp;'UNESCO Data'!$A$3:$A$4658,0))/100)</f>
        <v>0.13908909999999999</v>
      </c>
      <c r="G90" s="81">
        <f t="shared" si="29"/>
        <v>78.17722050453952</v>
      </c>
      <c r="H90" s="84">
        <f t="array" ref="H90">IF(ISERR(INDEX('UNESCO Data'!$M$3:$M$4658,MATCH(A90&amp;$H$130,'UNESCO Data'!$B$3:$B$4658&amp;'UNESCO Data'!$A$3:$A$4658,0))/100),"",INDEX('UNESCO Data'!$M$3:$M$4658,MATCH(A90&amp;$H$130,'UNESCO Data'!$B$3:$B$4658&amp;'UNESCO Data'!$A$3:$A$4658,0))/100)</f>
        <v>0.4620763</v>
      </c>
      <c r="I90" s="81">
        <f t="shared" si="30"/>
        <v>45.609212071383851</v>
      </c>
      <c r="J90" s="86" t="str">
        <f t="array" ref="J90">IF(ISERR(INDEX('UNESCO Data'!$M$3:$M$4658,MATCH(A90&amp;$J$130,'UNESCO Data'!$B$3:$B$4658&amp;'UNESCO Data'!$A$3:$A$4658,0))/100),"",INDEX('UNESCO Data'!$M$3:$M$4658,MATCH(A90&amp;$J$130,'UNESCO Data'!$B$3:$B$4658&amp;'UNESCO Data'!$A$3:$A$4658,0))/100)</f>
        <v/>
      </c>
      <c r="K90" s="81" t="str">
        <f t="shared" si="31"/>
        <v/>
      </c>
      <c r="L90" s="84" t="str">
        <f t="array" ref="L90">IF(ISERR(INDEX('UNESCO Data'!$M$3:$M$4658,MATCH(A90&amp;$L$130,'UNESCO Data'!$B$3:$B$4658&amp;'UNESCO Data'!$A$3:$A$4658,0))/100),"",INDEX('UNESCO Data'!$M$3:$M$4658,MATCH(A90&amp;$L$130,'UNESCO Data'!$B$3:$B$4658&amp;'UNESCO Data'!$A$3:$A$4658,0))/100)</f>
        <v/>
      </c>
      <c r="M90" s="81" t="str">
        <f t="shared" si="32"/>
        <v/>
      </c>
      <c r="N90" s="84" t="str">
        <f t="array" ref="N90">IF(ISERR(INDEX('UNESCO Data'!$M$3:$M$4658,MATCH(A90&amp;$N$130,'UNESCO Data'!$B$3:$B$4658&amp;'UNESCO Data'!$A$3:$A$4658,0))/100),"",INDEX('UNESCO Data'!$M$3:$M$4658,MATCH(A90&amp;$N$130,'UNESCO Data'!$B$3:$B$4658&amp;'UNESCO Data'!$A$3:$A$4658,0))/100)</f>
        <v/>
      </c>
      <c r="O90" s="81" t="str">
        <f t="shared" si="33"/>
        <v/>
      </c>
      <c r="P90" s="57">
        <f t="array" ref="P90">INDEX('UNESCO Data'!$M$3:$M$4658,MATCH(A90&amp;$P$130,'UNESCO Data'!$B$3:$B$4658&amp;'UNESCO Data'!$A$3:$A$4658,0))</f>
        <v>10.46078</v>
      </c>
      <c r="Q90" s="81">
        <f t="shared" si="34"/>
        <v>69.762052531786111</v>
      </c>
      <c r="R90" s="84">
        <f t="array" ref="R90">IF(ISERR(INDEX('UNESCO Data'!$M$3:$M$4658,MATCH(A90&amp;$R$130,'UNESCO Data'!$B$3:$B$4658&amp;'UNESCO Data'!$A$3:$A$4658,0))/100),"",INDEX('UNESCO Data'!$M$3:$M$4658,MATCH(A90&amp;$R$130,'UNESCO Data'!$B$3:$B$4658&amp;'UNESCO Data'!$A$3:$A$4658,0))/100)</f>
        <v>0.98334599999999994</v>
      </c>
      <c r="S90" s="81">
        <f t="shared" si="35"/>
        <v>97.380214500246893</v>
      </c>
      <c r="T90" s="84">
        <f t="array" ref="T90">IF(ISERR(INDEX('UNESCO Data'!$M$3:$M$4658,MATCH(A90&amp;$T$130,'UNESCO Data'!$B$3:$B$4658&amp;'UNESCO Data'!$A$3:$A$4658,0))/100),"",INDEX('UNESCO Data'!$M$3:$M$4658,MATCH(A90&amp;$T$130,'UNESCO Data'!$B$3:$B$4658&amp;'UNESCO Data'!$A$3:$A$4658,0))/100)</f>
        <v>0.99934389999999995</v>
      </c>
      <c r="U90" s="81">
        <f t="shared" si="36"/>
        <v>99.93037702944963</v>
      </c>
      <c r="V90" s="57">
        <f t="array" ref="V90">INDEX('UNESCO Data'!$M$3:$M$4658,MATCH(A90&amp;$V$130,'UNESCO Data'!$B$3:$B$4658&amp;'UNESCO Data'!$A$3:$A$4658,0))</f>
        <v>11.521000000000001</v>
      </c>
      <c r="W90" s="81">
        <f t="shared" si="37"/>
        <v>96.277144403870523</v>
      </c>
      <c r="X90" s="84">
        <f t="array" ref="X90">IF(ISERR(INDEX('UNESCO Data'!$M$3:$M$4658,MATCH(A90&amp;$X$130,'UNESCO Data'!$B$3:$B$4658&amp;'UNESCO Data'!$A$3:$A$4658,0))/100),"",INDEX('UNESCO Data'!$M$3:$M$4658,MATCH(A90&amp;$X$130,'UNESCO Data'!$B$3:$B$4658&amp;'UNESCO Data'!$A$3:$A$4658,0))/100)</f>
        <v>0.19724250000000002</v>
      </c>
      <c r="Y90" s="81">
        <f t="shared" si="38"/>
        <v>62.530142783331236</v>
      </c>
    </row>
    <row r="91" spans="1:25" x14ac:dyDescent="0.25">
      <c r="A91" s="54" t="s">
        <v>38</v>
      </c>
      <c r="B91" s="61">
        <f t="shared" si="26"/>
        <v>81.001122928163923</v>
      </c>
      <c r="C91" s="59">
        <f t="shared" si="27"/>
        <v>85</v>
      </c>
      <c r="D91" s="84">
        <f t="array" ref="D91">IF(ISERR(INDEX('UNESCO Data'!$M$3:$M$4658,MATCH(A91&amp;$D$130,'UNESCO Data'!$B$3:$B$4658&amp;'UNESCO Data'!$A$3:$A$4658,0))/100),"",INDEX('UNESCO Data'!$M$3:$M$4658,MATCH(A91&amp;$D$130,'UNESCO Data'!$B$3:$B$4658&amp;'UNESCO Data'!$A$3:$A$4658,0))/100)</f>
        <v>5.5604899999999999E-2</v>
      </c>
      <c r="E91" s="81">
        <f t="shared" si="28"/>
        <v>91.564794666419743</v>
      </c>
      <c r="F91" s="84">
        <f t="array" ref="F91">IF(ISERR(INDEX('UNESCO Data'!$M$3:$M$4658,MATCH(A91&amp;$F$130,'UNESCO Data'!$B$3:$B$4658&amp;'UNESCO Data'!$A$3:$A$4658,0))/100),"",INDEX('UNESCO Data'!$M$3:$M$4658,MATCH(A91&amp;$F$130,'UNESCO Data'!$B$3:$B$4658&amp;'UNESCO Data'!$A$3:$A$4658,0))/100)</f>
        <v>4.5580700000000002E-2</v>
      </c>
      <c r="G91" s="81">
        <f t="shared" si="29"/>
        <v>92.848486579115573</v>
      </c>
      <c r="H91" s="84">
        <f t="array" ref="H91">IF(ISERR(INDEX('UNESCO Data'!$M$3:$M$4658,MATCH(A91&amp;$H$130,'UNESCO Data'!$B$3:$B$4658&amp;'UNESCO Data'!$A$3:$A$4658,0))/100),"",INDEX('UNESCO Data'!$M$3:$M$4658,MATCH(A91&amp;$H$130,'UNESCO Data'!$B$3:$B$4658&amp;'UNESCO Data'!$A$3:$A$4658,0))/100)</f>
        <v>6.5130499999999994E-2</v>
      </c>
      <c r="I91" s="81">
        <f t="shared" si="30"/>
        <v>92.825003187798444</v>
      </c>
      <c r="J91" s="86">
        <f t="array" ref="J91">IF(ISERR(INDEX('UNESCO Data'!$M$3:$M$4658,MATCH(A91&amp;$J$130,'UNESCO Data'!$B$3:$B$4658&amp;'UNESCO Data'!$A$3:$A$4658,0))/100),"",INDEX('UNESCO Data'!$M$3:$M$4658,MATCH(A91&amp;$J$130,'UNESCO Data'!$B$3:$B$4658&amp;'UNESCO Data'!$A$3:$A$4658,0))/100)</f>
        <v>0.96379999999999999</v>
      </c>
      <c r="K91" s="81">
        <f t="shared" si="31"/>
        <v>94.785051190773046</v>
      </c>
      <c r="L91" s="84">
        <f t="array" ref="L91">IF(ISERR(INDEX('UNESCO Data'!$M$3:$M$4658,MATCH(A91&amp;$L$130,'UNESCO Data'!$B$3:$B$4658&amp;'UNESCO Data'!$A$3:$A$4658,0))/100),"",INDEX('UNESCO Data'!$M$3:$M$4658,MATCH(A91&amp;$L$130,'UNESCO Data'!$B$3:$B$4658&amp;'UNESCO Data'!$A$3:$A$4658,0))/100)</f>
        <v>0.83381519999999998</v>
      </c>
      <c r="M91" s="81">
        <f t="shared" si="32"/>
        <v>81.704566009016659</v>
      </c>
      <c r="N91" s="84">
        <f t="array" ref="N91">IF(ISERR(INDEX('UNESCO Data'!$M$3:$M$4658,MATCH(A91&amp;$N$130,'UNESCO Data'!$B$3:$B$4658&amp;'UNESCO Data'!$A$3:$A$4658,0))/100),"",INDEX('UNESCO Data'!$M$3:$M$4658,MATCH(A91&amp;$N$130,'UNESCO Data'!$B$3:$B$4658&amp;'UNESCO Data'!$A$3:$A$4658,0))/100)</f>
        <v>0.44400109999999998</v>
      </c>
      <c r="O91" s="81">
        <f t="shared" si="33"/>
        <v>45.480138804806728</v>
      </c>
      <c r="P91" s="57">
        <f t="array" ref="P91">INDEX('UNESCO Data'!$M$3:$M$4658,MATCH(A91&amp;$P$130,'UNESCO Data'!$B$3:$B$4658&amp;'UNESCO Data'!$A$3:$A$4658,0))</f>
        <v>10.193989999999999</v>
      </c>
      <c r="Q91" s="81">
        <f t="shared" si="34"/>
        <v>67.591950147593636</v>
      </c>
      <c r="R91" s="84">
        <f t="array" ref="R91">IF(ISERR(INDEX('UNESCO Data'!$M$3:$M$4658,MATCH(A91&amp;$R$130,'UNESCO Data'!$B$3:$B$4658&amp;'UNESCO Data'!$A$3:$A$4658,0))/100),"",INDEX('UNESCO Data'!$M$3:$M$4658,MATCH(A91&amp;$R$130,'UNESCO Data'!$B$3:$B$4658&amp;'UNESCO Data'!$A$3:$A$4658,0))/100)</f>
        <v>0.99130250000000009</v>
      </c>
      <c r="S91" s="81">
        <f t="shared" si="35"/>
        <v>98.631825124048135</v>
      </c>
      <c r="T91" s="84" t="str">
        <f t="array" ref="T91">IF(ISERR(INDEX('UNESCO Data'!$M$3:$M$4658,MATCH(A91&amp;$T$130,'UNESCO Data'!$B$3:$B$4658&amp;'UNESCO Data'!$A$3:$A$4658,0))/100),"",INDEX('UNESCO Data'!$M$3:$M$4658,MATCH(A91&amp;$T$130,'UNESCO Data'!$B$3:$B$4658&amp;'UNESCO Data'!$A$3:$A$4658,0))/100)</f>
        <v/>
      </c>
      <c r="U91" s="81" t="str">
        <f t="shared" si="36"/>
        <v/>
      </c>
      <c r="V91" s="57">
        <f t="array" ref="V91">INDEX('UNESCO Data'!$M$3:$M$4658,MATCH(A91&amp;$V$130,'UNESCO Data'!$B$3:$B$4658&amp;'UNESCO Data'!$A$3:$A$4658,0))</f>
        <v>19.525870000000001</v>
      </c>
      <c r="W91" s="81">
        <f t="shared" si="37"/>
        <v>85.041796034341857</v>
      </c>
      <c r="X91" s="84">
        <f t="array" ref="X91">IF(ISERR(INDEX('UNESCO Data'!$M$3:$M$4658,MATCH(A91&amp;$X$130,'UNESCO Data'!$B$3:$B$4658&amp;'UNESCO Data'!$A$3:$A$4658,0))/100),"",INDEX('UNESCO Data'!$M$3:$M$4658,MATCH(A91&amp;$X$130,'UNESCO Data'!$B$3:$B$4658&amp;'UNESCO Data'!$A$3:$A$4658,0))/100)</f>
        <v>0.18902969999999999</v>
      </c>
      <c r="Y91" s="81">
        <f t="shared" si="38"/>
        <v>59.537617537725382</v>
      </c>
    </row>
    <row r="92" spans="1:25" x14ac:dyDescent="0.25">
      <c r="A92" s="54" t="s">
        <v>89</v>
      </c>
      <c r="B92" s="61">
        <f t="shared" si="26"/>
        <v>81.221361368640515</v>
      </c>
      <c r="C92" s="59">
        <f t="shared" si="27"/>
        <v>86</v>
      </c>
      <c r="D92" s="84">
        <f t="array" ref="D92">IF(ISERR(INDEX('UNESCO Data'!$M$3:$M$4658,MATCH(A92&amp;$D$130,'UNESCO Data'!$B$3:$B$4658&amp;'UNESCO Data'!$A$3:$A$4658,0))/100),"",INDEX('UNESCO Data'!$M$3:$M$4658,MATCH(A92&amp;$D$130,'UNESCO Data'!$B$3:$B$4658&amp;'UNESCO Data'!$A$3:$A$4658,0))/100)</f>
        <v>0.10537299999999999</v>
      </c>
      <c r="E92" s="81">
        <f t="shared" si="28"/>
        <v>83.884176736577317</v>
      </c>
      <c r="F92" s="84">
        <f t="array" ref="F92">IF(ISERR(INDEX('UNESCO Data'!$M$3:$M$4658,MATCH(A92&amp;$F$130,'UNESCO Data'!$B$3:$B$4658&amp;'UNESCO Data'!$A$3:$A$4658,0))/100),"",INDEX('UNESCO Data'!$M$3:$M$4658,MATCH(A92&amp;$F$130,'UNESCO Data'!$B$3:$B$4658&amp;'UNESCO Data'!$A$3:$A$4658,0))/100)</f>
        <v>0.1644775</v>
      </c>
      <c r="G92" s="81">
        <f t="shared" si="29"/>
        <v>74.193835358309173</v>
      </c>
      <c r="H92" s="84">
        <f t="array" ref="H92">IF(ISERR(INDEX('UNESCO Data'!$M$3:$M$4658,MATCH(A92&amp;$H$130,'UNESCO Data'!$B$3:$B$4658&amp;'UNESCO Data'!$A$3:$A$4658,0))/100),"",INDEX('UNESCO Data'!$M$3:$M$4658,MATCH(A92&amp;$H$130,'UNESCO Data'!$B$3:$B$4658&amp;'UNESCO Data'!$A$3:$A$4658,0))/100)</f>
        <v>0.25429180000000001</v>
      </c>
      <c r="I92" s="81">
        <f t="shared" si="30"/>
        <v>70.324701060632876</v>
      </c>
      <c r="J92" s="86">
        <f t="array" ref="J92">IF(ISERR(INDEX('UNESCO Data'!$M$3:$M$4658,MATCH(A92&amp;$J$130,'UNESCO Data'!$B$3:$B$4658&amp;'UNESCO Data'!$A$3:$A$4658,0))/100),"",INDEX('UNESCO Data'!$M$3:$M$4658,MATCH(A92&amp;$J$130,'UNESCO Data'!$B$3:$B$4658&amp;'UNESCO Data'!$A$3:$A$4658,0))/100)</f>
        <v>0.9745623000000001</v>
      </c>
      <c r="K92" s="81">
        <f t="shared" si="31"/>
        <v>96.335461234130619</v>
      </c>
      <c r="L92" s="84">
        <f t="array" ref="L92">IF(ISERR(INDEX('UNESCO Data'!$M$3:$M$4658,MATCH(A92&amp;$L$130,'UNESCO Data'!$B$3:$B$4658&amp;'UNESCO Data'!$A$3:$A$4658,0))/100),"",INDEX('UNESCO Data'!$M$3:$M$4658,MATCH(A92&amp;$L$130,'UNESCO Data'!$B$3:$B$4658&amp;'UNESCO Data'!$A$3:$A$4658,0))/100)</f>
        <v>0.77886619999999995</v>
      </c>
      <c r="M92" s="81">
        <f t="shared" si="32"/>
        <v>75.655181213472517</v>
      </c>
      <c r="N92" s="84">
        <f t="array" ref="N92">IF(ISERR(INDEX('UNESCO Data'!$M$3:$M$4658,MATCH(A92&amp;$N$130,'UNESCO Data'!$B$3:$B$4658&amp;'UNESCO Data'!$A$3:$A$4658,0))/100),"",INDEX('UNESCO Data'!$M$3:$M$4658,MATCH(A92&amp;$N$130,'UNESCO Data'!$B$3:$B$4658&amp;'UNESCO Data'!$A$3:$A$4658,0))/100)</f>
        <v>0.53099160000000001</v>
      </c>
      <c r="O92" s="81">
        <f t="shared" si="33"/>
        <v>55.041379413434065</v>
      </c>
      <c r="P92" s="57">
        <f t="array" ref="P92">INDEX('UNESCO Data'!$M$3:$M$4658,MATCH(A92&amp;$P$130,'UNESCO Data'!$B$3:$B$4658&amp;'UNESCO Data'!$A$3:$A$4658,0))</f>
        <v>10.424759999999999</v>
      </c>
      <c r="Q92" s="81">
        <f t="shared" si="34"/>
        <v>69.469061460611726</v>
      </c>
      <c r="R92" s="84">
        <f t="array" ref="R92">IF(ISERR(INDEX('UNESCO Data'!$M$3:$M$4658,MATCH(A92&amp;$R$130,'UNESCO Data'!$B$3:$B$4658&amp;'UNESCO Data'!$A$3:$A$4658,0))/100),"",INDEX('UNESCO Data'!$M$3:$M$4658,MATCH(A92&amp;$R$130,'UNESCO Data'!$B$3:$B$4658&amp;'UNESCO Data'!$A$3:$A$4658,0))/100)</f>
        <v>0.99106629999999996</v>
      </c>
      <c r="S92" s="81">
        <f t="shared" si="35"/>
        <v>98.594669285508317</v>
      </c>
      <c r="T92" s="84">
        <f t="array" ref="T92">IF(ISERR(INDEX('UNESCO Data'!$M$3:$M$4658,MATCH(A92&amp;$T$130,'UNESCO Data'!$B$3:$B$4658&amp;'UNESCO Data'!$A$3:$A$4658,0))/100),"",INDEX('UNESCO Data'!$M$3:$M$4658,MATCH(A92&amp;$T$130,'UNESCO Data'!$B$3:$B$4658&amp;'UNESCO Data'!$A$3:$A$4658,0))/100)</f>
        <v>1</v>
      </c>
      <c r="U92" s="81">
        <f t="shared" si="36"/>
        <v>100</v>
      </c>
      <c r="V92" s="57">
        <f t="array" ref="V92">INDEX('UNESCO Data'!$M$3:$M$4658,MATCH(A92&amp;$V$130,'UNESCO Data'!$B$3:$B$4658&amp;'UNESCO Data'!$A$3:$A$4658,0))</f>
        <v>16.908709999999999</v>
      </c>
      <c r="W92" s="81">
        <f t="shared" si="37"/>
        <v>88.715147923728637</v>
      </c>
      <c r="X92" s="84" t="str">
        <f t="array" ref="X92">IF(ISERR(INDEX('UNESCO Data'!$M$3:$M$4658,MATCH(A92&amp;$X$130,'UNESCO Data'!$B$3:$B$4658&amp;'UNESCO Data'!$A$3:$A$4658,0))/100),"",INDEX('UNESCO Data'!$M$3:$M$4658,MATCH(A92&amp;$X$130,'UNESCO Data'!$B$3:$B$4658&amp;'UNESCO Data'!$A$3:$A$4658,0))/100)</f>
        <v/>
      </c>
      <c r="Y92" s="81" t="str">
        <f t="shared" si="38"/>
        <v/>
      </c>
    </row>
    <row r="93" spans="1:25" x14ac:dyDescent="0.25">
      <c r="A93" s="54" t="s">
        <v>174</v>
      </c>
      <c r="B93" s="61">
        <f t="shared" si="26"/>
        <v>81.489136738977095</v>
      </c>
      <c r="C93" s="59">
        <f t="shared" si="27"/>
        <v>87</v>
      </c>
      <c r="D93" s="84">
        <f t="array" ref="D93">IF(ISERR(INDEX('UNESCO Data'!$M$3:$M$4658,MATCH(A93&amp;$D$130,'UNESCO Data'!$B$3:$B$4658&amp;'UNESCO Data'!$A$3:$A$4658,0))/100),"",INDEX('UNESCO Data'!$M$3:$M$4658,MATCH(A93&amp;$D$130,'UNESCO Data'!$B$3:$B$4658&amp;'UNESCO Data'!$A$3:$A$4658,0))/100)</f>
        <v>5.9918800000000001E-2</v>
      </c>
      <c r="E93" s="81">
        <f t="shared" si="28"/>
        <v>90.899038535734661</v>
      </c>
      <c r="F93" s="84">
        <f t="array" ref="F93">IF(ISERR(INDEX('UNESCO Data'!$M$3:$M$4658,MATCH(A93&amp;$F$130,'UNESCO Data'!$B$3:$B$4658&amp;'UNESCO Data'!$A$3:$A$4658,0))/100),"",INDEX('UNESCO Data'!$M$3:$M$4658,MATCH(A93&amp;$F$130,'UNESCO Data'!$B$3:$B$4658&amp;'UNESCO Data'!$A$3:$A$4658,0))/100)</f>
        <v>5.6050099999999999E-2</v>
      </c>
      <c r="G93" s="81">
        <f t="shared" si="29"/>
        <v>91.205860322638443</v>
      </c>
      <c r="H93" s="84">
        <f t="array" ref="H93">IF(ISERR(INDEX('UNESCO Data'!$M$3:$M$4658,MATCH(A93&amp;$H$130,'UNESCO Data'!$B$3:$B$4658&amp;'UNESCO Data'!$A$3:$A$4658,0))/100),"",INDEX('UNESCO Data'!$M$3:$M$4658,MATCH(A93&amp;$H$130,'UNESCO Data'!$B$3:$B$4658&amp;'UNESCO Data'!$A$3:$A$4658,0))/100)</f>
        <v>0.134016</v>
      </c>
      <c r="I93" s="81">
        <f t="shared" si="30"/>
        <v>84.631231194368155</v>
      </c>
      <c r="J93" s="86">
        <f t="array" ref="J93">IF(ISERR(INDEX('UNESCO Data'!$M$3:$M$4658,MATCH(A93&amp;$J$130,'UNESCO Data'!$B$3:$B$4658&amp;'UNESCO Data'!$A$3:$A$4658,0))/100),"",INDEX('UNESCO Data'!$M$3:$M$4658,MATCH(A93&amp;$J$130,'UNESCO Data'!$B$3:$B$4658&amp;'UNESCO Data'!$A$3:$A$4658,0))/100)</f>
        <v>0.98098010000000002</v>
      </c>
      <c r="K93" s="81">
        <f t="shared" si="31"/>
        <v>97.260005390701238</v>
      </c>
      <c r="L93" s="84">
        <f t="array" ref="L93">IF(ISERR(INDEX('UNESCO Data'!$M$3:$M$4658,MATCH(A93&amp;$L$130,'UNESCO Data'!$B$3:$B$4658&amp;'UNESCO Data'!$A$3:$A$4658,0))/100),"",INDEX('UNESCO Data'!$M$3:$M$4658,MATCH(A93&amp;$L$130,'UNESCO Data'!$B$3:$B$4658&amp;'UNESCO Data'!$A$3:$A$4658,0))/100)</f>
        <v>0.81135940000000006</v>
      </c>
      <c r="M93" s="81">
        <f t="shared" si="32"/>
        <v>79.232386804813132</v>
      </c>
      <c r="N93" s="84">
        <f t="array" ref="N93">IF(ISERR(INDEX('UNESCO Data'!$M$3:$M$4658,MATCH(A93&amp;$N$130,'UNESCO Data'!$B$3:$B$4658&amp;'UNESCO Data'!$A$3:$A$4658,0))/100),"",INDEX('UNESCO Data'!$M$3:$M$4658,MATCH(A93&amp;$N$130,'UNESCO Data'!$B$3:$B$4658&amp;'UNESCO Data'!$A$3:$A$4658,0))/100)</f>
        <v>0.52015540000000005</v>
      </c>
      <c r="O93" s="81">
        <f t="shared" si="33"/>
        <v>53.850358376847218</v>
      </c>
      <c r="P93" s="57">
        <f t="array" ref="P93">INDEX('UNESCO Data'!$M$3:$M$4658,MATCH(A93&amp;$P$130,'UNESCO Data'!$B$3:$B$4658&amp;'UNESCO Data'!$A$3:$A$4658,0))</f>
        <v>8.4973600000000005</v>
      </c>
      <c r="Q93" s="81">
        <f t="shared" si="34"/>
        <v>53.791354892552313</v>
      </c>
      <c r="R93" s="84">
        <f t="array" ref="R93">IF(ISERR(INDEX('UNESCO Data'!$M$3:$M$4658,MATCH(A93&amp;$R$130,'UNESCO Data'!$B$3:$B$4658&amp;'UNESCO Data'!$A$3:$A$4658,0))/100),"",INDEX('UNESCO Data'!$M$3:$M$4658,MATCH(A93&amp;$R$130,'UNESCO Data'!$B$3:$B$4658&amp;'UNESCO Data'!$A$3:$A$4658,0))/100)</f>
        <v>0.98332240000000004</v>
      </c>
      <c r="S93" s="81">
        <f t="shared" si="35"/>
        <v>97.376502062526583</v>
      </c>
      <c r="T93" s="84">
        <f t="array" ref="T93">IF(ISERR(INDEX('UNESCO Data'!$M$3:$M$4658,MATCH(A93&amp;$T$130,'UNESCO Data'!$B$3:$B$4658&amp;'UNESCO Data'!$A$3:$A$4658,0))/100),"",INDEX('UNESCO Data'!$M$3:$M$4658,MATCH(A93&amp;$T$130,'UNESCO Data'!$B$3:$B$4658&amp;'UNESCO Data'!$A$3:$A$4658,0))/100)</f>
        <v>1</v>
      </c>
      <c r="U93" s="81">
        <f t="shared" si="36"/>
        <v>100</v>
      </c>
      <c r="V93" s="57">
        <f t="array" ref="V93">INDEX('UNESCO Data'!$M$3:$M$4658,MATCH(A93&amp;$V$130,'UNESCO Data'!$B$3:$B$4658&amp;'UNESCO Data'!$A$3:$A$4658,0))</f>
        <v>16.882459999999998</v>
      </c>
      <c r="W93" s="81">
        <f t="shared" si="37"/>
        <v>88.751991482050045</v>
      </c>
      <c r="X93" s="84">
        <f t="array" ref="X93">IF(ISERR(INDEX('UNESCO Data'!$M$3:$M$4658,MATCH(A93&amp;$X$130,'UNESCO Data'!$B$3:$B$4658&amp;'UNESCO Data'!$A$3:$A$4658,0))/100),"",INDEX('UNESCO Data'!$M$3:$M$4658,MATCH(A93&amp;$X$130,'UNESCO Data'!$B$3:$B$4658&amp;'UNESCO Data'!$A$3:$A$4658,0))/100)</f>
        <v>0.18860199999999999</v>
      </c>
      <c r="Y93" s="81">
        <f t="shared" si="38"/>
        <v>59.38177506651634</v>
      </c>
    </row>
    <row r="94" spans="1:25" x14ac:dyDescent="0.25">
      <c r="A94" s="54" t="s">
        <v>137</v>
      </c>
      <c r="B94" s="61">
        <f t="shared" si="26"/>
        <v>81.928207238613211</v>
      </c>
      <c r="C94" s="59">
        <f t="shared" si="27"/>
        <v>88</v>
      </c>
      <c r="D94" s="84">
        <f t="array" ref="D94">IF(ISERR(INDEX('UNESCO Data'!$M$3:$M$4658,MATCH(A94&amp;$D$130,'UNESCO Data'!$B$3:$B$4658&amp;'UNESCO Data'!$A$3:$A$4658,0))/100),"",INDEX('UNESCO Data'!$M$3:$M$4658,MATCH(A94&amp;$D$130,'UNESCO Data'!$B$3:$B$4658&amp;'UNESCO Data'!$A$3:$A$4658,0))/100)</f>
        <v>2.4849700000000002E-2</v>
      </c>
      <c r="E94" s="81">
        <f t="shared" si="28"/>
        <v>96.311187246323144</v>
      </c>
      <c r="F94" s="84">
        <f t="array" ref="F94">IF(ISERR(INDEX('UNESCO Data'!$M$3:$M$4658,MATCH(A94&amp;$F$130,'UNESCO Data'!$B$3:$B$4658&amp;'UNESCO Data'!$A$3:$A$4658,0))/100),"",INDEX('UNESCO Data'!$M$3:$M$4658,MATCH(A94&amp;$F$130,'UNESCO Data'!$B$3:$B$4658&amp;'UNESCO Data'!$A$3:$A$4658,0))/100)</f>
        <v>0.10549979999999999</v>
      </c>
      <c r="G94" s="81">
        <f t="shared" si="29"/>
        <v>83.447309154957637</v>
      </c>
      <c r="H94" s="84">
        <f t="array" ref="H94">IF(ISERR(INDEX('UNESCO Data'!$M$3:$M$4658,MATCH(A94&amp;$H$130,'UNESCO Data'!$B$3:$B$4658&amp;'UNESCO Data'!$A$3:$A$4658,0))/100),"",INDEX('UNESCO Data'!$M$3:$M$4658,MATCH(A94&amp;$H$130,'UNESCO Data'!$B$3:$B$4658&amp;'UNESCO Data'!$A$3:$A$4658,0))/100)</f>
        <v>0.21539470000000002</v>
      </c>
      <c r="I94" s="81">
        <f t="shared" si="30"/>
        <v>74.951421758104146</v>
      </c>
      <c r="J94" s="86">
        <f t="array" ref="J94">IF(ISERR(INDEX('UNESCO Data'!$M$3:$M$4658,MATCH(A94&amp;$J$130,'UNESCO Data'!$B$3:$B$4658&amp;'UNESCO Data'!$A$3:$A$4658,0))/100),"",INDEX('UNESCO Data'!$M$3:$M$4658,MATCH(A94&amp;$J$130,'UNESCO Data'!$B$3:$B$4658&amp;'UNESCO Data'!$A$3:$A$4658,0))/100)</f>
        <v>0.95150000000000001</v>
      </c>
      <c r="K94" s="81">
        <f t="shared" si="31"/>
        <v>93.013121070510863</v>
      </c>
      <c r="L94" s="84">
        <f t="array" ref="L94">IF(ISERR(INDEX('UNESCO Data'!$M$3:$M$4658,MATCH(A94&amp;$L$130,'UNESCO Data'!$B$3:$B$4658&amp;'UNESCO Data'!$A$3:$A$4658,0))/100),"",INDEX('UNESCO Data'!$M$3:$M$4658,MATCH(A94&amp;$L$130,'UNESCO Data'!$B$3:$B$4658&amp;'UNESCO Data'!$A$3:$A$4658,0))/100)</f>
        <v>0.76538249999999985</v>
      </c>
      <c r="M94" s="81">
        <f t="shared" si="32"/>
        <v>74.170748561965141</v>
      </c>
      <c r="N94" s="84">
        <f t="array" ref="N94">IF(ISERR(INDEX('UNESCO Data'!$M$3:$M$4658,MATCH(A94&amp;$N$130,'UNESCO Data'!$B$3:$B$4658&amp;'UNESCO Data'!$A$3:$A$4658,0))/100),"",INDEX('UNESCO Data'!$M$3:$M$4658,MATCH(A94&amp;$N$130,'UNESCO Data'!$B$3:$B$4658&amp;'UNESCO Data'!$A$3:$A$4658,0))/100)</f>
        <v>0.75491269999999999</v>
      </c>
      <c r="O94" s="81">
        <f t="shared" si="33"/>
        <v>79.652842900234361</v>
      </c>
      <c r="P94" s="57">
        <f t="array" ref="P94">INDEX('UNESCO Data'!$M$3:$M$4658,MATCH(A94&amp;$P$130,'UNESCO Data'!$B$3:$B$4658&amp;'UNESCO Data'!$A$3:$A$4658,0))</f>
        <v>9.6144200000000009</v>
      </c>
      <c r="Q94" s="81">
        <f t="shared" si="34"/>
        <v>62.877657112598207</v>
      </c>
      <c r="R94" s="84">
        <f t="array" ref="R94">IF(ISERR(INDEX('UNESCO Data'!$M$3:$M$4658,MATCH(A94&amp;$R$130,'UNESCO Data'!$B$3:$B$4658&amp;'UNESCO Data'!$A$3:$A$4658,0))/100),"",INDEX('UNESCO Data'!$M$3:$M$4658,MATCH(A94&amp;$R$130,'UNESCO Data'!$B$3:$B$4658&amp;'UNESCO Data'!$A$3:$A$4658,0))/100)</f>
        <v>0.98884050000000001</v>
      </c>
      <c r="S94" s="81">
        <f t="shared" si="35"/>
        <v>98.244536070343784</v>
      </c>
      <c r="T94" s="84">
        <f t="array" ref="T94">IF(ISERR(INDEX('UNESCO Data'!$M$3:$M$4658,MATCH(A94&amp;$T$130,'UNESCO Data'!$B$3:$B$4658&amp;'UNESCO Data'!$A$3:$A$4658,0))/100),"",INDEX('UNESCO Data'!$M$3:$M$4658,MATCH(A94&amp;$T$130,'UNESCO Data'!$B$3:$B$4658&amp;'UNESCO Data'!$A$3:$A$4658,0))/100)</f>
        <v>0.96741270000000001</v>
      </c>
      <c r="U94" s="81">
        <f t="shared" si="36"/>
        <v>96.541953012931131</v>
      </c>
      <c r="V94" s="57">
        <f t="array" ref="V94">INDEX('UNESCO Data'!$M$3:$M$4658,MATCH(A94&amp;$V$130,'UNESCO Data'!$B$3:$B$4658&amp;'UNESCO Data'!$A$3:$A$4658,0))</f>
        <v>17.976700000000001</v>
      </c>
      <c r="W94" s="81">
        <f t="shared" si="37"/>
        <v>87.216155472236878</v>
      </c>
      <c r="X94" s="84">
        <f t="array" ref="X94">IF(ISERR(INDEX('UNESCO Data'!$M$3:$M$4658,MATCH(A94&amp;$X$130,'UNESCO Data'!$B$3:$B$4658&amp;'UNESCO Data'!$A$3:$A$4658,0))/100),"",INDEX('UNESCO Data'!$M$3:$M$4658,MATCH(A94&amp;$X$130,'UNESCO Data'!$B$3:$B$4658&amp;'UNESCO Data'!$A$3:$A$4658,0))/100)</f>
        <v>0.1759819</v>
      </c>
      <c r="Y94" s="81">
        <f t="shared" si="38"/>
        <v>54.783347264540126</v>
      </c>
    </row>
    <row r="95" spans="1:25" x14ac:dyDescent="0.25">
      <c r="A95" s="54" t="s">
        <v>94</v>
      </c>
      <c r="B95" s="61">
        <f t="shared" si="26"/>
        <v>82.141440823979437</v>
      </c>
      <c r="C95" s="59">
        <f t="shared" si="27"/>
        <v>89</v>
      </c>
      <c r="D95" s="84">
        <f t="array" ref="D95">IF(ISERR(INDEX('UNESCO Data'!$M$3:$M$4658,MATCH(A95&amp;$D$130,'UNESCO Data'!$B$3:$B$4658&amp;'UNESCO Data'!$A$3:$A$4658,0))/100),"",INDEX('UNESCO Data'!$M$3:$M$4658,MATCH(A95&amp;$D$130,'UNESCO Data'!$B$3:$B$4658&amp;'UNESCO Data'!$A$3:$A$4658,0))/100)</f>
        <v>1.59048E-2</v>
      </c>
      <c r="E95" s="81">
        <f t="shared" si="28"/>
        <v>97.691636958501149</v>
      </c>
      <c r="F95" s="84">
        <f t="array" ref="F95">IF(ISERR(INDEX('UNESCO Data'!$M$3:$M$4658,MATCH(A95&amp;$F$130,'UNESCO Data'!$B$3:$B$4658&amp;'UNESCO Data'!$A$3:$A$4658,0))/100),"",INDEX('UNESCO Data'!$M$3:$M$4658,MATCH(A95&amp;$F$130,'UNESCO Data'!$B$3:$B$4658&amp;'UNESCO Data'!$A$3:$A$4658,0))/100)</f>
        <v>6.0992899999999996E-2</v>
      </c>
      <c r="G95" s="81">
        <f t="shared" si="29"/>
        <v>90.430345674185304</v>
      </c>
      <c r="H95" s="84">
        <f t="array" ref="H95">IF(ISERR(INDEX('UNESCO Data'!$M$3:$M$4658,MATCH(A95&amp;$H$130,'UNESCO Data'!$B$3:$B$4658&amp;'UNESCO Data'!$A$3:$A$4658,0))/100),"",INDEX('UNESCO Data'!$M$3:$M$4658,MATCH(A95&amp;$H$130,'UNESCO Data'!$B$3:$B$4658&amp;'UNESCO Data'!$A$3:$A$4658,0))/100)</f>
        <v>0.3669017</v>
      </c>
      <c r="I95" s="81">
        <f t="shared" si="30"/>
        <v>56.930012123149901</v>
      </c>
      <c r="J95" s="86">
        <f t="array" ref="J95">IF(ISERR(INDEX('UNESCO Data'!$M$3:$M$4658,MATCH(A95&amp;$J$130,'UNESCO Data'!$B$3:$B$4658&amp;'UNESCO Data'!$A$3:$A$4658,0))/100),"",INDEX('UNESCO Data'!$M$3:$M$4658,MATCH(A95&amp;$J$130,'UNESCO Data'!$B$3:$B$4658&amp;'UNESCO Data'!$A$3:$A$4658,0))/100)</f>
        <v>0.99490339999999999</v>
      </c>
      <c r="K95" s="81">
        <f t="shared" si="31"/>
        <v>99.265787069030225</v>
      </c>
      <c r="L95" s="84">
        <f t="array" ref="L95">IF(ISERR(INDEX('UNESCO Data'!$M$3:$M$4658,MATCH(A95&amp;$L$130,'UNESCO Data'!$B$3:$B$4658&amp;'UNESCO Data'!$A$3:$A$4658,0))/100),"",INDEX('UNESCO Data'!$M$3:$M$4658,MATCH(A95&amp;$L$130,'UNESCO Data'!$B$3:$B$4658&amp;'UNESCO Data'!$A$3:$A$4658,0))/100)</f>
        <v>0.95813579999999998</v>
      </c>
      <c r="M95" s="81">
        <f t="shared" si="32"/>
        <v>95.391132596450916</v>
      </c>
      <c r="N95" s="84">
        <f t="array" ref="N95">IF(ISERR(INDEX('UNESCO Data'!$M$3:$M$4658,MATCH(A95&amp;$N$130,'UNESCO Data'!$B$3:$B$4658&amp;'UNESCO Data'!$A$3:$A$4658,0))/100),"",INDEX('UNESCO Data'!$M$3:$M$4658,MATCH(A95&amp;$N$130,'UNESCO Data'!$B$3:$B$4658&amp;'UNESCO Data'!$A$3:$A$4658,0))/100)</f>
        <v>0.83103229999999995</v>
      </c>
      <c r="O95" s="81">
        <f t="shared" si="33"/>
        <v>88.019248549500318</v>
      </c>
      <c r="P95" s="57">
        <f t="array" ref="P95">INDEX('UNESCO Data'!$M$3:$M$4658,MATCH(A95&amp;$P$130,'UNESCO Data'!$B$3:$B$4658&amp;'UNESCO Data'!$A$3:$A$4658,0))</f>
        <v>11.84266</v>
      </c>
      <c r="Q95" s="81">
        <f t="shared" si="34"/>
        <v>81.002432915863082</v>
      </c>
      <c r="R95" s="84">
        <f t="array" ref="R95">IF(ISERR(INDEX('UNESCO Data'!$M$3:$M$4658,MATCH(A95&amp;$R$130,'UNESCO Data'!$B$3:$B$4658&amp;'UNESCO Data'!$A$3:$A$4658,0))/100),"",INDEX('UNESCO Data'!$M$3:$M$4658,MATCH(A95&amp;$R$130,'UNESCO Data'!$B$3:$B$4658&amp;'UNESCO Data'!$A$3:$A$4658,0))/100)</f>
        <v>0.99692020000000003</v>
      </c>
      <c r="S95" s="81">
        <f t="shared" si="35"/>
        <v>99.51552687749853</v>
      </c>
      <c r="T95" s="84">
        <f t="array" ref="T95">IF(ISERR(INDEX('UNESCO Data'!$M$3:$M$4658,MATCH(A95&amp;$T$130,'UNESCO Data'!$B$3:$B$4658&amp;'UNESCO Data'!$A$3:$A$4658,0))/100),"",INDEX('UNESCO Data'!$M$3:$M$4658,MATCH(A95&amp;$T$130,'UNESCO Data'!$B$3:$B$4658&amp;'UNESCO Data'!$A$3:$A$4658,0))/100)</f>
        <v>0.71973580000000004</v>
      </c>
      <c r="U95" s="81">
        <f t="shared" si="36"/>
        <v>70.259371829109313</v>
      </c>
      <c r="V95" s="57">
        <f t="array" ref="V95">INDEX('UNESCO Data'!$M$3:$M$4658,MATCH(A95&amp;$V$130,'UNESCO Data'!$B$3:$B$4658&amp;'UNESCO Data'!$A$3:$A$4658,0))</f>
        <v>26.193660000000001</v>
      </c>
      <c r="W95" s="81">
        <f t="shared" si="37"/>
        <v>75.683125187112637</v>
      </c>
      <c r="X95" s="84">
        <f t="array" ref="X95">IF(ISERR(INDEX('UNESCO Data'!$M$3:$M$4658,MATCH(A95&amp;$X$130,'UNESCO Data'!$B$3:$B$4658&amp;'UNESCO Data'!$A$3:$A$4658,0))/100),"",INDEX('UNESCO Data'!$M$3:$M$4658,MATCH(A95&amp;$X$130,'UNESCO Data'!$B$3:$B$4658&amp;'UNESCO Data'!$A$3:$A$4658,0))/100)</f>
        <v>0.1611177</v>
      </c>
      <c r="Y95" s="81">
        <f t="shared" si="38"/>
        <v>49.367229283372403</v>
      </c>
    </row>
    <row r="96" spans="1:25" x14ac:dyDescent="0.25">
      <c r="A96" s="54" t="s">
        <v>86</v>
      </c>
      <c r="B96" s="61">
        <f t="shared" si="26"/>
        <v>82.495160872788503</v>
      </c>
      <c r="C96" s="59">
        <f t="shared" si="27"/>
        <v>90</v>
      </c>
      <c r="D96" s="84">
        <f t="array" ref="D96">IF(ISERR(INDEX('UNESCO Data'!$M$3:$M$4658,MATCH(A96&amp;$D$130,'UNESCO Data'!$B$3:$B$4658&amp;'UNESCO Data'!$A$3:$A$4658,0))/100),"",INDEX('UNESCO Data'!$M$3:$M$4658,MATCH(A96&amp;$D$130,'UNESCO Data'!$B$3:$B$4658&amp;'UNESCO Data'!$A$3:$A$4658,0))/100)</f>
        <v>9.2662000000000005E-3</v>
      </c>
      <c r="E96" s="81">
        <f t="shared" si="28"/>
        <v>98.716159698751483</v>
      </c>
      <c r="F96" s="84" t="str">
        <f t="array" ref="F96">IF(ISERR(INDEX('UNESCO Data'!$M$3:$M$4658,MATCH(A96&amp;$F$130,'UNESCO Data'!$B$3:$B$4658&amp;'UNESCO Data'!$A$3:$A$4658,0))/100),"",INDEX('UNESCO Data'!$M$3:$M$4658,MATCH(A96&amp;$F$130,'UNESCO Data'!$B$3:$B$4658&amp;'UNESCO Data'!$A$3:$A$4658,0))/100)</f>
        <v/>
      </c>
      <c r="G96" s="81" t="str">
        <f t="shared" si="29"/>
        <v/>
      </c>
      <c r="H96" s="84">
        <f t="array" ref="H96">IF(ISERR(INDEX('UNESCO Data'!$M$3:$M$4658,MATCH(A96&amp;$H$130,'UNESCO Data'!$B$3:$B$4658&amp;'UNESCO Data'!$A$3:$A$4658,0))/100),"",INDEX('UNESCO Data'!$M$3:$M$4658,MATCH(A96&amp;$H$130,'UNESCO Data'!$B$3:$B$4658&amp;'UNESCO Data'!$A$3:$A$4658,0))/100)</f>
        <v>4.80574E-2</v>
      </c>
      <c r="I96" s="81">
        <f t="shared" si="30"/>
        <v>94.855809215497075</v>
      </c>
      <c r="J96" s="86" t="str">
        <f t="array" ref="J96">IF(ISERR(INDEX('UNESCO Data'!$M$3:$M$4658,MATCH(A96&amp;$J$130,'UNESCO Data'!$B$3:$B$4658&amp;'UNESCO Data'!$A$3:$A$4658,0))/100),"",INDEX('UNESCO Data'!$M$3:$M$4658,MATCH(A96&amp;$J$130,'UNESCO Data'!$B$3:$B$4658&amp;'UNESCO Data'!$A$3:$A$4658,0))/100)</f>
        <v/>
      </c>
      <c r="K96" s="81" t="str">
        <f t="shared" si="31"/>
        <v/>
      </c>
      <c r="L96" s="84">
        <f t="array" ref="L96">IF(ISERR(INDEX('UNESCO Data'!$M$3:$M$4658,MATCH(A96&amp;$L$130,'UNESCO Data'!$B$3:$B$4658&amp;'UNESCO Data'!$A$3:$A$4658,0))/100),"",INDEX('UNESCO Data'!$M$3:$M$4658,MATCH(A96&amp;$L$130,'UNESCO Data'!$B$3:$B$4658&amp;'UNESCO Data'!$A$3:$A$4658,0))/100)</f>
        <v>0.98199269999999994</v>
      </c>
      <c r="M96" s="81">
        <f t="shared" si="32"/>
        <v>98.017560158896387</v>
      </c>
      <c r="N96" s="84">
        <f t="array" ref="N96">IF(ISERR(INDEX('UNESCO Data'!$M$3:$M$4658,MATCH(A96&amp;$N$130,'UNESCO Data'!$B$3:$B$4658&amp;'UNESCO Data'!$A$3:$A$4658,0))/100),"",INDEX('UNESCO Data'!$M$3:$M$4658,MATCH(A96&amp;$N$130,'UNESCO Data'!$B$3:$B$4658&amp;'UNESCO Data'!$A$3:$A$4658,0))/100)</f>
        <v>0.79489589999999988</v>
      </c>
      <c r="O96" s="81">
        <f t="shared" si="33"/>
        <v>84.047449156122852</v>
      </c>
      <c r="P96" s="57">
        <f t="array" ref="P96">INDEX('UNESCO Data'!$M$3:$M$4658,MATCH(A96&amp;$P$130,'UNESCO Data'!$B$3:$B$4658&amp;'UNESCO Data'!$A$3:$A$4658,0))</f>
        <v>10.377750000000001</v>
      </c>
      <c r="Q96" s="81">
        <f t="shared" si="34"/>
        <v>69.086676389653718</v>
      </c>
      <c r="R96" s="84">
        <f t="array" ref="R96">IF(ISERR(INDEX('UNESCO Data'!$M$3:$M$4658,MATCH(A96&amp;$R$130,'UNESCO Data'!$B$3:$B$4658&amp;'UNESCO Data'!$A$3:$A$4658,0))/100),"",INDEX('UNESCO Data'!$M$3:$M$4658,MATCH(A96&amp;$R$130,'UNESCO Data'!$B$3:$B$4658&amp;'UNESCO Data'!$A$3:$A$4658,0))/100)</f>
        <v>0.99897250000000004</v>
      </c>
      <c r="S96" s="81">
        <f t="shared" si="35"/>
        <v>99.838367383151422</v>
      </c>
      <c r="T96" s="84" t="str">
        <f t="array" ref="T96">IF(ISERR(INDEX('UNESCO Data'!$M$3:$M$4658,MATCH(A96&amp;$T$130,'UNESCO Data'!$B$3:$B$4658&amp;'UNESCO Data'!$A$3:$A$4658,0))/100),"",INDEX('UNESCO Data'!$M$3:$M$4658,MATCH(A96&amp;$T$130,'UNESCO Data'!$B$3:$B$4658&amp;'UNESCO Data'!$A$3:$A$4658,0))/100)</f>
        <v/>
      </c>
      <c r="U96" s="81" t="str">
        <f t="shared" si="36"/>
        <v/>
      </c>
      <c r="V96" s="57">
        <f t="array" ref="V96">INDEX('UNESCO Data'!$M$3:$M$4658,MATCH(A96&amp;$V$130,'UNESCO Data'!$B$3:$B$4658&amp;'UNESCO Data'!$A$3:$A$4658,0))</f>
        <v>12.02716</v>
      </c>
      <c r="W96" s="81">
        <f t="shared" si="37"/>
        <v>95.566716385586588</v>
      </c>
      <c r="X96" s="84">
        <f t="array" ref="X96">IF(ISERR(INDEX('UNESCO Data'!$M$3:$M$4658,MATCH(A96&amp;$X$130,'UNESCO Data'!$B$3:$B$4658&amp;'UNESCO Data'!$A$3:$A$4658,0))/100),"",INDEX('UNESCO Data'!$M$3:$M$4658,MATCH(A96&amp;$X$130,'UNESCO Data'!$B$3:$B$4658&amp;'UNESCO Data'!$A$3:$A$4658,0))/100)</f>
        <v>8.0061599999999997E-2</v>
      </c>
      <c r="Y96" s="81">
        <f t="shared" si="38"/>
        <v>19.832548594648518</v>
      </c>
    </row>
    <row r="97" spans="1:25" x14ac:dyDescent="0.25">
      <c r="A97" s="54" t="s">
        <v>112</v>
      </c>
      <c r="B97" s="61">
        <f t="shared" si="26"/>
        <v>82.522008906836604</v>
      </c>
      <c r="C97" s="59">
        <f t="shared" si="27"/>
        <v>91</v>
      </c>
      <c r="D97" s="84">
        <f t="array" ref="D97">IF(ISERR(INDEX('UNESCO Data'!$M$3:$M$4658,MATCH(A97&amp;$D$130,'UNESCO Data'!$B$3:$B$4658&amp;'UNESCO Data'!$A$3:$A$4658,0))/100),"",INDEX('UNESCO Data'!$M$3:$M$4658,MATCH(A97&amp;$D$130,'UNESCO Data'!$B$3:$B$4658&amp;'UNESCO Data'!$A$3:$A$4658,0))/100)</f>
        <v>4.7020699999999999E-2</v>
      </c>
      <c r="E97" s="81">
        <f t="shared" si="28"/>
        <v>92.889578221213938</v>
      </c>
      <c r="F97" s="84">
        <f t="array" ref="F97">IF(ISERR(INDEX('UNESCO Data'!$M$3:$M$4658,MATCH(A97&amp;$F$130,'UNESCO Data'!$B$3:$B$4658&amp;'UNESCO Data'!$A$3:$A$4658,0))/100),"",INDEX('UNESCO Data'!$M$3:$M$4658,MATCH(A97&amp;$F$130,'UNESCO Data'!$B$3:$B$4658&amp;'UNESCO Data'!$A$3:$A$4658,0))/100)</f>
        <v>8.14888E-2</v>
      </c>
      <c r="G97" s="81">
        <f t="shared" si="29"/>
        <v>87.214583215006201</v>
      </c>
      <c r="H97" s="84">
        <f t="array" ref="H97">IF(ISERR(INDEX('UNESCO Data'!$M$3:$M$4658,MATCH(A97&amp;$H$130,'UNESCO Data'!$B$3:$B$4658&amp;'UNESCO Data'!$A$3:$A$4658,0))/100),"",INDEX('UNESCO Data'!$M$3:$M$4658,MATCH(A97&amp;$H$130,'UNESCO Data'!$B$3:$B$4658&amp;'UNESCO Data'!$A$3:$A$4658,0))/100)</f>
        <v>0.19062870000000001</v>
      </c>
      <c r="I97" s="81">
        <f t="shared" si="30"/>
        <v>77.897280570035463</v>
      </c>
      <c r="J97" s="86" t="str">
        <f t="array" ref="J97">IF(ISERR(INDEX('UNESCO Data'!$M$3:$M$4658,MATCH(A97&amp;$J$130,'UNESCO Data'!$B$3:$B$4658&amp;'UNESCO Data'!$A$3:$A$4658,0))/100),"",INDEX('UNESCO Data'!$M$3:$M$4658,MATCH(A97&amp;$J$130,'UNESCO Data'!$B$3:$B$4658&amp;'UNESCO Data'!$A$3:$A$4658,0))/100)</f>
        <v/>
      </c>
      <c r="K97" s="81" t="str">
        <f t="shared" si="31"/>
        <v/>
      </c>
      <c r="L97" s="84" t="str">
        <f t="array" ref="L97">IF(ISERR(INDEX('UNESCO Data'!$M$3:$M$4658,MATCH(A97&amp;$L$130,'UNESCO Data'!$B$3:$B$4658&amp;'UNESCO Data'!$A$3:$A$4658,0))/100),"",INDEX('UNESCO Data'!$M$3:$M$4658,MATCH(A97&amp;$L$130,'UNESCO Data'!$B$3:$B$4658&amp;'UNESCO Data'!$A$3:$A$4658,0))/100)</f>
        <v/>
      </c>
      <c r="M97" s="81" t="str">
        <f t="shared" si="32"/>
        <v/>
      </c>
      <c r="N97" s="84" t="str">
        <f t="array" ref="N97">IF(ISERR(INDEX('UNESCO Data'!$M$3:$M$4658,MATCH(A97&amp;$N$130,'UNESCO Data'!$B$3:$B$4658&amp;'UNESCO Data'!$A$3:$A$4658,0))/100),"",INDEX('UNESCO Data'!$M$3:$M$4658,MATCH(A97&amp;$N$130,'UNESCO Data'!$B$3:$B$4658&amp;'UNESCO Data'!$A$3:$A$4658,0))/100)</f>
        <v/>
      </c>
      <c r="O97" s="81" t="str">
        <f t="shared" si="33"/>
        <v/>
      </c>
      <c r="P97" s="57">
        <f t="array" ref="P97">INDEX('UNESCO Data'!$M$3:$M$4658,MATCH(A97&amp;$P$130,'UNESCO Data'!$B$3:$B$4658&amp;'UNESCO Data'!$A$3:$A$4658,0))</f>
        <v>9.1086299999999998</v>
      </c>
      <c r="Q97" s="81">
        <f t="shared" si="34"/>
        <v>58.763499592073778</v>
      </c>
      <c r="R97" s="84">
        <f t="array" ref="R97">IF(ISERR(INDEX('UNESCO Data'!$M$3:$M$4658,MATCH(A97&amp;$R$130,'UNESCO Data'!$B$3:$B$4658&amp;'UNESCO Data'!$A$3:$A$4658,0))/100),"",INDEX('UNESCO Data'!$M$3:$M$4658,MATCH(A97&amp;$R$130,'UNESCO Data'!$B$3:$B$4658&amp;'UNESCO Data'!$A$3:$A$4658,0))/100)</f>
        <v>0.98362819999999995</v>
      </c>
      <c r="S97" s="81">
        <f t="shared" si="35"/>
        <v>97.424606446207633</v>
      </c>
      <c r="T97" s="84">
        <f t="array" ref="T97">IF(ISERR(INDEX('UNESCO Data'!$M$3:$M$4658,MATCH(A97&amp;$T$130,'UNESCO Data'!$B$3:$B$4658&amp;'UNESCO Data'!$A$3:$A$4658,0))/100),"",INDEX('UNESCO Data'!$M$3:$M$4658,MATCH(A97&amp;$T$130,'UNESCO Data'!$B$3:$B$4658&amp;'UNESCO Data'!$A$3:$A$4658,0))/100)</f>
        <v>1</v>
      </c>
      <c r="U97" s="81">
        <f t="shared" si="36"/>
        <v>100</v>
      </c>
      <c r="V97" s="57">
        <f t="array" ref="V97">INDEX('UNESCO Data'!$M$3:$M$4658,MATCH(A97&amp;$V$130,'UNESCO Data'!$B$3:$B$4658&amp;'UNESCO Data'!$A$3:$A$4658,0))</f>
        <v>18.820930000000001</v>
      </c>
      <c r="W97" s="81">
        <f t="shared" si="37"/>
        <v>86.031224529697241</v>
      </c>
      <c r="X97" s="84">
        <f t="array" ref="X97">IF(ISERR(INDEX('UNESCO Data'!$M$3:$M$4658,MATCH(A97&amp;$X$130,'UNESCO Data'!$B$3:$B$4658&amp;'UNESCO Data'!$A$3:$A$4658,0))/100),"",INDEX('UNESCO Data'!$M$3:$M$4658,MATCH(A97&amp;$X$130,'UNESCO Data'!$B$3:$B$4658&amp;'UNESCO Data'!$A$3:$A$4658,0))/100)</f>
        <v>0.19017600000000001</v>
      </c>
      <c r="Y97" s="81">
        <f t="shared" si="38"/>
        <v>59.955298680458448</v>
      </c>
    </row>
    <row r="98" spans="1:25" x14ac:dyDescent="0.25">
      <c r="A98" s="54" t="s">
        <v>29</v>
      </c>
      <c r="B98" s="61">
        <f t="shared" si="26"/>
        <v>83.353904104216198</v>
      </c>
      <c r="C98" s="59">
        <f t="shared" si="27"/>
        <v>92</v>
      </c>
      <c r="D98" s="84">
        <f t="array" ref="D98">IF(ISERR(INDEX('UNESCO Data'!$M$3:$M$4658,MATCH(A98&amp;$D$130,'UNESCO Data'!$B$3:$B$4658&amp;'UNESCO Data'!$A$3:$A$4658,0))/100),"",INDEX('UNESCO Data'!$M$3:$M$4658,MATCH(A98&amp;$D$130,'UNESCO Data'!$B$3:$B$4658&amp;'UNESCO Data'!$A$3:$A$4658,0))/100)</f>
        <v>4.9707800000000003E-2</v>
      </c>
      <c r="E98" s="81">
        <f t="shared" si="28"/>
        <v>92.474883096439655</v>
      </c>
      <c r="F98" s="84">
        <f t="array" ref="F98">IF(ISERR(INDEX('UNESCO Data'!$M$3:$M$4658,MATCH(A98&amp;$F$130,'UNESCO Data'!$B$3:$B$4658&amp;'UNESCO Data'!$A$3:$A$4658,0))/100),"",INDEX('UNESCO Data'!$M$3:$M$4658,MATCH(A98&amp;$F$130,'UNESCO Data'!$B$3:$B$4658&amp;'UNESCO Data'!$A$3:$A$4658,0))/100)</f>
        <v>4.0441200000000004E-2</v>
      </c>
      <c r="G98" s="81">
        <f t="shared" si="29"/>
        <v>93.654863032891754</v>
      </c>
      <c r="H98" s="84">
        <f t="array" ref="H98">IF(ISERR(INDEX('UNESCO Data'!$M$3:$M$4658,MATCH(A98&amp;$H$130,'UNESCO Data'!$B$3:$B$4658&amp;'UNESCO Data'!$A$3:$A$4658,0))/100),"",INDEX('UNESCO Data'!$M$3:$M$4658,MATCH(A98&amp;$H$130,'UNESCO Data'!$B$3:$B$4658&amp;'UNESCO Data'!$A$3:$A$4658,0))/100)</f>
        <v>0.1432937</v>
      </c>
      <c r="I98" s="81">
        <f t="shared" si="30"/>
        <v>83.527670090457363</v>
      </c>
      <c r="J98" s="86" t="str">
        <f t="array" ref="J98">IF(ISERR(INDEX('UNESCO Data'!$M$3:$M$4658,MATCH(A98&amp;$J$130,'UNESCO Data'!$B$3:$B$4658&amp;'UNESCO Data'!$A$3:$A$4658,0))/100),"",INDEX('UNESCO Data'!$M$3:$M$4658,MATCH(A98&amp;$J$130,'UNESCO Data'!$B$3:$B$4658&amp;'UNESCO Data'!$A$3:$A$4658,0))/100)</f>
        <v/>
      </c>
      <c r="K98" s="81" t="str">
        <f t="shared" si="31"/>
        <v/>
      </c>
      <c r="L98" s="84">
        <f t="array" ref="L98">IF(ISERR(INDEX('UNESCO Data'!$M$3:$M$4658,MATCH(A98&amp;$L$130,'UNESCO Data'!$B$3:$B$4658&amp;'UNESCO Data'!$A$3:$A$4658,0))/100),"",INDEX('UNESCO Data'!$M$3:$M$4658,MATCH(A98&amp;$L$130,'UNESCO Data'!$B$3:$B$4658&amp;'UNESCO Data'!$A$3:$A$4658,0))/100)</f>
        <v>0.92918299999999998</v>
      </c>
      <c r="M98" s="81">
        <f t="shared" si="32"/>
        <v>92.203692823053203</v>
      </c>
      <c r="N98" s="84">
        <f t="array" ref="N98">IF(ISERR(INDEX('UNESCO Data'!$M$3:$M$4658,MATCH(A98&amp;$N$130,'UNESCO Data'!$B$3:$B$4658&amp;'UNESCO Data'!$A$3:$A$4658,0))/100),"",INDEX('UNESCO Data'!$M$3:$M$4658,MATCH(A98&amp;$N$130,'UNESCO Data'!$B$3:$B$4658&amp;'UNESCO Data'!$A$3:$A$4658,0))/100)</f>
        <v>0.82987840000000002</v>
      </c>
      <c r="O98" s="81">
        <f t="shared" si="33"/>
        <v>87.892421878331689</v>
      </c>
      <c r="P98" s="57" t="str">
        <f t="array" ref="P98">INDEX('UNESCO Data'!$M$3:$M$4658,MATCH(A98&amp;$P$130,'UNESCO Data'!$B$3:$B$4658&amp;'UNESCO Data'!$A$3:$A$4658,0))</f>
        <v/>
      </c>
      <c r="Q98" s="81" t="str">
        <f t="shared" si="34"/>
        <v/>
      </c>
      <c r="R98" s="84">
        <f t="array" ref="R98">IF(ISERR(INDEX('UNESCO Data'!$M$3:$M$4658,MATCH(A98&amp;$R$130,'UNESCO Data'!$B$3:$B$4658&amp;'UNESCO Data'!$A$3:$A$4658,0))/100),"",INDEX('UNESCO Data'!$M$3:$M$4658,MATCH(A98&amp;$R$130,'UNESCO Data'!$B$3:$B$4658&amp;'UNESCO Data'!$A$3:$A$4658,0))/100)</f>
        <v>0.98205140000000002</v>
      </c>
      <c r="S98" s="81">
        <f t="shared" si="35"/>
        <v>97.176565268351837</v>
      </c>
      <c r="T98" s="84" t="str">
        <f t="array" ref="T98">IF(ISERR(INDEX('UNESCO Data'!$M$3:$M$4658,MATCH(A98&amp;$T$130,'UNESCO Data'!$B$3:$B$4658&amp;'UNESCO Data'!$A$3:$A$4658,0))/100),"",INDEX('UNESCO Data'!$M$3:$M$4658,MATCH(A98&amp;$T$130,'UNESCO Data'!$B$3:$B$4658&amp;'UNESCO Data'!$A$3:$A$4658,0))/100)</f>
        <v/>
      </c>
      <c r="U98" s="81" t="str">
        <f t="shared" si="36"/>
        <v/>
      </c>
      <c r="V98" s="57">
        <f t="array" ref="V98">INDEX('UNESCO Data'!$M$3:$M$4658,MATCH(A98&amp;$V$130,'UNESCO Data'!$B$3:$B$4658&amp;'UNESCO Data'!$A$3:$A$4658,0))</f>
        <v>17.733630000000002</v>
      </c>
      <c r="W98" s="81">
        <f t="shared" si="37"/>
        <v>87.557319804472286</v>
      </c>
      <c r="X98" s="84">
        <f t="array" ref="X98">IF(ISERR(INDEX('UNESCO Data'!$M$3:$M$4658,MATCH(A98&amp;$X$130,'UNESCO Data'!$B$3:$B$4658&amp;'UNESCO Data'!$A$3:$A$4658,0))/100),"",INDEX('UNESCO Data'!$M$3:$M$4658,MATCH(A98&amp;$X$130,'UNESCO Data'!$B$3:$B$4658&amp;'UNESCO Data'!$A$3:$A$4658,0))/100)</f>
        <v>0.114398</v>
      </c>
      <c r="Y98" s="81">
        <f t="shared" si="38"/>
        <v>32.343816839731851</v>
      </c>
    </row>
    <row r="99" spans="1:25" x14ac:dyDescent="0.25">
      <c r="A99" s="54" t="s">
        <v>173</v>
      </c>
      <c r="B99" s="61">
        <f t="shared" si="26"/>
        <v>85.155334082231633</v>
      </c>
      <c r="C99" s="59">
        <f t="shared" si="27"/>
        <v>93</v>
      </c>
      <c r="D99" s="84">
        <f t="array" ref="D99">IF(ISERR(INDEX('UNESCO Data'!$M$3:$M$4658,MATCH(A99&amp;$D$130,'UNESCO Data'!$B$3:$B$4658&amp;'UNESCO Data'!$A$3:$A$4658,0))/100),"",INDEX('UNESCO Data'!$M$3:$M$4658,MATCH(A99&amp;$D$130,'UNESCO Data'!$B$3:$B$4658&amp;'UNESCO Data'!$A$3:$A$4658,0))/100)</f>
        <v>1.7802100000000001E-2</v>
      </c>
      <c r="E99" s="81">
        <f t="shared" si="28"/>
        <v>97.398830192755824</v>
      </c>
      <c r="F99" s="84">
        <f t="array" ref="F99">IF(ISERR(INDEX('UNESCO Data'!$M$3:$M$4658,MATCH(A99&amp;$F$130,'UNESCO Data'!$B$3:$B$4658&amp;'UNESCO Data'!$A$3:$A$4658,0))/100),"",INDEX('UNESCO Data'!$M$3:$M$4658,MATCH(A99&amp;$F$130,'UNESCO Data'!$B$3:$B$4658&amp;'UNESCO Data'!$A$3:$A$4658,0))/100)</f>
        <v>2.3535499999999997E-2</v>
      </c>
      <c r="G99" s="81">
        <f t="shared" si="29"/>
        <v>96.307330863342912</v>
      </c>
      <c r="H99" s="84">
        <f t="array" ref="H99">IF(ISERR(INDEX('UNESCO Data'!$M$3:$M$4658,MATCH(A99&amp;$H$130,'UNESCO Data'!$B$3:$B$4658&amp;'UNESCO Data'!$A$3:$A$4658,0))/100),"",INDEX('UNESCO Data'!$M$3:$M$4658,MATCH(A99&amp;$H$130,'UNESCO Data'!$B$3:$B$4658&amp;'UNESCO Data'!$A$3:$A$4658,0))/100)</f>
        <v>0.30583769999999999</v>
      </c>
      <c r="I99" s="81">
        <f t="shared" si="30"/>
        <v>64.193434657744646</v>
      </c>
      <c r="J99" s="86">
        <f t="array" ref="J99">IF(ISERR(INDEX('UNESCO Data'!$M$3:$M$4658,MATCH(A99&amp;$J$130,'UNESCO Data'!$B$3:$B$4658&amp;'UNESCO Data'!$A$3:$A$4658,0))/100),"",INDEX('UNESCO Data'!$M$3:$M$4658,MATCH(A99&amp;$J$130,'UNESCO Data'!$B$3:$B$4658&amp;'UNESCO Data'!$A$3:$A$4658,0))/100)</f>
        <v>0.98497219999999996</v>
      </c>
      <c r="K99" s="81">
        <f t="shared" si="31"/>
        <v>97.835104759245823</v>
      </c>
      <c r="L99" s="84">
        <f t="array" ref="L99">IF(ISERR(INDEX('UNESCO Data'!$M$3:$M$4658,MATCH(A99&amp;$L$130,'UNESCO Data'!$B$3:$B$4658&amp;'UNESCO Data'!$A$3:$A$4658,0))/100),"",INDEX('UNESCO Data'!$M$3:$M$4658,MATCH(A99&amp;$L$130,'UNESCO Data'!$B$3:$B$4658&amp;'UNESCO Data'!$A$3:$A$4658,0))/100)</f>
        <v>0.93903120000000007</v>
      </c>
      <c r="M99" s="81">
        <f t="shared" si="32"/>
        <v>93.287890012146335</v>
      </c>
      <c r="N99" s="84">
        <f t="array" ref="N99">IF(ISERR(INDEX('UNESCO Data'!$M$3:$M$4658,MATCH(A99&amp;$N$130,'UNESCO Data'!$B$3:$B$4658&amp;'UNESCO Data'!$A$3:$A$4658,0))/100),"",INDEX('UNESCO Data'!$M$3:$M$4658,MATCH(A99&amp;$N$130,'UNESCO Data'!$B$3:$B$4658&amp;'UNESCO Data'!$A$3:$A$4658,0))/100)</f>
        <v>0.74448610000000004</v>
      </c>
      <c r="O99" s="81">
        <f t="shared" si="33"/>
        <v>78.506841539971902</v>
      </c>
      <c r="P99" s="57">
        <f t="array" ref="P99">INDEX('UNESCO Data'!$M$3:$M$4658,MATCH(A99&amp;$P$130,'UNESCO Data'!$B$3:$B$4658&amp;'UNESCO Data'!$A$3:$A$4658,0))</f>
        <v>11.4895</v>
      </c>
      <c r="Q99" s="81">
        <f t="shared" si="34"/>
        <v>78.129786422361022</v>
      </c>
      <c r="R99" s="84">
        <f t="array" ref="R99">IF(ISERR(INDEX('UNESCO Data'!$M$3:$M$4658,MATCH(A99&amp;$R$130,'UNESCO Data'!$B$3:$B$4658&amp;'UNESCO Data'!$A$3:$A$4658,0))/100),"",INDEX('UNESCO Data'!$M$3:$M$4658,MATCH(A99&amp;$R$130,'UNESCO Data'!$B$3:$B$4658&amp;'UNESCO Data'!$A$3:$A$4658,0))/100)</f>
        <v>0.99861440000000001</v>
      </c>
      <c r="S99" s="81">
        <f t="shared" si="35"/>
        <v>99.782035859946077</v>
      </c>
      <c r="T99" s="84">
        <f t="array" ref="T99">IF(ISERR(INDEX('UNESCO Data'!$M$3:$M$4658,MATCH(A99&amp;$T$130,'UNESCO Data'!$B$3:$B$4658&amp;'UNESCO Data'!$A$3:$A$4658,0))/100),"",INDEX('UNESCO Data'!$M$3:$M$4658,MATCH(A99&amp;$T$130,'UNESCO Data'!$B$3:$B$4658&amp;'UNESCO Data'!$A$3:$A$4658,0))/100)</f>
        <v>1</v>
      </c>
      <c r="U99" s="81">
        <f t="shared" si="36"/>
        <v>100</v>
      </c>
      <c r="V99" s="57">
        <f t="array" ref="V99">INDEX('UNESCO Data'!$M$3:$M$4658,MATCH(A99&amp;$V$130,'UNESCO Data'!$B$3:$B$4658&amp;'UNESCO Data'!$A$3:$A$4658,0))</f>
        <v>22.191590000000001</v>
      </c>
      <c r="W99" s="81">
        <f t="shared" si="37"/>
        <v>81.300287070970796</v>
      </c>
      <c r="X99" s="84">
        <f t="array" ref="X99">IF(ISERR(INDEX('UNESCO Data'!$M$3:$M$4658,MATCH(A99&amp;$X$130,'UNESCO Data'!$B$3:$B$4658&amp;'UNESCO Data'!$A$3:$A$4658,0))/100),"",INDEX('UNESCO Data'!$M$3:$M$4658,MATCH(A99&amp;$X$130,'UNESCO Data'!$B$3:$B$4658&amp;'UNESCO Data'!$A$3:$A$4658,0))/100)</f>
        <v>0.16276409999999999</v>
      </c>
      <c r="Y99" s="81">
        <f t="shared" si="38"/>
        <v>49.967133526062526</v>
      </c>
    </row>
    <row r="100" spans="1:25" x14ac:dyDescent="0.25">
      <c r="A100" s="54" t="s">
        <v>109</v>
      </c>
      <c r="B100" s="61">
        <f t="shared" si="26"/>
        <v>85.156621335878697</v>
      </c>
      <c r="C100" s="59">
        <f t="shared" si="27"/>
        <v>94</v>
      </c>
      <c r="D100" s="84">
        <f t="array" ref="D100">IF(ISERR(INDEX('UNESCO Data'!$M$3:$M$4658,MATCH(A100&amp;$D$130,'UNESCO Data'!$B$3:$B$4658&amp;'UNESCO Data'!$A$3:$A$4658,0))/100),"",INDEX('UNESCO Data'!$M$3:$M$4658,MATCH(A100&amp;$D$130,'UNESCO Data'!$B$3:$B$4658&amp;'UNESCO Data'!$A$3:$A$4658,0))/100)</f>
        <v>2.6952799999999999E-2</v>
      </c>
      <c r="E100" s="81">
        <f t="shared" si="28"/>
        <v>95.986619750914386</v>
      </c>
      <c r="F100" s="84">
        <f t="array" ref="F100">IF(ISERR(INDEX('UNESCO Data'!$M$3:$M$4658,MATCH(A100&amp;$F$130,'UNESCO Data'!$B$3:$B$4658&amp;'UNESCO Data'!$A$3:$A$4658,0))/100),"",INDEX('UNESCO Data'!$M$3:$M$4658,MATCH(A100&amp;$F$130,'UNESCO Data'!$B$3:$B$4658&amp;'UNESCO Data'!$A$3:$A$4658,0))/100)</f>
        <v>2.7197300000000001E-2</v>
      </c>
      <c r="G100" s="81">
        <f t="shared" si="29"/>
        <v>95.7328023492</v>
      </c>
      <c r="H100" s="84">
        <f t="array" ref="H100">IF(ISERR(INDEX('UNESCO Data'!$M$3:$M$4658,MATCH(A100&amp;$H$130,'UNESCO Data'!$B$3:$B$4658&amp;'UNESCO Data'!$A$3:$A$4658,0))/100),"",INDEX('UNESCO Data'!$M$3:$M$4658,MATCH(A100&amp;$H$130,'UNESCO Data'!$B$3:$B$4658&amp;'UNESCO Data'!$A$3:$A$4658,0))/100)</f>
        <v>0.171235</v>
      </c>
      <c r="I100" s="81">
        <f t="shared" si="30"/>
        <v>80.2041166372628</v>
      </c>
      <c r="J100" s="86" t="str">
        <f t="array" ref="J100">IF(ISERR(INDEX('UNESCO Data'!$M$3:$M$4658,MATCH(A100&amp;$J$130,'UNESCO Data'!$B$3:$B$4658&amp;'UNESCO Data'!$A$3:$A$4658,0))/100),"",INDEX('UNESCO Data'!$M$3:$M$4658,MATCH(A100&amp;$J$130,'UNESCO Data'!$B$3:$B$4658&amp;'UNESCO Data'!$A$3:$A$4658,0))/100)</f>
        <v/>
      </c>
      <c r="K100" s="81" t="str">
        <f t="shared" si="31"/>
        <v/>
      </c>
      <c r="L100" s="84">
        <f t="array" ref="L100">IF(ISERR(INDEX('UNESCO Data'!$M$3:$M$4658,MATCH(A100&amp;$L$130,'UNESCO Data'!$B$3:$B$4658&amp;'UNESCO Data'!$A$3:$A$4658,0))/100),"",INDEX('UNESCO Data'!$M$3:$M$4658,MATCH(A100&amp;$L$130,'UNESCO Data'!$B$3:$B$4658&amp;'UNESCO Data'!$A$3:$A$4658,0))/100)</f>
        <v>0.99543079999999984</v>
      </c>
      <c r="M100" s="81">
        <f t="shared" si="32"/>
        <v>99.496972665420628</v>
      </c>
      <c r="N100" s="84">
        <f t="array" ref="N100">IF(ISERR(INDEX('UNESCO Data'!$M$3:$M$4658,MATCH(A100&amp;$N$130,'UNESCO Data'!$B$3:$B$4658&amp;'UNESCO Data'!$A$3:$A$4658,0))/100),"",INDEX('UNESCO Data'!$M$3:$M$4658,MATCH(A100&amp;$N$130,'UNESCO Data'!$B$3:$B$4658&amp;'UNESCO Data'!$A$3:$A$4658,0))/100)</f>
        <v>0.63160910000000003</v>
      </c>
      <c r="O100" s="81">
        <f t="shared" si="33"/>
        <v>66.100381568135575</v>
      </c>
      <c r="P100" s="57">
        <f t="array" ref="P100">INDEX('UNESCO Data'!$M$3:$M$4658,MATCH(A100&amp;$P$130,'UNESCO Data'!$B$3:$B$4658&amp;'UNESCO Data'!$A$3:$A$4658,0))</f>
        <v>11.27126</v>
      </c>
      <c r="Q100" s="81">
        <f t="shared" si="34"/>
        <v>76.354595656866948</v>
      </c>
      <c r="R100" s="84">
        <f t="array" ref="R100">IF(ISERR(INDEX('UNESCO Data'!$M$3:$M$4658,MATCH(A100&amp;$R$130,'UNESCO Data'!$B$3:$B$4658&amp;'UNESCO Data'!$A$3:$A$4658,0))/100),"",INDEX('UNESCO Data'!$M$3:$M$4658,MATCH(A100&amp;$R$130,'UNESCO Data'!$B$3:$B$4658&amp;'UNESCO Data'!$A$3:$A$4658,0))/100)</f>
        <v>0.98842240000000003</v>
      </c>
      <c r="S100" s="81">
        <f t="shared" si="35"/>
        <v>98.178766146154587</v>
      </c>
      <c r="T100" s="84" t="str">
        <f t="array" ref="T100">IF(ISERR(INDEX('UNESCO Data'!$M$3:$M$4658,MATCH(A100&amp;$T$130,'UNESCO Data'!$B$3:$B$4658&amp;'UNESCO Data'!$A$3:$A$4658,0))/100),"",INDEX('UNESCO Data'!$M$3:$M$4658,MATCH(A100&amp;$T$130,'UNESCO Data'!$B$3:$B$4658&amp;'UNESCO Data'!$A$3:$A$4658,0))/100)</f>
        <v/>
      </c>
      <c r="U100" s="81" t="str">
        <f t="shared" si="36"/>
        <v/>
      </c>
      <c r="V100" s="57">
        <f t="array" ref="V100">INDEX('UNESCO Data'!$M$3:$M$4658,MATCH(A100&amp;$V$130,'UNESCO Data'!$B$3:$B$4658&amp;'UNESCO Data'!$A$3:$A$4658,0))</f>
        <v>12.183540000000001</v>
      </c>
      <c r="W100" s="81">
        <f t="shared" si="37"/>
        <v>95.347227027479974</v>
      </c>
      <c r="X100" s="84">
        <f t="array" ref="X100">IF(ISERR(INDEX('UNESCO Data'!$M$3:$M$4658,MATCH(A100&amp;$X$130,'UNESCO Data'!$B$3:$B$4658&amp;'UNESCO Data'!$A$3:$A$4658,0))/100),"",INDEX('UNESCO Data'!$M$3:$M$4658,MATCH(A100&amp;$X$130,'UNESCO Data'!$B$3:$B$4658&amp;'UNESCO Data'!$A$3:$A$4658,0))/100)</f>
        <v>0.18757650000000001</v>
      </c>
      <c r="Y100" s="81">
        <f t="shared" si="38"/>
        <v>59.008110221473395</v>
      </c>
    </row>
    <row r="101" spans="1:25" x14ac:dyDescent="0.25">
      <c r="A101" s="54" t="s">
        <v>51</v>
      </c>
      <c r="B101" s="61">
        <f t="shared" si="26"/>
        <v>85.218006290923924</v>
      </c>
      <c r="C101" s="59">
        <f t="shared" si="27"/>
        <v>95</v>
      </c>
      <c r="D101" s="84">
        <f t="array" ref="D101">IF(ISERR(INDEX('UNESCO Data'!$M$3:$M$4658,MATCH(A101&amp;$D$130,'UNESCO Data'!$B$3:$B$4658&amp;'UNESCO Data'!$A$3:$A$4658,0))/100),"",INDEX('UNESCO Data'!$M$3:$M$4658,MATCH(A101&amp;$D$130,'UNESCO Data'!$B$3:$B$4658&amp;'UNESCO Data'!$A$3:$A$4658,0))/100)</f>
        <v>1.4937300000000001E-2</v>
      </c>
      <c r="E101" s="81">
        <f t="shared" si="28"/>
        <v>97.840949426670974</v>
      </c>
      <c r="F101" s="84">
        <f t="array" ref="F101">IF(ISERR(INDEX('UNESCO Data'!$M$3:$M$4658,MATCH(A101&amp;$F$130,'UNESCO Data'!$B$3:$B$4658&amp;'UNESCO Data'!$A$3:$A$4658,0))/100),"",INDEX('UNESCO Data'!$M$3:$M$4658,MATCH(A101&amp;$F$130,'UNESCO Data'!$B$3:$B$4658&amp;'UNESCO Data'!$A$3:$A$4658,0))/100)</f>
        <v>2.3798200000000002E-2</v>
      </c>
      <c r="G101" s="81">
        <f t="shared" si="29"/>
        <v>96.266113800514447</v>
      </c>
      <c r="H101" s="84">
        <f t="array" ref="H101">IF(ISERR(INDEX('UNESCO Data'!$M$3:$M$4658,MATCH(A101&amp;$H$130,'UNESCO Data'!$B$3:$B$4658&amp;'UNESCO Data'!$A$3:$A$4658,0))/100),"",INDEX('UNESCO Data'!$M$3:$M$4658,MATCH(A101&amp;$H$130,'UNESCO Data'!$B$3:$B$4658&amp;'UNESCO Data'!$A$3:$A$4658,0))/100)</f>
        <v>0.1263262</v>
      </c>
      <c r="I101" s="81">
        <f t="shared" si="30"/>
        <v>85.545915240721598</v>
      </c>
      <c r="J101" s="86" t="str">
        <f t="array" ref="J101">IF(ISERR(INDEX('UNESCO Data'!$M$3:$M$4658,MATCH(A101&amp;$J$130,'UNESCO Data'!$B$3:$B$4658&amp;'UNESCO Data'!$A$3:$A$4658,0))/100),"",INDEX('UNESCO Data'!$M$3:$M$4658,MATCH(A101&amp;$J$130,'UNESCO Data'!$B$3:$B$4658&amp;'UNESCO Data'!$A$3:$A$4658,0))/100)</f>
        <v/>
      </c>
      <c r="K101" s="81" t="str">
        <f t="shared" si="31"/>
        <v/>
      </c>
      <c r="L101" s="84">
        <f t="array" ref="L101">IF(ISERR(INDEX('UNESCO Data'!$M$3:$M$4658,MATCH(A101&amp;$L$130,'UNESCO Data'!$B$3:$B$4658&amp;'UNESCO Data'!$A$3:$A$4658,0))/100),"",INDEX('UNESCO Data'!$M$3:$M$4658,MATCH(A101&amp;$L$130,'UNESCO Data'!$B$3:$B$4658&amp;'UNESCO Data'!$A$3:$A$4658,0))/100)</f>
        <v>0.9991428</v>
      </c>
      <c r="M101" s="81">
        <f t="shared" si="32"/>
        <v>99.905630081589464</v>
      </c>
      <c r="N101" s="84">
        <f t="array" ref="N101">IF(ISERR(INDEX('UNESCO Data'!$M$3:$M$4658,MATCH(A101&amp;$N$130,'UNESCO Data'!$B$3:$B$4658&amp;'UNESCO Data'!$A$3:$A$4658,0))/100),"",INDEX('UNESCO Data'!$M$3:$M$4658,MATCH(A101&amp;$N$130,'UNESCO Data'!$B$3:$B$4658&amp;'UNESCO Data'!$A$3:$A$4658,0))/100)</f>
        <v>0.70456189999999996</v>
      </c>
      <c r="O101" s="81">
        <f t="shared" si="33"/>
        <v>74.118720051913314</v>
      </c>
      <c r="P101" s="57">
        <f t="array" ref="P101">INDEX('UNESCO Data'!$M$3:$M$4658,MATCH(A101&amp;$P$130,'UNESCO Data'!$B$3:$B$4658&amp;'UNESCO Data'!$A$3:$A$4658,0))</f>
        <v>12.277060000000001</v>
      </c>
      <c r="Q101" s="81">
        <f t="shared" si="34"/>
        <v>84.535895473279822</v>
      </c>
      <c r="R101" s="84" t="str">
        <f t="array" ref="R101">IF(ISERR(INDEX('UNESCO Data'!$M$3:$M$4658,MATCH(A101&amp;$R$130,'UNESCO Data'!$B$3:$B$4658&amp;'UNESCO Data'!$A$3:$A$4658,0))/100),"",INDEX('UNESCO Data'!$M$3:$M$4658,MATCH(A101&amp;$R$130,'UNESCO Data'!$B$3:$B$4658&amp;'UNESCO Data'!$A$3:$A$4658,0))/100)</f>
        <v/>
      </c>
      <c r="S101" s="81" t="str">
        <f t="shared" si="35"/>
        <v/>
      </c>
      <c r="T101" s="84" t="str">
        <f t="array" ref="T101">IF(ISERR(INDEX('UNESCO Data'!$M$3:$M$4658,MATCH(A101&amp;$T$130,'UNESCO Data'!$B$3:$B$4658&amp;'UNESCO Data'!$A$3:$A$4658,0))/100),"",INDEX('UNESCO Data'!$M$3:$M$4658,MATCH(A101&amp;$T$130,'UNESCO Data'!$B$3:$B$4658&amp;'UNESCO Data'!$A$3:$A$4658,0))/100)</f>
        <v/>
      </c>
      <c r="U101" s="81" t="str">
        <f t="shared" si="36"/>
        <v/>
      </c>
      <c r="V101" s="57">
        <f t="array" ref="V101">INDEX('UNESCO Data'!$M$3:$M$4658,MATCH(A101&amp;$V$130,'UNESCO Data'!$B$3:$B$4658&amp;'UNESCO Data'!$A$3:$A$4658,0))</f>
        <v>10.73738</v>
      </c>
      <c r="W101" s="81">
        <f t="shared" si="37"/>
        <v>97.37700532470123</v>
      </c>
      <c r="X101" s="84">
        <f t="array" ref="X101">IF(ISERR(INDEX('UNESCO Data'!$M$3:$M$4658,MATCH(A101&amp;$X$130,'UNESCO Data'!$B$3:$B$4658&amp;'UNESCO Data'!$A$3:$A$4658,0))/100),"",INDEX('UNESCO Data'!$M$3:$M$4658,MATCH(A101&amp;$X$130,'UNESCO Data'!$B$3:$B$4658&amp;'UNESCO Data'!$A$3:$A$4658,0))/100)</f>
        <v>0.15229870000000001</v>
      </c>
      <c r="Y101" s="81">
        <f t="shared" si="38"/>
        <v>46.153820928000563</v>
      </c>
    </row>
    <row r="102" spans="1:25" x14ac:dyDescent="0.25">
      <c r="A102" s="54" t="s">
        <v>124</v>
      </c>
      <c r="B102" s="61">
        <f t="shared" si="26"/>
        <v>85.810269440167062</v>
      </c>
      <c r="C102" s="59">
        <f t="shared" si="27"/>
        <v>96</v>
      </c>
      <c r="D102" s="84">
        <f t="array" ref="D102">IF(ISERR(INDEX('UNESCO Data'!$M$3:$M$4658,MATCH(A102&amp;$D$130,'UNESCO Data'!$B$3:$B$4658&amp;'UNESCO Data'!$A$3:$A$4658,0))/100),"",INDEX('UNESCO Data'!$M$3:$M$4658,MATCH(A102&amp;$D$130,'UNESCO Data'!$B$3:$B$4658&amp;'UNESCO Data'!$A$3:$A$4658,0))/100)</f>
        <v>1.5701900000000001E-2</v>
      </c>
      <c r="E102" s="81">
        <f t="shared" si="28"/>
        <v>97.722950136580394</v>
      </c>
      <c r="F102" s="84">
        <f t="array" ref="F102">IF(ISERR(INDEX('UNESCO Data'!$M$3:$M$4658,MATCH(A102&amp;$F$130,'UNESCO Data'!$B$3:$B$4658&amp;'UNESCO Data'!$A$3:$A$4658,0))/100),"",INDEX('UNESCO Data'!$M$3:$M$4658,MATCH(A102&amp;$F$130,'UNESCO Data'!$B$3:$B$4658&amp;'UNESCO Data'!$A$3:$A$4658,0))/100)</f>
        <v>6.0023000000000003E-3</v>
      </c>
      <c r="G102" s="81">
        <f t="shared" si="29"/>
        <v>99.058252089016293</v>
      </c>
      <c r="H102" s="84">
        <f t="array" ref="H102">IF(ISERR(INDEX('UNESCO Data'!$M$3:$M$4658,MATCH(A102&amp;$H$130,'UNESCO Data'!$B$3:$B$4658&amp;'UNESCO Data'!$A$3:$A$4658,0))/100),"",INDEX('UNESCO Data'!$M$3:$M$4658,MATCH(A102&amp;$H$130,'UNESCO Data'!$B$3:$B$4658&amp;'UNESCO Data'!$A$3:$A$4658,0))/100)</f>
        <v>3.1947499999999997E-2</v>
      </c>
      <c r="I102" s="81">
        <f t="shared" si="30"/>
        <v>96.772044815688147</v>
      </c>
      <c r="J102" s="86" t="str">
        <f t="array" ref="J102">IF(ISERR(INDEX('UNESCO Data'!$M$3:$M$4658,MATCH(A102&amp;$J$130,'UNESCO Data'!$B$3:$B$4658&amp;'UNESCO Data'!$A$3:$A$4658,0))/100),"",INDEX('UNESCO Data'!$M$3:$M$4658,MATCH(A102&amp;$J$130,'UNESCO Data'!$B$3:$B$4658&amp;'UNESCO Data'!$A$3:$A$4658,0))/100)</f>
        <v/>
      </c>
      <c r="K102" s="81" t="str">
        <f t="shared" si="31"/>
        <v/>
      </c>
      <c r="L102" s="84">
        <f t="array" ref="L102">IF(ISERR(INDEX('UNESCO Data'!$M$3:$M$4658,MATCH(A102&amp;$L$130,'UNESCO Data'!$B$3:$B$4658&amp;'UNESCO Data'!$A$3:$A$4658,0))/100),"",INDEX('UNESCO Data'!$M$3:$M$4658,MATCH(A102&amp;$L$130,'UNESCO Data'!$B$3:$B$4658&amp;'UNESCO Data'!$A$3:$A$4658,0))/100)</f>
        <v>0.93620499999999995</v>
      </c>
      <c r="M102" s="81">
        <f t="shared" si="32"/>
        <v>92.976751114092366</v>
      </c>
      <c r="N102" s="84">
        <f t="array" ref="N102">IF(ISERR(INDEX('UNESCO Data'!$M$3:$M$4658,MATCH(A102&amp;$N$130,'UNESCO Data'!$B$3:$B$4658&amp;'UNESCO Data'!$A$3:$A$4658,0))/100),"",INDEX('UNESCO Data'!$M$3:$M$4658,MATCH(A102&amp;$N$130,'UNESCO Data'!$B$3:$B$4658&amp;'UNESCO Data'!$A$3:$A$4658,0))/100)</f>
        <v>0.78930459999999991</v>
      </c>
      <c r="O102" s="81">
        <f t="shared" si="33"/>
        <v>83.432901997352445</v>
      </c>
      <c r="P102" s="57">
        <f t="array" ref="P102">INDEX('UNESCO Data'!$M$3:$M$4658,MATCH(A102&amp;$P$130,'UNESCO Data'!$B$3:$B$4658&amp;'UNESCO Data'!$A$3:$A$4658,0))</f>
        <v>12.469200000000001</v>
      </c>
      <c r="Q102" s="81">
        <f t="shared" si="34"/>
        <v>86.098785656940152</v>
      </c>
      <c r="R102" s="84" t="str">
        <f t="array" ref="R102">IF(ISERR(INDEX('UNESCO Data'!$M$3:$M$4658,MATCH(A102&amp;$R$130,'UNESCO Data'!$B$3:$B$4658&amp;'UNESCO Data'!$A$3:$A$4658,0))/100),"",INDEX('UNESCO Data'!$M$3:$M$4658,MATCH(A102&amp;$R$130,'UNESCO Data'!$B$3:$B$4658&amp;'UNESCO Data'!$A$3:$A$4658,0))/100)</f>
        <v/>
      </c>
      <c r="S102" s="81" t="str">
        <f t="shared" si="35"/>
        <v/>
      </c>
      <c r="T102" s="84" t="str">
        <f t="array" ref="T102">IF(ISERR(INDEX('UNESCO Data'!$M$3:$M$4658,MATCH(A102&amp;$T$130,'UNESCO Data'!$B$3:$B$4658&amp;'UNESCO Data'!$A$3:$A$4658,0))/100),"",INDEX('UNESCO Data'!$M$3:$M$4658,MATCH(A102&amp;$T$130,'UNESCO Data'!$B$3:$B$4658&amp;'UNESCO Data'!$A$3:$A$4658,0))/100)</f>
        <v/>
      </c>
      <c r="U102" s="81" t="str">
        <f t="shared" si="36"/>
        <v/>
      </c>
      <c r="V102" s="57">
        <f t="array" ref="V102">INDEX('UNESCO Data'!$M$3:$M$4658,MATCH(A102&amp;$V$130,'UNESCO Data'!$B$3:$B$4658&amp;'UNESCO Data'!$A$3:$A$4658,0))</f>
        <v>11.623559999999999</v>
      </c>
      <c r="W102" s="81">
        <f t="shared" si="37"/>
        <v>96.133194867053717</v>
      </c>
      <c r="X102" s="84">
        <f t="array" ref="X102">IF(ISERR(INDEX('UNESCO Data'!$M$3:$M$4658,MATCH(A102&amp;$X$130,'UNESCO Data'!$B$3:$B$4658&amp;'UNESCO Data'!$A$3:$A$4658,0))/100),"",INDEX('UNESCO Data'!$M$3:$M$4658,MATCH(A102&amp;$X$130,'UNESCO Data'!$B$3:$B$4658&amp;'UNESCO Data'!$A$3:$A$4658,0))/100)</f>
        <v>0.1197317</v>
      </c>
      <c r="Y102" s="81">
        <f t="shared" si="38"/>
        <v>34.287274844612995</v>
      </c>
    </row>
    <row r="103" spans="1:25" x14ac:dyDescent="0.25">
      <c r="A103" s="54" t="s">
        <v>45</v>
      </c>
      <c r="B103" s="61">
        <f t="shared" ref="B103:B128" si="39">AVERAGE(E103,G103,I103,K103,M103,O103,Q103,S103,U103,W103,Y103)</f>
        <v>85.871637403288815</v>
      </c>
      <c r="C103" s="59">
        <f t="shared" ref="C103:C128" si="40">RANK(B103,$B$7:$B$128,1)</f>
        <v>97</v>
      </c>
      <c r="D103" s="84">
        <f t="array" ref="D103">IF(ISERR(INDEX('UNESCO Data'!$M$3:$M$4658,MATCH(A103&amp;$D$130,'UNESCO Data'!$B$3:$B$4658&amp;'UNESCO Data'!$A$3:$A$4658,0))/100),"",INDEX('UNESCO Data'!$M$3:$M$4658,MATCH(A103&amp;$D$130,'UNESCO Data'!$B$3:$B$4658&amp;'UNESCO Data'!$A$3:$A$4658,0))/100)</f>
        <v>2.8558E-2</v>
      </c>
      <c r="E103" s="81">
        <f t="shared" ref="E103:E128" si="41">IF(ISERROR(((D103-$E$5)/($E$3-$E$5))*100),"",((D103-$E$5)/($E$3-$E$5))*100)</f>
        <v>95.738892232665094</v>
      </c>
      <c r="F103" s="84">
        <f t="array" ref="F103">IF(ISERR(INDEX('UNESCO Data'!$M$3:$M$4658,MATCH(A103&amp;$F$130,'UNESCO Data'!$B$3:$B$4658&amp;'UNESCO Data'!$A$3:$A$4658,0))/100),"",INDEX('UNESCO Data'!$M$3:$M$4658,MATCH(A103&amp;$F$130,'UNESCO Data'!$B$3:$B$4658&amp;'UNESCO Data'!$A$3:$A$4658,0))/100)</f>
        <v>3.00127E-2</v>
      </c>
      <c r="G103" s="81">
        <f t="shared" ref="G103:G128" si="42">IF(ISERROR(((F103-$G$5)/($G$3-$G$5))*100),"",((F103-$G$5)/($G$3-$G$5))*100)</f>
        <v>95.291072167672326</v>
      </c>
      <c r="H103" s="84">
        <f t="array" ref="H103">IF(ISERR(INDEX('UNESCO Data'!$M$3:$M$4658,MATCH(A103&amp;$H$130,'UNESCO Data'!$B$3:$B$4658&amp;'UNESCO Data'!$A$3:$A$4658,0))/100),"",INDEX('UNESCO Data'!$M$3:$M$4658,MATCH(A103&amp;$H$130,'UNESCO Data'!$B$3:$B$4658&amp;'UNESCO Data'!$A$3:$A$4658,0))/100)</f>
        <v>0.13847569999999998</v>
      </c>
      <c r="I103" s="81">
        <f t="shared" ref="I103:I128" si="43">IF(ISERROR(((H103-$I$5)/($I$3-$I$5))*100),"",((H103-$I$5)/($I$3-$I$5))*100)</f>
        <v>84.100760123401102</v>
      </c>
      <c r="J103" s="86" t="str">
        <f t="array" ref="J103">IF(ISERR(INDEX('UNESCO Data'!$M$3:$M$4658,MATCH(A103&amp;$J$130,'UNESCO Data'!$B$3:$B$4658&amp;'UNESCO Data'!$A$3:$A$4658,0))/100),"",INDEX('UNESCO Data'!$M$3:$M$4658,MATCH(A103&amp;$J$130,'UNESCO Data'!$B$3:$B$4658&amp;'UNESCO Data'!$A$3:$A$4658,0))/100)</f>
        <v/>
      </c>
      <c r="K103" s="81" t="str">
        <f t="shared" ref="K103:K128" si="44">IF(ISERROR(((J103-$K$5)/($K$3-$K$5))*100),"",((J103-$K$5)/($K$3-$K$5))*100)</f>
        <v/>
      </c>
      <c r="L103" s="84">
        <f t="array" ref="L103">IF(ISERR(INDEX('UNESCO Data'!$M$3:$M$4658,MATCH(A103&amp;$L$130,'UNESCO Data'!$B$3:$B$4658&amp;'UNESCO Data'!$A$3:$A$4658,0))/100),"",INDEX('UNESCO Data'!$M$3:$M$4658,MATCH(A103&amp;$L$130,'UNESCO Data'!$B$3:$B$4658&amp;'UNESCO Data'!$A$3:$A$4658,0))/100)</f>
        <v>0.99551420000000013</v>
      </c>
      <c r="M103" s="81">
        <f t="shared" ref="M103:M128" si="45">IF(ISERROR(((L103-$M$5)/($M$3-$M$5))*100),"",((L103-$M$5)/($M$3-$M$5))*100)</f>
        <v>99.506154246376624</v>
      </c>
      <c r="N103" s="84">
        <f t="array" ref="N103">IF(ISERR(INDEX('UNESCO Data'!$M$3:$M$4658,MATCH(A103&amp;$N$130,'UNESCO Data'!$B$3:$B$4658&amp;'UNESCO Data'!$A$3:$A$4658,0))/100),"",INDEX('UNESCO Data'!$M$3:$M$4658,MATCH(A103&amp;$N$130,'UNESCO Data'!$B$3:$B$4658&amp;'UNESCO Data'!$A$3:$A$4658,0))/100)</f>
        <v>0.93857420000000003</v>
      </c>
      <c r="O103" s="81">
        <f t="shared" ref="O103:O128" si="46">IF(ISERROR(((N103-$O$5)/($O$3-$O$5))*100),"",((N103-$O$5)/($O$3-$O$5))*100)</f>
        <v>99.839320642532783</v>
      </c>
      <c r="P103" s="57">
        <f t="array" ref="P103">INDEX('UNESCO Data'!$M$3:$M$4658,MATCH(A103&amp;$P$130,'UNESCO Data'!$B$3:$B$4658&amp;'UNESCO Data'!$A$3:$A$4658,0))</f>
        <v>11.71045</v>
      </c>
      <c r="Q103" s="81">
        <f t="shared" ref="Q103:Q128" si="47">IF(ISERROR(((P103-$Q$5)/($Q$3-$Q$5))*100),"",((P103-$Q$5)/($Q$3-$Q$5))*100)</f>
        <v>79.927020658229409</v>
      </c>
      <c r="R103" s="84">
        <f t="array" ref="R103">IF(ISERR(INDEX('UNESCO Data'!$M$3:$M$4658,MATCH(A103&amp;$R$130,'UNESCO Data'!$B$3:$B$4658&amp;'UNESCO Data'!$A$3:$A$4658,0))/100),"",INDEX('UNESCO Data'!$M$3:$M$4658,MATCH(A103&amp;$R$130,'UNESCO Data'!$B$3:$B$4658&amp;'UNESCO Data'!$A$3:$A$4658,0))/100)</f>
        <v>0.997309</v>
      </c>
      <c r="S103" s="81">
        <f t="shared" ref="S103:S128" si="48">IF(ISERROR(((R103-$S$5)/($S$3-$S$5))*100),"",((R103-$S$5)/($S$3-$S$5))*100)</f>
        <v>99.576687715873931</v>
      </c>
      <c r="T103" s="84" t="str">
        <f t="array" ref="T103">IF(ISERR(INDEX('UNESCO Data'!$M$3:$M$4658,MATCH(A103&amp;$T$130,'UNESCO Data'!$B$3:$B$4658&amp;'UNESCO Data'!$A$3:$A$4658,0))/100),"",INDEX('UNESCO Data'!$M$3:$M$4658,MATCH(A103&amp;$T$130,'UNESCO Data'!$B$3:$B$4658&amp;'UNESCO Data'!$A$3:$A$4658,0))/100)</f>
        <v/>
      </c>
      <c r="U103" s="81" t="str">
        <f t="shared" ref="U103:U128" si="49">IF(ISERROR(((T103-$U$5)/($U$3-$U$5))*100),"",((T103-$U$5)/($U$3-$U$5))*100)</f>
        <v/>
      </c>
      <c r="V103" s="57">
        <f t="array" ref="V103">INDEX('UNESCO Data'!$M$3:$M$4658,MATCH(A103&amp;$V$130,'UNESCO Data'!$B$3:$B$4658&amp;'UNESCO Data'!$A$3:$A$4658,0))</f>
        <v>13.702</v>
      </c>
      <c r="W103" s="81">
        <f t="shared" ref="W103:W128" si="50">IF(ISERROR(((V103-$W$5)/($W$3-$W$5))*100),"",((V103-$W$5)/($W$3-$W$5))*100)</f>
        <v>93.215971043910656</v>
      </c>
      <c r="X103" s="84">
        <f t="array" ref="X103">IF(ISERR(INDEX('UNESCO Data'!$M$3:$M$4658,MATCH(A103&amp;$X$130,'UNESCO Data'!$B$3:$B$4658&amp;'UNESCO Data'!$A$3:$A$4658,0))/100),"",INDEX('UNESCO Data'!$M$3:$M$4658,MATCH(A103&amp;$X$130,'UNESCO Data'!$B$3:$B$4658&amp;'UNESCO Data'!$A$3:$A$4658,0))/100)</f>
        <v>9.6024100000000001E-2</v>
      </c>
      <c r="Y103" s="81">
        <f t="shared" ref="Y103:Y128" si="51">IF(ISERROR(((X103-$Y$5)/($Y$3-$Y$5))*100),"",((X103-$Y$5)/($Y$3-$Y$5))*100)</f>
        <v>25.648857798937343</v>
      </c>
    </row>
    <row r="104" spans="1:25" x14ac:dyDescent="0.25">
      <c r="A104" s="54" t="s">
        <v>20</v>
      </c>
      <c r="B104" s="61">
        <f t="shared" si="39"/>
        <v>86.122989139244609</v>
      </c>
      <c r="C104" s="59">
        <f t="shared" si="40"/>
        <v>98</v>
      </c>
      <c r="D104" s="84">
        <f t="array" ref="D104">IF(ISERR(INDEX('UNESCO Data'!$M$3:$M$4658,MATCH(A104&amp;$D$130,'UNESCO Data'!$B$3:$B$4658&amp;'UNESCO Data'!$A$3:$A$4658,0))/100),"",INDEX('UNESCO Data'!$M$3:$M$4658,MATCH(A104&amp;$D$130,'UNESCO Data'!$B$3:$B$4658&amp;'UNESCO Data'!$A$3:$A$4658,0))/100)</f>
        <v>7.9164999999999999E-3</v>
      </c>
      <c r="E104" s="81">
        <f t="shared" si="41"/>
        <v>98.924456379153355</v>
      </c>
      <c r="F104" s="84">
        <f t="array" ref="F104">IF(ISERR(INDEX('UNESCO Data'!$M$3:$M$4658,MATCH(A104&amp;$F$130,'UNESCO Data'!$B$3:$B$4658&amp;'UNESCO Data'!$A$3:$A$4658,0))/100),"",INDEX('UNESCO Data'!$M$3:$M$4658,MATCH(A104&amp;$F$130,'UNESCO Data'!$B$3:$B$4658&amp;'UNESCO Data'!$A$3:$A$4658,0))/100)</f>
        <v>3.6216999999999998E-3</v>
      </c>
      <c r="G104" s="81">
        <f t="shared" si="42"/>
        <v>99.431763089280849</v>
      </c>
      <c r="H104" s="84">
        <f t="array" ref="H104">IF(ISERR(INDEX('UNESCO Data'!$M$3:$M$4658,MATCH(A104&amp;$H$130,'UNESCO Data'!$B$3:$B$4658&amp;'UNESCO Data'!$A$3:$A$4658,0))/100),"",INDEX('UNESCO Data'!$M$3:$M$4658,MATCH(A104&amp;$H$130,'UNESCO Data'!$B$3:$B$4658&amp;'UNESCO Data'!$A$3:$A$4658,0))/100)</f>
        <v>4.8098999999999998E-3</v>
      </c>
      <c r="I104" s="81">
        <f t="shared" si="43"/>
        <v>100</v>
      </c>
      <c r="J104" s="86" t="str">
        <f t="array" ref="J104">IF(ISERR(INDEX('UNESCO Data'!$M$3:$M$4658,MATCH(A104&amp;$J$130,'UNESCO Data'!$B$3:$B$4658&amp;'UNESCO Data'!$A$3:$A$4658,0))/100),"",INDEX('UNESCO Data'!$M$3:$M$4658,MATCH(A104&amp;$J$130,'UNESCO Data'!$B$3:$B$4658&amp;'UNESCO Data'!$A$3:$A$4658,0))/100)</f>
        <v/>
      </c>
      <c r="K104" s="81" t="str">
        <f t="shared" si="44"/>
        <v/>
      </c>
      <c r="L104" s="84">
        <f t="array" ref="L104">IF(ISERR(INDEX('UNESCO Data'!$M$3:$M$4658,MATCH(A104&amp;$L$130,'UNESCO Data'!$B$3:$B$4658&amp;'UNESCO Data'!$A$3:$A$4658,0))/100),"",INDEX('UNESCO Data'!$M$3:$M$4658,MATCH(A104&amp;$L$130,'UNESCO Data'!$B$3:$B$4658&amp;'UNESCO Data'!$A$3:$A$4658,0))/100)</f>
        <v>0.91070700000000004</v>
      </c>
      <c r="M104" s="81">
        <f t="shared" si="45"/>
        <v>90.169653377704378</v>
      </c>
      <c r="N104" s="84">
        <f t="array" ref="N104">IF(ISERR(INDEX('UNESCO Data'!$M$3:$M$4658,MATCH(A104&amp;$N$130,'UNESCO Data'!$B$3:$B$4658&amp;'UNESCO Data'!$A$3:$A$4658,0))/100),"",INDEX('UNESCO Data'!$M$3:$M$4658,MATCH(A104&amp;$N$130,'UNESCO Data'!$B$3:$B$4658&amp;'UNESCO Data'!$A$3:$A$4658,0))/100)</f>
        <v>0.81723650000000003</v>
      </c>
      <c r="O104" s="81">
        <f t="shared" si="46"/>
        <v>86.502933972753425</v>
      </c>
      <c r="P104" s="57">
        <f t="array" ref="P104">INDEX('UNESCO Data'!$M$3:$M$4658,MATCH(A104&amp;$P$130,'UNESCO Data'!$B$3:$B$4658&amp;'UNESCO Data'!$A$3:$A$4658,0))</f>
        <v>12.088039999999999</v>
      </c>
      <c r="Q104" s="81">
        <f t="shared" si="47"/>
        <v>82.998383749976611</v>
      </c>
      <c r="R104" s="84" t="str">
        <f t="array" ref="R104">IF(ISERR(INDEX('UNESCO Data'!$M$3:$M$4658,MATCH(A104&amp;$R$130,'UNESCO Data'!$B$3:$B$4658&amp;'UNESCO Data'!$A$3:$A$4658,0))/100),"",INDEX('UNESCO Data'!$M$3:$M$4658,MATCH(A104&amp;$R$130,'UNESCO Data'!$B$3:$B$4658&amp;'UNESCO Data'!$A$3:$A$4658,0))/100)</f>
        <v/>
      </c>
      <c r="S104" s="81" t="str">
        <f t="shared" si="48"/>
        <v/>
      </c>
      <c r="T104" s="84" t="str">
        <f t="array" ref="T104">IF(ISERR(INDEX('UNESCO Data'!$M$3:$M$4658,MATCH(A104&amp;$T$130,'UNESCO Data'!$B$3:$B$4658&amp;'UNESCO Data'!$A$3:$A$4658,0))/100),"",INDEX('UNESCO Data'!$M$3:$M$4658,MATCH(A104&amp;$T$130,'UNESCO Data'!$B$3:$B$4658&amp;'UNESCO Data'!$A$3:$A$4658,0))/100)</f>
        <v/>
      </c>
      <c r="U104" s="81" t="str">
        <f t="shared" si="49"/>
        <v/>
      </c>
      <c r="V104" s="57">
        <f t="array" ref="V104">INDEX('UNESCO Data'!$M$3:$M$4658,MATCH(A104&amp;$V$130,'UNESCO Data'!$B$3:$B$4658&amp;'UNESCO Data'!$A$3:$A$4658,0))</f>
        <v>11.239470000000001</v>
      </c>
      <c r="W104" s="81">
        <f t="shared" si="50"/>
        <v>96.672289812412259</v>
      </c>
      <c r="X104" s="84">
        <f t="array" ref="X104">IF(ISERR(INDEX('UNESCO Data'!$M$3:$M$4658,MATCH(A104&amp;$X$130,'UNESCO Data'!$B$3:$B$4658&amp;'UNESCO Data'!$A$3:$A$4658,0))/100),"",INDEX('UNESCO Data'!$M$3:$M$4658,MATCH(A104&amp;$X$130,'UNESCO Data'!$B$3:$B$4658&amp;'UNESCO Data'!$A$3:$A$4658,0))/100)</f>
        <v>0.11972390000000001</v>
      </c>
      <c r="Y104" s="81">
        <f t="shared" si="51"/>
        <v>34.284432732676052</v>
      </c>
    </row>
    <row r="105" spans="1:25" x14ac:dyDescent="0.25">
      <c r="A105" s="54" t="s">
        <v>78</v>
      </c>
      <c r="B105" s="61">
        <f t="shared" si="39"/>
        <v>86.155149867502288</v>
      </c>
      <c r="C105" s="59">
        <f t="shared" si="40"/>
        <v>99</v>
      </c>
      <c r="D105" s="84">
        <f t="array" ref="D105">IF(ISERR(INDEX('UNESCO Data'!$M$3:$M$4658,MATCH(A105&amp;$D$130,'UNESCO Data'!$B$3:$B$4658&amp;'UNESCO Data'!$A$3:$A$4658,0))/100),"",INDEX('UNESCO Data'!$M$3:$M$4658,MATCH(A105&amp;$D$130,'UNESCO Data'!$B$3:$B$4658&amp;'UNESCO Data'!$A$3:$A$4658,0))/100)</f>
        <v>4.3549499999999998E-2</v>
      </c>
      <c r="E105" s="81">
        <f t="shared" si="41"/>
        <v>93.425282034662089</v>
      </c>
      <c r="F105" s="84">
        <f t="array" ref="F105">IF(ISERR(INDEX('UNESCO Data'!$M$3:$M$4658,MATCH(A105&amp;$F$130,'UNESCO Data'!$B$3:$B$4658&amp;'UNESCO Data'!$A$3:$A$4658,0))/100),"",INDEX('UNESCO Data'!$M$3:$M$4658,MATCH(A105&amp;$F$130,'UNESCO Data'!$B$3:$B$4658&amp;'UNESCO Data'!$A$3:$A$4658,0))/100)</f>
        <v>1.8236099999999998E-2</v>
      </c>
      <c r="G105" s="81">
        <f t="shared" si="42"/>
        <v>97.13879528189365</v>
      </c>
      <c r="H105" s="84">
        <f t="array" ref="H105">IF(ISERR(INDEX('UNESCO Data'!$M$3:$M$4658,MATCH(A105&amp;$H$130,'UNESCO Data'!$B$3:$B$4658&amp;'UNESCO Data'!$A$3:$A$4658,0))/100),"",INDEX('UNESCO Data'!$M$3:$M$4658,MATCH(A105&amp;$H$130,'UNESCO Data'!$B$3:$B$4658&amp;'UNESCO Data'!$A$3:$A$4658,0))/100)</f>
        <v>9.6055100000000004E-2</v>
      </c>
      <c r="I105" s="81">
        <f t="shared" si="43"/>
        <v>89.146593052312255</v>
      </c>
      <c r="J105" s="86" t="str">
        <f t="array" ref="J105">IF(ISERR(INDEX('UNESCO Data'!$M$3:$M$4658,MATCH(A105&amp;$J$130,'UNESCO Data'!$B$3:$B$4658&amp;'UNESCO Data'!$A$3:$A$4658,0))/100),"",INDEX('UNESCO Data'!$M$3:$M$4658,MATCH(A105&amp;$J$130,'UNESCO Data'!$B$3:$B$4658&amp;'UNESCO Data'!$A$3:$A$4658,0))/100)</f>
        <v/>
      </c>
      <c r="K105" s="81" t="str">
        <f t="shared" si="44"/>
        <v/>
      </c>
      <c r="L105" s="84">
        <f t="array" ref="L105">IF(ISERR(INDEX('UNESCO Data'!$M$3:$M$4658,MATCH(A105&amp;$L$130,'UNESCO Data'!$B$3:$B$4658&amp;'UNESCO Data'!$A$3:$A$4658,0))/100),"",INDEX('UNESCO Data'!$M$3:$M$4658,MATCH(A105&amp;$L$130,'UNESCO Data'!$B$3:$B$4658&amp;'UNESCO Data'!$A$3:$A$4658,0))/100)</f>
        <v>0.98231250000000003</v>
      </c>
      <c r="M105" s="81">
        <f t="shared" si="45"/>
        <v>98.052767228317407</v>
      </c>
      <c r="N105" s="84">
        <f t="array" ref="N105">IF(ISERR(INDEX('UNESCO Data'!$M$3:$M$4658,MATCH(A105&amp;$N$130,'UNESCO Data'!$B$3:$B$4658&amp;'UNESCO Data'!$A$3:$A$4658,0))/100),"",INDEX('UNESCO Data'!$M$3:$M$4658,MATCH(A105&amp;$N$130,'UNESCO Data'!$B$3:$B$4658&amp;'UNESCO Data'!$A$3:$A$4658,0))/100)</f>
        <v>0.85243919999999984</v>
      </c>
      <c r="O105" s="81">
        <f t="shared" si="46"/>
        <v>90.372109167439319</v>
      </c>
      <c r="P105" s="57">
        <f t="array" ref="P105">INDEX('UNESCO Data'!$M$3:$M$4658,MATCH(A105&amp;$P$130,'UNESCO Data'!$B$3:$B$4658&amp;'UNESCO Data'!$A$3:$A$4658,0))</f>
        <v>12.50563</v>
      </c>
      <c r="Q105" s="81">
        <f t="shared" si="47"/>
        <v>86.395111718097368</v>
      </c>
      <c r="R105" s="84">
        <f t="array" ref="R105">IF(ISERR(INDEX('UNESCO Data'!$M$3:$M$4658,MATCH(A105&amp;$R$130,'UNESCO Data'!$B$3:$B$4658&amp;'UNESCO Data'!$A$3:$A$4658,0))/100),"",INDEX('UNESCO Data'!$M$3:$M$4658,MATCH(A105&amp;$R$130,'UNESCO Data'!$B$3:$B$4658&amp;'UNESCO Data'!$A$3:$A$4658,0))/100)</f>
        <v>0.99280649999999993</v>
      </c>
      <c r="S105" s="81">
        <f t="shared" si="48"/>
        <v>98.86841437537683</v>
      </c>
      <c r="T105" s="84" t="str">
        <f t="array" ref="T105">IF(ISERR(INDEX('UNESCO Data'!$M$3:$M$4658,MATCH(A105&amp;$T$130,'UNESCO Data'!$B$3:$B$4658&amp;'UNESCO Data'!$A$3:$A$4658,0))/100),"",INDEX('UNESCO Data'!$M$3:$M$4658,MATCH(A105&amp;$T$130,'UNESCO Data'!$B$3:$B$4658&amp;'UNESCO Data'!$A$3:$A$4658,0))/100)</f>
        <v/>
      </c>
      <c r="U105" s="81" t="str">
        <f t="shared" si="49"/>
        <v/>
      </c>
      <c r="V105" s="57">
        <f t="array" ref="V105">INDEX('UNESCO Data'!$M$3:$M$4658,MATCH(A105&amp;$V$130,'UNESCO Data'!$B$3:$B$4658&amp;'UNESCO Data'!$A$3:$A$4658,0))</f>
        <v>10.978630000000001</v>
      </c>
      <c r="W105" s="81">
        <f t="shared" si="50"/>
        <v>97.038395479176103</v>
      </c>
      <c r="X105" s="84">
        <f t="array" ref="X105">IF(ISERR(INDEX('UNESCO Data'!$M$3:$M$4658,MATCH(A105&amp;$X$130,'UNESCO Data'!$B$3:$B$4658&amp;'UNESCO Data'!$A$3:$A$4658,0))/100),"",INDEX('UNESCO Data'!$M$3:$M$4658,MATCH(A105&amp;$X$130,'UNESCO Data'!$B$3:$B$4658&amp;'UNESCO Data'!$A$3:$A$4658,0))/100)</f>
        <v>9.4130500000000006E-2</v>
      </c>
      <c r="Y105" s="81">
        <f t="shared" si="51"/>
        <v>24.958880470245639</v>
      </c>
    </row>
    <row r="106" spans="1:25" x14ac:dyDescent="0.25">
      <c r="A106" s="54" t="s">
        <v>145</v>
      </c>
      <c r="B106" s="61">
        <f t="shared" si="39"/>
        <v>86.397391817414515</v>
      </c>
      <c r="C106" s="59">
        <f t="shared" si="40"/>
        <v>100</v>
      </c>
      <c r="D106" s="84">
        <f t="array" ref="D106">IF(ISERR(INDEX('UNESCO Data'!$M$3:$M$4658,MATCH(A106&amp;$D$130,'UNESCO Data'!$B$3:$B$4658&amp;'UNESCO Data'!$A$3:$A$4658,0))/100),"",INDEX('UNESCO Data'!$M$3:$M$4658,MATCH(A106&amp;$D$130,'UNESCO Data'!$B$3:$B$4658&amp;'UNESCO Data'!$A$3:$A$4658,0))/100)</f>
        <v>3.1360899999999997E-2</v>
      </c>
      <c r="E106" s="81">
        <f t="shared" si="41"/>
        <v>95.306325910150164</v>
      </c>
      <c r="F106" s="84">
        <f t="array" ref="F106">IF(ISERR(INDEX('UNESCO Data'!$M$3:$M$4658,MATCH(A106&amp;$F$130,'UNESCO Data'!$B$3:$B$4658&amp;'UNESCO Data'!$A$3:$A$4658,0))/100),"",INDEX('UNESCO Data'!$M$3:$M$4658,MATCH(A106&amp;$F$130,'UNESCO Data'!$B$3:$B$4658&amp;'UNESCO Data'!$A$3:$A$4658,0))/100)</f>
        <v>4.6160999999999997E-3</v>
      </c>
      <c r="G106" s="81">
        <f t="shared" si="42"/>
        <v>99.275743876198817</v>
      </c>
      <c r="H106" s="84">
        <f t="array" ref="H106">IF(ISERR(INDEX('UNESCO Data'!$M$3:$M$4658,MATCH(A106&amp;$H$130,'UNESCO Data'!$B$3:$B$4658&amp;'UNESCO Data'!$A$3:$A$4658,0))/100),"",INDEX('UNESCO Data'!$M$3:$M$4658,MATCH(A106&amp;$H$130,'UNESCO Data'!$B$3:$B$4658&amp;'UNESCO Data'!$A$3:$A$4658,0))/100)</f>
        <v>5.4774200000000002E-2</v>
      </c>
      <c r="I106" s="81">
        <f t="shared" si="43"/>
        <v>94.056861284140368</v>
      </c>
      <c r="J106" s="86">
        <f t="array" ref="J106">IF(ISERR(INDEX('UNESCO Data'!$M$3:$M$4658,MATCH(A106&amp;$J$130,'UNESCO Data'!$B$3:$B$4658&amp;'UNESCO Data'!$A$3:$A$4658,0))/100),"",INDEX('UNESCO Data'!$M$3:$M$4658,MATCH(A106&amp;$J$130,'UNESCO Data'!$B$3:$B$4658&amp;'UNESCO Data'!$A$3:$A$4658,0))/100)</f>
        <v>0.99674300000000005</v>
      </c>
      <c r="K106" s="81">
        <f t="shared" si="44"/>
        <v>99.530798666528952</v>
      </c>
      <c r="L106" s="84">
        <f t="array" ref="L106">IF(ISERR(INDEX('UNESCO Data'!$M$3:$M$4658,MATCH(A106&amp;$L$130,'UNESCO Data'!$B$3:$B$4658&amp;'UNESCO Data'!$A$3:$A$4658,0))/100),"",INDEX('UNESCO Data'!$M$3:$M$4658,MATCH(A106&amp;$L$130,'UNESCO Data'!$B$3:$B$4658&amp;'UNESCO Data'!$A$3:$A$4658,0))/100)</f>
        <v>0.89551159999999996</v>
      </c>
      <c r="M106" s="81">
        <f t="shared" si="45"/>
        <v>88.496778134802554</v>
      </c>
      <c r="N106" s="84">
        <f t="array" ref="N106">IF(ISERR(INDEX('UNESCO Data'!$M$3:$M$4658,MATCH(A106&amp;$N$130,'UNESCO Data'!$B$3:$B$4658&amp;'UNESCO Data'!$A$3:$A$4658,0))/100),"",INDEX('UNESCO Data'!$M$3:$M$4658,MATCH(A106&amp;$N$130,'UNESCO Data'!$B$3:$B$4658&amp;'UNESCO Data'!$A$3:$A$4658,0))/100)</f>
        <v>0.87793300000000007</v>
      </c>
      <c r="O106" s="81">
        <f t="shared" si="46"/>
        <v>93.174166355617643</v>
      </c>
      <c r="P106" s="57">
        <f t="array" ref="P106">INDEX('UNESCO Data'!$M$3:$M$4658,MATCH(A106&amp;$P$130,'UNESCO Data'!$B$3:$B$4658&amp;'UNESCO Data'!$A$3:$A$4658,0))</f>
        <v>11.565849999999999</v>
      </c>
      <c r="Q106" s="81">
        <f t="shared" si="47"/>
        <v>78.750826630139031</v>
      </c>
      <c r="R106" s="84">
        <f t="array" ref="R106">IF(ISERR(INDEX('UNESCO Data'!$M$3:$M$4658,MATCH(A106&amp;$R$130,'UNESCO Data'!$B$3:$B$4658&amp;'UNESCO Data'!$A$3:$A$4658,0))/100),"",INDEX('UNESCO Data'!$M$3:$M$4658,MATCH(A106&amp;$R$130,'UNESCO Data'!$B$3:$B$4658&amp;'UNESCO Data'!$A$3:$A$4658,0))/100)</f>
        <v>0.99657089999999993</v>
      </c>
      <c r="S106" s="81">
        <f t="shared" si="48"/>
        <v>99.460579653104148</v>
      </c>
      <c r="T106" s="84" t="str">
        <f t="array" ref="T106">IF(ISERR(INDEX('UNESCO Data'!$M$3:$M$4658,MATCH(A106&amp;$T$130,'UNESCO Data'!$B$3:$B$4658&amp;'UNESCO Data'!$A$3:$A$4658,0))/100),"",INDEX('UNESCO Data'!$M$3:$M$4658,MATCH(A106&amp;$T$130,'UNESCO Data'!$B$3:$B$4658&amp;'UNESCO Data'!$A$3:$A$4658,0))/100)</f>
        <v/>
      </c>
      <c r="U106" s="81" t="str">
        <f t="shared" si="49"/>
        <v/>
      </c>
      <c r="V106" s="57">
        <f t="array" ref="V106">INDEX('UNESCO Data'!$M$3:$M$4658,MATCH(A106&amp;$V$130,'UNESCO Data'!$B$3:$B$4658&amp;'UNESCO Data'!$A$3:$A$4658,0))</f>
        <v>19.808019999999999</v>
      </c>
      <c r="W106" s="81">
        <f t="shared" si="50"/>
        <v>84.645780416041688</v>
      </c>
      <c r="X106" s="84">
        <f t="array" ref="X106">IF(ISERR(INDEX('UNESCO Data'!$M$3:$M$4658,MATCH(A106&amp;$X$130,'UNESCO Data'!$B$3:$B$4658&amp;'UNESCO Data'!$A$3:$A$4658,0))/100),"",INDEX('UNESCO Data'!$M$3:$M$4658,MATCH(A106&amp;$X$130,'UNESCO Data'!$B$3:$B$4658&amp;'UNESCO Data'!$A$3:$A$4658,0))/100)</f>
        <v>0.1114676</v>
      </c>
      <c r="Y106" s="81">
        <f t="shared" si="51"/>
        <v>31.276057247421875</v>
      </c>
    </row>
    <row r="107" spans="1:25" ht="26.4" x14ac:dyDescent="0.25">
      <c r="A107" s="54" t="s">
        <v>175</v>
      </c>
      <c r="B107" s="61">
        <f t="shared" si="39"/>
        <v>86.682751951199236</v>
      </c>
      <c r="C107" s="59">
        <f t="shared" si="40"/>
        <v>101</v>
      </c>
      <c r="D107" s="84">
        <f t="array" ref="D107">IF(ISERR(INDEX('UNESCO Data'!$M$3:$M$4658,MATCH(A107&amp;$D$130,'UNESCO Data'!$B$3:$B$4658&amp;'UNESCO Data'!$A$3:$A$4658,0))/100),"",INDEX('UNESCO Data'!$M$3:$M$4658,MATCH(A107&amp;$D$130,'UNESCO Data'!$B$3:$B$4658&amp;'UNESCO Data'!$A$3:$A$4658,0))/100)</f>
        <v>8.6440000000000003E-2</v>
      </c>
      <c r="E107" s="81">
        <f t="shared" si="41"/>
        <v>86.806071268731571</v>
      </c>
      <c r="F107" s="84">
        <f t="array" ref="F107">IF(ISERR(INDEX('UNESCO Data'!$M$3:$M$4658,MATCH(A107&amp;$F$130,'UNESCO Data'!$B$3:$B$4658&amp;'UNESCO Data'!$A$3:$A$4658,0))/100),"",INDEX('UNESCO Data'!$M$3:$M$4658,MATCH(A107&amp;$F$130,'UNESCO Data'!$B$3:$B$4658&amp;'UNESCO Data'!$A$3:$A$4658,0))/100)</f>
        <v>1.1443700000000001E-2</v>
      </c>
      <c r="G107" s="81">
        <f t="shared" si="42"/>
        <v>98.204508177044772</v>
      </c>
      <c r="H107" s="84">
        <f t="array" ref="H107">IF(ISERR(INDEX('UNESCO Data'!$M$3:$M$4658,MATCH(A107&amp;$H$130,'UNESCO Data'!$B$3:$B$4658&amp;'UNESCO Data'!$A$3:$A$4658,0))/100),"",INDEX('UNESCO Data'!$M$3:$M$4658,MATCH(A107&amp;$H$130,'UNESCO Data'!$B$3:$B$4658&amp;'UNESCO Data'!$A$3:$A$4658,0))/100)</f>
        <v>0.15528110000000001</v>
      </c>
      <c r="I107" s="81">
        <f t="shared" si="43"/>
        <v>82.101796395789435</v>
      </c>
      <c r="J107" s="86">
        <f t="array" ref="J107">IF(ISERR(INDEX('UNESCO Data'!$M$3:$M$4658,MATCH(A107&amp;$J$130,'UNESCO Data'!$B$3:$B$4658&amp;'UNESCO Data'!$A$3:$A$4658,0))/100),"",INDEX('UNESCO Data'!$M$3:$M$4658,MATCH(A107&amp;$J$130,'UNESCO Data'!$B$3:$B$4658&amp;'UNESCO Data'!$A$3:$A$4658,0))/100)</f>
        <v>0.99254239999999994</v>
      </c>
      <c r="K107" s="81">
        <f t="shared" si="44"/>
        <v>98.925662921555485</v>
      </c>
      <c r="L107" s="84">
        <f t="array" ref="L107">IF(ISERR(INDEX('UNESCO Data'!$M$3:$M$4658,MATCH(A107&amp;$L$130,'UNESCO Data'!$B$3:$B$4658&amp;'UNESCO Data'!$A$3:$A$4658,0))/100),"",INDEX('UNESCO Data'!$M$3:$M$4658,MATCH(A107&amp;$L$130,'UNESCO Data'!$B$3:$B$4658&amp;'UNESCO Data'!$A$3:$A$4658,0))/100)</f>
        <v>0.89356989999999992</v>
      </c>
      <c r="M107" s="81">
        <f t="shared" si="45"/>
        <v>88.283014636695071</v>
      </c>
      <c r="N107" s="84">
        <f t="array" ref="N107">IF(ISERR(INDEX('UNESCO Data'!$M$3:$M$4658,MATCH(A107&amp;$N$130,'UNESCO Data'!$B$3:$B$4658&amp;'UNESCO Data'!$A$3:$A$4658,0))/100),"",INDEX('UNESCO Data'!$M$3:$M$4658,MATCH(A107&amp;$N$130,'UNESCO Data'!$B$3:$B$4658&amp;'UNESCO Data'!$A$3:$A$4658,0))/100)</f>
        <v>0.47340380000000004</v>
      </c>
      <c r="O107" s="81">
        <f t="shared" si="46"/>
        <v>48.711828348415366</v>
      </c>
      <c r="P107" s="57">
        <f t="array" ref="P107">INDEX('UNESCO Data'!$M$3:$M$4658,MATCH(A107&amp;$P$130,'UNESCO Data'!$B$3:$B$4658&amp;'UNESCO Data'!$A$3:$A$4658,0))</f>
        <v>12.69538</v>
      </c>
      <c r="Q107" s="81">
        <f t="shared" si="47"/>
        <v>87.93856135039438</v>
      </c>
      <c r="R107" s="84">
        <f t="array" ref="R107">IF(ISERR(INDEX('UNESCO Data'!$M$3:$M$4658,MATCH(A107&amp;$R$130,'UNESCO Data'!$B$3:$B$4658&amp;'UNESCO Data'!$A$3:$A$4658,0))/100),"",INDEX('UNESCO Data'!$M$3:$M$4658,MATCH(A107&amp;$R$130,'UNESCO Data'!$B$3:$B$4658&amp;'UNESCO Data'!$A$3:$A$4658,0))/100)</f>
        <v>0.98738119999999996</v>
      </c>
      <c r="S107" s="81">
        <f t="shared" si="48"/>
        <v>98.014978427748005</v>
      </c>
      <c r="T107" s="84" t="str">
        <f t="array" ref="T107">IF(ISERR(INDEX('UNESCO Data'!$M$3:$M$4658,MATCH(A107&amp;$T$130,'UNESCO Data'!$B$3:$B$4658&amp;'UNESCO Data'!$A$3:$A$4658,0))/100),"",INDEX('UNESCO Data'!$M$3:$M$4658,MATCH(A107&amp;$T$130,'UNESCO Data'!$B$3:$B$4658&amp;'UNESCO Data'!$A$3:$A$4658,0))/100)</f>
        <v/>
      </c>
      <c r="U107" s="81" t="str">
        <f t="shared" si="49"/>
        <v/>
      </c>
      <c r="V107" s="57">
        <f t="array" ref="V107">INDEX('UNESCO Data'!$M$3:$M$4658,MATCH(A107&amp;$V$130,'UNESCO Data'!$B$3:$B$4658&amp;'UNESCO Data'!$A$3:$A$4658,0))</f>
        <v>15.167999999999999</v>
      </c>
      <c r="W107" s="81">
        <f t="shared" si="50"/>
        <v>91.15834603441904</v>
      </c>
      <c r="X107" s="84" t="str">
        <f t="array" ref="X107">IF(ISERR(INDEX('UNESCO Data'!$M$3:$M$4658,MATCH(A107&amp;$X$130,'UNESCO Data'!$B$3:$B$4658&amp;'UNESCO Data'!$A$3:$A$4658,0))/100),"",INDEX('UNESCO Data'!$M$3:$M$4658,MATCH(A107&amp;$X$130,'UNESCO Data'!$B$3:$B$4658&amp;'UNESCO Data'!$A$3:$A$4658,0))/100)</f>
        <v/>
      </c>
      <c r="Y107" s="81" t="str">
        <f t="shared" si="51"/>
        <v/>
      </c>
    </row>
    <row r="108" spans="1:25" x14ac:dyDescent="0.25">
      <c r="A108" s="54" t="s">
        <v>96</v>
      </c>
      <c r="B108" s="61">
        <f t="shared" si="39"/>
        <v>86.773037004483584</v>
      </c>
      <c r="C108" s="59">
        <f t="shared" si="40"/>
        <v>102</v>
      </c>
      <c r="D108" s="84">
        <f t="array" ref="D108">IF(ISERR(INDEX('UNESCO Data'!$M$3:$M$4658,MATCH(A108&amp;$D$130,'UNESCO Data'!$B$3:$B$4658&amp;'UNESCO Data'!$A$3:$A$4658,0))/100),"",INDEX('UNESCO Data'!$M$3:$M$4658,MATCH(A108&amp;$D$130,'UNESCO Data'!$B$3:$B$4658&amp;'UNESCO Data'!$A$3:$A$4658,0))/100)</f>
        <v>3.3890099999999999E-2</v>
      </c>
      <c r="E108" s="81">
        <f t="shared" si="41"/>
        <v>94.915999197493704</v>
      </c>
      <c r="F108" s="84">
        <f t="array" ref="F108">IF(ISERR(INDEX('UNESCO Data'!$M$3:$M$4658,MATCH(A108&amp;$F$130,'UNESCO Data'!$B$3:$B$4658&amp;'UNESCO Data'!$A$3:$A$4658,0))/100),"",INDEX('UNESCO Data'!$M$3:$M$4658,MATCH(A108&amp;$F$130,'UNESCO Data'!$B$3:$B$4658&amp;'UNESCO Data'!$A$3:$A$4658,0))/100)</f>
        <v>5.4186699999999997E-2</v>
      </c>
      <c r="G108" s="81">
        <f t="shared" si="42"/>
        <v>91.498223759542128</v>
      </c>
      <c r="H108" s="84">
        <f t="array" ref="H108">IF(ISERR(INDEX('UNESCO Data'!$M$3:$M$4658,MATCH(A108&amp;$H$130,'UNESCO Data'!$B$3:$B$4658&amp;'UNESCO Data'!$A$3:$A$4658,0))/100),"",INDEX('UNESCO Data'!$M$3:$M$4658,MATCH(A108&amp;$H$130,'UNESCO Data'!$B$3:$B$4658&amp;'UNESCO Data'!$A$3:$A$4658,0))/100)</f>
        <v>4.9581999999999994E-2</v>
      </c>
      <c r="I108" s="81">
        <f t="shared" si="43"/>
        <v>94.674461547538172</v>
      </c>
      <c r="J108" s="86" t="str">
        <f t="array" ref="J108">IF(ISERR(INDEX('UNESCO Data'!$M$3:$M$4658,MATCH(A108&amp;$J$130,'UNESCO Data'!$B$3:$B$4658&amp;'UNESCO Data'!$A$3:$A$4658,0))/100),"",INDEX('UNESCO Data'!$M$3:$M$4658,MATCH(A108&amp;$J$130,'UNESCO Data'!$B$3:$B$4658&amp;'UNESCO Data'!$A$3:$A$4658,0))/100)</f>
        <v/>
      </c>
      <c r="K108" s="81" t="str">
        <f t="shared" si="44"/>
        <v/>
      </c>
      <c r="L108" s="84">
        <f t="array" ref="L108">IF(ISERR(INDEX('UNESCO Data'!$M$3:$M$4658,MATCH(A108&amp;$L$130,'UNESCO Data'!$B$3:$B$4658&amp;'UNESCO Data'!$A$3:$A$4658,0))/100),"",INDEX('UNESCO Data'!$M$3:$M$4658,MATCH(A108&amp;$L$130,'UNESCO Data'!$B$3:$B$4658&amp;'UNESCO Data'!$A$3:$A$4658,0))/100)</f>
        <v>0.96303839999999996</v>
      </c>
      <c r="M108" s="81">
        <f t="shared" si="45"/>
        <v>95.930864236674296</v>
      </c>
      <c r="N108" s="84">
        <f t="array" ref="N108">IF(ISERR(INDEX('UNESCO Data'!$M$3:$M$4658,MATCH(A108&amp;$N$130,'UNESCO Data'!$B$3:$B$4658&amp;'UNESCO Data'!$A$3:$A$4658,0))/100),"",INDEX('UNESCO Data'!$M$3:$M$4658,MATCH(A108&amp;$N$130,'UNESCO Data'!$B$3:$B$4658&amp;'UNESCO Data'!$A$3:$A$4658,0))/100)</f>
        <v>0.73614049999999986</v>
      </c>
      <c r="O108" s="81">
        <f t="shared" si="46"/>
        <v>77.589565634863149</v>
      </c>
      <c r="P108" s="57">
        <f t="array" ref="P108">INDEX('UNESCO Data'!$M$3:$M$4658,MATCH(A108&amp;$P$130,'UNESCO Data'!$B$3:$B$4658&amp;'UNESCO Data'!$A$3:$A$4658,0))</f>
        <v>12.740769999999999</v>
      </c>
      <c r="Q108" s="81">
        <f t="shared" si="47"/>
        <v>88.307769143859261</v>
      </c>
      <c r="R108" s="84">
        <f t="array" ref="R108">IF(ISERR(INDEX('UNESCO Data'!$M$3:$M$4658,MATCH(A108&amp;$R$130,'UNESCO Data'!$B$3:$B$4658&amp;'UNESCO Data'!$A$3:$A$4658,0))/100),"",INDEX('UNESCO Data'!$M$3:$M$4658,MATCH(A108&amp;$R$130,'UNESCO Data'!$B$3:$B$4658&amp;'UNESCO Data'!$A$3:$A$4658,0))/100)</f>
        <v>0.99793189999999998</v>
      </c>
      <c r="S108" s="81">
        <f t="shared" si="48"/>
        <v>99.674674048754682</v>
      </c>
      <c r="T108" s="84" t="str">
        <f t="array" ref="T108">IF(ISERR(INDEX('UNESCO Data'!$M$3:$M$4658,MATCH(A108&amp;$T$130,'UNESCO Data'!$B$3:$B$4658&amp;'UNESCO Data'!$A$3:$A$4658,0))/100),"",INDEX('UNESCO Data'!$M$3:$M$4658,MATCH(A108&amp;$T$130,'UNESCO Data'!$B$3:$B$4658&amp;'UNESCO Data'!$A$3:$A$4658,0))/100)</f>
        <v/>
      </c>
      <c r="U108" s="81" t="str">
        <f t="shared" si="49"/>
        <v/>
      </c>
      <c r="V108" s="57">
        <f t="array" ref="V108">INDEX('UNESCO Data'!$M$3:$M$4658,MATCH(A108&amp;$V$130,'UNESCO Data'!$B$3:$B$4658&amp;'UNESCO Data'!$A$3:$A$4658,0))</f>
        <v>11.132490000000001</v>
      </c>
      <c r="W108" s="81">
        <f t="shared" si="50"/>
        <v>96.822443102668331</v>
      </c>
      <c r="X108" s="84">
        <f t="array" ref="X108">IF(ISERR(INDEX('UNESCO Data'!$M$3:$M$4658,MATCH(A108&amp;$X$130,'UNESCO Data'!$B$3:$B$4658&amp;'UNESCO Data'!$A$3:$A$4658,0))/100),"",INDEX('UNESCO Data'!$M$3:$M$4658,MATCH(A108&amp;$X$130,'UNESCO Data'!$B$3:$B$4658&amp;'UNESCO Data'!$A$3:$A$4658,0))/100)</f>
        <v>0.13964549999999998</v>
      </c>
      <c r="Y108" s="81">
        <f t="shared" si="51"/>
        <v>41.543332368958588</v>
      </c>
    </row>
    <row r="109" spans="1:25" x14ac:dyDescent="0.25">
      <c r="A109" s="54" t="s">
        <v>160</v>
      </c>
      <c r="B109" s="61">
        <f t="shared" si="39"/>
        <v>86.850810250560542</v>
      </c>
      <c r="C109" s="59">
        <f t="shared" si="40"/>
        <v>103</v>
      </c>
      <c r="D109" s="84">
        <f t="array" ref="D109">IF(ISERR(INDEX('UNESCO Data'!$M$3:$M$4658,MATCH(A109&amp;$D$130,'UNESCO Data'!$B$3:$B$4658&amp;'UNESCO Data'!$A$3:$A$4658,0))/100),"",INDEX('UNESCO Data'!$M$3:$M$4658,MATCH(A109&amp;$D$130,'UNESCO Data'!$B$3:$B$4658&amp;'UNESCO Data'!$A$3:$A$4658,0))/100)</f>
        <v>2.6918700000000004E-2</v>
      </c>
      <c r="E109" s="81">
        <f t="shared" si="41"/>
        <v>95.991882340231811</v>
      </c>
      <c r="F109" s="84">
        <f t="array" ref="F109">IF(ISERR(INDEX('UNESCO Data'!$M$3:$M$4658,MATCH(A109&amp;$F$130,'UNESCO Data'!$B$3:$B$4658&amp;'UNESCO Data'!$A$3:$A$4658,0))/100),"",INDEX('UNESCO Data'!$M$3:$M$4658,MATCH(A109&amp;$F$130,'UNESCO Data'!$B$3:$B$4658&amp;'UNESCO Data'!$A$3:$A$4658,0))/100)</f>
        <v>1.24543E-2</v>
      </c>
      <c r="G109" s="81">
        <f t="shared" si="42"/>
        <v>98.045947218938693</v>
      </c>
      <c r="H109" s="84">
        <f t="array" ref="H109">IF(ISERR(INDEX('UNESCO Data'!$M$3:$M$4658,MATCH(A109&amp;$H$130,'UNESCO Data'!$B$3:$B$4658&amp;'UNESCO Data'!$A$3:$A$4658,0))/100),"",INDEX('UNESCO Data'!$M$3:$M$4658,MATCH(A109&amp;$H$130,'UNESCO Data'!$B$3:$B$4658&amp;'UNESCO Data'!$A$3:$A$4658,0))/100)</f>
        <v>4.9630400000000005E-2</v>
      </c>
      <c r="I109" s="81">
        <f t="shared" si="43"/>
        <v>94.668704478714076</v>
      </c>
      <c r="J109" s="86" t="str">
        <f t="array" ref="J109">IF(ISERR(INDEX('UNESCO Data'!$M$3:$M$4658,MATCH(A109&amp;$J$130,'UNESCO Data'!$B$3:$B$4658&amp;'UNESCO Data'!$A$3:$A$4658,0))/100),"",INDEX('UNESCO Data'!$M$3:$M$4658,MATCH(A109&amp;$J$130,'UNESCO Data'!$B$3:$B$4658&amp;'UNESCO Data'!$A$3:$A$4658,0))/100)</f>
        <v/>
      </c>
      <c r="K109" s="81" t="str">
        <f t="shared" si="44"/>
        <v/>
      </c>
      <c r="L109" s="84">
        <f t="array" ref="L109">IF(ISERR(INDEX('UNESCO Data'!$M$3:$M$4658,MATCH(A109&amp;$L$130,'UNESCO Data'!$B$3:$B$4658&amp;'UNESCO Data'!$A$3:$A$4658,0))/100),"",INDEX('UNESCO Data'!$M$3:$M$4658,MATCH(A109&amp;$L$130,'UNESCO Data'!$B$3:$B$4658&amp;'UNESCO Data'!$A$3:$A$4658,0))/100)</f>
        <v>0.99280509999999988</v>
      </c>
      <c r="M109" s="81">
        <f t="shared" si="45"/>
        <v>99.207906992566535</v>
      </c>
      <c r="N109" s="84">
        <f t="array" ref="N109">IF(ISERR(INDEX('UNESCO Data'!$M$3:$M$4658,MATCH(A109&amp;$N$130,'UNESCO Data'!$B$3:$B$4658&amp;'UNESCO Data'!$A$3:$A$4658,0))/100),"",INDEX('UNESCO Data'!$M$3:$M$4658,MATCH(A109&amp;$N$130,'UNESCO Data'!$B$3:$B$4658&amp;'UNESCO Data'!$A$3:$A$4658,0))/100)</f>
        <v>0.86681200000000003</v>
      </c>
      <c r="O109" s="81">
        <f t="shared" si="46"/>
        <v>91.951842575336514</v>
      </c>
      <c r="P109" s="57">
        <f t="array" ref="P109">INDEX('UNESCO Data'!$M$3:$M$4658,MATCH(A109&amp;$P$130,'UNESCO Data'!$B$3:$B$4658&amp;'UNESCO Data'!$A$3:$A$4658,0))</f>
        <v>12.488619999999999</v>
      </c>
      <c r="Q109" s="81">
        <f t="shared" si="47"/>
        <v>86.256750304419512</v>
      </c>
      <c r="R109" s="84">
        <f t="array" ref="R109">IF(ISERR(INDEX('UNESCO Data'!$M$3:$M$4658,MATCH(A109&amp;$R$130,'UNESCO Data'!$B$3:$B$4658&amp;'UNESCO Data'!$A$3:$A$4658,0))/100),"",INDEX('UNESCO Data'!$M$3:$M$4658,MATCH(A109&amp;$R$130,'UNESCO Data'!$B$3:$B$4658&amp;'UNESCO Data'!$A$3:$A$4658,0))/100)</f>
        <v>0.99814120000000006</v>
      </c>
      <c r="S109" s="81">
        <f t="shared" si="48"/>
        <v>99.707598337520068</v>
      </c>
      <c r="T109" s="84" t="str">
        <f t="array" ref="T109">IF(ISERR(INDEX('UNESCO Data'!$M$3:$M$4658,MATCH(A109&amp;$T$130,'UNESCO Data'!$B$3:$B$4658&amp;'UNESCO Data'!$A$3:$A$4658,0))/100),"",INDEX('UNESCO Data'!$M$3:$M$4658,MATCH(A109&amp;$T$130,'UNESCO Data'!$B$3:$B$4658&amp;'UNESCO Data'!$A$3:$A$4658,0))/100)</f>
        <v/>
      </c>
      <c r="U109" s="81" t="str">
        <f t="shared" si="49"/>
        <v/>
      </c>
      <c r="V109" s="57">
        <f t="array" ref="V109">INDEX('UNESCO Data'!$M$3:$M$4658,MATCH(A109&amp;$V$130,'UNESCO Data'!$B$3:$B$4658&amp;'UNESCO Data'!$A$3:$A$4658,0))</f>
        <v>16.885899999999999</v>
      </c>
      <c r="W109" s="81">
        <f t="shared" si="50"/>
        <v>88.74716322145477</v>
      </c>
      <c r="X109" s="84">
        <f t="array" ref="X109">IF(ISERR(INDEX('UNESCO Data'!$M$3:$M$4658,MATCH(A109&amp;$X$130,'UNESCO Data'!$B$3:$B$4658&amp;'UNESCO Data'!$A$3:$A$4658,0))/100),"",INDEX('UNESCO Data'!$M$3:$M$4658,MATCH(A109&amp;$X$130,'UNESCO Data'!$B$3:$B$4658&amp;'UNESCO Data'!$A$3:$A$4658,0))/100)</f>
        <v>9.9950399999999995E-2</v>
      </c>
      <c r="Y109" s="81">
        <f t="shared" si="51"/>
        <v>27.079496785862894</v>
      </c>
    </row>
    <row r="110" spans="1:25" x14ac:dyDescent="0.25">
      <c r="A110" s="54" t="s">
        <v>60</v>
      </c>
      <c r="B110" s="61">
        <f t="shared" si="39"/>
        <v>86.903252820872666</v>
      </c>
      <c r="C110" s="59">
        <f t="shared" si="40"/>
        <v>104</v>
      </c>
      <c r="D110" s="84">
        <f t="array" ref="D110">IF(ISERR(INDEX('UNESCO Data'!$M$3:$M$4658,MATCH(A110&amp;$D$130,'UNESCO Data'!$B$3:$B$4658&amp;'UNESCO Data'!$A$3:$A$4658,0))/100),"",INDEX('UNESCO Data'!$M$3:$M$4658,MATCH(A110&amp;$D$130,'UNESCO Data'!$B$3:$B$4658&amp;'UNESCO Data'!$A$3:$A$4658,0))/100)</f>
        <v>5.7955E-2</v>
      </c>
      <c r="E110" s="81">
        <f t="shared" si="41"/>
        <v>91.202108122289616</v>
      </c>
      <c r="F110" s="84">
        <f t="array" ref="F110">IF(ISERR(INDEX('UNESCO Data'!$M$3:$M$4658,MATCH(A110&amp;$F$130,'UNESCO Data'!$B$3:$B$4658&amp;'UNESCO Data'!$A$3:$A$4658,0))/100),"",INDEX('UNESCO Data'!$M$3:$M$4658,MATCH(A110&amp;$F$130,'UNESCO Data'!$B$3:$B$4658&amp;'UNESCO Data'!$A$3:$A$4658,0))/100)</f>
        <v>2.43406E-2</v>
      </c>
      <c r="G110" s="81">
        <f t="shared" si="42"/>
        <v>96.181012411560602</v>
      </c>
      <c r="H110" s="84">
        <f t="array" ref="H110">IF(ISERR(INDEX('UNESCO Data'!$M$3:$M$4658,MATCH(A110&amp;$H$130,'UNESCO Data'!$B$3:$B$4658&amp;'UNESCO Data'!$A$3:$A$4658,0))/100),"",INDEX('UNESCO Data'!$M$3:$M$4658,MATCH(A110&amp;$H$130,'UNESCO Data'!$B$3:$B$4658&amp;'UNESCO Data'!$A$3:$A$4658,0))/100)</f>
        <v>4.0074399999999996E-2</v>
      </c>
      <c r="I110" s="81">
        <f t="shared" si="43"/>
        <v>95.805368728363433</v>
      </c>
      <c r="J110" s="86" t="str">
        <f t="array" ref="J110">IF(ISERR(INDEX('UNESCO Data'!$M$3:$M$4658,MATCH(A110&amp;$J$130,'UNESCO Data'!$B$3:$B$4658&amp;'UNESCO Data'!$A$3:$A$4658,0))/100),"",INDEX('UNESCO Data'!$M$3:$M$4658,MATCH(A110&amp;$J$130,'UNESCO Data'!$B$3:$B$4658&amp;'UNESCO Data'!$A$3:$A$4658,0))/100)</f>
        <v/>
      </c>
      <c r="K110" s="81" t="str">
        <f t="shared" si="44"/>
        <v/>
      </c>
      <c r="L110" s="84">
        <f t="array" ref="L110">IF(ISERR(INDEX('UNESCO Data'!$M$3:$M$4658,MATCH(A110&amp;$L$130,'UNESCO Data'!$B$3:$B$4658&amp;'UNESCO Data'!$A$3:$A$4658,0))/100),"",INDEX('UNESCO Data'!$M$3:$M$4658,MATCH(A110&amp;$L$130,'UNESCO Data'!$B$3:$B$4658&amp;'UNESCO Data'!$A$3:$A$4658,0))/100)</f>
        <v>0.92429810000000001</v>
      </c>
      <c r="M110" s="81">
        <f t="shared" si="45"/>
        <v>91.665909791737747</v>
      </c>
      <c r="N110" s="84">
        <f t="array" ref="N110">IF(ISERR(INDEX('UNESCO Data'!$M$3:$M$4658,MATCH(A110&amp;$N$130,'UNESCO Data'!$B$3:$B$4658&amp;'UNESCO Data'!$A$3:$A$4658,0))/100),"",INDEX('UNESCO Data'!$M$3:$M$4658,MATCH(A110&amp;$N$130,'UNESCO Data'!$B$3:$B$4658&amp;'UNESCO Data'!$A$3:$A$4658,0))/100)</f>
        <v>0.77169259999999995</v>
      </c>
      <c r="O110" s="81">
        <f t="shared" si="46"/>
        <v>81.497143844460524</v>
      </c>
      <c r="P110" s="57" t="str">
        <f t="array" ref="P110">INDEX('UNESCO Data'!$M$3:$M$4658,MATCH(A110&amp;$P$130,'UNESCO Data'!$B$3:$B$4658&amp;'UNESCO Data'!$A$3:$A$4658,0))</f>
        <v/>
      </c>
      <c r="Q110" s="81" t="str">
        <f t="shared" si="47"/>
        <v/>
      </c>
      <c r="R110" s="84">
        <f t="array" ref="R110">IF(ISERR(INDEX('UNESCO Data'!$M$3:$M$4658,MATCH(A110&amp;$R$130,'UNESCO Data'!$B$3:$B$4658&amp;'UNESCO Data'!$A$3:$A$4658,0))/100),"",INDEX('UNESCO Data'!$M$3:$M$4658,MATCH(A110&amp;$R$130,'UNESCO Data'!$B$3:$B$4658&amp;'UNESCO Data'!$A$3:$A$4658,0))/100)</f>
        <v>0.99961290000000003</v>
      </c>
      <c r="S110" s="81">
        <f t="shared" si="48"/>
        <v>99.939106582985801</v>
      </c>
      <c r="T110" s="84" t="str">
        <f t="array" ref="T110">IF(ISERR(INDEX('UNESCO Data'!$M$3:$M$4658,MATCH(A110&amp;$T$130,'UNESCO Data'!$B$3:$B$4658&amp;'UNESCO Data'!$A$3:$A$4658,0))/100),"",INDEX('UNESCO Data'!$M$3:$M$4658,MATCH(A110&amp;$T$130,'UNESCO Data'!$B$3:$B$4658&amp;'UNESCO Data'!$A$3:$A$4658,0))/100)</f>
        <v/>
      </c>
      <c r="U110" s="81" t="str">
        <f t="shared" si="49"/>
        <v/>
      </c>
      <c r="V110" s="57">
        <f t="array" ref="V110">INDEX('UNESCO Data'!$M$3:$M$4658,MATCH(A110&amp;$V$130,'UNESCO Data'!$B$3:$B$4658&amp;'UNESCO Data'!$A$3:$A$4658,0))</f>
        <v>11.49954</v>
      </c>
      <c r="W110" s="81">
        <f t="shared" si="50"/>
        <v>96.307264890025849</v>
      </c>
      <c r="X110" s="84">
        <f t="array" ref="X110">IF(ISERR(INDEX('UNESCO Data'!$M$3:$M$4658,MATCH(A110&amp;$X$130,'UNESCO Data'!$B$3:$B$4658&amp;'UNESCO Data'!$A$3:$A$4658,0))/100),"",INDEX('UNESCO Data'!$M$3:$M$4658,MATCH(A110&amp;$X$130,'UNESCO Data'!$B$3:$B$4658&amp;'UNESCO Data'!$A$3:$A$4658,0))/100)</f>
        <v>0.14262259999999999</v>
      </c>
      <c r="Y110" s="81">
        <f t="shared" si="51"/>
        <v>42.628108195557701</v>
      </c>
    </row>
    <row r="111" spans="1:25" x14ac:dyDescent="0.25">
      <c r="A111" s="54" t="s">
        <v>25</v>
      </c>
      <c r="B111" s="61">
        <f t="shared" si="39"/>
        <v>87.243949446455588</v>
      </c>
      <c r="C111" s="59">
        <f t="shared" si="40"/>
        <v>105</v>
      </c>
      <c r="D111" s="84">
        <f t="array" ref="D111">IF(ISERR(INDEX('UNESCO Data'!$M$3:$M$4658,MATCH(A111&amp;$D$130,'UNESCO Data'!$B$3:$B$4658&amp;'UNESCO Data'!$A$3:$A$4658,0))/100),"",INDEX('UNESCO Data'!$M$3:$M$4658,MATCH(A111&amp;$D$130,'UNESCO Data'!$B$3:$B$4658&amp;'UNESCO Data'!$A$3:$A$4658,0))/100)</f>
        <v>2.1876199999999998E-2</v>
      </c>
      <c r="E111" s="81">
        <f t="shared" si="41"/>
        <v>96.770081948238342</v>
      </c>
      <c r="F111" s="84">
        <f t="array" ref="F111">IF(ISERR(INDEX('UNESCO Data'!$M$3:$M$4658,MATCH(A111&amp;$F$130,'UNESCO Data'!$B$3:$B$4658&amp;'UNESCO Data'!$A$3:$A$4658,0))/100),"",INDEX('UNESCO Data'!$M$3:$M$4658,MATCH(A111&amp;$F$130,'UNESCO Data'!$B$3:$B$4658&amp;'UNESCO Data'!$A$3:$A$4658,0))/100)</f>
        <v>1.23115E-2</v>
      </c>
      <c r="G111" s="81">
        <f t="shared" si="42"/>
        <v>98.0683522306323</v>
      </c>
      <c r="H111" s="84">
        <f t="array" ref="H111">IF(ISERR(INDEX('UNESCO Data'!$M$3:$M$4658,MATCH(A111&amp;$H$130,'UNESCO Data'!$B$3:$B$4658&amp;'UNESCO Data'!$A$3:$A$4658,0))/100),"",INDEX('UNESCO Data'!$M$3:$M$4658,MATCH(A111&amp;$H$130,'UNESCO Data'!$B$3:$B$4658&amp;'UNESCO Data'!$A$3:$A$4658,0))/100)</f>
        <v>4.0828200000000002E-2</v>
      </c>
      <c r="I111" s="81">
        <f t="shared" si="43"/>
        <v>95.71570594985927</v>
      </c>
      <c r="J111" s="86">
        <f t="array" ref="J111">IF(ISERR(INDEX('UNESCO Data'!$M$3:$M$4658,MATCH(A111&amp;$J$130,'UNESCO Data'!$B$3:$B$4658&amp;'UNESCO Data'!$A$3:$A$4658,0))/100),"",INDEX('UNESCO Data'!$M$3:$M$4658,MATCH(A111&amp;$J$130,'UNESCO Data'!$B$3:$B$4658&amp;'UNESCO Data'!$A$3:$A$4658,0))/100)</f>
        <v>0.9886568</v>
      </c>
      <c r="K111" s="81">
        <f t="shared" si="44"/>
        <v>98.365905874783905</v>
      </c>
      <c r="L111" s="84">
        <f t="array" ref="L111">IF(ISERR(INDEX('UNESCO Data'!$M$3:$M$4658,MATCH(A111&amp;$L$130,'UNESCO Data'!$B$3:$B$4658&amp;'UNESCO Data'!$A$3:$A$4658,0))/100),"",INDEX('UNESCO Data'!$M$3:$M$4658,MATCH(A111&amp;$L$130,'UNESCO Data'!$B$3:$B$4658&amp;'UNESCO Data'!$A$3:$A$4658,0))/100)</f>
        <v>0.82271179999999999</v>
      </c>
      <c r="M111" s="81">
        <f t="shared" si="45"/>
        <v>80.482182723809572</v>
      </c>
      <c r="N111" s="84">
        <f t="array" ref="N111">IF(ISERR(INDEX('UNESCO Data'!$M$3:$M$4658,MATCH(A111&amp;$N$130,'UNESCO Data'!$B$3:$B$4658&amp;'UNESCO Data'!$A$3:$A$4658,0))/100),"",INDEX('UNESCO Data'!$M$3:$M$4658,MATCH(A111&amp;$N$130,'UNESCO Data'!$B$3:$B$4658&amp;'UNESCO Data'!$A$3:$A$4658,0))/100)</f>
        <v>0.57620680000000002</v>
      </c>
      <c r="O111" s="81">
        <f t="shared" si="46"/>
        <v>60.011041691121939</v>
      </c>
      <c r="P111" s="57">
        <f t="array" ref="P111">INDEX('UNESCO Data'!$M$3:$M$4658,MATCH(A111&amp;$P$130,'UNESCO Data'!$B$3:$B$4658&amp;'UNESCO Data'!$A$3:$A$4658,0))</f>
        <v>10.23958</v>
      </c>
      <c r="Q111" s="81">
        <f t="shared" si="47"/>
        <v>67.962784765440404</v>
      </c>
      <c r="R111" s="84">
        <f t="array" ref="R111">IF(ISERR(INDEX('UNESCO Data'!$M$3:$M$4658,MATCH(A111&amp;$R$130,'UNESCO Data'!$B$3:$B$4658&amp;'UNESCO Data'!$A$3:$A$4658,0))/100),"",INDEX('UNESCO Data'!$M$3:$M$4658,MATCH(A111&amp;$R$130,'UNESCO Data'!$B$3:$B$4658&amp;'UNESCO Data'!$A$3:$A$4658,0))/100)</f>
        <v>0.99658420000000003</v>
      </c>
      <c r="S111" s="81">
        <f t="shared" si="48"/>
        <v>99.462671831988914</v>
      </c>
      <c r="T111" s="84" t="str">
        <f t="array" ref="T111">IF(ISERR(INDEX('UNESCO Data'!$M$3:$M$4658,MATCH(A111&amp;$T$130,'UNESCO Data'!$B$3:$B$4658&amp;'UNESCO Data'!$A$3:$A$4658,0))/100),"",INDEX('UNESCO Data'!$M$3:$M$4658,MATCH(A111&amp;$T$130,'UNESCO Data'!$B$3:$B$4658&amp;'UNESCO Data'!$A$3:$A$4658,0))/100)</f>
        <v/>
      </c>
      <c r="U111" s="81" t="str">
        <f t="shared" si="49"/>
        <v/>
      </c>
      <c r="V111" s="57">
        <f t="array" ref="V111">INDEX('UNESCO Data'!$M$3:$M$4658,MATCH(A111&amp;$V$130,'UNESCO Data'!$B$3:$B$4658&amp;'UNESCO Data'!$A$3:$A$4658,0))</f>
        <v>17.164010000000001</v>
      </c>
      <c r="W111" s="81">
        <f t="shared" si="50"/>
        <v>88.356818002225765</v>
      </c>
      <c r="X111" s="84" t="str">
        <f t="array" ref="X111">IF(ISERR(INDEX('UNESCO Data'!$M$3:$M$4658,MATCH(A111&amp;$X$130,'UNESCO Data'!$B$3:$B$4658&amp;'UNESCO Data'!$A$3:$A$4658,0))/100),"",INDEX('UNESCO Data'!$M$3:$M$4658,MATCH(A111&amp;$X$130,'UNESCO Data'!$B$3:$B$4658&amp;'UNESCO Data'!$A$3:$A$4658,0))/100)</f>
        <v/>
      </c>
      <c r="Y111" s="81" t="str">
        <f t="shared" si="51"/>
        <v/>
      </c>
    </row>
    <row r="112" spans="1:25" x14ac:dyDescent="0.25">
      <c r="A112" s="54" t="s">
        <v>139</v>
      </c>
      <c r="B112" s="61">
        <f t="shared" si="39"/>
        <v>87.481854737357253</v>
      </c>
      <c r="C112" s="59">
        <f t="shared" si="40"/>
        <v>106</v>
      </c>
      <c r="D112" s="84">
        <f t="array" ref="D112">IF(ISERR(INDEX('UNESCO Data'!$M$3:$M$4658,MATCH(A112&amp;$D$130,'UNESCO Data'!$B$3:$B$4658&amp;'UNESCO Data'!$A$3:$A$4658,0))/100),"",INDEX('UNESCO Data'!$M$3:$M$4658,MATCH(A112&amp;$D$130,'UNESCO Data'!$B$3:$B$4658&amp;'UNESCO Data'!$A$3:$A$4658,0))/100)</f>
        <v>3.48638E-2</v>
      </c>
      <c r="E112" s="81">
        <f t="shared" si="41"/>
        <v>94.765729894902535</v>
      </c>
      <c r="F112" s="84">
        <f t="array" ref="F112">IF(ISERR(INDEX('UNESCO Data'!$M$3:$M$4658,MATCH(A112&amp;$F$130,'UNESCO Data'!$B$3:$B$4658&amp;'UNESCO Data'!$A$3:$A$4658,0))/100),"",INDEX('UNESCO Data'!$M$3:$M$4658,MATCH(A112&amp;$F$130,'UNESCO Data'!$B$3:$B$4658&amp;'UNESCO Data'!$A$3:$A$4658,0))/100)</f>
        <v>3.97244E-2</v>
      </c>
      <c r="G112" s="81">
        <f t="shared" si="42"/>
        <v>93.767327405314504</v>
      </c>
      <c r="H112" s="84">
        <f t="array" ref="H112">IF(ISERR(INDEX('UNESCO Data'!$M$3:$M$4658,MATCH(A112&amp;$H$130,'UNESCO Data'!$B$3:$B$4658&amp;'UNESCO Data'!$A$3:$A$4658,0))/100),"",INDEX('UNESCO Data'!$M$3:$M$4658,MATCH(A112&amp;$H$130,'UNESCO Data'!$B$3:$B$4658&amp;'UNESCO Data'!$A$3:$A$4658,0))/100)</f>
        <v>8.7004899999999996E-2</v>
      </c>
      <c r="I112" s="81">
        <f t="shared" si="43"/>
        <v>90.223093553795778</v>
      </c>
      <c r="J112" s="86" t="str">
        <f t="array" ref="J112">IF(ISERR(INDEX('UNESCO Data'!$M$3:$M$4658,MATCH(A112&amp;$J$130,'UNESCO Data'!$B$3:$B$4658&amp;'UNESCO Data'!$A$3:$A$4658,0))/100),"",INDEX('UNESCO Data'!$M$3:$M$4658,MATCH(A112&amp;$J$130,'UNESCO Data'!$B$3:$B$4658&amp;'UNESCO Data'!$A$3:$A$4658,0))/100)</f>
        <v/>
      </c>
      <c r="K112" s="81" t="str">
        <f t="shared" si="44"/>
        <v/>
      </c>
      <c r="L112" s="84">
        <f t="array" ref="L112">IF(ISERR(INDEX('UNESCO Data'!$M$3:$M$4658,MATCH(A112&amp;$L$130,'UNESCO Data'!$B$3:$B$4658&amp;'UNESCO Data'!$A$3:$A$4658,0))/100),"",INDEX('UNESCO Data'!$M$3:$M$4658,MATCH(A112&amp;$L$130,'UNESCO Data'!$B$3:$B$4658&amp;'UNESCO Data'!$A$3:$A$4658,0))/100)</f>
        <v>0.96022999999999992</v>
      </c>
      <c r="M112" s="81">
        <f t="shared" si="45"/>
        <v>95.621684956618125</v>
      </c>
      <c r="N112" s="84">
        <f t="array" ref="N112">IF(ISERR(INDEX('UNESCO Data'!$M$3:$M$4658,MATCH(A112&amp;$N$130,'UNESCO Data'!$B$3:$B$4658&amp;'UNESCO Data'!$A$3:$A$4658,0))/100),"",INDEX('UNESCO Data'!$M$3:$M$4658,MATCH(A112&amp;$N$130,'UNESCO Data'!$B$3:$B$4658&amp;'UNESCO Data'!$A$3:$A$4658,0))/100)</f>
        <v>0.88823180000000013</v>
      </c>
      <c r="O112" s="81">
        <f t="shared" si="46"/>
        <v>94.306121049292599</v>
      </c>
      <c r="P112" s="57">
        <f t="array" ref="P112">INDEX('UNESCO Data'!$M$3:$M$4658,MATCH(A112&amp;$P$130,'UNESCO Data'!$B$3:$B$4658&amp;'UNESCO Data'!$A$3:$A$4658,0))</f>
        <v>12.62941</v>
      </c>
      <c r="Q112" s="81">
        <f t="shared" si="47"/>
        <v>87.401953328035304</v>
      </c>
      <c r="R112" s="84">
        <f t="array" ref="R112">IF(ISERR(INDEX('UNESCO Data'!$M$3:$M$4658,MATCH(A112&amp;$R$130,'UNESCO Data'!$B$3:$B$4658&amp;'UNESCO Data'!$A$3:$A$4658,0))/100),"",INDEX('UNESCO Data'!$M$3:$M$4658,MATCH(A112&amp;$R$130,'UNESCO Data'!$B$3:$B$4658&amp;'UNESCO Data'!$A$3:$A$4658,0))/100)</f>
        <v>0.99999979999999988</v>
      </c>
      <c r="S112" s="81">
        <f t="shared" si="48"/>
        <v>99.999968538663367</v>
      </c>
      <c r="T112" s="84" t="str">
        <f t="array" ref="T112">IF(ISERR(INDEX('UNESCO Data'!$M$3:$M$4658,MATCH(A112&amp;$T$130,'UNESCO Data'!$B$3:$B$4658&amp;'UNESCO Data'!$A$3:$A$4658,0))/100),"",INDEX('UNESCO Data'!$M$3:$M$4658,MATCH(A112&amp;$T$130,'UNESCO Data'!$B$3:$B$4658&amp;'UNESCO Data'!$A$3:$A$4658,0))/100)</f>
        <v/>
      </c>
      <c r="U112" s="81" t="str">
        <f t="shared" si="49"/>
        <v/>
      </c>
      <c r="V112" s="57">
        <f t="array" ref="V112">INDEX('UNESCO Data'!$M$3:$M$4658,MATCH(A112&amp;$V$130,'UNESCO Data'!$B$3:$B$4658&amp;'UNESCO Data'!$A$3:$A$4658,0))</f>
        <v>10.192449999999999</v>
      </c>
      <c r="W112" s="81">
        <f t="shared" si="50"/>
        <v>98.141849524170723</v>
      </c>
      <c r="X112" s="84">
        <f t="array" ref="X112">IF(ISERR(INDEX('UNESCO Data'!$M$3:$M$4658,MATCH(A112&amp;$X$130,'UNESCO Data'!$B$3:$B$4658&amp;'UNESCO Data'!$A$3:$A$4658,0))/100),"",INDEX('UNESCO Data'!$M$3:$M$4658,MATCH(A112&amp;$X$130,'UNESCO Data'!$B$3:$B$4658&amp;'UNESCO Data'!$A$3:$A$4658,0))/100)</f>
        <v>0.11649789999999999</v>
      </c>
      <c r="Y112" s="81">
        <f t="shared" si="51"/>
        <v>33.108964385422432</v>
      </c>
    </row>
    <row r="113" spans="1:25" x14ac:dyDescent="0.25">
      <c r="A113" s="54" t="s">
        <v>129</v>
      </c>
      <c r="B113" s="61">
        <f t="shared" si="39"/>
        <v>87.522802336242449</v>
      </c>
      <c r="C113" s="59">
        <f t="shared" si="40"/>
        <v>107</v>
      </c>
      <c r="D113" s="84">
        <f t="array" ref="D113">IF(ISERR(INDEX('UNESCO Data'!$M$3:$M$4658,MATCH(A113&amp;$D$130,'UNESCO Data'!$B$3:$B$4658&amp;'UNESCO Data'!$A$3:$A$4658,0))/100),"",INDEX('UNESCO Data'!$M$3:$M$4658,MATCH(A113&amp;$D$130,'UNESCO Data'!$B$3:$B$4658&amp;'UNESCO Data'!$A$3:$A$4658,0))/100)</f>
        <v>9.4729999999999999E-4</v>
      </c>
      <c r="E113" s="81">
        <f t="shared" si="41"/>
        <v>100</v>
      </c>
      <c r="F113" s="84">
        <f t="array" ref="F113">IF(ISERR(INDEX('UNESCO Data'!$M$3:$M$4658,MATCH(A113&amp;$F$130,'UNESCO Data'!$B$3:$B$4658&amp;'UNESCO Data'!$A$3:$A$4658,0))/100),"",INDEX('UNESCO Data'!$M$3:$M$4658,MATCH(A113&amp;$F$130,'UNESCO Data'!$B$3:$B$4658&amp;'UNESCO Data'!$A$3:$A$4658,0))/100)</f>
        <v>6.0868999999999993E-3</v>
      </c>
      <c r="G113" s="81">
        <f t="shared" si="42"/>
        <v>99.04497853166842</v>
      </c>
      <c r="H113" s="84">
        <f t="array" ref="H113">IF(ISERR(INDEX('UNESCO Data'!$M$3:$M$4658,MATCH(A113&amp;$H$130,'UNESCO Data'!$B$3:$B$4658&amp;'UNESCO Data'!$A$3:$A$4658,0))/100),"",INDEX('UNESCO Data'!$M$3:$M$4658,MATCH(A113&amp;$H$130,'UNESCO Data'!$B$3:$B$4658&amp;'UNESCO Data'!$A$3:$A$4658,0))/100)</f>
        <v>9.1877099999999989E-2</v>
      </c>
      <c r="I113" s="81">
        <f t="shared" si="43"/>
        <v>89.643556555350642</v>
      </c>
      <c r="J113" s="86" t="str">
        <f t="array" ref="J113">IF(ISERR(INDEX('UNESCO Data'!$M$3:$M$4658,MATCH(A113&amp;$J$130,'UNESCO Data'!$B$3:$B$4658&amp;'UNESCO Data'!$A$3:$A$4658,0))/100),"",INDEX('UNESCO Data'!$M$3:$M$4658,MATCH(A113&amp;$J$130,'UNESCO Data'!$B$3:$B$4658&amp;'UNESCO Data'!$A$3:$A$4658,0))/100)</f>
        <v/>
      </c>
      <c r="K113" s="81" t="str">
        <f t="shared" si="44"/>
        <v/>
      </c>
      <c r="L113" s="84">
        <f t="array" ref="L113">IF(ISERR(INDEX('UNESCO Data'!$M$3:$M$4658,MATCH(A113&amp;$L$130,'UNESCO Data'!$B$3:$B$4658&amp;'UNESCO Data'!$A$3:$A$4658,0))/100),"",INDEX('UNESCO Data'!$M$3:$M$4658,MATCH(A113&amp;$L$130,'UNESCO Data'!$B$3:$B$4658&amp;'UNESCO Data'!$A$3:$A$4658,0))/100)</f>
        <v>1</v>
      </c>
      <c r="M113" s="81">
        <f t="shared" si="45"/>
        <v>100</v>
      </c>
      <c r="N113" s="84">
        <f t="array" ref="N113">IF(ISERR(INDEX('UNESCO Data'!$M$3:$M$4658,MATCH(A113&amp;$N$130,'UNESCO Data'!$B$3:$B$4658&amp;'UNESCO Data'!$A$3:$A$4658,0))/100),"",INDEX('UNESCO Data'!$M$3:$M$4658,MATCH(A113&amp;$N$130,'UNESCO Data'!$B$3:$B$4658&amp;'UNESCO Data'!$A$3:$A$4658,0))/100)</f>
        <v>0.67309960000000002</v>
      </c>
      <c r="O113" s="81">
        <f t="shared" si="46"/>
        <v>70.660657155380761</v>
      </c>
      <c r="P113" s="57">
        <f t="array" ref="P113">INDEX('UNESCO Data'!$M$3:$M$4658,MATCH(A113&amp;$P$130,'UNESCO Data'!$B$3:$B$4658&amp;'UNESCO Data'!$A$3:$A$4658,0))</f>
        <v>12.71945</v>
      </c>
      <c r="Q113" s="81">
        <f t="shared" si="47"/>
        <v>88.134349664752165</v>
      </c>
      <c r="R113" s="84" t="str">
        <f t="array" ref="R113">IF(ISERR(INDEX('UNESCO Data'!$M$3:$M$4658,MATCH(A113&amp;$R$130,'UNESCO Data'!$B$3:$B$4658&amp;'UNESCO Data'!$A$3:$A$4658,0))/100),"",INDEX('UNESCO Data'!$M$3:$M$4658,MATCH(A113&amp;$R$130,'UNESCO Data'!$B$3:$B$4658&amp;'UNESCO Data'!$A$3:$A$4658,0))/100)</f>
        <v/>
      </c>
      <c r="S113" s="81" t="str">
        <f t="shared" si="48"/>
        <v/>
      </c>
      <c r="T113" s="84" t="str">
        <f t="array" ref="T113">IF(ISERR(INDEX('UNESCO Data'!$M$3:$M$4658,MATCH(A113&amp;$T$130,'UNESCO Data'!$B$3:$B$4658&amp;'UNESCO Data'!$A$3:$A$4658,0))/100),"",INDEX('UNESCO Data'!$M$3:$M$4658,MATCH(A113&amp;$T$130,'UNESCO Data'!$B$3:$B$4658&amp;'UNESCO Data'!$A$3:$A$4658,0))/100)</f>
        <v/>
      </c>
      <c r="U113" s="81" t="str">
        <f t="shared" si="49"/>
        <v/>
      </c>
      <c r="V113" s="57">
        <f t="array" ref="V113">INDEX('UNESCO Data'!$M$3:$M$4658,MATCH(A113&amp;$V$130,'UNESCO Data'!$B$3:$B$4658&amp;'UNESCO Data'!$A$3:$A$4658,0))</f>
        <v>8.8685700000000001</v>
      </c>
      <c r="W113" s="81">
        <f t="shared" si="50"/>
        <v>100</v>
      </c>
      <c r="X113" s="84">
        <f t="array" ref="X113">IF(ISERR(INDEX('UNESCO Data'!$M$3:$M$4658,MATCH(A113&amp;$X$130,'UNESCO Data'!$B$3:$B$4658&amp;'UNESCO Data'!$A$3:$A$4658,0))/100),"",INDEX('UNESCO Data'!$M$3:$M$4658,MATCH(A113&amp;$X$130,'UNESCO Data'!$B$3:$B$4658&amp;'UNESCO Data'!$A$3:$A$4658,0))/100)</f>
        <v>0.1702612</v>
      </c>
      <c r="Y113" s="81">
        <f t="shared" si="51"/>
        <v>52.698876782787586</v>
      </c>
    </row>
    <row r="114" spans="1:25" x14ac:dyDescent="0.25">
      <c r="A114" s="54" t="s">
        <v>117</v>
      </c>
      <c r="B114" s="61">
        <f t="shared" si="39"/>
        <v>87.580811467738329</v>
      </c>
      <c r="C114" s="59">
        <f t="shared" si="40"/>
        <v>108</v>
      </c>
      <c r="D114" s="84">
        <f t="array" ref="D114">IF(ISERR(INDEX('UNESCO Data'!$M$3:$M$4658,MATCH(A114&amp;$D$130,'UNESCO Data'!$B$3:$B$4658&amp;'UNESCO Data'!$A$3:$A$4658,0))/100),"",INDEX('UNESCO Data'!$M$3:$M$4658,MATCH(A114&amp;$D$130,'UNESCO Data'!$B$3:$B$4658&amp;'UNESCO Data'!$A$3:$A$4658,0))/100)</f>
        <v>5.8132200000000002E-2</v>
      </c>
      <c r="E114" s="81">
        <f t="shared" si="41"/>
        <v>91.17476117721499</v>
      </c>
      <c r="F114" s="84">
        <f t="array" ref="F114">IF(ISERR(INDEX('UNESCO Data'!$M$3:$M$4658,MATCH(A114&amp;$F$130,'UNESCO Data'!$B$3:$B$4658&amp;'UNESCO Data'!$A$3:$A$4658,0))/100),"",INDEX('UNESCO Data'!$M$3:$M$4658,MATCH(A114&amp;$F$130,'UNESCO Data'!$B$3:$B$4658&amp;'UNESCO Data'!$A$3:$A$4658,0))/100)</f>
        <v>1.1917500000000001E-2</v>
      </c>
      <c r="G114" s="81">
        <f t="shared" si="42"/>
        <v>98.130169979982966</v>
      </c>
      <c r="H114" s="84">
        <f t="array" ref="H114">IF(ISERR(INDEX('UNESCO Data'!$M$3:$M$4658,MATCH(A114&amp;$H$130,'UNESCO Data'!$B$3:$B$4658&amp;'UNESCO Data'!$A$3:$A$4658,0))/100),"",INDEX('UNESCO Data'!$M$3:$M$4658,MATCH(A114&amp;$H$130,'UNESCO Data'!$B$3:$B$4658&amp;'UNESCO Data'!$A$3:$A$4658,0))/100)</f>
        <v>7.9733299999999993E-2</v>
      </c>
      <c r="I114" s="81">
        <f t="shared" si="43"/>
        <v>91.088033670764176</v>
      </c>
      <c r="J114" s="86">
        <f t="array" ref="J114">IF(ISERR(INDEX('UNESCO Data'!$M$3:$M$4658,MATCH(A114&amp;$J$130,'UNESCO Data'!$B$3:$B$4658&amp;'UNESCO Data'!$A$3:$A$4658,0))/100),"",INDEX('UNESCO Data'!$M$3:$M$4658,MATCH(A114&amp;$J$130,'UNESCO Data'!$B$3:$B$4658&amp;'UNESCO Data'!$A$3:$A$4658,0))/100)</f>
        <v>1</v>
      </c>
      <c r="K114" s="81">
        <f t="shared" si="44"/>
        <v>100</v>
      </c>
      <c r="L114" s="84">
        <f t="array" ref="L114">IF(ISERR(INDEX('UNESCO Data'!$M$3:$M$4658,MATCH(A114&amp;$L$130,'UNESCO Data'!$B$3:$B$4658&amp;'UNESCO Data'!$A$3:$A$4658,0))/100),"",INDEX('UNESCO Data'!$M$3:$M$4658,MATCH(A114&amp;$L$130,'UNESCO Data'!$B$3:$B$4658&amp;'UNESCO Data'!$A$3:$A$4658,0))/100)</f>
        <v>0.95160769999999995</v>
      </c>
      <c r="M114" s="81">
        <f t="shared" si="45"/>
        <v>94.672448200305539</v>
      </c>
      <c r="N114" s="84">
        <f t="array" ref="N114">IF(ISERR(INDEX('UNESCO Data'!$M$3:$M$4658,MATCH(A114&amp;$N$130,'UNESCO Data'!$B$3:$B$4658&amp;'UNESCO Data'!$A$3:$A$4658,0))/100),"",INDEX('UNESCO Data'!$M$3:$M$4658,MATCH(A114&amp;$N$130,'UNESCO Data'!$B$3:$B$4658&amp;'UNESCO Data'!$A$3:$A$4658,0))/100)</f>
        <v>0.45271240000000001</v>
      </c>
      <c r="O114" s="81">
        <f t="shared" si="46"/>
        <v>46.43760927932906</v>
      </c>
      <c r="P114" s="57">
        <f t="array" ref="P114">INDEX('UNESCO Data'!$M$3:$M$4658,MATCH(A114&amp;$P$130,'UNESCO Data'!$B$3:$B$4658&amp;'UNESCO Data'!$A$3:$A$4658,0))</f>
        <v>11.75268</v>
      </c>
      <c r="Q114" s="81">
        <f t="shared" si="47"/>
        <v>80.270524626460784</v>
      </c>
      <c r="R114" s="84">
        <f t="array" ref="R114">IF(ISERR(INDEX('UNESCO Data'!$M$3:$M$4658,MATCH(A114&amp;$R$130,'UNESCO Data'!$B$3:$B$4658&amp;'UNESCO Data'!$A$3:$A$4658,0))/100),"",INDEX('UNESCO Data'!$M$3:$M$4658,MATCH(A114&amp;$R$130,'UNESCO Data'!$B$3:$B$4658&amp;'UNESCO Data'!$A$3:$A$4658,0))/100)</f>
        <v>0.99283529999999998</v>
      </c>
      <c r="S114" s="81">
        <f t="shared" si="48"/>
        <v>98.872944807849095</v>
      </c>
      <c r="T114" s="84" t="str">
        <f t="array" ref="T114">IF(ISERR(INDEX('UNESCO Data'!$M$3:$M$4658,MATCH(A114&amp;$T$130,'UNESCO Data'!$B$3:$B$4658&amp;'UNESCO Data'!$A$3:$A$4658,0))/100),"",INDEX('UNESCO Data'!$M$3:$M$4658,MATCH(A114&amp;$T$130,'UNESCO Data'!$B$3:$B$4658&amp;'UNESCO Data'!$A$3:$A$4658,0))/100)</f>
        <v/>
      </c>
      <c r="U114" s="81" t="str">
        <f t="shared" si="49"/>
        <v/>
      </c>
      <c r="V114" s="57" t="str">
        <f t="array" ref="V114">INDEX('UNESCO Data'!$M$3:$M$4658,MATCH(A114&amp;$V$130,'UNESCO Data'!$B$3:$B$4658&amp;'UNESCO Data'!$A$3:$A$4658,0))</f>
        <v/>
      </c>
      <c r="W114" s="81" t="str">
        <f t="shared" si="50"/>
        <v/>
      </c>
      <c r="X114" s="84" t="str">
        <f t="array" ref="X114">IF(ISERR(INDEX('UNESCO Data'!$M$3:$M$4658,MATCH(A114&amp;$X$130,'UNESCO Data'!$B$3:$B$4658&amp;'UNESCO Data'!$A$3:$A$4658,0))/100),"",INDEX('UNESCO Data'!$M$3:$M$4658,MATCH(A114&amp;$X$130,'UNESCO Data'!$B$3:$B$4658&amp;'UNESCO Data'!$A$3:$A$4658,0))/100)</f>
        <v/>
      </c>
      <c r="Y114" s="81" t="str">
        <f t="shared" si="51"/>
        <v/>
      </c>
    </row>
    <row r="115" spans="1:25" x14ac:dyDescent="0.25">
      <c r="A115" s="54" t="s">
        <v>67</v>
      </c>
      <c r="B115" s="61">
        <f t="shared" si="39"/>
        <v>87.616543274379097</v>
      </c>
      <c r="C115" s="59">
        <f t="shared" si="40"/>
        <v>109</v>
      </c>
      <c r="D115" s="84">
        <f t="array" ref="D115">IF(ISERR(INDEX('UNESCO Data'!$M$3:$M$4658,MATCH(A115&amp;$D$130,'UNESCO Data'!$B$3:$B$4658&amp;'UNESCO Data'!$A$3:$A$4658,0))/100),"",INDEX('UNESCO Data'!$M$3:$M$4658,MATCH(A115&amp;$D$130,'UNESCO Data'!$B$3:$B$4658&amp;'UNESCO Data'!$A$3:$A$4658,0))/100)</f>
        <v>4.0774400000000002E-2</v>
      </c>
      <c r="E115" s="81">
        <f t="shared" si="41"/>
        <v>93.853558035094224</v>
      </c>
      <c r="F115" s="84">
        <f t="array" ref="F115">IF(ISERR(INDEX('UNESCO Data'!$M$3:$M$4658,MATCH(A115&amp;$F$130,'UNESCO Data'!$B$3:$B$4658&amp;'UNESCO Data'!$A$3:$A$4658,0))/100),"",INDEX('UNESCO Data'!$M$3:$M$4658,MATCH(A115&amp;$F$130,'UNESCO Data'!$B$3:$B$4658&amp;'UNESCO Data'!$A$3:$A$4658,0))/100)</f>
        <v>0</v>
      </c>
      <c r="G115" s="81">
        <f t="shared" si="42"/>
        <v>100</v>
      </c>
      <c r="H115" s="84">
        <f t="array" ref="H115">IF(ISERR(INDEX('UNESCO Data'!$M$3:$M$4658,MATCH(A115&amp;$H$130,'UNESCO Data'!$B$3:$B$4658&amp;'UNESCO Data'!$A$3:$A$4658,0))/100),"",INDEX('UNESCO Data'!$M$3:$M$4658,MATCH(A115&amp;$H$130,'UNESCO Data'!$B$3:$B$4658&amp;'UNESCO Data'!$A$3:$A$4658,0))/100)</f>
        <v>0.1216126</v>
      </c>
      <c r="I115" s="81">
        <f t="shared" si="43"/>
        <v>86.106587133474548</v>
      </c>
      <c r="J115" s="86">
        <f t="array" ref="J115">IF(ISERR(INDEX('UNESCO Data'!$M$3:$M$4658,MATCH(A115&amp;$J$130,'UNESCO Data'!$B$3:$B$4658&amp;'UNESCO Data'!$A$3:$A$4658,0))/100),"",INDEX('UNESCO Data'!$M$3:$M$4658,MATCH(A115&amp;$J$130,'UNESCO Data'!$B$3:$B$4658&amp;'UNESCO Data'!$A$3:$A$4658,0))/100)</f>
        <v>0.99693609999999988</v>
      </c>
      <c r="K115" s="81">
        <f t="shared" si="44"/>
        <v>99.55861652882345</v>
      </c>
      <c r="L115" s="84">
        <f t="array" ref="L115">IF(ISERR(INDEX('UNESCO Data'!$M$3:$M$4658,MATCH(A115&amp;$L$130,'UNESCO Data'!$B$3:$B$4658&amp;'UNESCO Data'!$A$3:$A$4658,0))/100),"",INDEX('UNESCO Data'!$M$3:$M$4658,MATCH(A115&amp;$L$130,'UNESCO Data'!$B$3:$B$4658&amp;'UNESCO Data'!$A$3:$A$4658,0))/100)</f>
        <v>0.96128709999999995</v>
      </c>
      <c r="M115" s="81">
        <f t="shared" si="45"/>
        <v>95.738062045689247</v>
      </c>
      <c r="N115" s="84">
        <f t="array" ref="N115">IF(ISERR(INDEX('UNESCO Data'!$M$3:$M$4658,MATCH(A115&amp;$N$130,'UNESCO Data'!$B$3:$B$4658&amp;'UNESCO Data'!$A$3:$A$4658,0))/100),"",INDEX('UNESCO Data'!$M$3:$M$4658,MATCH(A115&amp;$N$130,'UNESCO Data'!$B$3:$B$4658&amp;'UNESCO Data'!$A$3:$A$4658,0))/100)</f>
        <v>0.94003610000000004</v>
      </c>
      <c r="O115" s="81">
        <f t="shared" si="46"/>
        <v>100</v>
      </c>
      <c r="P115" s="57">
        <f t="array" ref="P115">INDEX('UNESCO Data'!$M$3:$M$4658,MATCH(A115&amp;$P$130,'UNESCO Data'!$B$3:$B$4658&amp;'UNESCO Data'!$A$3:$A$4658,0))</f>
        <v>12.510120000000001</v>
      </c>
      <c r="Q115" s="81">
        <f t="shared" si="47"/>
        <v>86.431633925470294</v>
      </c>
      <c r="R115" s="84">
        <f t="array" ref="R115">IF(ISERR(INDEX('UNESCO Data'!$M$3:$M$4658,MATCH(A115&amp;$R$130,'UNESCO Data'!$B$3:$B$4658&amp;'UNESCO Data'!$A$3:$A$4658,0))/100),"",INDEX('UNESCO Data'!$M$3:$M$4658,MATCH(A115&amp;$R$130,'UNESCO Data'!$B$3:$B$4658&amp;'UNESCO Data'!$A$3:$A$4658,0))/100)</f>
        <v>0.99735069999999992</v>
      </c>
      <c r="S115" s="81">
        <f t="shared" si="48"/>
        <v>99.583247404557696</v>
      </c>
      <c r="T115" s="84" t="str">
        <f t="array" ref="T115">IF(ISERR(INDEX('UNESCO Data'!$M$3:$M$4658,MATCH(A115&amp;$T$130,'UNESCO Data'!$B$3:$B$4658&amp;'UNESCO Data'!$A$3:$A$4658,0))/100),"",INDEX('UNESCO Data'!$M$3:$M$4658,MATCH(A115&amp;$T$130,'UNESCO Data'!$B$3:$B$4658&amp;'UNESCO Data'!$A$3:$A$4658,0))/100)</f>
        <v/>
      </c>
      <c r="U115" s="81" t="str">
        <f t="shared" si="49"/>
        <v/>
      </c>
      <c r="V115" s="57">
        <f t="array" ref="V115">INDEX('UNESCO Data'!$M$3:$M$4658,MATCH(A115&amp;$V$130,'UNESCO Data'!$B$3:$B$4658&amp;'UNESCO Data'!$A$3:$A$4658,0))</f>
        <v>9.0166199999999996</v>
      </c>
      <c r="W115" s="81">
        <f t="shared" si="50"/>
        <v>99.792202331067386</v>
      </c>
      <c r="X115" s="84">
        <f t="array" ref="X115">IF(ISERR(INDEX('UNESCO Data'!$M$3:$M$4658,MATCH(A115&amp;$X$130,'UNESCO Data'!$B$3:$B$4658&amp;'UNESCO Data'!$A$3:$A$4658,0))/100),"",INDEX('UNESCO Data'!$M$3:$M$4658,MATCH(A115&amp;$X$130,'UNESCO Data'!$B$3:$B$4658&amp;'UNESCO Data'!$A$3:$A$4658,0))/100)</f>
        <v>6.7077600000000001E-2</v>
      </c>
      <c r="Y115" s="81">
        <f t="shared" si="51"/>
        <v>15.101525339614158</v>
      </c>
    </row>
    <row r="116" spans="1:25" x14ac:dyDescent="0.25">
      <c r="A116" s="54" t="s">
        <v>102</v>
      </c>
      <c r="B116" s="61">
        <f t="shared" si="39"/>
        <v>87.69887337609282</v>
      </c>
      <c r="C116" s="59">
        <f t="shared" si="40"/>
        <v>110</v>
      </c>
      <c r="D116" s="84">
        <f t="array" ref="D116">IF(ISERR(INDEX('UNESCO Data'!$M$3:$M$4658,MATCH(A116&amp;$D$130,'UNESCO Data'!$B$3:$B$4658&amp;'UNESCO Data'!$A$3:$A$4658,0))/100),"",INDEX('UNESCO Data'!$M$3:$M$4658,MATCH(A116&amp;$D$130,'UNESCO Data'!$B$3:$B$4658&amp;'UNESCO Data'!$A$3:$A$4658,0))/100)</f>
        <v>1.0631600000000001E-2</v>
      </c>
      <c r="E116" s="81">
        <f t="shared" si="41"/>
        <v>98.505440066669763</v>
      </c>
      <c r="F116" s="84">
        <f t="array" ref="F116">IF(ISERR(INDEX('UNESCO Data'!$M$3:$M$4658,MATCH(A116&amp;$F$130,'UNESCO Data'!$B$3:$B$4658&amp;'UNESCO Data'!$A$3:$A$4658,0))/100),"",INDEX('UNESCO Data'!$M$3:$M$4658,MATCH(A116&amp;$F$130,'UNESCO Data'!$B$3:$B$4658&amp;'UNESCO Data'!$A$3:$A$4658,0))/100)</f>
        <v>7.8786999999999989E-3</v>
      </c>
      <c r="G116" s="81">
        <f t="shared" si="42"/>
        <v>98.763848980179731</v>
      </c>
      <c r="H116" s="84">
        <f t="array" ref="H116">IF(ISERR(INDEX('UNESCO Data'!$M$3:$M$4658,MATCH(A116&amp;$H$130,'UNESCO Data'!$B$3:$B$4658&amp;'UNESCO Data'!$A$3:$A$4658,0))/100),"",INDEX('UNESCO Data'!$M$3:$M$4658,MATCH(A116&amp;$H$130,'UNESCO Data'!$B$3:$B$4658&amp;'UNESCO Data'!$A$3:$A$4658,0))/100)</f>
        <v>7.0286500000000002E-2</v>
      </c>
      <c r="I116" s="81">
        <f t="shared" si="43"/>
        <v>92.211708831248416</v>
      </c>
      <c r="J116" s="86" t="str">
        <f t="array" ref="J116">IF(ISERR(INDEX('UNESCO Data'!$M$3:$M$4658,MATCH(A116&amp;$J$130,'UNESCO Data'!$B$3:$B$4658&amp;'UNESCO Data'!$A$3:$A$4658,0))/100),"",INDEX('UNESCO Data'!$M$3:$M$4658,MATCH(A116&amp;$J$130,'UNESCO Data'!$B$3:$B$4658&amp;'UNESCO Data'!$A$3:$A$4658,0))/100)</f>
        <v/>
      </c>
      <c r="K116" s="81" t="str">
        <f t="shared" si="44"/>
        <v/>
      </c>
      <c r="L116" s="84">
        <f t="array" ref="L116">IF(ISERR(INDEX('UNESCO Data'!$M$3:$M$4658,MATCH(A116&amp;$L$130,'UNESCO Data'!$B$3:$B$4658&amp;'UNESCO Data'!$A$3:$A$4658,0))/100),"",INDEX('UNESCO Data'!$M$3:$M$4658,MATCH(A116&amp;$L$130,'UNESCO Data'!$B$3:$B$4658&amp;'UNESCO Data'!$A$3:$A$4658,0))/100)</f>
        <v>0.894872</v>
      </c>
      <c r="M116" s="81">
        <f t="shared" si="45"/>
        <v>88.426363995960543</v>
      </c>
      <c r="N116" s="84">
        <f t="array" ref="N116">IF(ISERR(INDEX('UNESCO Data'!$M$3:$M$4658,MATCH(A116&amp;$N$130,'UNESCO Data'!$B$3:$B$4658&amp;'UNESCO Data'!$A$3:$A$4658,0))/100),"",INDEX('UNESCO Data'!$M$3:$M$4658,MATCH(A116&amp;$N$130,'UNESCO Data'!$B$3:$B$4658&amp;'UNESCO Data'!$A$3:$A$4658,0))/100)</f>
        <v>0.84902450000000007</v>
      </c>
      <c r="O116" s="81">
        <f t="shared" si="46"/>
        <v>89.996794985933548</v>
      </c>
      <c r="P116" s="57">
        <f t="array" ref="P116">INDEX('UNESCO Data'!$M$3:$M$4658,MATCH(A116&amp;$P$130,'UNESCO Data'!$B$3:$B$4658&amp;'UNESCO Data'!$A$3:$A$4658,0))</f>
        <v>12.71138</v>
      </c>
      <c r="Q116" s="81">
        <f t="shared" si="47"/>
        <v>88.0687073009438</v>
      </c>
      <c r="R116" s="84">
        <f t="array" ref="R116">IF(ISERR(INDEX('UNESCO Data'!$M$3:$M$4658,MATCH(A116&amp;$R$130,'UNESCO Data'!$B$3:$B$4658&amp;'UNESCO Data'!$A$3:$A$4658,0))/100),"",INDEX('UNESCO Data'!$M$3:$M$4658,MATCH(A116&amp;$R$130,'UNESCO Data'!$B$3:$B$4658&amp;'UNESCO Data'!$A$3:$A$4658,0))/100)</f>
        <v>0.99899039999999995</v>
      </c>
      <c r="S116" s="81">
        <f t="shared" si="48"/>
        <v>99.841183172778258</v>
      </c>
      <c r="T116" s="84" t="str">
        <f t="array" ref="T116">IF(ISERR(INDEX('UNESCO Data'!$M$3:$M$4658,MATCH(A116&amp;$T$130,'UNESCO Data'!$B$3:$B$4658&amp;'UNESCO Data'!$A$3:$A$4658,0))/100),"",INDEX('UNESCO Data'!$M$3:$M$4658,MATCH(A116&amp;$T$130,'UNESCO Data'!$B$3:$B$4658&amp;'UNESCO Data'!$A$3:$A$4658,0))/100)</f>
        <v/>
      </c>
      <c r="U116" s="81" t="str">
        <f t="shared" si="49"/>
        <v/>
      </c>
      <c r="V116" s="57">
        <f t="array" ref="V116">INDEX('UNESCO Data'!$M$3:$M$4658,MATCH(A116&amp;$V$130,'UNESCO Data'!$B$3:$B$4658&amp;'UNESCO Data'!$A$3:$A$4658,0))</f>
        <v>12.860139999999999</v>
      </c>
      <c r="W116" s="81">
        <f t="shared" si="50"/>
        <v>94.397575539470395</v>
      </c>
      <c r="X116" s="84">
        <f t="array" ref="X116">IF(ISERR(INDEX('UNESCO Data'!$M$3:$M$4658,MATCH(A116&amp;$X$130,'UNESCO Data'!$B$3:$B$4658&amp;'UNESCO Data'!$A$3:$A$4658,0))/100),"",INDEX('UNESCO Data'!$M$3:$M$4658,MATCH(A116&amp;$X$130,'UNESCO Data'!$B$3:$B$4658&amp;'UNESCO Data'!$A$3:$A$4658,0))/100)</f>
        <v>0.1328802</v>
      </c>
      <c r="Y116" s="81">
        <f t="shared" si="51"/>
        <v>39.07823751165084</v>
      </c>
    </row>
    <row r="117" spans="1:25" x14ac:dyDescent="0.25">
      <c r="A117" s="54" t="s">
        <v>18</v>
      </c>
      <c r="B117" s="61">
        <f t="shared" si="39"/>
        <v>87.790260473898726</v>
      </c>
      <c r="C117" s="59">
        <f t="shared" si="40"/>
        <v>111</v>
      </c>
      <c r="D117" s="84">
        <f t="array" ref="D117">IF(ISERR(INDEX('UNESCO Data'!$M$3:$M$4658,MATCH(A117&amp;$D$130,'UNESCO Data'!$B$3:$B$4658&amp;'UNESCO Data'!$A$3:$A$4658,0))/100),"",INDEX('UNESCO Data'!$M$3:$M$4658,MATCH(A117&amp;$D$130,'UNESCO Data'!$B$3:$B$4658&amp;'UNESCO Data'!$A$3:$A$4658,0))/100)</f>
        <v>9.4467899999999994E-2</v>
      </c>
      <c r="E117" s="81">
        <f t="shared" si="41"/>
        <v>85.567140454033378</v>
      </c>
      <c r="F117" s="84">
        <f t="array" ref="F117">IF(ISERR(INDEX('UNESCO Data'!$M$3:$M$4658,MATCH(A117&amp;$F$130,'UNESCO Data'!$B$3:$B$4658&amp;'UNESCO Data'!$A$3:$A$4658,0))/100),"",INDEX('UNESCO Data'!$M$3:$M$4658,MATCH(A117&amp;$F$130,'UNESCO Data'!$B$3:$B$4658&amp;'UNESCO Data'!$A$3:$A$4658,0))/100)</f>
        <v>9.8893500000000009E-2</v>
      </c>
      <c r="G117" s="81">
        <f t="shared" si="42"/>
        <v>84.483823361900249</v>
      </c>
      <c r="H117" s="84">
        <f t="array" ref="H117">IF(ISERR(INDEX('UNESCO Data'!$M$3:$M$4658,MATCH(A117&amp;$H$130,'UNESCO Data'!$B$3:$B$4658&amp;'UNESCO Data'!$A$3:$A$4658,0))/100),"",INDEX('UNESCO Data'!$M$3:$M$4658,MATCH(A117&amp;$H$130,'UNESCO Data'!$B$3:$B$4658&amp;'UNESCO Data'!$A$3:$A$4658,0))/100)</f>
        <v>4.1482999999999999E-2</v>
      </c>
      <c r="I117" s="81">
        <f t="shared" si="43"/>
        <v>95.637818993949836</v>
      </c>
      <c r="J117" s="86">
        <f t="array" ref="J117">IF(ISERR(INDEX('UNESCO Data'!$M$3:$M$4658,MATCH(A117&amp;$J$130,'UNESCO Data'!$B$3:$B$4658&amp;'UNESCO Data'!$A$3:$A$4658,0))/100),"",INDEX('UNESCO Data'!$M$3:$M$4658,MATCH(A117&amp;$J$130,'UNESCO Data'!$B$3:$B$4658&amp;'UNESCO Data'!$A$3:$A$4658,0))/100)</f>
        <v>0.97476879999999999</v>
      </c>
      <c r="K117" s="81">
        <f t="shared" si="44"/>
        <v>96.365209491840702</v>
      </c>
      <c r="L117" s="84">
        <f t="array" ref="L117">IF(ISERR(INDEX('UNESCO Data'!$M$3:$M$4658,MATCH(A117&amp;$L$130,'UNESCO Data'!$B$3:$B$4658&amp;'UNESCO Data'!$A$3:$A$4658,0))/100),"",INDEX('UNESCO Data'!$M$3:$M$4658,MATCH(A117&amp;$L$130,'UNESCO Data'!$B$3:$B$4658&amp;'UNESCO Data'!$A$3:$A$4658,0))/100)</f>
        <v>0.98510239999999993</v>
      </c>
      <c r="M117" s="81">
        <f t="shared" si="45"/>
        <v>98.359909826746645</v>
      </c>
      <c r="N117" s="84">
        <f t="array" ref="N117">IF(ISERR(INDEX('UNESCO Data'!$M$3:$M$4658,MATCH(A117&amp;$N$130,'UNESCO Data'!$B$3:$B$4658&amp;'UNESCO Data'!$A$3:$A$4658,0))/100),"",INDEX('UNESCO Data'!$M$3:$M$4658,MATCH(A117&amp;$N$130,'UNESCO Data'!$B$3:$B$4658&amp;'UNESCO Data'!$A$3:$A$4658,0))/100)</f>
        <v>0.91440759999999999</v>
      </c>
      <c r="O117" s="81">
        <f t="shared" si="46"/>
        <v>97.18313775713203</v>
      </c>
      <c r="P117" s="57">
        <f t="array" ref="P117">INDEX('UNESCO Data'!$M$3:$M$4658,MATCH(A117&amp;$P$130,'UNESCO Data'!$B$3:$B$4658&amp;'UNESCO Data'!$A$3:$A$4658,0))</f>
        <v>11.63672</v>
      </c>
      <c r="Q117" s="81">
        <f t="shared" si="47"/>
        <v>79.327291849853879</v>
      </c>
      <c r="R117" s="84">
        <f t="array" ref="R117">IF(ISERR(INDEX('UNESCO Data'!$M$3:$M$4658,MATCH(A117&amp;$R$130,'UNESCO Data'!$B$3:$B$4658&amp;'UNESCO Data'!$A$3:$A$4658,0))/100),"",INDEX('UNESCO Data'!$M$3:$M$4658,MATCH(A117&amp;$R$130,'UNESCO Data'!$B$3:$B$4658&amp;'UNESCO Data'!$A$3:$A$4658,0))/100)</f>
        <v>1</v>
      </c>
      <c r="S117" s="81">
        <f t="shared" si="48"/>
        <v>100</v>
      </c>
      <c r="T117" s="84">
        <f t="array" ref="T117">IF(ISERR(INDEX('UNESCO Data'!$M$3:$M$4658,MATCH(A117&amp;$T$130,'UNESCO Data'!$B$3:$B$4658&amp;'UNESCO Data'!$A$3:$A$4658,0))/100),"",INDEX('UNESCO Data'!$M$3:$M$4658,MATCH(A117&amp;$T$130,'UNESCO Data'!$B$3:$B$4658&amp;'UNESCO Data'!$A$3:$A$4658,0))/100)</f>
        <v>1</v>
      </c>
      <c r="U117" s="81">
        <f t="shared" si="49"/>
        <v>100</v>
      </c>
      <c r="V117" s="57">
        <f t="array" ref="V117">INDEX('UNESCO Data'!$M$3:$M$4658,MATCH(A117&amp;$V$130,'UNESCO Data'!$B$3:$B$4658&amp;'UNESCO Data'!$A$3:$A$4658,0))</f>
        <v>18.48996</v>
      </c>
      <c r="W117" s="81">
        <f t="shared" si="50"/>
        <v>86.495762148654578</v>
      </c>
      <c r="X117" s="84">
        <f t="array" ref="X117">IF(ISERR(INDEX('UNESCO Data'!$M$3:$M$4658,MATCH(A117&amp;$X$130,'UNESCO Data'!$B$3:$B$4658&amp;'UNESCO Data'!$A$3:$A$4658,0))/100),"",INDEX('UNESCO Data'!$M$3:$M$4658,MATCH(A117&amp;$X$130,'UNESCO Data'!$B$3:$B$4658&amp;'UNESCO Data'!$A$3:$A$4658,0))/100)</f>
        <v>0.14164740000000001</v>
      </c>
      <c r="Y117" s="81">
        <f t="shared" si="51"/>
        <v>42.27277132877478</v>
      </c>
    </row>
    <row r="118" spans="1:25" ht="39.6" x14ac:dyDescent="0.25">
      <c r="A118" s="54" t="s">
        <v>187</v>
      </c>
      <c r="B118" s="61">
        <f t="shared" si="39"/>
        <v>88.019079206378848</v>
      </c>
      <c r="C118" s="59">
        <f t="shared" si="40"/>
        <v>112</v>
      </c>
      <c r="D118" s="84">
        <f t="array" ref="D118">IF(ISERR(INDEX('UNESCO Data'!$M$3:$M$4658,MATCH(A118&amp;$D$130,'UNESCO Data'!$B$3:$B$4658&amp;'UNESCO Data'!$A$3:$A$4658,0))/100),"",INDEX('UNESCO Data'!$M$3:$M$4658,MATCH(A118&amp;$D$130,'UNESCO Data'!$B$3:$B$4658&amp;'UNESCO Data'!$A$3:$A$4658,0))/100)</f>
        <v>1.2878999999999998E-3</v>
      </c>
      <c r="E118" s="81">
        <f t="shared" si="41"/>
        <v>99.947435838078917</v>
      </c>
      <c r="F118" s="84">
        <f t="array" ref="F118">IF(ISERR(INDEX('UNESCO Data'!$M$3:$M$4658,MATCH(A118&amp;$F$130,'UNESCO Data'!$B$3:$B$4658&amp;'UNESCO Data'!$A$3:$A$4658,0))/100),"",INDEX('UNESCO Data'!$M$3:$M$4658,MATCH(A118&amp;$F$130,'UNESCO Data'!$B$3:$B$4658&amp;'UNESCO Data'!$A$3:$A$4658,0))/100)</f>
        <v>1.5284299999999999E-2</v>
      </c>
      <c r="G118" s="81">
        <f t="shared" si="42"/>
        <v>97.601926328932549</v>
      </c>
      <c r="H118" s="84">
        <f t="array" ref="H118">IF(ISERR(INDEX('UNESCO Data'!$M$3:$M$4658,MATCH(A118&amp;$H$130,'UNESCO Data'!$B$3:$B$4658&amp;'UNESCO Data'!$A$3:$A$4658,0))/100),"",INDEX('UNESCO Data'!$M$3:$M$4658,MATCH(A118&amp;$H$130,'UNESCO Data'!$B$3:$B$4658&amp;'UNESCO Data'!$A$3:$A$4658,0))/100)</f>
        <v>6.3515299999999997E-2</v>
      </c>
      <c r="I118" s="81">
        <f t="shared" si="43"/>
        <v>93.017127517647097</v>
      </c>
      <c r="J118" s="86" t="str">
        <f t="array" ref="J118">IF(ISERR(INDEX('UNESCO Data'!$M$3:$M$4658,MATCH(A118&amp;$J$130,'UNESCO Data'!$B$3:$B$4658&amp;'UNESCO Data'!$A$3:$A$4658,0))/100),"",INDEX('UNESCO Data'!$M$3:$M$4658,MATCH(A118&amp;$J$130,'UNESCO Data'!$B$3:$B$4658&amp;'UNESCO Data'!$A$3:$A$4658,0))/100)</f>
        <v/>
      </c>
      <c r="K118" s="81" t="str">
        <f t="shared" si="44"/>
        <v/>
      </c>
      <c r="L118" s="84">
        <f t="array" ref="L118">IF(ISERR(INDEX('UNESCO Data'!$M$3:$M$4658,MATCH(A118&amp;$L$130,'UNESCO Data'!$B$3:$B$4658&amp;'UNESCO Data'!$A$3:$A$4658,0))/100),"",INDEX('UNESCO Data'!$M$3:$M$4658,MATCH(A118&amp;$L$130,'UNESCO Data'!$B$3:$B$4658&amp;'UNESCO Data'!$A$3:$A$4658,0))/100)</f>
        <v>1</v>
      </c>
      <c r="M118" s="81">
        <f t="shared" si="45"/>
        <v>100</v>
      </c>
      <c r="N118" s="84">
        <f t="array" ref="N118">IF(ISERR(INDEX('UNESCO Data'!$M$3:$M$4658,MATCH(A118&amp;$N$130,'UNESCO Data'!$B$3:$B$4658&amp;'UNESCO Data'!$A$3:$A$4658,0))/100),"",INDEX('UNESCO Data'!$M$3:$M$4658,MATCH(A118&amp;$N$130,'UNESCO Data'!$B$3:$B$4658&amp;'UNESCO Data'!$A$3:$A$4658,0))/100)</f>
        <v>0.89833180000000001</v>
      </c>
      <c r="O118" s="81">
        <f t="shared" si="46"/>
        <v>95.416225372720277</v>
      </c>
      <c r="P118" s="57">
        <f t="array" ref="P118">INDEX('UNESCO Data'!$M$3:$M$4658,MATCH(A118&amp;$P$130,'UNESCO Data'!$B$3:$B$4658&amp;'UNESCO Data'!$A$3:$A$4658,0))</f>
        <v>12.81255</v>
      </c>
      <c r="Q118" s="81">
        <f t="shared" si="47"/>
        <v>88.891636414511595</v>
      </c>
      <c r="R118" s="84" t="str">
        <f t="array" ref="R118">IF(ISERR(INDEX('UNESCO Data'!$M$3:$M$4658,MATCH(A118&amp;$R$130,'UNESCO Data'!$B$3:$B$4658&amp;'UNESCO Data'!$A$3:$A$4658,0))/100),"",INDEX('UNESCO Data'!$M$3:$M$4658,MATCH(A118&amp;$R$130,'UNESCO Data'!$B$3:$B$4658&amp;'UNESCO Data'!$A$3:$A$4658,0))/100)</f>
        <v/>
      </c>
      <c r="S118" s="81" t="str">
        <f t="shared" si="48"/>
        <v/>
      </c>
      <c r="T118" s="84" t="str">
        <f t="array" ref="T118">IF(ISERR(INDEX('UNESCO Data'!$M$3:$M$4658,MATCH(A118&amp;$T$130,'UNESCO Data'!$B$3:$B$4658&amp;'UNESCO Data'!$A$3:$A$4658,0))/100),"",INDEX('UNESCO Data'!$M$3:$M$4658,MATCH(A118&amp;$T$130,'UNESCO Data'!$B$3:$B$4658&amp;'UNESCO Data'!$A$3:$A$4658,0))/100)</f>
        <v/>
      </c>
      <c r="U118" s="81" t="str">
        <f t="shared" si="49"/>
        <v/>
      </c>
      <c r="V118" s="57">
        <f t="array" ref="V118">INDEX('UNESCO Data'!$M$3:$M$4658,MATCH(A118&amp;$V$130,'UNESCO Data'!$B$3:$B$4658&amp;'UNESCO Data'!$A$3:$A$4658,0))</f>
        <v>17.388200000000001</v>
      </c>
      <c r="W118" s="81">
        <f t="shared" si="50"/>
        <v>88.042152960699227</v>
      </c>
      <c r="X118" s="84">
        <f t="array" ref="X118">IF(ISERR(INDEX('UNESCO Data'!$M$3:$M$4658,MATCH(A118&amp;$X$130,'UNESCO Data'!$B$3:$B$4658&amp;'UNESCO Data'!$A$3:$A$4658,0))/100),"",INDEX('UNESCO Data'!$M$3:$M$4658,MATCH(A118&amp;$X$130,'UNESCO Data'!$B$3:$B$4658&amp;'UNESCO Data'!$A$3:$A$4658,0))/100)</f>
        <v>0.13880239999999999</v>
      </c>
      <c r="Y118" s="81">
        <f t="shared" si="51"/>
        <v>41.236129218441079</v>
      </c>
    </row>
    <row r="119" spans="1:25" x14ac:dyDescent="0.25">
      <c r="A119" s="54" t="s">
        <v>171</v>
      </c>
      <c r="B119" s="61">
        <f t="shared" si="39"/>
        <v>88.519337971528927</v>
      </c>
      <c r="C119" s="59">
        <f t="shared" si="40"/>
        <v>113</v>
      </c>
      <c r="D119" s="84">
        <f t="array" ref="D119">IF(ISERR(INDEX('UNESCO Data'!$M$3:$M$4658,MATCH(A119&amp;$D$130,'UNESCO Data'!$B$3:$B$4658&amp;'UNESCO Data'!$A$3:$A$4658,0))/100),"",INDEX('UNESCO Data'!$M$3:$M$4658,MATCH(A119&amp;$D$130,'UNESCO Data'!$B$3:$B$4658&amp;'UNESCO Data'!$A$3:$A$4658,0))/100)</f>
        <v>5.9946999999999995E-3</v>
      </c>
      <c r="E119" s="81">
        <f t="shared" si="41"/>
        <v>99.221044184144318</v>
      </c>
      <c r="F119" s="84">
        <f t="array" ref="F119">IF(ISERR(INDEX('UNESCO Data'!$M$3:$M$4658,MATCH(A119&amp;$F$130,'UNESCO Data'!$B$3:$B$4658&amp;'UNESCO Data'!$A$3:$A$4658,0))/100),"",INDEX('UNESCO Data'!$M$3:$M$4658,MATCH(A119&amp;$F$130,'UNESCO Data'!$B$3:$B$4658&amp;'UNESCO Data'!$A$3:$A$4658,0))/100)</f>
        <v>1.6066400000000002E-2</v>
      </c>
      <c r="G119" s="81">
        <f t="shared" si="42"/>
        <v>97.479216527493051</v>
      </c>
      <c r="H119" s="84">
        <f t="array" ref="H119">IF(ISERR(INDEX('UNESCO Data'!$M$3:$M$4658,MATCH(A119&amp;$H$130,'UNESCO Data'!$B$3:$B$4658&amp;'UNESCO Data'!$A$3:$A$4658,0))/100),"",INDEX('UNESCO Data'!$M$3:$M$4658,MATCH(A119&amp;$H$130,'UNESCO Data'!$B$3:$B$4658&amp;'UNESCO Data'!$A$3:$A$4658,0))/100)</f>
        <v>0.17524100000000001</v>
      </c>
      <c r="I119" s="81">
        <f t="shared" si="43"/>
        <v>79.727612139136454</v>
      </c>
      <c r="J119" s="86" t="str">
        <f t="array" ref="J119">IF(ISERR(INDEX('UNESCO Data'!$M$3:$M$4658,MATCH(A119&amp;$J$130,'UNESCO Data'!$B$3:$B$4658&amp;'UNESCO Data'!$A$3:$A$4658,0))/100),"",INDEX('UNESCO Data'!$M$3:$M$4658,MATCH(A119&amp;$J$130,'UNESCO Data'!$B$3:$B$4658&amp;'UNESCO Data'!$A$3:$A$4658,0))/100)</f>
        <v/>
      </c>
      <c r="K119" s="81" t="str">
        <f t="shared" si="44"/>
        <v/>
      </c>
      <c r="L119" s="84">
        <f t="array" ref="L119">IF(ISERR(INDEX('UNESCO Data'!$M$3:$M$4658,MATCH(A119&amp;$L$130,'UNESCO Data'!$B$3:$B$4658&amp;'UNESCO Data'!$A$3:$A$4658,0))/100),"",INDEX('UNESCO Data'!$M$3:$M$4658,MATCH(A119&amp;$L$130,'UNESCO Data'!$B$3:$B$4658&amp;'UNESCO Data'!$A$3:$A$4658,0))/100)</f>
        <v>0.97663789999999995</v>
      </c>
      <c r="M119" s="81">
        <f t="shared" si="45"/>
        <v>97.428045414257184</v>
      </c>
      <c r="N119" s="84">
        <f t="array" ref="N119">IF(ISERR(INDEX('UNESCO Data'!$M$3:$M$4658,MATCH(A119&amp;$N$130,'UNESCO Data'!$B$3:$B$4658&amp;'UNESCO Data'!$A$3:$A$4658,0))/100),"",INDEX('UNESCO Data'!$M$3:$M$4658,MATCH(A119&amp;$N$130,'UNESCO Data'!$B$3:$B$4658&amp;'UNESCO Data'!$A$3:$A$4658,0))/100)</f>
        <v>0.83812880000000012</v>
      </c>
      <c r="O119" s="81">
        <f t="shared" si="46"/>
        <v>88.799234225857219</v>
      </c>
      <c r="P119" s="57">
        <f t="array" ref="P119">INDEX('UNESCO Data'!$M$3:$M$4658,MATCH(A119&amp;$P$130,'UNESCO Data'!$B$3:$B$4658&amp;'UNESCO Data'!$A$3:$A$4658,0))</f>
        <v>14.1782</v>
      </c>
      <c r="Q119" s="81">
        <f t="shared" si="47"/>
        <v>100</v>
      </c>
      <c r="R119" s="84" t="str">
        <f t="array" ref="R119">IF(ISERR(INDEX('UNESCO Data'!$M$3:$M$4658,MATCH(A119&amp;$R$130,'UNESCO Data'!$B$3:$B$4658&amp;'UNESCO Data'!$A$3:$A$4658,0))/100),"",INDEX('UNESCO Data'!$M$3:$M$4658,MATCH(A119&amp;$R$130,'UNESCO Data'!$B$3:$B$4658&amp;'UNESCO Data'!$A$3:$A$4658,0))/100)</f>
        <v/>
      </c>
      <c r="S119" s="81" t="str">
        <f t="shared" si="48"/>
        <v/>
      </c>
      <c r="T119" s="84" t="str">
        <f t="array" ref="T119">IF(ISERR(INDEX('UNESCO Data'!$M$3:$M$4658,MATCH(A119&amp;$T$130,'UNESCO Data'!$B$3:$B$4658&amp;'UNESCO Data'!$A$3:$A$4658,0))/100),"",INDEX('UNESCO Data'!$M$3:$M$4658,MATCH(A119&amp;$T$130,'UNESCO Data'!$B$3:$B$4658&amp;'UNESCO Data'!$A$3:$A$4658,0))/100)</f>
        <v/>
      </c>
      <c r="U119" s="81" t="str">
        <f t="shared" si="49"/>
        <v/>
      </c>
      <c r="V119" s="57">
        <f t="array" ref="V119">INDEX('UNESCO Data'!$M$3:$M$4658,MATCH(A119&amp;$V$130,'UNESCO Data'!$B$3:$B$4658&amp;'UNESCO Data'!$A$3:$A$4658,0))</f>
        <v>10.10432</v>
      </c>
      <c r="W119" s="81">
        <f t="shared" si="50"/>
        <v>98.265545630641711</v>
      </c>
      <c r="X119" s="84">
        <f t="array" ref="X119">IF(ISERR(INDEX('UNESCO Data'!$M$3:$M$4658,MATCH(A119&amp;$X$130,'UNESCO Data'!$B$3:$B$4658&amp;'UNESCO Data'!$A$3:$A$4658,0))/100),"",INDEX('UNESCO Data'!$M$3:$M$4658,MATCH(A119&amp;$X$130,'UNESCO Data'!$B$3:$B$4658&amp;'UNESCO Data'!$A$3:$A$4658,0))/100)</f>
        <v>0.15526319999999999</v>
      </c>
      <c r="Y119" s="81">
        <f t="shared" si="51"/>
        <v>47.234005650701519</v>
      </c>
    </row>
    <row r="120" spans="1:25" x14ac:dyDescent="0.25">
      <c r="A120" s="54" t="s">
        <v>19</v>
      </c>
      <c r="B120" s="61">
        <f t="shared" si="39"/>
        <v>88.695184266130326</v>
      </c>
      <c r="C120" s="59">
        <f t="shared" si="40"/>
        <v>114</v>
      </c>
      <c r="D120" s="84">
        <f t="array" ref="D120">IF(ISERR(INDEX('UNESCO Data'!$M$3:$M$4658,MATCH(A120&amp;$D$130,'UNESCO Data'!$B$3:$B$4658&amp;'UNESCO Data'!$A$3:$A$4658,0))/100),"",INDEX('UNESCO Data'!$M$3:$M$4658,MATCH(A120&amp;$D$130,'UNESCO Data'!$B$3:$B$4658&amp;'UNESCO Data'!$A$3:$A$4658,0))/100)</f>
        <v>5.0746300000000001E-2</v>
      </c>
      <c r="E120" s="81">
        <f t="shared" si="41"/>
        <v>92.314613330864077</v>
      </c>
      <c r="F120" s="84">
        <f t="array" ref="F120">IF(ISERR(INDEX('UNESCO Data'!$M$3:$M$4658,MATCH(A120&amp;$F$130,'UNESCO Data'!$B$3:$B$4658&amp;'UNESCO Data'!$A$3:$A$4658,0))/100),"",INDEX('UNESCO Data'!$M$3:$M$4658,MATCH(A120&amp;$F$130,'UNESCO Data'!$B$3:$B$4658&amp;'UNESCO Data'!$A$3:$A$4658,0))/100)</f>
        <v>4.5807500000000001E-2</v>
      </c>
      <c r="G120" s="81">
        <f t="shared" si="42"/>
        <v>92.81290214877869</v>
      </c>
      <c r="H120" s="84">
        <f t="array" ref="H120">IF(ISERR(INDEX('UNESCO Data'!$M$3:$M$4658,MATCH(A120&amp;$H$130,'UNESCO Data'!$B$3:$B$4658&amp;'UNESCO Data'!$A$3:$A$4658,0))/100),"",INDEX('UNESCO Data'!$M$3:$M$4658,MATCH(A120&amp;$H$130,'UNESCO Data'!$B$3:$B$4658&amp;'UNESCO Data'!$A$3:$A$4658,0))/100)</f>
        <v>3.3601800000000001E-2</v>
      </c>
      <c r="I120" s="81">
        <f t="shared" si="43"/>
        <v>96.575269630653111</v>
      </c>
      <c r="J120" s="86">
        <f t="array" ref="J120">IF(ISERR(INDEX('UNESCO Data'!$M$3:$M$4658,MATCH(A120&amp;$J$130,'UNESCO Data'!$B$3:$B$4658&amp;'UNESCO Data'!$A$3:$A$4658,0))/100),"",INDEX('UNESCO Data'!$M$3:$M$4658,MATCH(A120&amp;$J$130,'UNESCO Data'!$B$3:$B$4658&amp;'UNESCO Data'!$A$3:$A$4658,0))/100)</f>
        <v>1</v>
      </c>
      <c r="K120" s="81">
        <f t="shared" si="44"/>
        <v>100</v>
      </c>
      <c r="L120" s="84">
        <f t="array" ref="L120">IF(ISERR(INDEX('UNESCO Data'!$M$3:$M$4658,MATCH(A120&amp;$L$130,'UNESCO Data'!$B$3:$B$4658&amp;'UNESCO Data'!$A$3:$A$4658,0))/100),"",INDEX('UNESCO Data'!$M$3:$M$4658,MATCH(A120&amp;$L$130,'UNESCO Data'!$B$3:$B$4658&amp;'UNESCO Data'!$A$3:$A$4658,0))/100)</f>
        <v>1</v>
      </c>
      <c r="M120" s="81">
        <f t="shared" si="45"/>
        <v>100</v>
      </c>
      <c r="N120" s="84">
        <f t="array" ref="N120">IF(ISERR(INDEX('UNESCO Data'!$M$3:$M$4658,MATCH(A120&amp;$N$130,'UNESCO Data'!$B$3:$B$4658&amp;'UNESCO Data'!$A$3:$A$4658,0))/100),"",INDEX('UNESCO Data'!$M$3:$M$4658,MATCH(A120&amp;$N$130,'UNESCO Data'!$B$3:$B$4658&amp;'UNESCO Data'!$A$3:$A$4658,0))/100)</f>
        <v>0.85237010000000002</v>
      </c>
      <c r="O120" s="81">
        <f t="shared" si="46"/>
        <v>90.364514295285986</v>
      </c>
      <c r="P120" s="57">
        <f t="array" ref="P120">INDEX('UNESCO Data'!$M$3:$M$4658,MATCH(A120&amp;$P$130,'UNESCO Data'!$B$3:$B$4658&amp;'UNESCO Data'!$A$3:$A$4658,0))</f>
        <v>12.367710000000001</v>
      </c>
      <c r="Q120" s="81">
        <f t="shared" si="47"/>
        <v>85.273253624361374</v>
      </c>
      <c r="R120" s="84">
        <f t="array" ref="R120">IF(ISERR(INDEX('UNESCO Data'!$M$3:$M$4658,MATCH(A120&amp;$R$130,'UNESCO Data'!$B$3:$B$4658&amp;'UNESCO Data'!$A$3:$A$4658,0))/100),"",INDEX('UNESCO Data'!$M$3:$M$4658,MATCH(A120&amp;$R$130,'UNESCO Data'!$B$3:$B$4658&amp;'UNESCO Data'!$A$3:$A$4658,0))/100)</f>
        <v>0.9982029</v>
      </c>
      <c r="S120" s="81">
        <f t="shared" si="48"/>
        <v>99.717304159865122</v>
      </c>
      <c r="T120" s="84">
        <f t="array" ref="T120">IF(ISERR(INDEX('UNESCO Data'!$M$3:$M$4658,MATCH(A120&amp;$T$130,'UNESCO Data'!$B$3:$B$4658&amp;'UNESCO Data'!$A$3:$A$4658,0))/100),"",INDEX('UNESCO Data'!$M$3:$M$4658,MATCH(A120&amp;$T$130,'UNESCO Data'!$B$3:$B$4658&amp;'UNESCO Data'!$A$3:$A$4658,0))/100)</f>
        <v>0.99387170000000002</v>
      </c>
      <c r="U120" s="81">
        <f t="shared" si="49"/>
        <v>99.349686861112957</v>
      </c>
      <c r="V120" s="57">
        <f t="array" ref="V120">INDEX('UNESCO Data'!$M$3:$M$4658,MATCH(A120&amp;$V$130,'UNESCO Data'!$B$3:$B$4658&amp;'UNESCO Data'!$A$3:$A$4658,0))</f>
        <v>17.570070000000001</v>
      </c>
      <c r="W120" s="81">
        <f t="shared" si="50"/>
        <v>87.786886753007394</v>
      </c>
      <c r="X120" s="84">
        <f t="array" ref="X120">IF(ISERR(INDEX('UNESCO Data'!$M$3:$M$4658,MATCH(A120&amp;$X$130,'UNESCO Data'!$B$3:$B$4658&amp;'UNESCO Data'!$A$3:$A$4658,0))/100),"",INDEX('UNESCO Data'!$M$3:$M$4658,MATCH(A120&amp;$X$130,'UNESCO Data'!$B$3:$B$4658&amp;'UNESCO Data'!$A$3:$A$4658,0))/100)</f>
        <v>0.1119521</v>
      </c>
      <c r="Y120" s="81">
        <f t="shared" si="51"/>
        <v>31.452596123505067</v>
      </c>
    </row>
    <row r="121" spans="1:25" x14ac:dyDescent="0.25">
      <c r="A121" s="54" t="s">
        <v>189</v>
      </c>
      <c r="B121" s="61">
        <f t="shared" si="39"/>
        <v>88.93029370499292</v>
      </c>
      <c r="C121" s="59">
        <f t="shared" si="40"/>
        <v>115</v>
      </c>
      <c r="D121" s="84">
        <f t="array" ref="D121">IF(ISERR(INDEX('UNESCO Data'!$M$3:$M$4658,MATCH(A121&amp;$D$130,'UNESCO Data'!$B$3:$B$4658&amp;'UNESCO Data'!$A$3:$A$4658,0))/100),"",INDEX('UNESCO Data'!$M$3:$M$4658,MATCH(A121&amp;$D$130,'UNESCO Data'!$B$3:$B$4658&amp;'UNESCO Data'!$A$3:$A$4658,0))/100)</f>
        <v>5.8411900000000003E-2</v>
      </c>
      <c r="E121" s="81">
        <f t="shared" si="41"/>
        <v>91.13159559856166</v>
      </c>
      <c r="F121" s="84">
        <f t="array" ref="F121">IF(ISERR(INDEX('UNESCO Data'!$M$3:$M$4658,MATCH(A121&amp;$F$130,'UNESCO Data'!$B$3:$B$4658&amp;'UNESCO Data'!$A$3:$A$4658,0))/100),"",INDEX('UNESCO Data'!$M$3:$M$4658,MATCH(A121&amp;$F$130,'UNESCO Data'!$B$3:$B$4658&amp;'UNESCO Data'!$A$3:$A$4658,0))/100)</f>
        <v>1.50346E-2</v>
      </c>
      <c r="G121" s="81">
        <f t="shared" si="42"/>
        <v>97.641103719828152</v>
      </c>
      <c r="H121" s="84">
        <f t="array" ref="H121">IF(ISERR(INDEX('UNESCO Data'!$M$3:$M$4658,MATCH(A121&amp;$H$130,'UNESCO Data'!$B$3:$B$4658&amp;'UNESCO Data'!$A$3:$A$4658,0))/100),"",INDEX('UNESCO Data'!$M$3:$M$4658,MATCH(A121&amp;$H$130,'UNESCO Data'!$B$3:$B$4658&amp;'UNESCO Data'!$A$3:$A$4658,0))/100)</f>
        <v>8.4247000000000002E-2</v>
      </c>
      <c r="I121" s="81">
        <f t="shared" si="43"/>
        <v>90.551139423836375</v>
      </c>
      <c r="J121" s="86">
        <f t="array" ref="J121">IF(ISERR(INDEX('UNESCO Data'!$M$3:$M$4658,MATCH(A121&amp;$J$130,'UNESCO Data'!$B$3:$B$4658&amp;'UNESCO Data'!$A$3:$A$4658,0))/100),"",INDEX('UNESCO Data'!$M$3:$M$4658,MATCH(A121&amp;$J$130,'UNESCO Data'!$B$3:$B$4658&amp;'UNESCO Data'!$A$3:$A$4658,0))/100)</f>
        <v>0.99649220000000005</v>
      </c>
      <c r="K121" s="81">
        <f t="shared" si="44"/>
        <v>99.494668579198731</v>
      </c>
      <c r="L121" s="84">
        <f t="array" ref="L121">IF(ISERR(INDEX('UNESCO Data'!$M$3:$M$4658,MATCH(A121&amp;$L$130,'UNESCO Data'!$B$3:$B$4658&amp;'UNESCO Data'!$A$3:$A$4658,0))/100),"",INDEX('UNESCO Data'!$M$3:$M$4658,MATCH(A121&amp;$L$130,'UNESCO Data'!$B$3:$B$4658&amp;'UNESCO Data'!$A$3:$A$4658,0))/100)</f>
        <v>0.97964200000000001</v>
      </c>
      <c r="M121" s="81">
        <f t="shared" si="45"/>
        <v>97.758769483199188</v>
      </c>
      <c r="N121" s="84">
        <f t="array" ref="N121">IF(ISERR(INDEX('UNESCO Data'!$M$3:$M$4658,MATCH(A121&amp;$N$130,'UNESCO Data'!$B$3:$B$4658&amp;'UNESCO Data'!$A$3:$A$4658,0))/100),"",INDEX('UNESCO Data'!$M$3:$M$4658,MATCH(A121&amp;$N$130,'UNESCO Data'!$B$3:$B$4658&amp;'UNESCO Data'!$A$3:$A$4658,0))/100)</f>
        <v>0.88209749999999998</v>
      </c>
      <c r="O121" s="81">
        <f t="shared" si="46"/>
        <v>93.631892044223036</v>
      </c>
      <c r="P121" s="57">
        <f t="array" ref="P121">INDEX('UNESCO Data'!$M$3:$M$4658,MATCH(A121&amp;$P$130,'UNESCO Data'!$B$3:$B$4658&amp;'UNESCO Data'!$A$3:$A$4658,0))</f>
        <v>13.49591</v>
      </c>
      <c r="Q121" s="81">
        <f t="shared" si="47"/>
        <v>94.45016996247729</v>
      </c>
      <c r="R121" s="84" t="str">
        <f t="array" ref="R121">IF(ISERR(INDEX('UNESCO Data'!$M$3:$M$4658,MATCH(A121&amp;$R$130,'UNESCO Data'!$B$3:$B$4658&amp;'UNESCO Data'!$A$3:$A$4658,0))/100),"",INDEX('UNESCO Data'!$M$3:$M$4658,MATCH(A121&amp;$R$130,'UNESCO Data'!$B$3:$B$4658&amp;'UNESCO Data'!$A$3:$A$4658,0))/100)</f>
        <v/>
      </c>
      <c r="S121" s="81" t="str">
        <f t="shared" si="48"/>
        <v/>
      </c>
      <c r="T121" s="84" t="str">
        <f t="array" ref="T121">IF(ISERR(INDEX('UNESCO Data'!$M$3:$M$4658,MATCH(A121&amp;$T$130,'UNESCO Data'!$B$3:$B$4658&amp;'UNESCO Data'!$A$3:$A$4658,0))/100),"",INDEX('UNESCO Data'!$M$3:$M$4658,MATCH(A121&amp;$T$130,'UNESCO Data'!$B$3:$B$4658&amp;'UNESCO Data'!$A$3:$A$4658,0))/100)</f>
        <v/>
      </c>
      <c r="U121" s="81" t="str">
        <f t="shared" si="49"/>
        <v/>
      </c>
      <c r="V121" s="57">
        <f t="array" ref="V121">INDEX('UNESCO Data'!$M$3:$M$4658,MATCH(A121&amp;$V$130,'UNESCO Data'!$B$3:$B$4658&amp;'UNESCO Data'!$A$3:$A$4658,0))</f>
        <v>14.53749</v>
      </c>
      <c r="W121" s="81">
        <f t="shared" si="50"/>
        <v>92.043307251836879</v>
      </c>
      <c r="X121" s="84">
        <f t="array" ref="X121">IF(ISERR(INDEX('UNESCO Data'!$M$3:$M$4658,MATCH(A121&amp;$X$130,'UNESCO Data'!$B$3:$B$4658&amp;'UNESCO Data'!$A$3:$A$4658,0))/100),"",INDEX('UNESCO Data'!$M$3:$M$4658,MATCH(A121&amp;$X$130,'UNESCO Data'!$B$3:$B$4658&amp;'UNESCO Data'!$A$3:$A$4658,0))/100)</f>
        <v>0.145482</v>
      </c>
      <c r="Y121" s="81">
        <f t="shared" si="51"/>
        <v>43.66999728177499</v>
      </c>
    </row>
    <row r="122" spans="1:25" x14ac:dyDescent="0.25">
      <c r="A122" s="54" t="s">
        <v>47</v>
      </c>
      <c r="B122" s="61">
        <f t="shared" si="39"/>
        <v>89.123483010195486</v>
      </c>
      <c r="C122" s="59">
        <f t="shared" si="40"/>
        <v>116</v>
      </c>
      <c r="D122" s="84">
        <f t="array" ref="D122">IF(ISERR(INDEX('UNESCO Data'!$M$3:$M$4658,MATCH(A122&amp;$D$130,'UNESCO Data'!$B$3:$B$4658&amp;'UNESCO Data'!$A$3:$A$4658,0))/100),"",INDEX('UNESCO Data'!$M$3:$M$4658,MATCH(A122&amp;$D$130,'UNESCO Data'!$B$3:$B$4658&amp;'UNESCO Data'!$A$3:$A$4658,0))/100)</f>
        <v>2.4850799999999999E-2</v>
      </c>
      <c r="E122" s="81">
        <f t="shared" si="41"/>
        <v>96.31101748537742</v>
      </c>
      <c r="F122" s="84">
        <f t="array" ref="F122">IF(ISERR(INDEX('UNESCO Data'!$M$3:$M$4658,MATCH(A122&amp;$F$130,'UNESCO Data'!$B$3:$B$4658&amp;'UNESCO Data'!$A$3:$A$4658,0))/100),"",INDEX('UNESCO Data'!$M$3:$M$4658,MATCH(A122&amp;$F$130,'UNESCO Data'!$B$3:$B$4658&amp;'UNESCO Data'!$A$3:$A$4658,0))/100)</f>
        <v>1.8334900000000001E-2</v>
      </c>
      <c r="G122" s="81">
        <f t="shared" si="42"/>
        <v>97.123293775203663</v>
      </c>
      <c r="H122" s="84">
        <f t="array" ref="H122">IF(ISERR(INDEX('UNESCO Data'!$M$3:$M$4658,MATCH(A122&amp;$H$130,'UNESCO Data'!$B$3:$B$4658&amp;'UNESCO Data'!$A$3:$A$4658,0))/100),"",INDEX('UNESCO Data'!$M$3:$M$4658,MATCH(A122&amp;$H$130,'UNESCO Data'!$B$3:$B$4658&amp;'UNESCO Data'!$A$3:$A$4658,0))/100)</f>
        <v>5.8854499999999997E-2</v>
      </c>
      <c r="I122" s="81">
        <f t="shared" si="43"/>
        <v>93.571518971682835</v>
      </c>
      <c r="J122" s="86" t="str">
        <f t="array" ref="J122">IF(ISERR(INDEX('UNESCO Data'!$M$3:$M$4658,MATCH(A122&amp;$J$130,'UNESCO Data'!$B$3:$B$4658&amp;'UNESCO Data'!$A$3:$A$4658,0))/100),"",INDEX('UNESCO Data'!$M$3:$M$4658,MATCH(A122&amp;$J$130,'UNESCO Data'!$B$3:$B$4658&amp;'UNESCO Data'!$A$3:$A$4658,0))/100)</f>
        <v/>
      </c>
      <c r="K122" s="81" t="str">
        <f t="shared" si="44"/>
        <v/>
      </c>
      <c r="L122" s="84">
        <f t="array" ref="L122">IF(ISERR(INDEX('UNESCO Data'!$M$3:$M$4658,MATCH(A122&amp;$L$130,'UNESCO Data'!$B$3:$B$4658&amp;'UNESCO Data'!$A$3:$A$4658,0))/100),"",INDEX('UNESCO Data'!$M$3:$M$4658,MATCH(A122&amp;$L$130,'UNESCO Data'!$B$3:$B$4658&amp;'UNESCO Data'!$A$3:$A$4658,0))/100)</f>
        <v>0.97836849999999997</v>
      </c>
      <c r="M122" s="81">
        <f t="shared" si="45"/>
        <v>97.618568723638049</v>
      </c>
      <c r="N122" s="84">
        <f t="array" ref="N122">IF(ISERR(INDEX('UNESCO Data'!$M$3:$M$4658,MATCH(A122&amp;$N$130,'UNESCO Data'!$B$3:$B$4658&amp;'UNESCO Data'!$A$3:$A$4658,0))/100),"",INDEX('UNESCO Data'!$M$3:$M$4658,MATCH(A122&amp;$N$130,'UNESCO Data'!$B$3:$B$4658&amp;'UNESCO Data'!$A$3:$A$4658,0))/100)</f>
        <v>0.86921880000000007</v>
      </c>
      <c r="O122" s="81">
        <f t="shared" si="46"/>
        <v>92.216377138269763</v>
      </c>
      <c r="P122" s="57">
        <f t="array" ref="P122">INDEX('UNESCO Data'!$M$3:$M$4658,MATCH(A122&amp;$P$130,'UNESCO Data'!$B$3:$B$4658&amp;'UNESCO Data'!$A$3:$A$4658,0))</f>
        <v>12.03134</v>
      </c>
      <c r="Q122" s="81">
        <f t="shared" si="47"/>
        <v>82.53717903771711</v>
      </c>
      <c r="R122" s="84">
        <f t="array" ref="R122">IF(ISERR(INDEX('UNESCO Data'!$M$3:$M$4658,MATCH(A122&amp;$R$130,'UNESCO Data'!$B$3:$B$4658&amp;'UNESCO Data'!$A$3:$A$4658,0))/100),"",INDEX('UNESCO Data'!$M$3:$M$4658,MATCH(A122&amp;$R$130,'UNESCO Data'!$B$3:$B$4658&amp;'UNESCO Data'!$A$3:$A$4658,0))/100)</f>
        <v>0.99839960000000005</v>
      </c>
      <c r="S122" s="81">
        <f t="shared" si="48"/>
        <v>99.748246384423879</v>
      </c>
      <c r="T122" s="84" t="str">
        <f t="array" ref="T122">IF(ISERR(INDEX('UNESCO Data'!$M$3:$M$4658,MATCH(A122&amp;$T$130,'UNESCO Data'!$B$3:$B$4658&amp;'UNESCO Data'!$A$3:$A$4658,0))/100),"",INDEX('UNESCO Data'!$M$3:$M$4658,MATCH(A122&amp;$T$130,'UNESCO Data'!$B$3:$B$4658&amp;'UNESCO Data'!$A$3:$A$4658,0))/100)</f>
        <v/>
      </c>
      <c r="U122" s="81" t="str">
        <f t="shared" si="49"/>
        <v/>
      </c>
      <c r="V122" s="57">
        <f t="array" ref="V122">INDEX('UNESCO Data'!$M$3:$M$4658,MATCH(A122&amp;$V$130,'UNESCO Data'!$B$3:$B$4658&amp;'UNESCO Data'!$A$3:$A$4658,0))</f>
        <v>11.91513</v>
      </c>
      <c r="W122" s="81">
        <f t="shared" si="50"/>
        <v>95.723957674681628</v>
      </c>
      <c r="X122" s="84">
        <f t="array" ref="X122">IF(ISERR(INDEX('UNESCO Data'!$M$3:$M$4658,MATCH(A122&amp;$X$130,'UNESCO Data'!$B$3:$B$4658&amp;'UNESCO Data'!$A$3:$A$4658,0))/100),"",INDEX('UNESCO Data'!$M$3:$M$4658,MATCH(A122&amp;$X$130,'UNESCO Data'!$B$3:$B$4658&amp;'UNESCO Data'!$A$3:$A$4658,0))/100)</f>
        <v>0.1553378</v>
      </c>
      <c r="Y122" s="81">
        <f t="shared" si="51"/>
        <v>47.261187900765108</v>
      </c>
    </row>
    <row r="123" spans="1:25" x14ac:dyDescent="0.25">
      <c r="A123" s="54" t="s">
        <v>170</v>
      </c>
      <c r="B123" s="61">
        <f t="shared" si="39"/>
        <v>89.230691375821692</v>
      </c>
      <c r="C123" s="59">
        <f t="shared" si="40"/>
        <v>117</v>
      </c>
      <c r="D123" s="84">
        <f t="array" ref="D123">IF(ISERR(INDEX('UNESCO Data'!$M$3:$M$4658,MATCH(A123&amp;$D$130,'UNESCO Data'!$B$3:$B$4658&amp;'UNESCO Data'!$A$3:$A$4658,0))/100),"",INDEX('UNESCO Data'!$M$3:$M$4658,MATCH(A123&amp;$D$130,'UNESCO Data'!$B$3:$B$4658&amp;'UNESCO Data'!$A$3:$A$4658,0))/100)</f>
        <v>4.0794000000000004E-3</v>
      </c>
      <c r="E123" s="81">
        <f t="shared" si="41"/>
        <v>99.51662885627421</v>
      </c>
      <c r="F123" s="84">
        <f t="array" ref="F123">IF(ISERR(INDEX('UNESCO Data'!$M$3:$M$4658,MATCH(A123&amp;$F$130,'UNESCO Data'!$B$3:$B$4658&amp;'UNESCO Data'!$A$3:$A$4658,0))/100),"",INDEX('UNESCO Data'!$M$3:$M$4658,MATCH(A123&amp;$F$130,'UNESCO Data'!$B$3:$B$4658&amp;'UNESCO Data'!$A$3:$A$4658,0))/100)</f>
        <v>4.5354599999999995E-2</v>
      </c>
      <c r="G123" s="81">
        <f t="shared" si="42"/>
        <v>92.883961180963766</v>
      </c>
      <c r="H123" s="84">
        <f t="array" ref="H123">IF(ISERR(INDEX('UNESCO Data'!$M$3:$M$4658,MATCH(A123&amp;$H$130,'UNESCO Data'!$B$3:$B$4658&amp;'UNESCO Data'!$A$3:$A$4658,0))/100),"",INDEX('UNESCO Data'!$M$3:$M$4658,MATCH(A123&amp;$H$130,'UNESCO Data'!$B$3:$B$4658&amp;'UNESCO Data'!$A$3:$A$4658,0))/100)</f>
        <v>1.4223099999999999E-2</v>
      </c>
      <c r="I123" s="81">
        <f t="shared" si="43"/>
        <v>98.880321482335788</v>
      </c>
      <c r="J123" s="86" t="str">
        <f t="array" ref="J123">IF(ISERR(INDEX('UNESCO Data'!$M$3:$M$4658,MATCH(A123&amp;$J$130,'UNESCO Data'!$B$3:$B$4658&amp;'UNESCO Data'!$A$3:$A$4658,0))/100),"",INDEX('UNESCO Data'!$M$3:$M$4658,MATCH(A123&amp;$J$130,'UNESCO Data'!$B$3:$B$4658&amp;'UNESCO Data'!$A$3:$A$4658,0))/100)</f>
        <v/>
      </c>
      <c r="K123" s="81" t="str">
        <f t="shared" si="44"/>
        <v/>
      </c>
      <c r="L123" s="84">
        <f t="array" ref="L123">IF(ISERR(INDEX('UNESCO Data'!$M$3:$M$4658,MATCH(A123&amp;$L$130,'UNESCO Data'!$B$3:$B$4658&amp;'UNESCO Data'!$A$3:$A$4658,0))/100),"",INDEX('UNESCO Data'!$M$3:$M$4658,MATCH(A123&amp;$L$130,'UNESCO Data'!$B$3:$B$4658&amp;'UNESCO Data'!$A$3:$A$4658,0))/100)</f>
        <v>0.99696030000000002</v>
      </c>
      <c r="M123" s="81">
        <f t="shared" si="45"/>
        <v>99.665356695062414</v>
      </c>
      <c r="N123" s="84">
        <f t="array" ref="N123">IF(ISERR(INDEX('UNESCO Data'!$M$3:$M$4658,MATCH(A123&amp;$N$130,'UNESCO Data'!$B$3:$B$4658&amp;'UNESCO Data'!$A$3:$A$4658,0))/100),"",INDEX('UNESCO Data'!$M$3:$M$4658,MATCH(A123&amp;$N$130,'UNESCO Data'!$B$3:$B$4658&amp;'UNESCO Data'!$A$3:$A$4658,0))/100)</f>
        <v>0.9229617</v>
      </c>
      <c r="O123" s="81">
        <f t="shared" si="46"/>
        <v>98.123330172283787</v>
      </c>
      <c r="P123" s="57">
        <f t="array" ref="P123">INDEX('UNESCO Data'!$M$3:$M$4658,MATCH(A123&amp;$P$130,'UNESCO Data'!$B$3:$B$4658&amp;'UNESCO Data'!$A$3:$A$4658,0))</f>
        <v>12.237450000000001</v>
      </c>
      <c r="Q123" s="81">
        <f t="shared" si="47"/>
        <v>84.213702904450912</v>
      </c>
      <c r="R123" s="84" t="str">
        <f t="array" ref="R123">IF(ISERR(INDEX('UNESCO Data'!$M$3:$M$4658,MATCH(A123&amp;$R$130,'UNESCO Data'!$B$3:$B$4658&amp;'UNESCO Data'!$A$3:$A$4658,0))/100),"",INDEX('UNESCO Data'!$M$3:$M$4658,MATCH(A123&amp;$R$130,'UNESCO Data'!$B$3:$B$4658&amp;'UNESCO Data'!$A$3:$A$4658,0))/100)</f>
        <v/>
      </c>
      <c r="S123" s="81" t="str">
        <f t="shared" si="48"/>
        <v/>
      </c>
      <c r="T123" s="84" t="str">
        <f t="array" ref="T123">IF(ISERR(INDEX('UNESCO Data'!$M$3:$M$4658,MATCH(A123&amp;$T$130,'UNESCO Data'!$B$3:$B$4658&amp;'UNESCO Data'!$A$3:$A$4658,0))/100),"",INDEX('UNESCO Data'!$M$3:$M$4658,MATCH(A123&amp;$T$130,'UNESCO Data'!$B$3:$B$4658&amp;'UNESCO Data'!$A$3:$A$4658,0))/100)</f>
        <v/>
      </c>
      <c r="U123" s="81" t="str">
        <f t="shared" si="49"/>
        <v/>
      </c>
      <c r="V123" s="57">
        <f t="array" ref="V123">INDEX('UNESCO Data'!$M$3:$M$4658,MATCH(A123&amp;$V$130,'UNESCO Data'!$B$3:$B$4658&amp;'UNESCO Data'!$A$3:$A$4658,0))</f>
        <v>12.09754</v>
      </c>
      <c r="W123" s="81">
        <f t="shared" si="50"/>
        <v>95.467933542361465</v>
      </c>
      <c r="X123" s="84">
        <f t="array" ref="X123">IF(ISERR(INDEX('UNESCO Data'!$M$3:$M$4658,MATCH(A123&amp;$X$130,'UNESCO Data'!$B$3:$B$4658&amp;'UNESCO Data'!$A$3:$A$4658,0))/100),"",INDEX('UNESCO Data'!$M$3:$M$4658,MATCH(A123&amp;$X$130,'UNESCO Data'!$B$3:$B$4658&amp;'UNESCO Data'!$A$3:$A$4658,0))/100)</f>
        <v>0.14939089999999999</v>
      </c>
      <c r="Y123" s="81">
        <f t="shared" si="51"/>
        <v>45.094296172841212</v>
      </c>
    </row>
    <row r="124" spans="1:25" x14ac:dyDescent="0.25">
      <c r="A124" s="54" t="s">
        <v>85</v>
      </c>
      <c r="B124" s="61">
        <f t="shared" si="39"/>
        <v>89.275236386004678</v>
      </c>
      <c r="C124" s="59">
        <f t="shared" si="40"/>
        <v>118</v>
      </c>
      <c r="D124" s="84">
        <f t="array" ref="D124">IF(ISERR(INDEX('UNESCO Data'!$M$3:$M$4658,MATCH(A124&amp;$D$130,'UNESCO Data'!$B$3:$B$4658&amp;'UNESCO Data'!$A$3:$A$4658,0))/100),"",INDEX('UNESCO Data'!$M$3:$M$4658,MATCH(A124&amp;$D$130,'UNESCO Data'!$B$3:$B$4658&amp;'UNESCO Data'!$A$3:$A$4658,0))/100)</f>
        <v>2.7639300000000002E-2</v>
      </c>
      <c r="E124" s="81">
        <f t="shared" si="41"/>
        <v>95.880673487970114</v>
      </c>
      <c r="F124" s="84">
        <f t="array" ref="F124">IF(ISERR(INDEX('UNESCO Data'!$M$3:$M$4658,MATCH(A124&amp;$F$130,'UNESCO Data'!$B$3:$B$4658&amp;'UNESCO Data'!$A$3:$A$4658,0))/100),"",INDEX('UNESCO Data'!$M$3:$M$4658,MATCH(A124&amp;$F$130,'UNESCO Data'!$B$3:$B$4658&amp;'UNESCO Data'!$A$3:$A$4658,0))/100)</f>
        <v>0</v>
      </c>
      <c r="G124" s="81">
        <f t="shared" si="42"/>
        <v>100</v>
      </c>
      <c r="H124" s="84">
        <f t="array" ref="H124">IF(ISERR(INDEX('UNESCO Data'!$M$3:$M$4658,MATCH(A124&amp;$H$130,'UNESCO Data'!$B$3:$B$4658&amp;'UNESCO Data'!$A$3:$A$4658,0))/100),"",INDEX('UNESCO Data'!$M$3:$M$4658,MATCH(A124&amp;$H$130,'UNESCO Data'!$B$3:$B$4658&amp;'UNESCO Data'!$A$3:$A$4658,0))/100)</f>
        <v>4.4527999999999998E-2</v>
      </c>
      <c r="I124" s="81">
        <f t="shared" si="43"/>
        <v>95.275623238384526</v>
      </c>
      <c r="J124" s="86">
        <f t="array" ref="J124">IF(ISERR(INDEX('UNESCO Data'!$M$3:$M$4658,MATCH(A124&amp;$J$130,'UNESCO Data'!$B$3:$B$4658&amp;'UNESCO Data'!$A$3:$A$4658,0))/100),"",INDEX('UNESCO Data'!$M$3:$M$4658,MATCH(A124&amp;$J$130,'UNESCO Data'!$B$3:$B$4658&amp;'UNESCO Data'!$A$3:$A$4658,0))/100)</f>
        <v>0.99886589999999997</v>
      </c>
      <c r="K124" s="81">
        <f t="shared" si="44"/>
        <v>99.836622280537441</v>
      </c>
      <c r="L124" s="84">
        <f t="array" ref="L124">IF(ISERR(INDEX('UNESCO Data'!$M$3:$M$4658,MATCH(A124&amp;$L$130,'UNESCO Data'!$B$3:$B$4658&amp;'UNESCO Data'!$A$3:$A$4658,0))/100),"",INDEX('UNESCO Data'!$M$3:$M$4658,MATCH(A124&amp;$L$130,'UNESCO Data'!$B$3:$B$4658&amp;'UNESCO Data'!$A$3:$A$4658,0))/100)</f>
        <v>0.95346249999999999</v>
      </c>
      <c r="M124" s="81">
        <f t="shared" si="45"/>
        <v>94.87664479931145</v>
      </c>
      <c r="N124" s="84">
        <f t="array" ref="N124">IF(ISERR(INDEX('UNESCO Data'!$M$3:$M$4658,MATCH(A124&amp;$N$130,'UNESCO Data'!$B$3:$B$4658&amp;'UNESCO Data'!$A$3:$A$4658,0))/100),"",INDEX('UNESCO Data'!$M$3:$M$4658,MATCH(A124&amp;$N$130,'UNESCO Data'!$B$3:$B$4658&amp;'UNESCO Data'!$A$3:$A$4658,0))/100)</f>
        <v>0.84348730000000005</v>
      </c>
      <c r="O124" s="81">
        <f t="shared" si="46"/>
        <v>89.388194029529217</v>
      </c>
      <c r="P124" s="57">
        <f t="array" ref="P124">INDEX('UNESCO Data'!$M$3:$M$4658,MATCH(A124&amp;$P$130,'UNESCO Data'!$B$3:$B$4658&amp;'UNESCO Data'!$A$3:$A$4658,0))</f>
        <v>12.95782</v>
      </c>
      <c r="Q124" s="81">
        <f t="shared" si="47"/>
        <v>90.073280304281241</v>
      </c>
      <c r="R124" s="84" t="str">
        <f t="array" ref="R124">IF(ISERR(INDEX('UNESCO Data'!$M$3:$M$4658,MATCH(A124&amp;$R$130,'UNESCO Data'!$B$3:$B$4658&amp;'UNESCO Data'!$A$3:$A$4658,0))/100),"",INDEX('UNESCO Data'!$M$3:$M$4658,MATCH(A124&amp;$R$130,'UNESCO Data'!$B$3:$B$4658&amp;'UNESCO Data'!$A$3:$A$4658,0))/100)</f>
        <v/>
      </c>
      <c r="S124" s="81" t="str">
        <f t="shared" si="48"/>
        <v/>
      </c>
      <c r="T124" s="84" t="str">
        <f t="array" ref="T124">IF(ISERR(INDEX('UNESCO Data'!$M$3:$M$4658,MATCH(A124&amp;$T$130,'UNESCO Data'!$B$3:$B$4658&amp;'UNESCO Data'!$A$3:$A$4658,0))/100),"",INDEX('UNESCO Data'!$M$3:$M$4658,MATCH(A124&amp;$T$130,'UNESCO Data'!$B$3:$B$4658&amp;'UNESCO Data'!$A$3:$A$4658,0))/100)</f>
        <v/>
      </c>
      <c r="U124" s="81" t="str">
        <f t="shared" si="49"/>
        <v/>
      </c>
      <c r="V124" s="57">
        <f t="array" ref="V124">INDEX('UNESCO Data'!$M$3:$M$4658,MATCH(A124&amp;$V$130,'UNESCO Data'!$B$3:$B$4658&amp;'UNESCO Data'!$A$3:$A$4658,0))</f>
        <v>12.113569999999999</v>
      </c>
      <c r="W124" s="81">
        <f t="shared" si="50"/>
        <v>95.44543440941321</v>
      </c>
      <c r="X124" s="84">
        <f t="array" ref="X124">IF(ISERR(INDEX('UNESCO Data'!$M$3:$M$4658,MATCH(A124&amp;$X$130,'UNESCO Data'!$B$3:$B$4658&amp;'UNESCO Data'!$A$3:$A$4658,0))/100),"",INDEX('UNESCO Data'!$M$3:$M$4658,MATCH(A124&amp;$X$130,'UNESCO Data'!$B$3:$B$4658&amp;'UNESCO Data'!$A$3:$A$4658,0))/100)</f>
        <v>0.1428217</v>
      </c>
      <c r="Y124" s="81">
        <f t="shared" si="51"/>
        <v>42.700654924614803</v>
      </c>
    </row>
    <row r="125" spans="1:25" x14ac:dyDescent="0.25">
      <c r="A125" s="54" t="s">
        <v>90</v>
      </c>
      <c r="B125" s="61">
        <f t="shared" si="39"/>
        <v>89.765540744759136</v>
      </c>
      <c r="C125" s="59">
        <f t="shared" si="40"/>
        <v>119</v>
      </c>
      <c r="D125" s="84">
        <f t="array" ref="D125">IF(ISERR(INDEX('UNESCO Data'!$M$3:$M$4658,MATCH(A125&amp;$D$130,'UNESCO Data'!$B$3:$B$4658&amp;'UNESCO Data'!$A$3:$A$4658,0))/100),"",INDEX('UNESCO Data'!$M$3:$M$4658,MATCH(A125&amp;$D$130,'UNESCO Data'!$B$3:$B$4658&amp;'UNESCO Data'!$A$3:$A$4658,0))/100)</f>
        <v>4.3077999999999997E-3</v>
      </c>
      <c r="E125" s="81">
        <f t="shared" si="41"/>
        <v>99.48138031081686</v>
      </c>
      <c r="F125" s="84">
        <f t="array" ref="F125">IF(ISERR(INDEX('UNESCO Data'!$M$3:$M$4658,MATCH(A125&amp;$F$130,'UNESCO Data'!$B$3:$B$4658&amp;'UNESCO Data'!$A$3:$A$4658,0))/100),"",INDEX('UNESCO Data'!$M$3:$M$4658,MATCH(A125&amp;$F$130,'UNESCO Data'!$B$3:$B$4658&amp;'UNESCO Data'!$A$3:$A$4658,0))/100)</f>
        <v>2.1448000000000001E-3</v>
      </c>
      <c r="G125" s="81">
        <f t="shared" si="42"/>
        <v>99.663485510641294</v>
      </c>
      <c r="H125" s="84">
        <f t="array" ref="H125">IF(ISERR(INDEX('UNESCO Data'!$M$3:$M$4658,MATCH(A125&amp;$H$130,'UNESCO Data'!$B$3:$B$4658&amp;'UNESCO Data'!$A$3:$A$4658,0))/100),"",INDEX('UNESCO Data'!$M$3:$M$4658,MATCH(A125&amp;$H$130,'UNESCO Data'!$B$3:$B$4658&amp;'UNESCO Data'!$A$3:$A$4658,0))/100)</f>
        <v>5.3593400000000006E-2</v>
      </c>
      <c r="I125" s="81">
        <f t="shared" si="43"/>
        <v>94.197314731815752</v>
      </c>
      <c r="J125" s="86">
        <f t="array" ref="J125">IF(ISERR(INDEX('UNESCO Data'!$M$3:$M$4658,MATCH(A125&amp;$J$130,'UNESCO Data'!$B$3:$B$4658&amp;'UNESCO Data'!$A$3:$A$4658,0))/100),"",INDEX('UNESCO Data'!$M$3:$M$4658,MATCH(A125&amp;$J$130,'UNESCO Data'!$B$3:$B$4658&amp;'UNESCO Data'!$A$3:$A$4658,0))/100)</f>
        <v>0.99345510000000004</v>
      </c>
      <c r="K125" s="81">
        <f t="shared" si="44"/>
        <v>99.057145898853335</v>
      </c>
      <c r="L125" s="84">
        <f t="array" ref="L125">IF(ISERR(INDEX('UNESCO Data'!$M$3:$M$4658,MATCH(A125&amp;$L$130,'UNESCO Data'!$B$3:$B$4658&amp;'UNESCO Data'!$A$3:$A$4658,0))/100),"",INDEX('UNESCO Data'!$M$3:$M$4658,MATCH(A125&amp;$L$130,'UNESCO Data'!$B$3:$B$4658&amp;'UNESCO Data'!$A$3:$A$4658,0))/100)</f>
        <v>0.89873279999999989</v>
      </c>
      <c r="M125" s="81">
        <f t="shared" si="45"/>
        <v>88.851402937863682</v>
      </c>
      <c r="N125" s="84">
        <f t="array" ref="N125">IF(ISERR(INDEX('UNESCO Data'!$M$3:$M$4658,MATCH(A125&amp;$N$130,'UNESCO Data'!$B$3:$B$4658&amp;'UNESCO Data'!$A$3:$A$4658,0))/100),"",INDEX('UNESCO Data'!$M$3:$M$4658,MATCH(A125&amp;$N$130,'UNESCO Data'!$B$3:$B$4658&amp;'UNESCO Data'!$A$3:$A$4658,0))/100)</f>
        <v>0.90640810000000005</v>
      </c>
      <c r="O125" s="81">
        <f t="shared" si="46"/>
        <v>96.303902159581568</v>
      </c>
      <c r="P125" s="57">
        <f t="array" ref="P125">INDEX('UNESCO Data'!$M$3:$M$4658,MATCH(A125&amp;$P$130,'UNESCO Data'!$B$3:$B$4658&amp;'UNESCO Data'!$A$3:$A$4658,0))</f>
        <v>12.921430000000001</v>
      </c>
      <c r="Q125" s="81">
        <f t="shared" si="47"/>
        <v>89.777279608000399</v>
      </c>
      <c r="R125" s="84">
        <f t="array" ref="R125">IF(ISERR(INDEX('UNESCO Data'!$M$3:$M$4658,MATCH(A125&amp;$R$130,'UNESCO Data'!$B$3:$B$4658&amp;'UNESCO Data'!$A$3:$A$4658,0))/100),"",INDEX('UNESCO Data'!$M$3:$M$4658,MATCH(A125&amp;$R$130,'UNESCO Data'!$B$3:$B$4658&amp;'UNESCO Data'!$A$3:$A$4658,0))/100)</f>
        <v>0.99812509999999999</v>
      </c>
      <c r="S125" s="81">
        <f t="shared" si="48"/>
        <v>99.705065699922713</v>
      </c>
      <c r="T125" s="84">
        <f t="array" ref="T125">IF(ISERR(INDEX('UNESCO Data'!$M$3:$M$4658,MATCH(A125&amp;$T$130,'UNESCO Data'!$B$3:$B$4658&amp;'UNESCO Data'!$A$3:$A$4658,0))/100),"",INDEX('UNESCO Data'!$M$3:$M$4658,MATCH(A125&amp;$T$130,'UNESCO Data'!$B$3:$B$4658&amp;'UNESCO Data'!$A$3:$A$4658,0))/100)</f>
        <v>1</v>
      </c>
      <c r="U125" s="81">
        <f t="shared" si="49"/>
        <v>100</v>
      </c>
      <c r="V125" s="57">
        <f t="array" ref="V125">INDEX('UNESCO Data'!$M$3:$M$4658,MATCH(A125&amp;$V$130,'UNESCO Data'!$B$3:$B$4658&amp;'UNESCO Data'!$A$3:$A$4658,0))</f>
        <v>18.551100000000002</v>
      </c>
      <c r="W125" s="81">
        <f t="shared" si="50"/>
        <v>86.409948237958574</v>
      </c>
      <c r="X125" s="84">
        <f t="array" ref="X125">IF(ISERR(INDEX('UNESCO Data'!$M$3:$M$4658,MATCH(A125&amp;$X$130,'UNESCO Data'!$B$3:$B$4658&amp;'UNESCO Data'!$A$3:$A$4658,0))/100),"",INDEX('UNESCO Data'!$M$3:$M$4658,MATCH(A125&amp;$X$130,'UNESCO Data'!$B$3:$B$4658&amp;'UNESCO Data'!$A$3:$A$4658,0))/100)</f>
        <v>0.11887200000000001</v>
      </c>
      <c r="Y125" s="81">
        <f t="shared" si="51"/>
        <v>33.974023096896339</v>
      </c>
    </row>
    <row r="126" spans="1:25" x14ac:dyDescent="0.25">
      <c r="A126" s="54" t="s">
        <v>185</v>
      </c>
      <c r="B126" s="61">
        <f t="shared" si="39"/>
        <v>90.698299213689111</v>
      </c>
      <c r="C126" s="59">
        <f t="shared" si="40"/>
        <v>120</v>
      </c>
      <c r="D126" s="84">
        <f t="array" ref="D126">IF(ISERR(INDEX('UNESCO Data'!$M$3:$M$4658,MATCH(A126&amp;$D$130,'UNESCO Data'!$B$3:$B$4658&amp;'UNESCO Data'!$A$3:$A$4658,0))/100),"",INDEX('UNESCO Data'!$M$3:$M$4658,MATCH(A126&amp;$D$130,'UNESCO Data'!$B$3:$B$4658&amp;'UNESCO Data'!$A$3:$A$4658,0))/100)</f>
        <v>4.4877799999999995E-2</v>
      </c>
      <c r="E126" s="81">
        <f t="shared" si="41"/>
        <v>93.220287976295197</v>
      </c>
      <c r="F126" s="84">
        <f t="array" ref="F126">IF(ISERR(INDEX('UNESCO Data'!$M$3:$M$4658,MATCH(A126&amp;$F$130,'UNESCO Data'!$B$3:$B$4658&amp;'UNESCO Data'!$A$3:$A$4658,0))/100),"",INDEX('UNESCO Data'!$M$3:$M$4658,MATCH(A126&amp;$F$130,'UNESCO Data'!$B$3:$B$4658&amp;'UNESCO Data'!$A$3:$A$4658,0))/100)</f>
        <v>2.4446900000000001E-2</v>
      </c>
      <c r="G126" s="81">
        <f t="shared" si="42"/>
        <v>96.164334171063189</v>
      </c>
      <c r="H126" s="84">
        <f t="array" ref="H126">IF(ISERR(INDEX('UNESCO Data'!$M$3:$M$4658,MATCH(A126&amp;$H$130,'UNESCO Data'!$B$3:$B$4658&amp;'UNESCO Data'!$A$3:$A$4658,0))/100),"",INDEX('UNESCO Data'!$M$3:$M$4658,MATCH(A126&amp;$H$130,'UNESCO Data'!$B$3:$B$4658&amp;'UNESCO Data'!$A$3:$A$4658,0))/100)</f>
        <v>7.5603900000000002E-2</v>
      </c>
      <c r="I126" s="81">
        <f t="shared" si="43"/>
        <v>91.579216315437904</v>
      </c>
      <c r="J126" s="86">
        <f t="array" ref="J126">IF(ISERR(INDEX('UNESCO Data'!$M$3:$M$4658,MATCH(A126&amp;$J$130,'UNESCO Data'!$B$3:$B$4658&amp;'UNESCO Data'!$A$3:$A$4658,0))/100),"",INDEX('UNESCO Data'!$M$3:$M$4658,MATCH(A126&amp;$J$130,'UNESCO Data'!$B$3:$B$4658&amp;'UNESCO Data'!$A$3:$A$4658,0))/100)</f>
        <v>0.99689149999999993</v>
      </c>
      <c r="K126" s="81">
        <f t="shared" si="44"/>
        <v>99.552191481395511</v>
      </c>
      <c r="L126" s="84">
        <f t="array" ref="L126">IF(ISERR(INDEX('UNESCO Data'!$M$3:$M$4658,MATCH(A126&amp;$L$130,'UNESCO Data'!$B$3:$B$4658&amp;'UNESCO Data'!$A$3:$A$4658,0))/100),"",INDEX('UNESCO Data'!$M$3:$M$4658,MATCH(A126&amp;$L$130,'UNESCO Data'!$B$3:$B$4658&amp;'UNESCO Data'!$A$3:$A$4658,0))/100)</f>
        <v>0.95410589999999995</v>
      </c>
      <c r="M126" s="81">
        <f t="shared" si="45"/>
        <v>94.947477283568716</v>
      </c>
      <c r="N126" s="84">
        <f t="array" ref="N126">IF(ISERR(INDEX('UNESCO Data'!$M$3:$M$4658,MATCH(A126&amp;$N$130,'UNESCO Data'!$B$3:$B$4658&amp;'UNESCO Data'!$A$3:$A$4658,0))/100),"",INDEX('UNESCO Data'!$M$3:$M$4658,MATCH(A126&amp;$N$130,'UNESCO Data'!$B$3:$B$4658&amp;'UNESCO Data'!$A$3:$A$4658,0))/100)</f>
        <v>0.93777699999999997</v>
      </c>
      <c r="O126" s="81">
        <f t="shared" si="46"/>
        <v>99.751699338905382</v>
      </c>
      <c r="P126" s="57">
        <f t="array" ref="P126">INDEX('UNESCO Data'!$M$3:$M$4658,MATCH(A126&amp;$P$130,'UNESCO Data'!$B$3:$B$4658&amp;'UNESCO Data'!$A$3:$A$4658,0))</f>
        <v>13.66409</v>
      </c>
      <c r="Q126" s="81">
        <f t="shared" si="47"/>
        <v>95.818166585189886</v>
      </c>
      <c r="R126" s="84">
        <f t="array" ref="R126">IF(ISERR(INDEX('UNESCO Data'!$M$3:$M$4658,MATCH(A126&amp;$R$130,'UNESCO Data'!$B$3:$B$4658&amp;'UNESCO Data'!$A$3:$A$4658,0))/100),"",INDEX('UNESCO Data'!$M$3:$M$4658,MATCH(A126&amp;$R$130,'UNESCO Data'!$B$3:$B$4658&amp;'UNESCO Data'!$A$3:$A$4658,0))/100)</f>
        <v>0.99720160000000002</v>
      </c>
      <c r="S126" s="81">
        <f t="shared" si="48"/>
        <v>99.559792978112824</v>
      </c>
      <c r="T126" s="84">
        <f t="array" ref="T126">IF(ISERR(INDEX('UNESCO Data'!$M$3:$M$4658,MATCH(A126&amp;$T$130,'UNESCO Data'!$B$3:$B$4658&amp;'UNESCO Data'!$A$3:$A$4658,0))/100),"",INDEX('UNESCO Data'!$M$3:$M$4658,MATCH(A126&amp;$T$130,'UNESCO Data'!$B$3:$B$4658&amp;'UNESCO Data'!$A$3:$A$4658,0))/100)</f>
        <v>0.99888310000000002</v>
      </c>
      <c r="U126" s="81">
        <f t="shared" si="49"/>
        <v>99.881478591971202</v>
      </c>
      <c r="V126" s="57">
        <f t="array" ref="V126">INDEX('UNESCO Data'!$M$3:$M$4658,MATCH(A126&amp;$V$130,'UNESCO Data'!$B$3:$B$4658&amp;'UNESCO Data'!$A$3:$A$4658,0))</f>
        <v>16.89406</v>
      </c>
      <c r="W126" s="81">
        <f t="shared" si="50"/>
        <v>88.735710138182299</v>
      </c>
      <c r="X126" s="84">
        <f t="array" ref="X126">IF(ISERR(INDEX('UNESCO Data'!$M$3:$M$4658,MATCH(A126&amp;$X$130,'UNESCO Data'!$B$3:$B$4658&amp;'UNESCO Data'!$A$3:$A$4658,0))/100),"",INDEX('UNESCO Data'!$M$3:$M$4658,MATCH(A126&amp;$X$130,'UNESCO Data'!$B$3:$B$4658&amp;'UNESCO Data'!$A$3:$A$4658,0))/100)</f>
        <v>0.13121349999999998</v>
      </c>
      <c r="Y126" s="81">
        <f t="shared" si="51"/>
        <v>38.470936490458143</v>
      </c>
    </row>
    <row r="127" spans="1:25" x14ac:dyDescent="0.25">
      <c r="A127" s="54" t="s">
        <v>46</v>
      </c>
      <c r="B127" s="61">
        <f t="shared" si="39"/>
        <v>91.996294297191042</v>
      </c>
      <c r="C127" s="59">
        <f t="shared" si="40"/>
        <v>121</v>
      </c>
      <c r="D127" s="84">
        <f t="array" ref="D127">IF(ISERR(INDEX('UNESCO Data'!$M$3:$M$4658,MATCH(A127&amp;$D$130,'UNESCO Data'!$B$3:$B$4658&amp;'UNESCO Data'!$A$3:$A$4658,0))/100),"",INDEX('UNESCO Data'!$M$3:$M$4658,MATCH(A127&amp;$D$130,'UNESCO Data'!$B$3:$B$4658&amp;'UNESCO Data'!$A$3:$A$4658,0))/100)</f>
        <v>7.8624299999999994E-2</v>
      </c>
      <c r="E127" s="81">
        <f t="shared" si="41"/>
        <v>88.012253653718531</v>
      </c>
      <c r="F127" s="84">
        <f t="array" ref="F127">IF(ISERR(INDEX('UNESCO Data'!$M$3:$M$4658,MATCH(A127&amp;$F$130,'UNESCO Data'!$B$3:$B$4658&amp;'UNESCO Data'!$A$3:$A$4658,0))/100),"",INDEX('UNESCO Data'!$M$3:$M$4658,MATCH(A127&amp;$F$130,'UNESCO Data'!$B$3:$B$4658&amp;'UNESCO Data'!$A$3:$A$4658,0))/100)</f>
        <v>2.2910400000000001E-2</v>
      </c>
      <c r="G127" s="81">
        <f t="shared" si="42"/>
        <v>96.405407703746747</v>
      </c>
      <c r="H127" s="84">
        <f t="array" ref="H127">IF(ISERR(INDEX('UNESCO Data'!$M$3:$M$4658,MATCH(A127&amp;$H$130,'UNESCO Data'!$B$3:$B$4658&amp;'UNESCO Data'!$A$3:$A$4658,0))/100),"",INDEX('UNESCO Data'!$M$3:$M$4658,MATCH(A127&amp;$H$130,'UNESCO Data'!$B$3:$B$4658&amp;'UNESCO Data'!$A$3:$A$4658,0))/100)</f>
        <v>0.23892679999999999</v>
      </c>
      <c r="I127" s="81">
        <f t="shared" si="43"/>
        <v>72.152332516876299</v>
      </c>
      <c r="J127" s="86">
        <f t="array" ref="J127">IF(ISERR(INDEX('UNESCO Data'!$M$3:$M$4658,MATCH(A127&amp;$J$130,'UNESCO Data'!$B$3:$B$4658&amp;'UNESCO Data'!$A$3:$A$4658,0))/100),"",INDEX('UNESCO Data'!$M$3:$M$4658,MATCH(A127&amp;$J$130,'UNESCO Data'!$B$3:$B$4658&amp;'UNESCO Data'!$A$3:$A$4658,0))/100)</f>
        <v>0.99330350000000001</v>
      </c>
      <c r="K127" s="81">
        <f t="shared" si="44"/>
        <v>99.035306499972691</v>
      </c>
      <c r="L127" s="84">
        <f t="array" ref="L127">IF(ISERR(INDEX('UNESCO Data'!$M$3:$M$4658,MATCH(A127&amp;$L$130,'UNESCO Data'!$B$3:$B$4658&amp;'UNESCO Data'!$A$3:$A$4658,0))/100),"",INDEX('UNESCO Data'!$M$3:$M$4658,MATCH(A127&amp;$L$130,'UNESCO Data'!$B$3:$B$4658&amp;'UNESCO Data'!$A$3:$A$4658,0))/100)</f>
        <v>0.96780969999999999</v>
      </c>
      <c r="M127" s="81">
        <f t="shared" si="45"/>
        <v>96.456140941891491</v>
      </c>
      <c r="N127" s="84">
        <f t="array" ref="N127">IF(ISERR(INDEX('UNESCO Data'!$M$3:$M$4658,MATCH(A127&amp;$N$130,'UNESCO Data'!$B$3:$B$4658&amp;'UNESCO Data'!$A$3:$A$4658,0))/100),"",INDEX('UNESCO Data'!$M$3:$M$4658,MATCH(A127&amp;$N$130,'UNESCO Data'!$B$3:$B$4658&amp;'UNESCO Data'!$A$3:$A$4658,0))/100)</f>
        <v>0.85626689999999994</v>
      </c>
      <c r="O127" s="81">
        <f t="shared" si="46"/>
        <v>90.792816723754598</v>
      </c>
      <c r="P127" s="57">
        <f t="array" ref="P127">INDEX('UNESCO Data'!$M$3:$M$4658,MATCH(A127&amp;$P$130,'UNESCO Data'!$B$3:$B$4658&amp;'UNESCO Data'!$A$3:$A$4658,0))</f>
        <v>11.393739999999999</v>
      </c>
      <c r="Q127" s="81">
        <f t="shared" si="47"/>
        <v>77.350862908322753</v>
      </c>
      <c r="R127" s="84">
        <f t="array" ref="R127">IF(ISERR(INDEX('UNESCO Data'!$M$3:$M$4658,MATCH(A127&amp;$R$130,'UNESCO Data'!$B$3:$B$4658&amp;'UNESCO Data'!$A$3:$A$4658,0))/100),"",INDEX('UNESCO Data'!$M$3:$M$4658,MATCH(A127&amp;$R$130,'UNESCO Data'!$B$3:$B$4658&amp;'UNESCO Data'!$A$3:$A$4658,0))/100)</f>
        <v>0.99873350000000005</v>
      </c>
      <c r="S127" s="81">
        <f t="shared" si="48"/>
        <v>99.800771085899058</v>
      </c>
      <c r="T127" s="84">
        <f t="array" ref="T127">IF(ISERR(INDEX('UNESCO Data'!$M$3:$M$4658,MATCH(A127&amp;$T$130,'UNESCO Data'!$B$3:$B$4658&amp;'UNESCO Data'!$A$3:$A$4658,0))/100),"",INDEX('UNESCO Data'!$M$3:$M$4658,MATCH(A127&amp;$T$130,'UNESCO Data'!$B$3:$B$4658&amp;'UNESCO Data'!$A$3:$A$4658,0))/100)</f>
        <v>1</v>
      </c>
      <c r="U127" s="81">
        <f t="shared" si="49"/>
        <v>100</v>
      </c>
      <c r="V127" s="57">
        <f t="array" ref="V127">INDEX('UNESCO Data'!$M$3:$M$4658,MATCH(A127&amp;$V$130,'UNESCO Data'!$B$3:$B$4658&amp;'UNESCO Data'!$A$3:$A$4658,0))</f>
        <v>8.8991699999999998</v>
      </c>
      <c r="W127" s="81">
        <f t="shared" si="50"/>
        <v>99.957050937728226</v>
      </c>
      <c r="X127" s="84" t="str">
        <f t="array" ref="X127">IF(ISERR(INDEX('UNESCO Data'!$M$3:$M$4658,MATCH(A127&amp;$X$130,'UNESCO Data'!$B$3:$B$4658&amp;'UNESCO Data'!$A$3:$A$4658,0))/100),"",INDEX('UNESCO Data'!$M$3:$M$4658,MATCH(A127&amp;$X$130,'UNESCO Data'!$B$3:$B$4658&amp;'UNESCO Data'!$A$3:$A$4658,0))/100)</f>
        <v/>
      </c>
      <c r="Y127" s="81" t="str">
        <f t="shared" si="51"/>
        <v/>
      </c>
    </row>
    <row r="128" spans="1:25" ht="13.8" thickBot="1" x14ac:dyDescent="0.3">
      <c r="A128" s="68" t="s">
        <v>70</v>
      </c>
      <c r="B128" s="62">
        <f t="shared" si="39"/>
        <v>94.328073305186038</v>
      </c>
      <c r="C128" s="60">
        <f t="shared" si="40"/>
        <v>122</v>
      </c>
      <c r="D128" s="85">
        <f t="array" ref="D128">IF(ISERR(INDEX('UNESCO Data'!$M$3:$M$4658,MATCH(A128&amp;$D$130,'UNESCO Data'!$B$3:$B$4658&amp;'UNESCO Data'!$A$3:$A$4658,0))/100),"",INDEX('UNESCO Data'!$M$3:$M$4658,MATCH(A128&amp;$D$130,'UNESCO Data'!$B$3:$B$4658&amp;'UNESCO Data'!$A$3:$A$4658,0))/100)</f>
        <v>3.4312800000000004E-2</v>
      </c>
      <c r="E128" s="82">
        <f t="shared" si="41"/>
        <v>94.850764695896402</v>
      </c>
      <c r="F128" s="85">
        <f t="array" ref="F128">IF(ISERR(INDEX('UNESCO Data'!$M$3:$M$4658,MATCH(A128&amp;$F$130,'UNESCO Data'!$B$3:$B$4658&amp;'UNESCO Data'!$A$3:$A$4658,0))/100),"",INDEX('UNESCO Data'!$M$3:$M$4658,MATCH(A128&amp;$F$130,'UNESCO Data'!$B$3:$B$4658&amp;'UNESCO Data'!$A$3:$A$4658,0))/100)</f>
        <v>1.6539100000000001E-2</v>
      </c>
      <c r="G128" s="82">
        <f t="shared" si="42"/>
        <v>97.405050918056332</v>
      </c>
      <c r="H128" s="85">
        <f t="array" ref="H128">IF(ISERR(INDEX('UNESCO Data'!$M$3:$M$4658,MATCH(A128&amp;$H$130,'UNESCO Data'!$B$3:$B$4658&amp;'UNESCO Data'!$A$3:$A$4658,0))/100),"",INDEX('UNESCO Data'!$M$3:$M$4658,MATCH(A128&amp;$H$130,'UNESCO Data'!$B$3:$B$4658&amp;'UNESCO Data'!$A$3:$A$4658,0))/100)</f>
        <v>3.9798E-2</v>
      </c>
      <c r="I128" s="82">
        <f t="shared" si="43"/>
        <v>95.838245873466292</v>
      </c>
      <c r="J128" s="87" t="str">
        <f t="array" ref="J128">IF(ISERR(INDEX('UNESCO Data'!$M$3:$M$4658,MATCH(A128&amp;$J$130,'UNESCO Data'!$B$3:$B$4658&amp;'UNESCO Data'!$A$3:$A$4658,0))/100),"",INDEX('UNESCO Data'!$M$3:$M$4658,MATCH(A128&amp;$J$130,'UNESCO Data'!$B$3:$B$4658&amp;'UNESCO Data'!$A$3:$A$4658,0))/100)</f>
        <v/>
      </c>
      <c r="K128" s="82" t="str">
        <f t="shared" si="44"/>
        <v/>
      </c>
      <c r="L128" s="85">
        <f t="array" ref="L128">IF(ISERR(INDEX('UNESCO Data'!$M$3:$M$4658,MATCH(A128&amp;$L$130,'UNESCO Data'!$B$3:$B$4658&amp;'UNESCO Data'!$A$3:$A$4658,0))/100),"",INDEX('UNESCO Data'!$M$3:$M$4658,MATCH(A128&amp;$L$130,'UNESCO Data'!$B$3:$B$4658&amp;'UNESCO Data'!$A$3:$A$4658,0))/100)</f>
        <v>0.98962939999999999</v>
      </c>
      <c r="M128" s="82">
        <f t="shared" si="45"/>
        <v>98.858291325398639</v>
      </c>
      <c r="N128" s="85">
        <f t="array" ref="N128">IF(ISERR(INDEX('UNESCO Data'!$M$3:$M$4658,MATCH(A128&amp;$N$130,'UNESCO Data'!$B$3:$B$4658&amp;'UNESCO Data'!$A$3:$A$4658,0))/100),"",INDEX('UNESCO Data'!$M$3:$M$4658,MATCH(A128&amp;$N$130,'UNESCO Data'!$B$3:$B$4658&amp;'UNESCO Data'!$A$3:$A$4658,0))/100)</f>
        <v>0.89230520000000002</v>
      </c>
      <c r="O128" s="82">
        <f t="shared" si="46"/>
        <v>94.753833816723315</v>
      </c>
      <c r="P128" s="58">
        <f t="array" ref="P128">INDEX('UNESCO Data'!$M$3:$M$4658,MATCH(A128&amp;$P$130,'UNESCO Data'!$B$3:$B$4658&amp;'UNESCO Data'!$A$3:$A$4658,0))</f>
        <v>11.008749999999999</v>
      </c>
      <c r="Q128" s="82">
        <f t="shared" si="47"/>
        <v>74.219307314446439</v>
      </c>
      <c r="R128" s="85">
        <f t="array" ref="R128">IF(ISERR(INDEX('UNESCO Data'!$M$3:$M$4658,MATCH(A128&amp;$R$130,'UNESCO Data'!$B$3:$B$4658&amp;'UNESCO Data'!$A$3:$A$4658,0))/100),"",INDEX('UNESCO Data'!$M$3:$M$4658,MATCH(A128&amp;$R$130,'UNESCO Data'!$B$3:$B$4658&amp;'UNESCO Data'!$A$3:$A$4658,0))/100)</f>
        <v>0.99689729999999999</v>
      </c>
      <c r="S128" s="82">
        <f t="shared" si="48"/>
        <v>99.511924554456343</v>
      </c>
      <c r="T128" s="85" t="str">
        <f t="array" ref="T128">IF(ISERR(INDEX('UNESCO Data'!$M$3:$M$4658,MATCH(A128&amp;$T$130,'UNESCO Data'!$B$3:$B$4658&amp;'UNESCO Data'!$A$3:$A$4658,0))/100),"",INDEX('UNESCO Data'!$M$3:$M$4658,MATCH(A128&amp;$T$130,'UNESCO Data'!$B$3:$B$4658&amp;'UNESCO Data'!$A$3:$A$4658,0))/100)</f>
        <v/>
      </c>
      <c r="U128" s="82" t="str">
        <f t="shared" si="49"/>
        <v/>
      </c>
      <c r="V128" s="58">
        <f t="array" ref="V128">INDEX('UNESCO Data'!$M$3:$M$4658,MATCH(A128&amp;$V$130,'UNESCO Data'!$B$3:$B$4658&amp;'UNESCO Data'!$A$3:$A$4658,0))</f>
        <v>9.4476899999999997</v>
      </c>
      <c r="W128" s="82">
        <f t="shared" si="50"/>
        <v>99.187167943044514</v>
      </c>
      <c r="X128" s="85" t="str">
        <f t="array" ref="X128">IF(ISERR(INDEX('UNESCO Data'!$M$3:$M$4658,MATCH(A128&amp;$X$130,'UNESCO Data'!$B$3:$B$4658&amp;'UNESCO Data'!$A$3:$A$4658,0))/100),"",INDEX('UNESCO Data'!$M$3:$M$4658,MATCH(A128&amp;$X$130,'UNESCO Data'!$B$3:$B$4658&amp;'UNESCO Data'!$A$3:$A$4658,0))/100)</f>
        <v/>
      </c>
      <c r="Y128" s="82" t="str">
        <f t="shared" si="51"/>
        <v/>
      </c>
    </row>
    <row r="130" spans="4:24" ht="61.8" hidden="1" x14ac:dyDescent="0.25">
      <c r="D130" s="37" t="s">
        <v>198</v>
      </c>
      <c r="F130" s="37" t="s">
        <v>202</v>
      </c>
      <c r="H130" s="37" t="s">
        <v>206</v>
      </c>
      <c r="J130" s="38" t="s">
        <v>208</v>
      </c>
      <c r="L130" s="38" t="s">
        <v>210</v>
      </c>
      <c r="N130" s="38" t="s">
        <v>212</v>
      </c>
      <c r="P130" s="38" t="s">
        <v>216</v>
      </c>
      <c r="R130" s="38" t="s">
        <v>214</v>
      </c>
      <c r="T130" s="38" t="s">
        <v>217</v>
      </c>
      <c r="V130" s="38" t="s">
        <v>218</v>
      </c>
      <c r="X130" s="38" t="s">
        <v>219</v>
      </c>
    </row>
    <row r="131" spans="4:24" x14ac:dyDescent="0.25">
      <c r="D131" s="37"/>
      <c r="E131" s="37"/>
      <c r="F131" s="37"/>
      <c r="G131" s="38"/>
      <c r="H131" s="38"/>
      <c r="I131" s="38"/>
      <c r="J131" s="38"/>
      <c r="K131" s="38"/>
      <c r="L131" s="38"/>
      <c r="M131" s="38"/>
      <c r="N131" s="38"/>
      <c r="O131" s="38"/>
    </row>
  </sheetData>
  <mergeCells count="12">
    <mergeCell ref="X1:Y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V1:W1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6"/>
  <sheetViews>
    <sheetView workbookViewId="0">
      <selection activeCell="N6" sqref="N6"/>
    </sheetView>
  </sheetViews>
  <sheetFormatPr defaultRowHeight="13.2" x14ac:dyDescent="0.25"/>
  <cols>
    <col min="1" max="1" width="23.33203125" customWidth="1"/>
    <col min="2" max="2" width="15.6640625" customWidth="1"/>
    <col min="3" max="3" width="9.44140625" customWidth="1"/>
    <col min="4" max="4" width="9.5546875" customWidth="1"/>
    <col min="5" max="5" width="11.5546875" customWidth="1"/>
    <col min="6" max="6" width="11.33203125" customWidth="1"/>
    <col min="7" max="8" width="11.109375" customWidth="1"/>
    <col min="9" max="9" width="10.88671875" customWidth="1"/>
    <col min="10" max="10" width="17.109375" customWidth="1"/>
    <col min="11" max="11" width="13.33203125" customWidth="1"/>
    <col min="12" max="12" width="13.109375" customWidth="1"/>
    <col min="13" max="13" width="11.5546875" customWidth="1"/>
    <col min="14" max="14" width="18.33203125" customWidth="1"/>
  </cols>
  <sheetData>
    <row r="1" spans="1:13" x14ac:dyDescent="0.25">
      <c r="A1" s="104" t="s">
        <v>419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</row>
    <row r="2" spans="1:13" x14ac:dyDescent="0.25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</row>
    <row r="3" spans="1:13" ht="52.8" x14ac:dyDescent="0.25">
      <c r="A3" s="44" t="s">
        <v>2</v>
      </c>
      <c r="B3" s="45" t="s">
        <v>420</v>
      </c>
      <c r="C3" s="45" t="s">
        <v>430</v>
      </c>
      <c r="D3" s="45" t="s">
        <v>431</v>
      </c>
      <c r="E3" s="45" t="s">
        <v>421</v>
      </c>
      <c r="F3" s="45" t="s">
        <v>422</v>
      </c>
      <c r="G3" s="45" t="s">
        <v>423</v>
      </c>
      <c r="H3" s="45" t="s">
        <v>424</v>
      </c>
      <c r="I3" s="45" t="s">
        <v>425</v>
      </c>
      <c r="J3" s="45" t="s">
        <v>426</v>
      </c>
      <c r="K3" s="45" t="s">
        <v>427</v>
      </c>
      <c r="L3" s="45" t="s">
        <v>428</v>
      </c>
      <c r="M3" s="46" t="s">
        <v>429</v>
      </c>
    </row>
    <row r="4" spans="1:13" x14ac:dyDescent="0.25">
      <c r="A4" s="41" t="s">
        <v>4</v>
      </c>
      <c r="B4" s="40">
        <f t="array" ref="B4">INDEX('UNESCO Data'!$M$3:$M$4658,MATCH(A4&amp;$B$397,'UNESCO Data'!$B$3:$B$4658&amp;'UNESCO Data'!$A$3:$A$4658,0))</f>
        <v>51.879150000000003</v>
      </c>
      <c r="C4" s="40">
        <f t="array" ref="C4">INDEX('UNESCO Data'!$M$3:$M$4658,MATCH(A4&amp;$C$397,'UNESCO Data'!$B$3:$B$4658&amp;'UNESCO Data'!$A$3:$A$4658,0))</f>
        <v>50.313769999999998</v>
      </c>
      <c r="D4" s="40">
        <f t="array" ref="D4">INDEX('UNESCO Data'!$M$3:$M$4658,MATCH(A4&amp;$D$397,'UNESCO Data'!$B$3:$B$4658&amp;'UNESCO Data'!$A$3:$A$4658,0))</f>
        <v>67.10821</v>
      </c>
      <c r="E4" s="40">
        <f t="array" ref="E4">INDEX('UNESCO Data'!$M$3:$M$4658,MATCH(A4&amp;$E$397,'UNESCO Data'!$B$3:$B$4658&amp;'UNESCO Data'!$A$3:$A$4658,0))</f>
        <v>26.637879999999999</v>
      </c>
      <c r="F4" s="40">
        <f t="array" ref="F4">INDEX('UNESCO Data'!$M$3:$M$4658,MATCH(A4&amp;$F$397,'UNESCO Data'!$B$3:$B$4658&amp;'UNESCO Data'!$A$3:$A$4658,0))</f>
        <v>11.50881</v>
      </c>
      <c r="G4" s="40">
        <f t="array" ref="G4">INDEX('UNESCO Data'!$M$3:$M$4658,MATCH(A4&amp;$G$397,'UNESCO Data'!$B$3:$B$4658&amp;'UNESCO Data'!$A$3:$A$4658,0))</f>
        <v>5.5623899999999997</v>
      </c>
      <c r="H4" s="40">
        <f t="array" ref="H4">INDEX('UNESCO Data'!$M$3:$M$4658,MATCH(A4&amp;$H$397,'UNESCO Data'!$B$3:$B$4658&amp;'UNESCO Data'!$A$3:$A$4658,0))</f>
        <v>1.332576</v>
      </c>
      <c r="I4" s="40">
        <f t="array" ref="I4">INDEX('UNESCO Data'!$M$3:$M$4658,MATCH(A4&amp;$I$397,'UNESCO Data'!$B$3:$B$4658&amp;'UNESCO Data'!$A$3:$A$4658,0))</f>
        <v>46.105989999999998</v>
      </c>
      <c r="J4" s="40" t="str">
        <f t="array" ref="J4">INDEX('UNESCO Data'!$M$3:$M$4658,MATCH(A4&amp;$J$397,'UNESCO Data'!$B$3:$B$4658&amp;'UNESCO Data'!$A$3:$A$4658,0))</f>
        <v/>
      </c>
      <c r="K4" s="40">
        <f t="array" ref="K4">INDEX('UNESCO Data'!$M$3:$M$4658,MATCH(A4&amp;$K$397,'UNESCO Data'!$B$3:$B$4658&amp;'UNESCO Data'!$A$3:$A$4658,0))</f>
        <v>44.328769999999999</v>
      </c>
      <c r="L4" s="40">
        <f t="array" ref="L4">INDEX('UNESCO Data'!$M$3:$M$4658,MATCH(A4&amp;$L$397,'UNESCO Data'!$B$3:$B$4658&amp;'UNESCO Data'!$A$3:$A$4658,0))</f>
        <v>12.509</v>
      </c>
      <c r="M4" s="42">
        <f t="shared" ref="M4:M35" si="0">COUNT(B4:L4)</f>
        <v>10</v>
      </c>
    </row>
    <row r="5" spans="1:13" x14ac:dyDescent="0.25">
      <c r="A5" s="41" t="s">
        <v>5</v>
      </c>
      <c r="B5" s="40">
        <f t="array" ref="B5">INDEX('UNESCO Data'!$M$3:$M$4658,MATCH(A5&amp;$B$397,'UNESCO Data'!$B$3:$B$4658&amp;'UNESCO Data'!$A$3:$A$4658,0))</f>
        <v>4.74979</v>
      </c>
      <c r="C5" s="40">
        <f t="array" ref="C5">INDEX('UNESCO Data'!$M$3:$M$4658,MATCH(A5&amp;$C$397,'UNESCO Data'!$B$3:$B$4658&amp;'UNESCO Data'!$A$3:$A$4658,0))</f>
        <v>2.3590200000000001</v>
      </c>
      <c r="D5" s="40">
        <f t="array" ref="D5">INDEX('UNESCO Data'!$M$3:$M$4658,MATCH(A5&amp;$D$397,'UNESCO Data'!$B$3:$B$4658&amp;'UNESCO Data'!$A$3:$A$4658,0))</f>
        <v>20.57518</v>
      </c>
      <c r="E5" s="40" t="str">
        <f t="array" ref="E5">INDEX('UNESCO Data'!$M$3:$M$4658,MATCH(A5&amp;$E$397,'UNESCO Data'!$B$3:$B$4658&amp;'UNESCO Data'!$A$3:$A$4658,0))</f>
        <v/>
      </c>
      <c r="F5" s="40" t="str">
        <f t="array" ref="F5">INDEX('UNESCO Data'!$M$3:$M$4658,MATCH(A5&amp;$F$397,'UNESCO Data'!$B$3:$B$4658&amp;'UNESCO Data'!$A$3:$A$4658,0))</f>
        <v/>
      </c>
      <c r="G5" s="40" t="str">
        <f t="array" ref="G5">INDEX('UNESCO Data'!$M$3:$M$4658,MATCH(A5&amp;$G$397,'UNESCO Data'!$B$3:$B$4658&amp;'UNESCO Data'!$A$3:$A$4658,0))</f>
        <v/>
      </c>
      <c r="H5" s="40">
        <f t="array" ref="H5">INDEX('UNESCO Data'!$M$3:$M$4658,MATCH(A5&amp;$H$397,'UNESCO Data'!$B$3:$B$4658&amp;'UNESCO Data'!$A$3:$A$4658,0))</f>
        <v>9.83249</v>
      </c>
      <c r="I5" s="40">
        <f t="array" ref="I5">INDEX('UNESCO Data'!$M$3:$M$4658,MATCH(A5&amp;$I$397,'UNESCO Data'!$B$3:$B$4658&amp;'UNESCO Data'!$A$3:$A$4658,0))</f>
        <v>99.083259999999996</v>
      </c>
      <c r="J5" s="40" t="str">
        <f t="array" ref="J5">INDEX('UNESCO Data'!$M$3:$M$4658,MATCH(A5&amp;$J$397,'UNESCO Data'!$B$3:$B$4658&amp;'UNESCO Data'!$A$3:$A$4658,0))</f>
        <v/>
      </c>
      <c r="K5" s="40">
        <f t="array" ref="K5">INDEX('UNESCO Data'!$M$3:$M$4658,MATCH(A5&amp;$K$397,'UNESCO Data'!$B$3:$B$4658&amp;'UNESCO Data'!$A$3:$A$4658,0))</f>
        <v>18.615570000000002</v>
      </c>
      <c r="L5" s="40">
        <f t="array" ref="L5">INDEX('UNESCO Data'!$M$3:$M$4658,MATCH(A5&amp;$L$397,'UNESCO Data'!$B$3:$B$4658&amp;'UNESCO Data'!$A$3:$A$4658,0))</f>
        <v>12.12391</v>
      </c>
      <c r="M5" s="42">
        <f t="shared" si="0"/>
        <v>7</v>
      </c>
    </row>
    <row r="6" spans="1:13" x14ac:dyDescent="0.25">
      <c r="A6" s="41" t="s">
        <v>6</v>
      </c>
      <c r="B6" s="40">
        <f t="array" ref="B6">INDEX('UNESCO Data'!$M$3:$M$4658,MATCH(A6&amp;$B$397,'UNESCO Data'!$B$3:$B$4658&amp;'UNESCO Data'!$A$3:$A$4658,0))</f>
        <v>2.24037</v>
      </c>
      <c r="C6" s="40">
        <f t="array" ref="C6">INDEX('UNESCO Data'!$M$3:$M$4658,MATCH(A6&amp;$C$397,'UNESCO Data'!$B$3:$B$4658&amp;'UNESCO Data'!$A$3:$A$4658,0))</f>
        <v>5.7140199999999997</v>
      </c>
      <c r="D6" s="40" t="str">
        <f t="array" ref="D6">INDEX('UNESCO Data'!$M$3:$M$4658,MATCH(A6&amp;$D$397,'UNESCO Data'!$B$3:$B$4658&amp;'UNESCO Data'!$A$3:$A$4658,0))</f>
        <v/>
      </c>
      <c r="E6" s="40">
        <f t="array" ref="E6">INDEX('UNESCO Data'!$M$3:$M$4658,MATCH(A6&amp;$E$397,'UNESCO Data'!$B$3:$B$4658&amp;'UNESCO Data'!$A$3:$A$4658,0))</f>
        <v>94.452879999999993</v>
      </c>
      <c r="F6" s="40">
        <f t="array" ref="F6">INDEX('UNESCO Data'!$M$3:$M$4658,MATCH(A6&amp;$F$397,'UNESCO Data'!$B$3:$B$4658&amp;'UNESCO Data'!$A$3:$A$4658,0))</f>
        <v>64.791610000000006</v>
      </c>
      <c r="G6" s="40">
        <f t="array" ref="G6">INDEX('UNESCO Data'!$M$3:$M$4658,MATCH(A6&amp;$G$397,'UNESCO Data'!$B$3:$B$4658&amp;'UNESCO Data'!$A$3:$A$4658,0))</f>
        <v>36.63626</v>
      </c>
      <c r="H6" s="40" t="str">
        <f t="array" ref="H6">INDEX('UNESCO Data'!$M$3:$M$4658,MATCH(A6&amp;$H$397,'UNESCO Data'!$B$3:$B$4658&amp;'UNESCO Data'!$A$3:$A$4658,0))</f>
        <v/>
      </c>
      <c r="I6" s="40">
        <f t="array" ref="I6">INDEX('UNESCO Data'!$M$3:$M$4658,MATCH(A6&amp;$I$397,'UNESCO Data'!$B$3:$B$4658&amp;'UNESCO Data'!$A$3:$A$4658,0))</f>
        <v>96.290260000000004</v>
      </c>
      <c r="J6" s="40">
        <f t="array" ref="J6">INDEX('UNESCO Data'!$M$3:$M$4658,MATCH(A6&amp;$J$397,'UNESCO Data'!$B$3:$B$4658&amp;'UNESCO Data'!$A$3:$A$4658,0))</f>
        <v>100</v>
      </c>
      <c r="K6" s="40">
        <f t="array" ref="K6">INDEX('UNESCO Data'!$M$3:$M$4658,MATCH(A6&amp;$K$397,'UNESCO Data'!$B$3:$B$4658&amp;'UNESCO Data'!$A$3:$A$4658,0))</f>
        <v>23.836130000000001</v>
      </c>
      <c r="L6" s="40" t="str">
        <f t="array" ref="L6">INDEX('UNESCO Data'!$M$3:$M$4658,MATCH(A6&amp;$L$397,'UNESCO Data'!$B$3:$B$4658&amp;'UNESCO Data'!$A$3:$A$4658,0))</f>
        <v/>
      </c>
      <c r="M6" s="42">
        <f t="shared" si="0"/>
        <v>8</v>
      </c>
    </row>
    <row r="7" spans="1:13" x14ac:dyDescent="0.25">
      <c r="A7" s="41" t="s">
        <v>7</v>
      </c>
      <c r="B7" s="40" t="str">
        <f t="array" ref="B7">INDEX('UNESCO Data'!$M$3:$M$4658,MATCH(A7&amp;$B$397,'UNESCO Data'!$B$3:$B$4658&amp;'UNESCO Data'!$A$3:$A$4658,0))</f>
        <v/>
      </c>
      <c r="C7" s="40" t="str">
        <f t="array" ref="C7">INDEX('UNESCO Data'!$M$3:$M$4658,MATCH(A7&amp;$C$397,'UNESCO Data'!$B$3:$B$4658&amp;'UNESCO Data'!$A$3:$A$4658,0))</f>
        <v/>
      </c>
      <c r="D7" s="40" t="str">
        <f t="array" ref="D7">INDEX('UNESCO Data'!$M$3:$M$4658,MATCH(A7&amp;$D$397,'UNESCO Data'!$B$3:$B$4658&amp;'UNESCO Data'!$A$3:$A$4658,0))</f>
        <v/>
      </c>
      <c r="E7" s="40" t="str">
        <f t="array" ref="E7">INDEX('UNESCO Data'!$M$3:$M$4658,MATCH(A7&amp;$E$397,'UNESCO Data'!$B$3:$B$4658&amp;'UNESCO Data'!$A$3:$A$4658,0))</f>
        <v/>
      </c>
      <c r="F7" s="40" t="str">
        <f t="array" ref="F7">INDEX('UNESCO Data'!$M$3:$M$4658,MATCH(A7&amp;$F$397,'UNESCO Data'!$B$3:$B$4658&amp;'UNESCO Data'!$A$3:$A$4658,0))</f>
        <v/>
      </c>
      <c r="G7" s="40" t="str">
        <f t="array" ref="G7">INDEX('UNESCO Data'!$M$3:$M$4658,MATCH(A7&amp;$G$397,'UNESCO Data'!$B$3:$B$4658&amp;'UNESCO Data'!$A$3:$A$4658,0))</f>
        <v/>
      </c>
      <c r="H7" s="40">
        <f t="array" ref="H7">INDEX('UNESCO Data'!$M$3:$M$4658,MATCH(A7&amp;$H$397,'UNESCO Data'!$B$3:$B$4658&amp;'UNESCO Data'!$A$3:$A$4658,0))</f>
        <v>10.412319999999999</v>
      </c>
      <c r="I7" s="40" t="str">
        <f t="array" ref="I7">INDEX('UNESCO Data'!$M$3:$M$4658,MATCH(A7&amp;$I$397,'UNESCO Data'!$B$3:$B$4658&amp;'UNESCO Data'!$A$3:$A$4658,0))</f>
        <v/>
      </c>
      <c r="J7" s="40">
        <f t="array" ref="J7">INDEX('UNESCO Data'!$M$3:$M$4658,MATCH(A7&amp;$J$397,'UNESCO Data'!$B$3:$B$4658&amp;'UNESCO Data'!$A$3:$A$4658,0))</f>
        <v>100</v>
      </c>
      <c r="K7" s="40">
        <f t="array" ref="K7">INDEX('UNESCO Data'!$M$3:$M$4658,MATCH(A7&amp;$K$397,'UNESCO Data'!$B$3:$B$4658&amp;'UNESCO Data'!$A$3:$A$4658,0))</f>
        <v>9.9379500000000007</v>
      </c>
      <c r="L7" s="40" t="str">
        <f t="array" ref="L7">INDEX('UNESCO Data'!$M$3:$M$4658,MATCH(A7&amp;$L$397,'UNESCO Data'!$B$3:$B$4658&amp;'UNESCO Data'!$A$3:$A$4658,0))</f>
        <v/>
      </c>
      <c r="M7" s="42">
        <f t="shared" si="0"/>
        <v>3</v>
      </c>
    </row>
    <row r="8" spans="1:13" x14ac:dyDescent="0.25">
      <c r="A8" s="41" t="s">
        <v>8</v>
      </c>
      <c r="B8" s="40">
        <f t="array" ref="B8">INDEX('UNESCO Data'!$M$3:$M$4658,MATCH(A8&amp;$B$397,'UNESCO Data'!$B$3:$B$4658&amp;'UNESCO Data'!$A$3:$A$4658,0))</f>
        <v>26.952680000000001</v>
      </c>
      <c r="C8" s="40">
        <f t="array" ref="C8">INDEX('UNESCO Data'!$M$3:$M$4658,MATCH(A8&amp;$C$397,'UNESCO Data'!$B$3:$B$4658&amp;'UNESCO Data'!$A$3:$A$4658,0))</f>
        <v>28.048410000000001</v>
      </c>
      <c r="D8" s="40">
        <f t="array" ref="D8">INDEX('UNESCO Data'!$M$3:$M$4658,MATCH(A8&amp;$D$397,'UNESCO Data'!$B$3:$B$4658&amp;'UNESCO Data'!$A$3:$A$4658,0))</f>
        <v>83.707059999999998</v>
      </c>
      <c r="E8" s="40" t="str">
        <f t="array" ref="E8">INDEX('UNESCO Data'!$M$3:$M$4658,MATCH(A8&amp;$E$397,'UNESCO Data'!$B$3:$B$4658&amp;'UNESCO Data'!$A$3:$A$4658,0))</f>
        <v/>
      </c>
      <c r="F8" s="40" t="str">
        <f t="array" ref="F8">INDEX('UNESCO Data'!$M$3:$M$4658,MATCH(A8&amp;$F$397,'UNESCO Data'!$B$3:$B$4658&amp;'UNESCO Data'!$A$3:$A$4658,0))</f>
        <v/>
      </c>
      <c r="G8" s="40" t="str">
        <f t="array" ref="G8">INDEX('UNESCO Data'!$M$3:$M$4658,MATCH(A8&amp;$G$397,'UNESCO Data'!$B$3:$B$4658&amp;'UNESCO Data'!$A$3:$A$4658,0))</f>
        <v/>
      </c>
      <c r="H8" s="40" t="str">
        <f t="array" ref="H8">INDEX('UNESCO Data'!$M$3:$M$4658,MATCH(A8&amp;$H$397,'UNESCO Data'!$B$3:$B$4658&amp;'UNESCO Data'!$A$3:$A$4658,0))</f>
        <v/>
      </c>
      <c r="I8" s="40">
        <f t="array" ref="I8">INDEX('UNESCO Data'!$M$3:$M$4658,MATCH(A8&amp;$I$397,'UNESCO Data'!$B$3:$B$4658&amp;'UNESCO Data'!$A$3:$A$4658,0))</f>
        <v>67.289060000000006</v>
      </c>
      <c r="J8" s="40">
        <f t="array" ref="J8">INDEX('UNESCO Data'!$M$3:$M$4658,MATCH(A8&amp;$J$397,'UNESCO Data'!$B$3:$B$4658&amp;'UNESCO Data'!$A$3:$A$4658,0))</f>
        <v>47.486420000000003</v>
      </c>
      <c r="K8" s="40">
        <f t="array" ref="K8">INDEX('UNESCO Data'!$M$3:$M$4658,MATCH(A8&amp;$K$397,'UNESCO Data'!$B$3:$B$4658&amp;'UNESCO Data'!$A$3:$A$4658,0))</f>
        <v>42.543059999999997</v>
      </c>
      <c r="L8" s="40">
        <f t="array" ref="L8">INDEX('UNESCO Data'!$M$3:$M$4658,MATCH(A8&amp;$L$397,'UNESCO Data'!$B$3:$B$4658&amp;'UNESCO Data'!$A$3:$A$4658,0))</f>
        <v>8.6847700000000003</v>
      </c>
      <c r="M8" s="42">
        <f t="shared" si="0"/>
        <v>7</v>
      </c>
    </row>
    <row r="9" spans="1:13" x14ac:dyDescent="0.25">
      <c r="A9" s="41" t="s">
        <v>9</v>
      </c>
      <c r="B9" s="40">
        <f t="array" ref="B9">INDEX('UNESCO Data'!$M$3:$M$4658,MATCH(A9&amp;$B$397,'UNESCO Data'!$B$3:$B$4658&amp;'UNESCO Data'!$A$3:$A$4658,0))</f>
        <v>10.16362</v>
      </c>
      <c r="C9" s="40">
        <f t="array" ref="C9">INDEX('UNESCO Data'!$M$3:$M$4658,MATCH(A9&amp;$C$397,'UNESCO Data'!$B$3:$B$4658&amp;'UNESCO Data'!$A$3:$A$4658,0))</f>
        <v>4.7475199999999997</v>
      </c>
      <c r="D9" s="40">
        <f t="array" ref="D9">INDEX('UNESCO Data'!$M$3:$M$4658,MATCH(A9&amp;$D$397,'UNESCO Data'!$B$3:$B$4658&amp;'UNESCO Data'!$A$3:$A$4658,0))</f>
        <v>25.448720000000002</v>
      </c>
      <c r="E9" s="40" t="str">
        <f t="array" ref="E9">INDEX('UNESCO Data'!$M$3:$M$4658,MATCH(A9&amp;$E$397,'UNESCO Data'!$B$3:$B$4658&amp;'UNESCO Data'!$A$3:$A$4658,0))</f>
        <v/>
      </c>
      <c r="F9" s="40" t="str">
        <f t="array" ref="F9">INDEX('UNESCO Data'!$M$3:$M$4658,MATCH(A9&amp;$F$397,'UNESCO Data'!$B$3:$B$4658&amp;'UNESCO Data'!$A$3:$A$4658,0))</f>
        <v/>
      </c>
      <c r="G9" s="40" t="str">
        <f t="array" ref="G9">INDEX('UNESCO Data'!$M$3:$M$4658,MATCH(A9&amp;$G$397,'UNESCO Data'!$B$3:$B$4658&amp;'UNESCO Data'!$A$3:$A$4658,0))</f>
        <v/>
      </c>
      <c r="H9" s="40" t="str">
        <f t="array" ref="H9">INDEX('UNESCO Data'!$M$3:$M$4658,MATCH(A9&amp;$H$397,'UNESCO Data'!$B$3:$B$4658&amp;'UNESCO Data'!$A$3:$A$4658,0))</f>
        <v/>
      </c>
      <c r="I9" s="40" t="str">
        <f t="array" ref="I9">INDEX('UNESCO Data'!$M$3:$M$4658,MATCH(A9&amp;$I$397,'UNESCO Data'!$B$3:$B$4658&amp;'UNESCO Data'!$A$3:$A$4658,0))</f>
        <v/>
      </c>
      <c r="J9" s="40">
        <f t="array" ref="J9">INDEX('UNESCO Data'!$M$3:$M$4658,MATCH(A9&amp;$J$397,'UNESCO Data'!$B$3:$B$4658&amp;'UNESCO Data'!$A$3:$A$4658,0))</f>
        <v>65.291610000000006</v>
      </c>
      <c r="K9" s="40">
        <f t="array" ref="K9">INDEX('UNESCO Data'!$M$3:$M$4658,MATCH(A9&amp;$K$397,'UNESCO Data'!$B$3:$B$4658&amp;'UNESCO Data'!$A$3:$A$4658,0))</f>
        <v>14.33428</v>
      </c>
      <c r="L9" s="40" t="str">
        <f t="array" ref="L9">INDEX('UNESCO Data'!$M$3:$M$4658,MATCH(A9&amp;$L$397,'UNESCO Data'!$B$3:$B$4658&amp;'UNESCO Data'!$A$3:$A$4658,0))</f>
        <v/>
      </c>
      <c r="M9" s="42">
        <f t="shared" si="0"/>
        <v>5</v>
      </c>
    </row>
    <row r="10" spans="1:13" x14ac:dyDescent="0.25">
      <c r="A10" s="41" t="s">
        <v>10</v>
      </c>
      <c r="B10" s="40">
        <f t="array" ref="B10">INDEX('UNESCO Data'!$M$3:$M$4658,MATCH(A10&amp;$B$397,'UNESCO Data'!$B$3:$B$4658&amp;'UNESCO Data'!$A$3:$A$4658,0))</f>
        <v>0.52936000000000005</v>
      </c>
      <c r="C10" s="40">
        <f t="array" ref="C10">INDEX('UNESCO Data'!$M$3:$M$4658,MATCH(A10&amp;$C$397,'UNESCO Data'!$B$3:$B$4658&amp;'UNESCO Data'!$A$3:$A$4658,0))</f>
        <v>2.0937899999999998</v>
      </c>
      <c r="D10" s="40">
        <f t="array" ref="D10">INDEX('UNESCO Data'!$M$3:$M$4658,MATCH(A10&amp;$D$397,'UNESCO Data'!$B$3:$B$4658&amp;'UNESCO Data'!$A$3:$A$4658,0))</f>
        <v>6.67746</v>
      </c>
      <c r="E10" s="40">
        <f t="array" ref="E10">INDEX('UNESCO Data'!$M$3:$M$4658,MATCH(A10&amp;$E$397,'UNESCO Data'!$B$3:$B$4658&amp;'UNESCO Data'!$A$3:$A$4658,0))</f>
        <v>93.461820000000003</v>
      </c>
      <c r="F10" s="40">
        <f t="array" ref="F10">INDEX('UNESCO Data'!$M$3:$M$4658,MATCH(A10&amp;$F$397,'UNESCO Data'!$B$3:$B$4658&amp;'UNESCO Data'!$A$3:$A$4658,0))</f>
        <v>78.253200000000007</v>
      </c>
      <c r="G10" s="40">
        <f t="array" ref="G10">INDEX('UNESCO Data'!$M$3:$M$4658,MATCH(A10&amp;$G$397,'UNESCO Data'!$B$3:$B$4658&amp;'UNESCO Data'!$A$3:$A$4658,0))</f>
        <v>60.506239999999998</v>
      </c>
      <c r="H10" s="40">
        <f t="array" ref="H10">INDEX('UNESCO Data'!$M$3:$M$4658,MATCH(A10&amp;$H$397,'UNESCO Data'!$B$3:$B$4658&amp;'UNESCO Data'!$A$3:$A$4658,0))</f>
        <v>12.07325</v>
      </c>
      <c r="I10" s="40">
        <f t="array" ref="I10">INDEX('UNESCO Data'!$M$3:$M$4658,MATCH(A10&amp;$I$397,'UNESCO Data'!$B$3:$B$4658&amp;'UNESCO Data'!$A$3:$A$4658,0))</f>
        <v>99.482839999999996</v>
      </c>
      <c r="J10" s="40" t="str">
        <f t="array" ref="J10">INDEX('UNESCO Data'!$M$3:$M$4658,MATCH(A10&amp;$J$397,'UNESCO Data'!$B$3:$B$4658&amp;'UNESCO Data'!$A$3:$A$4658,0))</f>
        <v/>
      </c>
      <c r="K10" s="40" t="str">
        <f t="array" ref="K10">INDEX('UNESCO Data'!$M$3:$M$4658,MATCH(A10&amp;$K$397,'UNESCO Data'!$B$3:$B$4658&amp;'UNESCO Data'!$A$3:$A$4658,0))</f>
        <v/>
      </c>
      <c r="L10" s="40">
        <f t="array" ref="L10">INDEX('UNESCO Data'!$M$3:$M$4658,MATCH(A10&amp;$L$397,'UNESCO Data'!$B$3:$B$4658&amp;'UNESCO Data'!$A$3:$A$4658,0))</f>
        <v>14.71706</v>
      </c>
      <c r="M10" s="42">
        <f t="shared" si="0"/>
        <v>9</v>
      </c>
    </row>
    <row r="11" spans="1:13" x14ac:dyDescent="0.25">
      <c r="A11" s="41" t="s">
        <v>11</v>
      </c>
      <c r="B11" s="40">
        <f t="array" ref="B11">INDEX('UNESCO Data'!$M$3:$M$4658,MATCH(A11&amp;$B$397,'UNESCO Data'!$B$3:$B$4658&amp;'UNESCO Data'!$A$3:$A$4658,0))</f>
        <v>3.7181299999999999</v>
      </c>
      <c r="C11" s="40">
        <f t="array" ref="C11">INDEX('UNESCO Data'!$M$3:$M$4658,MATCH(A11&amp;$C$397,'UNESCO Data'!$B$3:$B$4658&amp;'UNESCO Data'!$A$3:$A$4658,0))</f>
        <v>1.4175800000000001</v>
      </c>
      <c r="D11" s="40">
        <f t="array" ref="D11">INDEX('UNESCO Data'!$M$3:$M$4658,MATCH(A11&amp;$D$397,'UNESCO Data'!$B$3:$B$4658&amp;'UNESCO Data'!$A$3:$A$4658,0))</f>
        <v>7.7061199999999994</v>
      </c>
      <c r="E11" s="40">
        <f t="array" ref="E11">INDEX('UNESCO Data'!$M$3:$M$4658,MATCH(A11&amp;$E$397,'UNESCO Data'!$B$3:$B$4658&amp;'UNESCO Data'!$A$3:$A$4658,0))</f>
        <v>100</v>
      </c>
      <c r="F11" s="40">
        <f t="array" ref="F11">INDEX('UNESCO Data'!$M$3:$M$4658,MATCH(A11&amp;$F$397,'UNESCO Data'!$B$3:$B$4658&amp;'UNESCO Data'!$A$3:$A$4658,0))</f>
        <v>96.799080000000004</v>
      </c>
      <c r="G11" s="40">
        <f t="array" ref="G11">INDEX('UNESCO Data'!$M$3:$M$4658,MATCH(A11&amp;$G$397,'UNESCO Data'!$B$3:$B$4658&amp;'UNESCO Data'!$A$3:$A$4658,0))</f>
        <v>68.705079999999995</v>
      </c>
      <c r="H11" s="40">
        <f t="array" ref="H11">INDEX('UNESCO Data'!$M$3:$M$4658,MATCH(A11&amp;$H$397,'UNESCO Data'!$B$3:$B$4658&amp;'UNESCO Data'!$A$3:$A$4658,0))</f>
        <v>11.66337</v>
      </c>
      <c r="I11" s="40">
        <f t="array" ref="I11">INDEX('UNESCO Data'!$M$3:$M$4658,MATCH(A11&amp;$I$397,'UNESCO Data'!$B$3:$B$4658&amp;'UNESCO Data'!$A$3:$A$4658,0))</f>
        <v>99.872559999999993</v>
      </c>
      <c r="J11" s="40" t="str">
        <f t="array" ref="J11">INDEX('UNESCO Data'!$M$3:$M$4658,MATCH(A11&amp;$J$397,'UNESCO Data'!$B$3:$B$4658&amp;'UNESCO Data'!$A$3:$A$4658,0))</f>
        <v/>
      </c>
      <c r="K11" s="40" t="str">
        <f t="array" ref="K11">INDEX('UNESCO Data'!$M$3:$M$4658,MATCH(A11&amp;$K$397,'UNESCO Data'!$B$3:$B$4658&amp;'UNESCO Data'!$A$3:$A$4658,0))</f>
        <v/>
      </c>
      <c r="L11" s="40">
        <f t="array" ref="L11">INDEX('UNESCO Data'!$M$3:$M$4658,MATCH(A11&amp;$L$397,'UNESCO Data'!$B$3:$B$4658&amp;'UNESCO Data'!$A$3:$A$4658,0))</f>
        <v>10.656359999999999</v>
      </c>
      <c r="M11" s="42">
        <f t="shared" si="0"/>
        <v>9</v>
      </c>
    </row>
    <row r="12" spans="1:13" x14ac:dyDescent="0.25">
      <c r="A12" s="41" t="s">
        <v>12</v>
      </c>
      <c r="B12" s="40">
        <f t="array" ref="B12">INDEX('UNESCO Data'!$M$3:$M$4658,MATCH(A12&amp;$B$397,'UNESCO Data'!$B$3:$B$4658&amp;'UNESCO Data'!$A$3:$A$4658,0))</f>
        <v>2.5190999999999999</v>
      </c>
      <c r="C12" s="40">
        <f t="array" ref="C12">INDEX('UNESCO Data'!$M$3:$M$4658,MATCH(A12&amp;$C$397,'UNESCO Data'!$B$3:$B$4658&amp;'UNESCO Data'!$A$3:$A$4658,0))</f>
        <v>0.23103000000000001</v>
      </c>
      <c r="D12" s="40">
        <f t="array" ref="D12">INDEX('UNESCO Data'!$M$3:$M$4658,MATCH(A12&amp;$D$397,'UNESCO Data'!$B$3:$B$4658&amp;'UNESCO Data'!$A$3:$A$4658,0))</f>
        <v>5.3151900000000003</v>
      </c>
      <c r="E12" s="40" t="str">
        <f t="array" ref="E12">INDEX('UNESCO Data'!$M$3:$M$4658,MATCH(A12&amp;$E$397,'UNESCO Data'!$B$3:$B$4658&amp;'UNESCO Data'!$A$3:$A$4658,0))</f>
        <v/>
      </c>
      <c r="F12" s="40">
        <f t="array" ref="F12">INDEX('UNESCO Data'!$M$3:$M$4658,MATCH(A12&amp;$F$397,'UNESCO Data'!$B$3:$B$4658&amp;'UNESCO Data'!$A$3:$A$4658,0))</f>
        <v>96.97251</v>
      </c>
      <c r="G12" s="40">
        <f t="array" ref="G12">INDEX('UNESCO Data'!$M$3:$M$4658,MATCH(A12&amp;$G$397,'UNESCO Data'!$B$3:$B$4658&amp;'UNESCO Data'!$A$3:$A$4658,0))</f>
        <v>87.375420000000005</v>
      </c>
      <c r="H12" s="40">
        <f t="array" ref="H12">INDEX('UNESCO Data'!$M$3:$M$4658,MATCH(A12&amp;$H$397,'UNESCO Data'!$B$3:$B$4658&amp;'UNESCO Data'!$A$3:$A$4658,0))</f>
        <v>12.18873</v>
      </c>
      <c r="I12" s="40" t="str">
        <f t="array" ref="I12">INDEX('UNESCO Data'!$M$3:$M$4658,MATCH(A12&amp;$I$397,'UNESCO Data'!$B$3:$B$4658&amp;'UNESCO Data'!$A$3:$A$4658,0))</f>
        <v/>
      </c>
      <c r="J12" s="40" t="str">
        <f t="array" ref="J12">INDEX('UNESCO Data'!$M$3:$M$4658,MATCH(A12&amp;$J$397,'UNESCO Data'!$B$3:$B$4658&amp;'UNESCO Data'!$A$3:$A$4658,0))</f>
        <v/>
      </c>
      <c r="K12" s="40" t="str">
        <f t="array" ref="K12">INDEX('UNESCO Data'!$M$3:$M$4658,MATCH(A12&amp;$K$397,'UNESCO Data'!$B$3:$B$4658&amp;'UNESCO Data'!$A$3:$A$4658,0))</f>
        <v/>
      </c>
      <c r="L12" s="40">
        <f t="array" ref="L12">INDEX('UNESCO Data'!$M$3:$M$4658,MATCH(A12&amp;$L$397,'UNESCO Data'!$B$3:$B$4658&amp;'UNESCO Data'!$A$3:$A$4658,0))</f>
        <v>13.9001</v>
      </c>
      <c r="M12" s="42">
        <f t="shared" si="0"/>
        <v>7</v>
      </c>
    </row>
    <row r="13" spans="1:13" x14ac:dyDescent="0.25">
      <c r="A13" s="41" t="s">
        <v>13</v>
      </c>
      <c r="B13" s="40" t="str">
        <f t="array" ref="B13">INDEX('UNESCO Data'!$M$3:$M$4658,MATCH(A13&amp;$B$397,'UNESCO Data'!$B$3:$B$4658&amp;'UNESCO Data'!$A$3:$A$4658,0))</f>
        <v/>
      </c>
      <c r="C13" s="40" t="str">
        <f t="array" ref="C13">INDEX('UNESCO Data'!$M$3:$M$4658,MATCH(A13&amp;$C$397,'UNESCO Data'!$B$3:$B$4658&amp;'UNESCO Data'!$A$3:$A$4658,0))</f>
        <v/>
      </c>
      <c r="D13" s="40" t="str">
        <f t="array" ref="D13">INDEX('UNESCO Data'!$M$3:$M$4658,MATCH(A13&amp;$D$397,'UNESCO Data'!$B$3:$B$4658&amp;'UNESCO Data'!$A$3:$A$4658,0))</f>
        <v/>
      </c>
      <c r="E13" s="40" t="str">
        <f t="array" ref="E13">INDEX('UNESCO Data'!$M$3:$M$4658,MATCH(A13&amp;$E$397,'UNESCO Data'!$B$3:$B$4658&amp;'UNESCO Data'!$A$3:$A$4658,0))</f>
        <v/>
      </c>
      <c r="F13" s="40">
        <f t="array" ref="F13">INDEX('UNESCO Data'!$M$3:$M$4658,MATCH(A13&amp;$F$397,'UNESCO Data'!$B$3:$B$4658&amp;'UNESCO Data'!$A$3:$A$4658,0))</f>
        <v>99.697760000000002</v>
      </c>
      <c r="G13" s="40">
        <f t="array" ref="G13">INDEX('UNESCO Data'!$M$3:$M$4658,MATCH(A13&amp;$G$397,'UNESCO Data'!$B$3:$B$4658&amp;'UNESCO Data'!$A$3:$A$4658,0))</f>
        <v>85.728200000000001</v>
      </c>
      <c r="H13" s="40" t="str">
        <f t="array" ref="H13">INDEX('UNESCO Data'!$M$3:$M$4658,MATCH(A13&amp;$H$397,'UNESCO Data'!$B$3:$B$4658&amp;'UNESCO Data'!$A$3:$A$4658,0))</f>
        <v/>
      </c>
      <c r="I13" s="40" t="str">
        <f t="array" ref="I13">INDEX('UNESCO Data'!$M$3:$M$4658,MATCH(A13&amp;$I$397,'UNESCO Data'!$B$3:$B$4658&amp;'UNESCO Data'!$A$3:$A$4658,0))</f>
        <v/>
      </c>
      <c r="J13" s="40" t="str">
        <f t="array" ref="J13">INDEX('UNESCO Data'!$M$3:$M$4658,MATCH(A13&amp;$J$397,'UNESCO Data'!$B$3:$B$4658&amp;'UNESCO Data'!$A$3:$A$4658,0))</f>
        <v/>
      </c>
      <c r="K13" s="40">
        <f t="array" ref="K13">INDEX('UNESCO Data'!$M$3:$M$4658,MATCH(A13&amp;$K$397,'UNESCO Data'!$B$3:$B$4658&amp;'UNESCO Data'!$A$3:$A$4658,0))</f>
        <v>10.584149999999999</v>
      </c>
      <c r="L13" s="40">
        <f t="array" ref="L13">INDEX('UNESCO Data'!$M$3:$M$4658,MATCH(A13&amp;$L$397,'UNESCO Data'!$B$3:$B$4658&amp;'UNESCO Data'!$A$3:$A$4658,0))</f>
        <v>10.48321</v>
      </c>
      <c r="M13" s="42">
        <f t="shared" si="0"/>
        <v>4</v>
      </c>
    </row>
    <row r="14" spans="1:13" x14ac:dyDescent="0.25">
      <c r="A14" s="41" t="s">
        <v>14</v>
      </c>
      <c r="B14" s="40">
        <f t="array" ref="B14">INDEX('UNESCO Data'!$M$3:$M$4658,MATCH(A14&amp;$B$397,'UNESCO Data'!$B$3:$B$4658&amp;'UNESCO Data'!$A$3:$A$4658,0))</f>
        <v>7.0370699999999999</v>
      </c>
      <c r="C14" s="40">
        <f t="array" ref="C14">INDEX('UNESCO Data'!$M$3:$M$4658,MATCH(A14&amp;$C$397,'UNESCO Data'!$B$3:$B$4658&amp;'UNESCO Data'!$A$3:$A$4658,0))</f>
        <v>10.9369</v>
      </c>
      <c r="D14" s="40" t="str">
        <f t="array" ref="D14">INDEX('UNESCO Data'!$M$3:$M$4658,MATCH(A14&amp;$D$397,'UNESCO Data'!$B$3:$B$4658&amp;'UNESCO Data'!$A$3:$A$4658,0))</f>
        <v/>
      </c>
      <c r="E14" s="40" t="str">
        <f t="array" ref="E14">INDEX('UNESCO Data'!$M$3:$M$4658,MATCH(A14&amp;$E$397,'UNESCO Data'!$B$3:$B$4658&amp;'UNESCO Data'!$A$3:$A$4658,0))</f>
        <v/>
      </c>
      <c r="F14" s="40" t="str">
        <f t="array" ref="F14">INDEX('UNESCO Data'!$M$3:$M$4658,MATCH(A14&amp;$F$397,'UNESCO Data'!$B$3:$B$4658&amp;'UNESCO Data'!$A$3:$A$4658,0))</f>
        <v/>
      </c>
      <c r="G14" s="40" t="str">
        <f t="array" ref="G14">INDEX('UNESCO Data'!$M$3:$M$4658,MATCH(A14&amp;$G$397,'UNESCO Data'!$B$3:$B$4658&amp;'UNESCO Data'!$A$3:$A$4658,0))</f>
        <v/>
      </c>
      <c r="H14" s="40">
        <f t="array" ref="H14">INDEX('UNESCO Data'!$M$3:$M$4658,MATCH(A14&amp;$H$397,'UNESCO Data'!$B$3:$B$4658&amp;'UNESCO Data'!$A$3:$A$4658,0))</f>
        <v>10.16156</v>
      </c>
      <c r="I14" s="40">
        <f t="array" ref="I14">INDEX('UNESCO Data'!$M$3:$M$4658,MATCH(A14&amp;$I$397,'UNESCO Data'!$B$3:$B$4658&amp;'UNESCO Data'!$A$3:$A$4658,0))</f>
        <v>99.934619999999995</v>
      </c>
      <c r="J14" s="40">
        <f t="array" ref="J14">INDEX('UNESCO Data'!$M$3:$M$4658,MATCH(A14&amp;$J$397,'UNESCO Data'!$B$3:$B$4658&amp;'UNESCO Data'!$A$3:$A$4658,0))</f>
        <v>99.279939999999996</v>
      </c>
      <c r="K14" s="40">
        <f t="array" ref="K14">INDEX('UNESCO Data'!$M$3:$M$4658,MATCH(A14&amp;$K$397,'UNESCO Data'!$B$3:$B$4658&amp;'UNESCO Data'!$A$3:$A$4658,0))</f>
        <v>13.497870000000001</v>
      </c>
      <c r="L14" s="40">
        <f t="array" ref="L14">INDEX('UNESCO Data'!$M$3:$M$4658,MATCH(A14&amp;$L$397,'UNESCO Data'!$B$3:$B$4658&amp;'UNESCO Data'!$A$3:$A$4658,0))</f>
        <v>7.37547</v>
      </c>
      <c r="M14" s="42">
        <f t="shared" si="0"/>
        <v>7</v>
      </c>
    </row>
    <row r="15" spans="1:13" x14ac:dyDescent="0.25">
      <c r="A15" s="41" t="s">
        <v>15</v>
      </c>
      <c r="B15" s="40" t="str">
        <f t="array" ref="B15">INDEX('UNESCO Data'!$M$3:$M$4658,MATCH(A15&amp;$B$397,'UNESCO Data'!$B$3:$B$4658&amp;'UNESCO Data'!$A$3:$A$4658,0))</f>
        <v/>
      </c>
      <c r="C15" s="40">
        <f t="array" ref="C15">INDEX('UNESCO Data'!$M$3:$M$4658,MATCH(A15&amp;$C$397,'UNESCO Data'!$B$3:$B$4658&amp;'UNESCO Data'!$A$3:$A$4658,0))</f>
        <v>7.1748900000000004</v>
      </c>
      <c r="D15" s="40">
        <f t="array" ref="D15">INDEX('UNESCO Data'!$M$3:$M$4658,MATCH(A15&amp;$D$397,'UNESCO Data'!$B$3:$B$4658&amp;'UNESCO Data'!$A$3:$A$4658,0))</f>
        <v>6.44923</v>
      </c>
      <c r="E15" s="40" t="str">
        <f t="array" ref="E15">INDEX('UNESCO Data'!$M$3:$M$4658,MATCH(A15&amp;$E$397,'UNESCO Data'!$B$3:$B$4658&amp;'UNESCO Data'!$A$3:$A$4658,0))</f>
        <v/>
      </c>
      <c r="F15" s="40" t="str">
        <f t="array" ref="F15">INDEX('UNESCO Data'!$M$3:$M$4658,MATCH(A15&amp;$F$397,'UNESCO Data'!$B$3:$B$4658&amp;'UNESCO Data'!$A$3:$A$4658,0))</f>
        <v/>
      </c>
      <c r="G15" s="40" t="str">
        <f t="array" ref="G15">INDEX('UNESCO Data'!$M$3:$M$4658,MATCH(A15&amp;$G$397,'UNESCO Data'!$B$3:$B$4658&amp;'UNESCO Data'!$A$3:$A$4658,0))</f>
        <v/>
      </c>
      <c r="H15" s="40">
        <f t="array" ref="H15">INDEX('UNESCO Data'!$M$3:$M$4658,MATCH(A15&amp;$H$397,'UNESCO Data'!$B$3:$B$4658&amp;'UNESCO Data'!$A$3:$A$4658,0))</f>
        <v>12.004300000000001</v>
      </c>
      <c r="I15" s="40" t="str">
        <f t="array" ref="I15">INDEX('UNESCO Data'!$M$3:$M$4658,MATCH(A15&amp;$I$397,'UNESCO Data'!$B$3:$B$4658&amp;'UNESCO Data'!$A$3:$A$4658,0))</f>
        <v/>
      </c>
      <c r="J15" s="40">
        <f t="array" ref="J15">INDEX('UNESCO Data'!$M$3:$M$4658,MATCH(A15&amp;$J$397,'UNESCO Data'!$B$3:$B$4658&amp;'UNESCO Data'!$A$3:$A$4658,0))</f>
        <v>91.54871</v>
      </c>
      <c r="K15" s="40">
        <f t="array" ref="K15">INDEX('UNESCO Data'!$M$3:$M$4658,MATCH(A15&amp;$K$397,'UNESCO Data'!$B$3:$B$4658&amp;'UNESCO Data'!$A$3:$A$4658,0))</f>
        <v>14.145300000000001</v>
      </c>
      <c r="L15" s="40" t="str">
        <f t="array" ref="L15">INDEX('UNESCO Data'!$M$3:$M$4658,MATCH(A15&amp;$L$397,'UNESCO Data'!$B$3:$B$4658&amp;'UNESCO Data'!$A$3:$A$4658,0))</f>
        <v/>
      </c>
      <c r="M15" s="42">
        <f t="shared" si="0"/>
        <v>5</v>
      </c>
    </row>
    <row r="16" spans="1:13" x14ac:dyDescent="0.25">
      <c r="A16" s="41" t="s">
        <v>16</v>
      </c>
      <c r="B16" s="40">
        <f t="array" ref="B16">INDEX('UNESCO Data'!$M$3:$M$4658,MATCH(A16&amp;$B$397,'UNESCO Data'!$B$3:$B$4658&amp;'UNESCO Data'!$A$3:$A$4658,0))</f>
        <v>1.5198700000000001</v>
      </c>
      <c r="C16" s="40">
        <f t="array" ref="C16">INDEX('UNESCO Data'!$M$3:$M$4658,MATCH(A16&amp;$C$397,'UNESCO Data'!$B$3:$B$4658&amp;'UNESCO Data'!$A$3:$A$4658,0))</f>
        <v>3.5651700000000002</v>
      </c>
      <c r="D16" s="40">
        <f t="array" ref="D16">INDEX('UNESCO Data'!$M$3:$M$4658,MATCH(A16&amp;$D$397,'UNESCO Data'!$B$3:$B$4658&amp;'UNESCO Data'!$A$3:$A$4658,0))</f>
        <v>6.9669100000000004</v>
      </c>
      <c r="E16" s="40" t="str">
        <f t="array" ref="E16">INDEX('UNESCO Data'!$M$3:$M$4658,MATCH(A16&amp;$E$397,'UNESCO Data'!$B$3:$B$4658&amp;'UNESCO Data'!$A$3:$A$4658,0))</f>
        <v/>
      </c>
      <c r="F16" s="40" t="str">
        <f t="array" ref="F16">INDEX('UNESCO Data'!$M$3:$M$4658,MATCH(A16&amp;$F$397,'UNESCO Data'!$B$3:$B$4658&amp;'UNESCO Data'!$A$3:$A$4658,0))</f>
        <v/>
      </c>
      <c r="G16" s="40" t="str">
        <f t="array" ref="G16">INDEX('UNESCO Data'!$M$3:$M$4658,MATCH(A16&amp;$G$397,'UNESCO Data'!$B$3:$B$4658&amp;'UNESCO Data'!$A$3:$A$4658,0))</f>
        <v/>
      </c>
      <c r="H16" s="40">
        <f t="array" ref="H16">INDEX('UNESCO Data'!$M$3:$M$4658,MATCH(A16&amp;$H$397,'UNESCO Data'!$B$3:$B$4658&amp;'UNESCO Data'!$A$3:$A$4658,0))</f>
        <v>8.6445000000000007</v>
      </c>
      <c r="I16" s="40">
        <f t="array" ref="I16">INDEX('UNESCO Data'!$M$3:$M$4658,MATCH(A16&amp;$I$397,'UNESCO Data'!$B$3:$B$4658&amp;'UNESCO Data'!$A$3:$A$4658,0))</f>
        <v>99.743799999999993</v>
      </c>
      <c r="J16" s="40">
        <f t="array" ref="J16">INDEX('UNESCO Data'!$M$3:$M$4658,MATCH(A16&amp;$J$397,'UNESCO Data'!$B$3:$B$4658&amp;'UNESCO Data'!$A$3:$A$4658,0))</f>
        <v>82.481830000000002</v>
      </c>
      <c r="K16" s="40">
        <f t="array" ref="K16">INDEX('UNESCO Data'!$M$3:$M$4658,MATCH(A16&amp;$K$397,'UNESCO Data'!$B$3:$B$4658&amp;'UNESCO Data'!$A$3:$A$4658,0))</f>
        <v>11.731640000000001</v>
      </c>
      <c r="L16" s="40">
        <f t="array" ref="L16">INDEX('UNESCO Data'!$M$3:$M$4658,MATCH(A16&amp;$L$397,'UNESCO Data'!$B$3:$B$4658&amp;'UNESCO Data'!$A$3:$A$4658,0))</f>
        <v>7.6608000000000001</v>
      </c>
      <c r="M16" s="42">
        <f t="shared" si="0"/>
        <v>8</v>
      </c>
    </row>
    <row r="17" spans="1:13" x14ac:dyDescent="0.25">
      <c r="A17" s="41" t="s">
        <v>17</v>
      </c>
      <c r="B17" s="40">
        <f t="array" ref="B17">INDEX('UNESCO Data'!$M$3:$M$4658,MATCH(A17&amp;$B$397,'UNESCO Data'!$B$3:$B$4658&amp;'UNESCO Data'!$A$3:$A$4658,0))</f>
        <v>1.677E-2</v>
      </c>
      <c r="C17" s="40">
        <f t="array" ref="C17">INDEX('UNESCO Data'!$M$3:$M$4658,MATCH(A17&amp;$C$397,'UNESCO Data'!$B$3:$B$4658&amp;'UNESCO Data'!$A$3:$A$4658,0))</f>
        <v>12.68524</v>
      </c>
      <c r="D17" s="40">
        <f t="array" ref="D17">INDEX('UNESCO Data'!$M$3:$M$4658,MATCH(A17&amp;$D$397,'UNESCO Data'!$B$3:$B$4658&amp;'UNESCO Data'!$A$3:$A$4658,0))</f>
        <v>53.295009999999998</v>
      </c>
      <c r="E17" s="40">
        <f t="array" ref="E17">INDEX('UNESCO Data'!$M$3:$M$4658,MATCH(A17&amp;$E$397,'UNESCO Data'!$B$3:$B$4658&amp;'UNESCO Data'!$A$3:$A$4658,0))</f>
        <v>84.44126</v>
      </c>
      <c r="F17" s="40">
        <f t="array" ref="F17">INDEX('UNESCO Data'!$M$3:$M$4658,MATCH(A17&amp;$F$397,'UNESCO Data'!$B$3:$B$4658&amp;'UNESCO Data'!$A$3:$A$4658,0))</f>
        <v>55.496420000000001</v>
      </c>
      <c r="G17" s="40">
        <f t="array" ref="G17">INDEX('UNESCO Data'!$M$3:$M$4658,MATCH(A17&amp;$G$397,'UNESCO Data'!$B$3:$B$4658&amp;'UNESCO Data'!$A$3:$A$4658,0))</f>
        <v>17.473690000000001</v>
      </c>
      <c r="H17" s="40">
        <f t="array" ref="H17">INDEX('UNESCO Data'!$M$3:$M$4658,MATCH(A17&amp;$H$397,'UNESCO Data'!$B$3:$B$4658&amp;'UNESCO Data'!$A$3:$A$4658,0))</f>
        <v>7.0519020000000001</v>
      </c>
      <c r="I17" s="40">
        <f t="array" ref="I17">INDEX('UNESCO Data'!$M$3:$M$4658,MATCH(A17&amp;$I$397,'UNESCO Data'!$B$3:$B$4658&amp;'UNESCO Data'!$A$3:$A$4658,0))</f>
        <v>85.86645</v>
      </c>
      <c r="J17" s="40">
        <f t="array" ref="J17">INDEX('UNESCO Data'!$M$3:$M$4658,MATCH(A17&amp;$J$397,'UNESCO Data'!$B$3:$B$4658&amp;'UNESCO Data'!$A$3:$A$4658,0))</f>
        <v>47.579000000000001</v>
      </c>
      <c r="K17" s="40">
        <f t="array" ref="K17">INDEX('UNESCO Data'!$M$3:$M$4658,MATCH(A17&amp;$K$397,'UNESCO Data'!$B$3:$B$4658&amp;'UNESCO Data'!$A$3:$A$4658,0))</f>
        <v>36.127009999999999</v>
      </c>
      <c r="L17" s="40">
        <f t="array" ref="L17">INDEX('UNESCO Data'!$M$3:$M$4658,MATCH(A17&amp;$L$397,'UNESCO Data'!$B$3:$B$4658&amp;'UNESCO Data'!$A$3:$A$4658,0))</f>
        <v>13.82282</v>
      </c>
      <c r="M17" s="42">
        <f t="shared" si="0"/>
        <v>11</v>
      </c>
    </row>
    <row r="18" spans="1:13" x14ac:dyDescent="0.25">
      <c r="A18" s="41" t="s">
        <v>18</v>
      </c>
      <c r="B18" s="40">
        <f t="array" ref="B18">INDEX('UNESCO Data'!$M$3:$M$4658,MATCH(A18&amp;$B$397,'UNESCO Data'!$B$3:$B$4658&amp;'UNESCO Data'!$A$3:$A$4658,0))</f>
        <v>7.5257100000000001</v>
      </c>
      <c r="C18" s="40">
        <f t="array" ref="C18">INDEX('UNESCO Data'!$M$3:$M$4658,MATCH(A18&amp;$C$397,'UNESCO Data'!$B$3:$B$4658&amp;'UNESCO Data'!$A$3:$A$4658,0))</f>
        <v>4.5682600000000004</v>
      </c>
      <c r="D18" s="40">
        <f t="array" ref="D18">INDEX('UNESCO Data'!$M$3:$M$4658,MATCH(A18&amp;$D$397,'UNESCO Data'!$B$3:$B$4658&amp;'UNESCO Data'!$A$3:$A$4658,0))</f>
        <v>1.7427999999999999</v>
      </c>
      <c r="E18" s="40">
        <f t="array" ref="E18">INDEX('UNESCO Data'!$M$3:$M$4658,MATCH(A18&amp;$E$397,'UNESCO Data'!$B$3:$B$4658&amp;'UNESCO Data'!$A$3:$A$4658,0))</f>
        <v>99.467830000000006</v>
      </c>
      <c r="F18" s="40">
        <f t="array" ref="F18">INDEX('UNESCO Data'!$M$3:$M$4658,MATCH(A18&amp;$F$397,'UNESCO Data'!$B$3:$B$4658&amp;'UNESCO Data'!$A$3:$A$4658,0))</f>
        <v>97.939920000000001</v>
      </c>
      <c r="G18" s="40">
        <f t="array" ref="G18">INDEX('UNESCO Data'!$M$3:$M$4658,MATCH(A18&amp;$G$397,'UNESCO Data'!$B$3:$B$4658&amp;'UNESCO Data'!$A$3:$A$4658,0))</f>
        <v>97.063689999999994</v>
      </c>
      <c r="H18" s="40">
        <f t="array" ref="H18">INDEX('UNESCO Data'!$M$3:$M$4658,MATCH(A18&amp;$H$397,'UNESCO Data'!$B$3:$B$4658&amp;'UNESCO Data'!$A$3:$A$4658,0))</f>
        <v>12.41267</v>
      </c>
      <c r="I18" s="40">
        <f t="array" ref="I18">INDEX('UNESCO Data'!$M$3:$M$4658,MATCH(A18&amp;$I$397,'UNESCO Data'!$B$3:$B$4658&amp;'UNESCO Data'!$A$3:$A$4658,0))</f>
        <v>100</v>
      </c>
      <c r="J18" s="40">
        <f t="array" ref="J18">INDEX('UNESCO Data'!$M$3:$M$4658,MATCH(A18&amp;$J$397,'UNESCO Data'!$B$3:$B$4658&amp;'UNESCO Data'!$A$3:$A$4658,0))</f>
        <v>100</v>
      </c>
      <c r="K18" s="40">
        <f t="array" ref="K18">INDEX('UNESCO Data'!$M$3:$M$4658,MATCH(A18&amp;$K$397,'UNESCO Data'!$B$3:$B$4658&amp;'UNESCO Data'!$A$3:$A$4658,0))</f>
        <v>18.48996</v>
      </c>
      <c r="L18" s="40">
        <f t="array" ref="L18">INDEX('UNESCO Data'!$M$3:$M$4658,MATCH(A18&amp;$L$397,'UNESCO Data'!$B$3:$B$4658&amp;'UNESCO Data'!$A$3:$A$4658,0))</f>
        <v>14.16474</v>
      </c>
      <c r="M18" s="42">
        <f t="shared" si="0"/>
        <v>11</v>
      </c>
    </row>
    <row r="19" spans="1:13" x14ac:dyDescent="0.25">
      <c r="A19" s="41" t="s">
        <v>19</v>
      </c>
      <c r="B19" s="40">
        <f t="array" ref="B19">INDEX('UNESCO Data'!$M$3:$M$4658,MATCH(A19&amp;$B$397,'UNESCO Data'!$B$3:$B$4658&amp;'UNESCO Data'!$A$3:$A$4658,0))</f>
        <v>3.5771700000000002</v>
      </c>
      <c r="C19" s="40">
        <f t="array" ref="C19">INDEX('UNESCO Data'!$M$3:$M$4658,MATCH(A19&amp;$C$397,'UNESCO Data'!$B$3:$B$4658&amp;'UNESCO Data'!$A$3:$A$4658,0))</f>
        <v>1.19434</v>
      </c>
      <c r="D19" s="40">
        <f t="array" ref="D19">INDEX('UNESCO Data'!$M$3:$M$4658,MATCH(A19&amp;$D$397,'UNESCO Data'!$B$3:$B$4658&amp;'UNESCO Data'!$A$3:$A$4658,0))</f>
        <v>0.97160999999999997</v>
      </c>
      <c r="E19" s="40">
        <f t="array" ref="E19">INDEX('UNESCO Data'!$M$3:$M$4658,MATCH(A19&amp;$E$397,'UNESCO Data'!$B$3:$B$4658&amp;'UNESCO Data'!$A$3:$A$4658,0))</f>
        <v>99.552660000000003</v>
      </c>
      <c r="F19" s="40">
        <f t="array" ref="F19">INDEX('UNESCO Data'!$M$3:$M$4658,MATCH(A19&amp;$F$397,'UNESCO Data'!$B$3:$B$4658&amp;'UNESCO Data'!$A$3:$A$4658,0))</f>
        <v>99.668949999999995</v>
      </c>
      <c r="G19" s="40">
        <f t="array" ref="G19">INDEX('UNESCO Data'!$M$3:$M$4658,MATCH(A19&amp;$G$397,'UNESCO Data'!$B$3:$B$4658&amp;'UNESCO Data'!$A$3:$A$4658,0))</f>
        <v>89.823989999999995</v>
      </c>
      <c r="H19" s="40">
        <f t="array" ref="H19">INDEX('UNESCO Data'!$M$3:$M$4658,MATCH(A19&amp;$H$397,'UNESCO Data'!$B$3:$B$4658&amp;'UNESCO Data'!$A$3:$A$4658,0))</f>
        <v>13.12575</v>
      </c>
      <c r="I19" s="40">
        <f t="array" ref="I19">INDEX('UNESCO Data'!$M$3:$M$4658,MATCH(A19&amp;$I$397,'UNESCO Data'!$B$3:$B$4658&amp;'UNESCO Data'!$A$3:$A$4658,0))</f>
        <v>99.861239999999995</v>
      </c>
      <c r="J19" s="40">
        <f t="array" ref="J19">INDEX('UNESCO Data'!$M$3:$M$4658,MATCH(A19&amp;$J$397,'UNESCO Data'!$B$3:$B$4658&amp;'UNESCO Data'!$A$3:$A$4658,0))</f>
        <v>99.387169999999998</v>
      </c>
      <c r="K19" s="40">
        <f t="array" ref="K19">INDEX('UNESCO Data'!$M$3:$M$4658,MATCH(A19&amp;$K$397,'UNESCO Data'!$B$3:$B$4658&amp;'UNESCO Data'!$A$3:$A$4658,0))</f>
        <v>17.570070000000001</v>
      </c>
      <c r="L19" s="40">
        <f t="array" ref="L19">INDEX('UNESCO Data'!$M$3:$M$4658,MATCH(A19&amp;$L$397,'UNESCO Data'!$B$3:$B$4658&amp;'UNESCO Data'!$A$3:$A$4658,0))</f>
        <v>11.195209999999999</v>
      </c>
      <c r="M19" s="42">
        <f t="shared" si="0"/>
        <v>11</v>
      </c>
    </row>
    <row r="20" spans="1:13" x14ac:dyDescent="0.25">
      <c r="A20" s="41" t="s">
        <v>20</v>
      </c>
      <c r="B20" s="40">
        <f t="array" ref="B20">INDEX('UNESCO Data'!$M$3:$M$4658,MATCH(A20&amp;$B$397,'UNESCO Data'!$B$3:$B$4658&amp;'UNESCO Data'!$A$3:$A$4658,0))</f>
        <v>0.67222000000000004</v>
      </c>
      <c r="C20" s="40">
        <f t="array" ref="C20">INDEX('UNESCO Data'!$M$3:$M$4658,MATCH(A20&amp;$C$397,'UNESCO Data'!$B$3:$B$4658&amp;'UNESCO Data'!$A$3:$A$4658,0))</f>
        <v>0.70820000000000005</v>
      </c>
      <c r="D20" s="40">
        <f t="array" ref="D20">INDEX('UNESCO Data'!$M$3:$M$4658,MATCH(A20&amp;$D$397,'UNESCO Data'!$B$3:$B$4658&amp;'UNESCO Data'!$A$3:$A$4658,0))</f>
        <v>0.14237</v>
      </c>
      <c r="E20" s="40" t="str">
        <f t="array" ref="E20">INDEX('UNESCO Data'!$M$3:$M$4658,MATCH(A20&amp;$E$397,'UNESCO Data'!$B$3:$B$4658&amp;'UNESCO Data'!$A$3:$A$4658,0))</f>
        <v/>
      </c>
      <c r="F20" s="40">
        <f t="array" ref="F20">INDEX('UNESCO Data'!$M$3:$M$4658,MATCH(A20&amp;$F$397,'UNESCO Data'!$B$3:$B$4658&amp;'UNESCO Data'!$A$3:$A$4658,0))</f>
        <v>92.711510000000004</v>
      </c>
      <c r="G20" s="40">
        <f t="array" ref="G20">INDEX('UNESCO Data'!$M$3:$M$4658,MATCH(A20&amp;$G$397,'UNESCO Data'!$B$3:$B$4658&amp;'UNESCO Data'!$A$3:$A$4658,0))</f>
        <v>85.369430000000008</v>
      </c>
      <c r="H20" s="40">
        <f t="array" ref="H20">INDEX('UNESCO Data'!$M$3:$M$4658,MATCH(A20&amp;$H$397,'UNESCO Data'!$B$3:$B$4658&amp;'UNESCO Data'!$A$3:$A$4658,0))</f>
        <v>11.76732</v>
      </c>
      <c r="I20" s="40" t="str">
        <f t="array" ref="I20">INDEX('UNESCO Data'!$M$3:$M$4658,MATCH(A20&amp;$I$397,'UNESCO Data'!$B$3:$B$4658&amp;'UNESCO Data'!$A$3:$A$4658,0))</f>
        <v/>
      </c>
      <c r="J20" s="40" t="str">
        <f t="array" ref="J20">INDEX('UNESCO Data'!$M$3:$M$4658,MATCH(A20&amp;$J$397,'UNESCO Data'!$B$3:$B$4658&amp;'UNESCO Data'!$A$3:$A$4658,0))</f>
        <v/>
      </c>
      <c r="K20" s="40">
        <f t="array" ref="K20">INDEX('UNESCO Data'!$M$3:$M$4658,MATCH(A20&amp;$K$397,'UNESCO Data'!$B$3:$B$4658&amp;'UNESCO Data'!$A$3:$A$4658,0))</f>
        <v>11.239470000000001</v>
      </c>
      <c r="L20" s="40">
        <f t="array" ref="L20">INDEX('UNESCO Data'!$M$3:$M$4658,MATCH(A20&amp;$L$397,'UNESCO Data'!$B$3:$B$4658&amp;'UNESCO Data'!$A$3:$A$4658,0))</f>
        <v>11.972390000000001</v>
      </c>
      <c r="M20" s="42">
        <f t="shared" si="0"/>
        <v>8</v>
      </c>
    </row>
    <row r="21" spans="1:13" x14ac:dyDescent="0.25">
      <c r="A21" s="41" t="s">
        <v>21</v>
      </c>
      <c r="B21" s="40">
        <f t="array" ref="B21">INDEX('UNESCO Data'!$M$3:$M$4658,MATCH(A21&amp;$B$397,'UNESCO Data'!$B$3:$B$4658&amp;'UNESCO Data'!$A$3:$A$4658,0))</f>
        <v>1.2642500000000001</v>
      </c>
      <c r="C21" s="40">
        <f t="array" ref="C21">INDEX('UNESCO Data'!$M$3:$M$4658,MATCH(A21&amp;$C$397,'UNESCO Data'!$B$3:$B$4658&amp;'UNESCO Data'!$A$3:$A$4658,0))</f>
        <v>11.90734</v>
      </c>
      <c r="D21" s="40">
        <f t="array" ref="D21">INDEX('UNESCO Data'!$M$3:$M$4658,MATCH(A21&amp;$D$397,'UNESCO Data'!$B$3:$B$4658&amp;'UNESCO Data'!$A$3:$A$4658,0))</f>
        <v>36.953420000000001</v>
      </c>
      <c r="E21" s="40">
        <f t="array" ref="E21">INDEX('UNESCO Data'!$M$3:$M$4658,MATCH(A21&amp;$E$397,'UNESCO Data'!$B$3:$B$4658&amp;'UNESCO Data'!$A$3:$A$4658,0))</f>
        <v>87.397499999999994</v>
      </c>
      <c r="F21" s="40">
        <f t="array" ref="F21">INDEX('UNESCO Data'!$M$3:$M$4658,MATCH(A21&amp;$F$397,'UNESCO Data'!$B$3:$B$4658&amp;'UNESCO Data'!$A$3:$A$4658,0))</f>
        <v>41.637729999999998</v>
      </c>
      <c r="G21" s="40">
        <f t="array" ref="G21">INDEX('UNESCO Data'!$M$3:$M$4658,MATCH(A21&amp;$G$397,'UNESCO Data'!$B$3:$B$4658&amp;'UNESCO Data'!$A$3:$A$4658,0))</f>
        <v>21.8033</v>
      </c>
      <c r="H21" s="40">
        <f t="array" ref="H21">INDEX('UNESCO Data'!$M$3:$M$4658,MATCH(A21&amp;$H$397,'UNESCO Data'!$B$3:$B$4658&amp;'UNESCO Data'!$A$3:$A$4658,0))</f>
        <v>10.472670000000001</v>
      </c>
      <c r="I21" s="40">
        <f t="array" ref="I21">INDEX('UNESCO Data'!$M$3:$M$4658,MATCH(A21&amp;$I$397,'UNESCO Data'!$B$3:$B$4658&amp;'UNESCO Data'!$A$3:$A$4658,0))</f>
        <v>89.924779999999998</v>
      </c>
      <c r="J21" s="40">
        <f t="array" ref="J21">INDEX('UNESCO Data'!$M$3:$M$4658,MATCH(A21&amp;$J$397,'UNESCO Data'!$B$3:$B$4658&amp;'UNESCO Data'!$A$3:$A$4658,0))</f>
        <v>67.503919999999994</v>
      </c>
      <c r="K21" s="40">
        <f t="array" ref="K21">INDEX('UNESCO Data'!$M$3:$M$4658,MATCH(A21&amp;$K$397,'UNESCO Data'!$B$3:$B$4658&amp;'UNESCO Data'!$A$3:$A$4658,0))</f>
        <v>20.436419999999998</v>
      </c>
      <c r="L21" s="40">
        <f t="array" ref="L21">INDEX('UNESCO Data'!$M$3:$M$4658,MATCH(A21&amp;$L$397,'UNESCO Data'!$B$3:$B$4658&amp;'UNESCO Data'!$A$3:$A$4658,0))</f>
        <v>20.91554</v>
      </c>
      <c r="M21" s="42">
        <f t="shared" si="0"/>
        <v>11</v>
      </c>
    </row>
    <row r="22" spans="1:13" x14ac:dyDescent="0.25">
      <c r="A22" s="41" t="s">
        <v>22</v>
      </c>
      <c r="B22" s="40">
        <f t="array" ref="B22">INDEX('UNESCO Data'!$M$3:$M$4658,MATCH(A22&amp;$B$397,'UNESCO Data'!$B$3:$B$4658&amp;'UNESCO Data'!$A$3:$A$4658,0))</f>
        <v>11.804790000000001</v>
      </c>
      <c r="C22" s="40">
        <f t="array" ref="C22">INDEX('UNESCO Data'!$M$3:$M$4658,MATCH(A22&amp;$C$397,'UNESCO Data'!$B$3:$B$4658&amp;'UNESCO Data'!$A$3:$A$4658,0))</f>
        <v>42.118319999999997</v>
      </c>
      <c r="D22" s="40">
        <f t="array" ref="D22">INDEX('UNESCO Data'!$M$3:$M$4658,MATCH(A22&amp;$D$397,'UNESCO Data'!$B$3:$B$4658&amp;'UNESCO Data'!$A$3:$A$4658,0))</f>
        <v>68.091179999999994</v>
      </c>
      <c r="E22" s="40">
        <f t="array" ref="E22">INDEX('UNESCO Data'!$M$3:$M$4658,MATCH(A22&amp;$E$397,'UNESCO Data'!$B$3:$B$4658&amp;'UNESCO Data'!$A$3:$A$4658,0))</f>
        <v>56.19088</v>
      </c>
      <c r="F22" s="40">
        <f t="array" ref="F22">INDEX('UNESCO Data'!$M$3:$M$4658,MATCH(A22&amp;$F$397,'UNESCO Data'!$B$3:$B$4658&amp;'UNESCO Data'!$A$3:$A$4658,0))</f>
        <v>20.910640000000001</v>
      </c>
      <c r="G22" s="40">
        <f t="array" ref="G22">INDEX('UNESCO Data'!$M$3:$M$4658,MATCH(A22&amp;$G$397,'UNESCO Data'!$B$3:$B$4658&amp;'UNESCO Data'!$A$3:$A$4658,0))</f>
        <v>8.8594000000000008</v>
      </c>
      <c r="H22" s="40">
        <f t="array" ref="H22">INDEX('UNESCO Data'!$M$3:$M$4658,MATCH(A22&amp;$H$397,'UNESCO Data'!$B$3:$B$4658&amp;'UNESCO Data'!$A$3:$A$4658,0))</f>
        <v>4.1099439999999996</v>
      </c>
      <c r="I22" s="40">
        <f t="array" ref="I22">INDEX('UNESCO Data'!$M$3:$M$4658,MATCH(A22&amp;$I$397,'UNESCO Data'!$B$3:$B$4658&amp;'UNESCO Data'!$A$3:$A$4658,0))</f>
        <v>42.501710000000003</v>
      </c>
      <c r="J22" s="40">
        <f t="array" ref="J22">INDEX('UNESCO Data'!$M$3:$M$4658,MATCH(A22&amp;$J$397,'UNESCO Data'!$B$3:$B$4658&amp;'UNESCO Data'!$A$3:$A$4658,0))</f>
        <v>69.097170000000006</v>
      </c>
      <c r="K22" s="40">
        <f t="array" ref="K22">INDEX('UNESCO Data'!$M$3:$M$4658,MATCH(A22&amp;$K$397,'UNESCO Data'!$B$3:$B$4658&amp;'UNESCO Data'!$A$3:$A$4658,0))</f>
        <v>45.044780000000003</v>
      </c>
      <c r="L22" s="40">
        <f t="array" ref="L22">INDEX('UNESCO Data'!$M$3:$M$4658,MATCH(A22&amp;$L$397,'UNESCO Data'!$B$3:$B$4658&amp;'UNESCO Data'!$A$3:$A$4658,0))</f>
        <v>17.479520000000001</v>
      </c>
      <c r="M22" s="42">
        <f t="shared" si="0"/>
        <v>11</v>
      </c>
    </row>
    <row r="23" spans="1:13" x14ac:dyDescent="0.25">
      <c r="A23" s="41" t="s">
        <v>23</v>
      </c>
      <c r="B23" s="40">
        <f t="array" ref="B23">INDEX('UNESCO Data'!$M$3:$M$4658,MATCH(A23&amp;$B$397,'UNESCO Data'!$B$3:$B$4658&amp;'UNESCO Data'!$A$3:$A$4658,0))</f>
        <v>9.7403399999999998</v>
      </c>
      <c r="C23" s="40">
        <f t="array" ref="C23">INDEX('UNESCO Data'!$M$3:$M$4658,MATCH(A23&amp;$C$397,'UNESCO Data'!$B$3:$B$4658&amp;'UNESCO Data'!$A$3:$A$4658,0))</f>
        <v>12.203530000000001</v>
      </c>
      <c r="D23" s="40">
        <f t="array" ref="D23">INDEX('UNESCO Data'!$M$3:$M$4658,MATCH(A23&amp;$D$397,'UNESCO Data'!$B$3:$B$4658&amp;'UNESCO Data'!$A$3:$A$4658,0))</f>
        <v>30.616530000000001</v>
      </c>
      <c r="E23" s="40">
        <f t="array" ref="E23">INDEX('UNESCO Data'!$M$3:$M$4658,MATCH(A23&amp;$E$397,'UNESCO Data'!$B$3:$B$4658&amp;'UNESCO Data'!$A$3:$A$4658,0))</f>
        <v>70.030569999999997</v>
      </c>
      <c r="F23" s="40">
        <f t="array" ref="F23">INDEX('UNESCO Data'!$M$3:$M$4658,MATCH(A23&amp;$F$397,'UNESCO Data'!$B$3:$B$4658&amp;'UNESCO Data'!$A$3:$A$4658,0))</f>
        <v>37.631079999999997</v>
      </c>
      <c r="G23" s="40">
        <f t="array" ref="G23">INDEX('UNESCO Data'!$M$3:$M$4658,MATCH(A23&amp;$G$397,'UNESCO Data'!$B$3:$B$4658&amp;'UNESCO Data'!$A$3:$A$4658,0))</f>
        <v>17.91057</v>
      </c>
      <c r="H23" s="40">
        <f t="array" ref="H23">INDEX('UNESCO Data'!$M$3:$M$4658,MATCH(A23&amp;$H$397,'UNESCO Data'!$B$3:$B$4658&amp;'UNESCO Data'!$A$3:$A$4658,0))</f>
        <v>1.6204000000000001</v>
      </c>
      <c r="I23" s="40">
        <f t="array" ref="I23">INDEX('UNESCO Data'!$M$3:$M$4658,MATCH(A23&amp;$I$397,'UNESCO Data'!$B$3:$B$4658&amp;'UNESCO Data'!$A$3:$A$4658,0))</f>
        <v>90.447590000000005</v>
      </c>
      <c r="J23" s="40">
        <f t="array" ref="J23">INDEX('UNESCO Data'!$M$3:$M$4658,MATCH(A23&amp;$J$397,'UNESCO Data'!$B$3:$B$4658&amp;'UNESCO Data'!$A$3:$A$4658,0))</f>
        <v>100</v>
      </c>
      <c r="K23" s="40">
        <f t="array" ref="K23">INDEX('UNESCO Data'!$M$3:$M$4658,MATCH(A23&amp;$K$397,'UNESCO Data'!$B$3:$B$4658&amp;'UNESCO Data'!$A$3:$A$4658,0))</f>
        <v>38.037779999999998</v>
      </c>
      <c r="L23" s="40">
        <f t="array" ref="L23">INDEX('UNESCO Data'!$M$3:$M$4658,MATCH(A23&amp;$L$397,'UNESCO Data'!$B$3:$B$4658&amp;'UNESCO Data'!$A$3:$A$4658,0))</f>
        <v>25.524480000000001</v>
      </c>
      <c r="M23" s="42">
        <f t="shared" si="0"/>
        <v>11</v>
      </c>
    </row>
    <row r="24" spans="1:13" ht="26.4" x14ac:dyDescent="0.25">
      <c r="A24" s="41" t="s">
        <v>24</v>
      </c>
      <c r="B24" s="40">
        <f t="array" ref="B24">INDEX('UNESCO Data'!$M$3:$M$4658,MATCH(A24&amp;$B$397,'UNESCO Data'!$B$3:$B$4658&amp;'UNESCO Data'!$A$3:$A$4658,0))</f>
        <v>10.80242</v>
      </c>
      <c r="C24" s="40">
        <f t="array" ref="C24">INDEX('UNESCO Data'!$M$3:$M$4658,MATCH(A24&amp;$C$397,'UNESCO Data'!$B$3:$B$4658&amp;'UNESCO Data'!$A$3:$A$4658,0))</f>
        <v>9.6589100000000006</v>
      </c>
      <c r="D24" s="40">
        <f t="array" ref="D24">INDEX('UNESCO Data'!$M$3:$M$4658,MATCH(A24&amp;$D$397,'UNESCO Data'!$B$3:$B$4658&amp;'UNESCO Data'!$A$3:$A$4658,0))</f>
        <v>17.471170000000001</v>
      </c>
      <c r="E24" s="40">
        <f t="array" ref="E24">INDEX('UNESCO Data'!$M$3:$M$4658,MATCH(A24&amp;$E$397,'UNESCO Data'!$B$3:$B$4658&amp;'UNESCO Data'!$A$3:$A$4658,0))</f>
        <v>95.72</v>
      </c>
      <c r="F24" s="40" t="str">
        <f t="array" ref="F24">INDEX('UNESCO Data'!$M$3:$M$4658,MATCH(A24&amp;$F$397,'UNESCO Data'!$B$3:$B$4658&amp;'UNESCO Data'!$A$3:$A$4658,0))</f>
        <v/>
      </c>
      <c r="G24" s="40" t="str">
        <f t="array" ref="G24">INDEX('UNESCO Data'!$M$3:$M$4658,MATCH(A24&amp;$G$397,'UNESCO Data'!$B$3:$B$4658&amp;'UNESCO Data'!$A$3:$A$4658,0))</f>
        <v/>
      </c>
      <c r="H24" s="40">
        <f t="array" ref="H24">INDEX('UNESCO Data'!$M$3:$M$4658,MATCH(A24&amp;$H$397,'UNESCO Data'!$B$3:$B$4658&amp;'UNESCO Data'!$A$3:$A$4658,0))</f>
        <v>7.6545300000000003</v>
      </c>
      <c r="I24" s="40">
        <f t="array" ref="I24">INDEX('UNESCO Data'!$M$3:$M$4658,MATCH(A24&amp;$I$397,'UNESCO Data'!$B$3:$B$4658&amp;'UNESCO Data'!$A$3:$A$4658,0))</f>
        <v>98.892020000000002</v>
      </c>
      <c r="J24" s="40">
        <f t="array" ref="J24">INDEX('UNESCO Data'!$M$3:$M$4658,MATCH(A24&amp;$J$397,'UNESCO Data'!$B$3:$B$4658&amp;'UNESCO Data'!$A$3:$A$4658,0))</f>
        <v>57.557310000000001</v>
      </c>
      <c r="K24" s="40">
        <f t="array" ref="K24">INDEX('UNESCO Data'!$M$3:$M$4658,MATCH(A24&amp;$K$397,'UNESCO Data'!$B$3:$B$4658&amp;'UNESCO Data'!$A$3:$A$4658,0))</f>
        <v>18.108370000000001</v>
      </c>
      <c r="L24" s="40">
        <f t="array" ref="L24">INDEX('UNESCO Data'!$M$3:$M$4658,MATCH(A24&amp;$L$397,'UNESCO Data'!$B$3:$B$4658&amp;'UNESCO Data'!$A$3:$A$4658,0))</f>
        <v>16.842099999999999</v>
      </c>
      <c r="M24" s="42">
        <f t="shared" si="0"/>
        <v>9</v>
      </c>
    </row>
    <row r="25" spans="1:13" x14ac:dyDescent="0.25">
      <c r="A25" s="41" t="s">
        <v>25</v>
      </c>
      <c r="B25" s="40">
        <f t="array" ref="B25">INDEX('UNESCO Data'!$M$3:$M$4658,MATCH(A25&amp;$B$397,'UNESCO Data'!$B$3:$B$4658&amp;'UNESCO Data'!$A$3:$A$4658,0))</f>
        <v>3.8447500000000003</v>
      </c>
      <c r="C25" s="40">
        <f t="array" ref="C25">INDEX('UNESCO Data'!$M$3:$M$4658,MATCH(A25&amp;$C$397,'UNESCO Data'!$B$3:$B$4658&amp;'UNESCO Data'!$A$3:$A$4658,0))</f>
        <v>1.95034</v>
      </c>
      <c r="D25" s="40">
        <f t="array" ref="D25">INDEX('UNESCO Data'!$M$3:$M$4658,MATCH(A25&amp;$D$397,'UNESCO Data'!$B$3:$B$4658&amp;'UNESCO Data'!$A$3:$A$4658,0))</f>
        <v>5.0257100000000001</v>
      </c>
      <c r="E25" s="40">
        <f t="array" ref="E25">INDEX('UNESCO Data'!$M$3:$M$4658,MATCH(A25&amp;$E$397,'UNESCO Data'!$B$3:$B$4658&amp;'UNESCO Data'!$A$3:$A$4658,0))</f>
        <v>98.86824</v>
      </c>
      <c r="F25" s="40">
        <f t="array" ref="F25">INDEX('UNESCO Data'!$M$3:$M$4658,MATCH(A25&amp;$F$397,'UNESCO Data'!$B$3:$B$4658&amp;'UNESCO Data'!$A$3:$A$4658,0))</f>
        <v>79.197810000000004</v>
      </c>
      <c r="G25" s="40">
        <f t="array" ref="G25">INDEX('UNESCO Data'!$M$3:$M$4658,MATCH(A25&amp;$G$397,'UNESCO Data'!$B$3:$B$4658&amp;'UNESCO Data'!$A$3:$A$4658,0))</f>
        <v>66.453620000000001</v>
      </c>
      <c r="H25" s="40">
        <f t="array" ref="H25">INDEX('UNESCO Data'!$M$3:$M$4658,MATCH(A25&amp;$H$397,'UNESCO Data'!$B$3:$B$4658&amp;'UNESCO Data'!$A$3:$A$4658,0))</f>
        <v>7.8570000000000002</v>
      </c>
      <c r="I25" s="40">
        <f t="array" ref="I25">INDEX('UNESCO Data'!$M$3:$M$4658,MATCH(A25&amp;$I$397,'UNESCO Data'!$B$3:$B$4658&amp;'UNESCO Data'!$A$3:$A$4658,0))</f>
        <v>99.645610000000005</v>
      </c>
      <c r="J25" s="40" t="str">
        <f t="array" ref="J25">INDEX('UNESCO Data'!$M$3:$M$4658,MATCH(A25&amp;$J$397,'UNESCO Data'!$B$3:$B$4658&amp;'UNESCO Data'!$A$3:$A$4658,0))</f>
        <v/>
      </c>
      <c r="K25" s="40">
        <f t="array" ref="K25">INDEX('UNESCO Data'!$M$3:$M$4658,MATCH(A25&amp;$K$397,'UNESCO Data'!$B$3:$B$4658&amp;'UNESCO Data'!$A$3:$A$4658,0))</f>
        <v>17.164010000000001</v>
      </c>
      <c r="L25" s="40" t="str">
        <f t="array" ref="L25">INDEX('UNESCO Data'!$M$3:$M$4658,MATCH(A25&amp;$L$397,'UNESCO Data'!$B$3:$B$4658&amp;'UNESCO Data'!$A$3:$A$4658,0))</f>
        <v/>
      </c>
      <c r="M25" s="42">
        <f t="shared" si="0"/>
        <v>9</v>
      </c>
    </row>
    <row r="26" spans="1:13" x14ac:dyDescent="0.25">
      <c r="A26" s="41" t="s">
        <v>26</v>
      </c>
      <c r="B26" s="40">
        <f t="array" ref="B26">INDEX('UNESCO Data'!$M$3:$M$4658,MATCH(A26&amp;$B$397,'UNESCO Data'!$B$3:$B$4658&amp;'UNESCO Data'!$A$3:$A$4658,0))</f>
        <v>7.9853399999999999</v>
      </c>
      <c r="C26" s="40" t="str">
        <f t="array" ref="C26">INDEX('UNESCO Data'!$M$3:$M$4658,MATCH(A26&amp;$C$397,'UNESCO Data'!$B$3:$B$4658&amp;'UNESCO Data'!$A$3:$A$4658,0))</f>
        <v/>
      </c>
      <c r="D26" s="40" t="str">
        <f t="array" ref="D26">INDEX('UNESCO Data'!$M$3:$M$4658,MATCH(A26&amp;$D$397,'UNESCO Data'!$B$3:$B$4658&amp;'UNESCO Data'!$A$3:$A$4658,0))</f>
        <v/>
      </c>
      <c r="E26" s="40" t="str">
        <f t="array" ref="E26">INDEX('UNESCO Data'!$M$3:$M$4658,MATCH(A26&amp;$E$397,'UNESCO Data'!$B$3:$B$4658&amp;'UNESCO Data'!$A$3:$A$4658,0))</f>
        <v/>
      </c>
      <c r="F26" s="40" t="str">
        <f t="array" ref="F26">INDEX('UNESCO Data'!$M$3:$M$4658,MATCH(A26&amp;$F$397,'UNESCO Data'!$B$3:$B$4658&amp;'UNESCO Data'!$A$3:$A$4658,0))</f>
        <v/>
      </c>
      <c r="G26" s="40" t="str">
        <f t="array" ref="G26">INDEX('UNESCO Data'!$M$3:$M$4658,MATCH(A26&amp;$G$397,'UNESCO Data'!$B$3:$B$4658&amp;'UNESCO Data'!$A$3:$A$4658,0))</f>
        <v/>
      </c>
      <c r="H26" s="40" t="str">
        <f t="array" ref="H26">INDEX('UNESCO Data'!$M$3:$M$4658,MATCH(A26&amp;$H$397,'UNESCO Data'!$B$3:$B$4658&amp;'UNESCO Data'!$A$3:$A$4658,0))</f>
        <v/>
      </c>
      <c r="I26" s="40">
        <f t="array" ref="I26">INDEX('UNESCO Data'!$M$3:$M$4658,MATCH(A26&amp;$I$397,'UNESCO Data'!$B$3:$B$4658&amp;'UNESCO Data'!$A$3:$A$4658,0))</f>
        <v>99.50667</v>
      </c>
      <c r="J26" s="40">
        <f t="array" ref="J26">INDEX('UNESCO Data'!$M$3:$M$4658,MATCH(A26&amp;$J$397,'UNESCO Data'!$B$3:$B$4658&amp;'UNESCO Data'!$A$3:$A$4658,0))</f>
        <v>98.636510000000001</v>
      </c>
      <c r="K26" s="40">
        <f t="array" ref="K26">INDEX('UNESCO Data'!$M$3:$M$4658,MATCH(A26&amp;$K$397,'UNESCO Data'!$B$3:$B$4658&amp;'UNESCO Data'!$A$3:$A$4658,0))</f>
        <v>22.618220000000001</v>
      </c>
      <c r="L26" s="40" t="str">
        <f t="array" ref="L26">INDEX('UNESCO Data'!$M$3:$M$4658,MATCH(A26&amp;$L$397,'UNESCO Data'!$B$3:$B$4658&amp;'UNESCO Data'!$A$3:$A$4658,0))</f>
        <v/>
      </c>
      <c r="M26" s="42">
        <f t="shared" si="0"/>
        <v>4</v>
      </c>
    </row>
    <row r="27" spans="1:13" x14ac:dyDescent="0.25">
      <c r="A27" s="41" t="s">
        <v>27</v>
      </c>
      <c r="B27" s="40">
        <f t="array" ref="B27">INDEX('UNESCO Data'!$M$3:$M$4658,MATCH(A27&amp;$B$397,'UNESCO Data'!$B$3:$B$4658&amp;'UNESCO Data'!$A$3:$A$4658,0))</f>
        <v>4.5354599999999996</v>
      </c>
      <c r="C27" s="40">
        <f t="array" ref="C27">INDEX('UNESCO Data'!$M$3:$M$4658,MATCH(A27&amp;$C$397,'UNESCO Data'!$B$3:$B$4658&amp;'UNESCO Data'!$A$3:$A$4658,0))</f>
        <v>5.4550400000000003</v>
      </c>
      <c r="D27" s="40">
        <f t="array" ref="D27">INDEX('UNESCO Data'!$M$3:$M$4658,MATCH(A27&amp;$D$397,'UNESCO Data'!$B$3:$B$4658&amp;'UNESCO Data'!$A$3:$A$4658,0))</f>
        <v>15.854620000000001</v>
      </c>
      <c r="E27" s="40">
        <f t="array" ref="E27">INDEX('UNESCO Data'!$M$3:$M$4658,MATCH(A27&amp;$E$397,'UNESCO Data'!$B$3:$B$4658&amp;'UNESCO Data'!$A$3:$A$4658,0))</f>
        <v>88.42</v>
      </c>
      <c r="F27" s="40">
        <f t="array" ref="F27">INDEX('UNESCO Data'!$M$3:$M$4658,MATCH(A27&amp;$F$397,'UNESCO Data'!$B$3:$B$4658&amp;'UNESCO Data'!$A$3:$A$4658,0))</f>
        <v>65.552289999999999</v>
      </c>
      <c r="G27" s="40">
        <f t="array" ref="G27">INDEX('UNESCO Data'!$M$3:$M$4658,MATCH(A27&amp;$G$397,'UNESCO Data'!$B$3:$B$4658&amp;'UNESCO Data'!$A$3:$A$4658,0))</f>
        <v>25.308350000000001</v>
      </c>
      <c r="H27" s="40">
        <f t="array" ref="H27">INDEX('UNESCO Data'!$M$3:$M$4658,MATCH(A27&amp;$H$397,'UNESCO Data'!$B$3:$B$4658&amp;'UNESCO Data'!$A$3:$A$4658,0))</f>
        <v>7.6553399999999998</v>
      </c>
      <c r="I27" s="40">
        <f t="array" ref="I27">INDEX('UNESCO Data'!$M$3:$M$4658,MATCH(A27&amp;$I$397,'UNESCO Data'!$B$3:$B$4658&amp;'UNESCO Data'!$A$3:$A$4658,0))</f>
        <v>99.357489999999999</v>
      </c>
      <c r="J27" s="40" t="str">
        <f t="array" ref="J27">INDEX('UNESCO Data'!$M$3:$M$4658,MATCH(A27&amp;$J$397,'UNESCO Data'!$B$3:$B$4658&amp;'UNESCO Data'!$A$3:$A$4658,0))</f>
        <v/>
      </c>
      <c r="K27" s="40">
        <f t="array" ref="K27">INDEX('UNESCO Data'!$M$3:$M$4658,MATCH(A27&amp;$K$397,'UNESCO Data'!$B$3:$B$4658&amp;'UNESCO Data'!$A$3:$A$4658,0))</f>
        <v>20.918140000000001</v>
      </c>
      <c r="L27" s="40">
        <f t="array" ref="L27">INDEX('UNESCO Data'!$M$3:$M$4658,MATCH(A27&amp;$L$397,'UNESCO Data'!$B$3:$B$4658&amp;'UNESCO Data'!$A$3:$A$4658,0))</f>
        <v>15.974320000000001</v>
      </c>
      <c r="M27" s="42">
        <f t="shared" si="0"/>
        <v>10</v>
      </c>
    </row>
    <row r="28" spans="1:13" x14ac:dyDescent="0.25">
      <c r="A28" s="41" t="s">
        <v>28</v>
      </c>
      <c r="B28" s="40" t="str">
        <f t="array" ref="B28">INDEX('UNESCO Data'!$M$3:$M$4658,MATCH(A28&amp;$B$397,'UNESCO Data'!$B$3:$B$4658&amp;'UNESCO Data'!$A$3:$A$4658,0))</f>
        <v/>
      </c>
      <c r="C28" s="40">
        <f t="array" ref="C28">INDEX('UNESCO Data'!$M$3:$M$4658,MATCH(A28&amp;$C$397,'UNESCO Data'!$B$3:$B$4658&amp;'UNESCO Data'!$A$3:$A$4658,0))</f>
        <v>1.83016</v>
      </c>
      <c r="D28" s="40">
        <f t="array" ref="D28">INDEX('UNESCO Data'!$M$3:$M$4658,MATCH(A28&amp;$D$397,'UNESCO Data'!$B$3:$B$4658&amp;'UNESCO Data'!$A$3:$A$4658,0))</f>
        <v>17.783639999999998</v>
      </c>
      <c r="E28" s="40" t="str">
        <f t="array" ref="E28">INDEX('UNESCO Data'!$M$3:$M$4658,MATCH(A28&amp;$E$397,'UNESCO Data'!$B$3:$B$4658&amp;'UNESCO Data'!$A$3:$A$4658,0))</f>
        <v/>
      </c>
      <c r="F28" s="40" t="str">
        <f t="array" ref="F28">INDEX('UNESCO Data'!$M$3:$M$4658,MATCH(A28&amp;$F$397,'UNESCO Data'!$B$3:$B$4658&amp;'UNESCO Data'!$A$3:$A$4658,0))</f>
        <v/>
      </c>
      <c r="G28" s="40" t="str">
        <f t="array" ref="G28">INDEX('UNESCO Data'!$M$3:$M$4658,MATCH(A28&amp;$G$397,'UNESCO Data'!$B$3:$B$4658&amp;'UNESCO Data'!$A$3:$A$4658,0))</f>
        <v/>
      </c>
      <c r="H28" s="40" t="str">
        <f t="array" ref="H28">INDEX('UNESCO Data'!$M$3:$M$4658,MATCH(A28&amp;$H$397,'UNESCO Data'!$B$3:$B$4658&amp;'UNESCO Data'!$A$3:$A$4658,0))</f>
        <v/>
      </c>
      <c r="I28" s="40">
        <f t="array" ref="I28">INDEX('UNESCO Data'!$M$3:$M$4658,MATCH(A28&amp;$I$397,'UNESCO Data'!$B$3:$B$4658&amp;'UNESCO Data'!$A$3:$A$4658,0))</f>
        <v>99.715379999999996</v>
      </c>
      <c r="J28" s="40">
        <f t="array" ref="J28">INDEX('UNESCO Data'!$M$3:$M$4658,MATCH(A28&amp;$J$397,'UNESCO Data'!$B$3:$B$4658&amp;'UNESCO Data'!$A$3:$A$4658,0))</f>
        <v>82.320849999999993</v>
      </c>
      <c r="K28" s="40">
        <f t="array" ref="K28">INDEX('UNESCO Data'!$M$3:$M$4658,MATCH(A28&amp;$K$397,'UNESCO Data'!$B$3:$B$4658&amp;'UNESCO Data'!$A$3:$A$4658,0))</f>
        <v>10.01661</v>
      </c>
      <c r="L28" s="40">
        <f t="array" ref="L28">INDEX('UNESCO Data'!$M$3:$M$4658,MATCH(A28&amp;$L$397,'UNESCO Data'!$B$3:$B$4658&amp;'UNESCO Data'!$A$3:$A$4658,0))</f>
        <v>9.9859100000000005</v>
      </c>
      <c r="M28" s="42">
        <f t="shared" si="0"/>
        <v>6</v>
      </c>
    </row>
    <row r="29" spans="1:13" x14ac:dyDescent="0.25">
      <c r="A29" s="41" t="s">
        <v>29</v>
      </c>
      <c r="B29" s="40">
        <f t="array" ref="B29">INDEX('UNESCO Data'!$M$3:$M$4658,MATCH(A29&amp;$B$397,'UNESCO Data'!$B$3:$B$4658&amp;'UNESCO Data'!$A$3:$A$4658,0))</f>
        <v>5.1607000000000003</v>
      </c>
      <c r="C29" s="40">
        <f t="array" ref="C29">INDEX('UNESCO Data'!$M$3:$M$4658,MATCH(A29&amp;$C$397,'UNESCO Data'!$B$3:$B$4658&amp;'UNESCO Data'!$A$3:$A$4658,0))</f>
        <v>5.0274400000000004</v>
      </c>
      <c r="D29" s="40">
        <f t="array" ref="D29">INDEX('UNESCO Data'!$M$3:$M$4658,MATCH(A29&amp;$D$397,'UNESCO Data'!$B$3:$B$4658&amp;'UNESCO Data'!$A$3:$A$4658,0))</f>
        <v>18.182839999999999</v>
      </c>
      <c r="E29" s="40" t="str">
        <f t="array" ref="E29">INDEX('UNESCO Data'!$M$3:$M$4658,MATCH(A29&amp;$E$397,'UNESCO Data'!$B$3:$B$4658&amp;'UNESCO Data'!$A$3:$A$4658,0))</f>
        <v/>
      </c>
      <c r="F29" s="40">
        <f t="array" ref="F29">INDEX('UNESCO Data'!$M$3:$M$4658,MATCH(A29&amp;$F$397,'UNESCO Data'!$B$3:$B$4658&amp;'UNESCO Data'!$A$3:$A$4658,0))</f>
        <v>93.71575</v>
      </c>
      <c r="G29" s="40">
        <f t="array" ref="G29">INDEX('UNESCO Data'!$M$3:$M$4658,MATCH(A29&amp;$G$397,'UNESCO Data'!$B$3:$B$4658&amp;'UNESCO Data'!$A$3:$A$4658,0))</f>
        <v>84.150109999999998</v>
      </c>
      <c r="H29" s="40" t="str">
        <f t="array" ref="H29">INDEX('UNESCO Data'!$M$3:$M$4658,MATCH(A29&amp;$H$397,'UNESCO Data'!$B$3:$B$4658&amp;'UNESCO Data'!$A$3:$A$4658,0))</f>
        <v/>
      </c>
      <c r="I29" s="40">
        <f t="array" ref="I29">INDEX('UNESCO Data'!$M$3:$M$4658,MATCH(A29&amp;$I$397,'UNESCO Data'!$B$3:$B$4658&amp;'UNESCO Data'!$A$3:$A$4658,0))</f>
        <v>97.783690000000007</v>
      </c>
      <c r="J29" s="40" t="str">
        <f t="array" ref="J29">INDEX('UNESCO Data'!$M$3:$M$4658,MATCH(A29&amp;$J$397,'UNESCO Data'!$B$3:$B$4658&amp;'UNESCO Data'!$A$3:$A$4658,0))</f>
        <v/>
      </c>
      <c r="K29" s="40">
        <f t="array" ref="K29">INDEX('UNESCO Data'!$M$3:$M$4658,MATCH(A29&amp;$K$397,'UNESCO Data'!$B$3:$B$4658&amp;'UNESCO Data'!$A$3:$A$4658,0))</f>
        <v>17.733630000000002</v>
      </c>
      <c r="L29" s="40">
        <f t="array" ref="L29">INDEX('UNESCO Data'!$M$3:$M$4658,MATCH(A29&amp;$L$397,'UNESCO Data'!$B$3:$B$4658&amp;'UNESCO Data'!$A$3:$A$4658,0))</f>
        <v>11.4398</v>
      </c>
      <c r="M29" s="42">
        <f t="shared" si="0"/>
        <v>8</v>
      </c>
    </row>
    <row r="30" spans="1:13" x14ac:dyDescent="0.25">
      <c r="A30" s="41" t="s">
        <v>30</v>
      </c>
      <c r="B30" s="40">
        <f t="array" ref="B30">INDEX('UNESCO Data'!$M$3:$M$4658,MATCH(A30&amp;$B$397,'UNESCO Data'!$B$3:$B$4658&amp;'UNESCO Data'!$A$3:$A$4658,0))</f>
        <v>32.13693</v>
      </c>
      <c r="C30" s="40">
        <f t="array" ref="C30">INDEX('UNESCO Data'!$M$3:$M$4658,MATCH(A30&amp;$C$397,'UNESCO Data'!$B$3:$B$4658&amp;'UNESCO Data'!$A$3:$A$4658,0))</f>
        <v>42.206249999999997</v>
      </c>
      <c r="D30" s="40">
        <f t="array" ref="D30">INDEX('UNESCO Data'!$M$3:$M$4658,MATCH(A30&amp;$D$397,'UNESCO Data'!$B$3:$B$4658&amp;'UNESCO Data'!$A$3:$A$4658,0))</f>
        <v>74.402709999999999</v>
      </c>
      <c r="E30" s="40">
        <f t="array" ref="E30">INDEX('UNESCO Data'!$M$3:$M$4658,MATCH(A30&amp;$E$397,'UNESCO Data'!$B$3:$B$4658&amp;'UNESCO Data'!$A$3:$A$4658,0))</f>
        <v>29.519189999999998</v>
      </c>
      <c r="F30" s="40">
        <f t="array" ref="F30">INDEX('UNESCO Data'!$M$3:$M$4658,MATCH(A30&amp;$F$397,'UNESCO Data'!$B$3:$B$4658&amp;'UNESCO Data'!$A$3:$A$4658,0))</f>
        <v>5.6008800000000001</v>
      </c>
      <c r="G30" s="40">
        <f t="array" ref="G30">INDEX('UNESCO Data'!$M$3:$M$4658,MATCH(A30&amp;$G$397,'UNESCO Data'!$B$3:$B$4658&amp;'UNESCO Data'!$A$3:$A$4658,0))</f>
        <v>1.05298</v>
      </c>
      <c r="H30" s="40">
        <f t="array" ref="H30">INDEX('UNESCO Data'!$M$3:$M$4658,MATCH(A30&amp;$H$397,'UNESCO Data'!$B$3:$B$4658&amp;'UNESCO Data'!$A$3:$A$4658,0))</f>
        <v>0.95033999999999996</v>
      </c>
      <c r="I30" s="40">
        <f t="array" ref="I30">INDEX('UNESCO Data'!$M$3:$M$4658,MATCH(A30&amp;$I$397,'UNESCO Data'!$B$3:$B$4658&amp;'UNESCO Data'!$A$3:$A$4658,0))</f>
        <v>46.711930000000002</v>
      </c>
      <c r="J30" s="40">
        <f t="array" ref="J30">INDEX('UNESCO Data'!$M$3:$M$4658,MATCH(A30&amp;$J$397,'UNESCO Data'!$B$3:$B$4658&amp;'UNESCO Data'!$A$3:$A$4658,0))</f>
        <v>85.420010000000005</v>
      </c>
      <c r="K30" s="40">
        <f t="array" ref="K30">INDEX('UNESCO Data'!$M$3:$M$4658,MATCH(A30&amp;$K$397,'UNESCO Data'!$B$3:$B$4658&amp;'UNESCO Data'!$A$3:$A$4658,0))</f>
        <v>42.177149999999997</v>
      </c>
      <c r="L30" s="40">
        <f t="array" ref="L30">INDEX('UNESCO Data'!$M$3:$M$4658,MATCH(A30&amp;$L$397,'UNESCO Data'!$B$3:$B$4658&amp;'UNESCO Data'!$A$3:$A$4658,0))</f>
        <v>18.029060000000001</v>
      </c>
      <c r="M30" s="42">
        <f t="shared" si="0"/>
        <v>11</v>
      </c>
    </row>
    <row r="31" spans="1:13" x14ac:dyDescent="0.25">
      <c r="A31" s="41" t="s">
        <v>31</v>
      </c>
      <c r="B31" s="40">
        <f t="array" ref="B31">INDEX('UNESCO Data'!$M$3:$M$4658,MATCH(A31&amp;$B$397,'UNESCO Data'!$B$3:$B$4658&amp;'UNESCO Data'!$A$3:$A$4658,0))</f>
        <v>4.4853800000000001</v>
      </c>
      <c r="C31" s="40">
        <f t="array" ref="C31">INDEX('UNESCO Data'!$M$3:$M$4658,MATCH(A31&amp;$C$397,'UNESCO Data'!$B$3:$B$4658&amp;'UNESCO Data'!$A$3:$A$4658,0))</f>
        <v>33.5105</v>
      </c>
      <c r="D31" s="40">
        <f t="array" ref="D31">INDEX('UNESCO Data'!$M$3:$M$4658,MATCH(A31&amp;$D$397,'UNESCO Data'!$B$3:$B$4658&amp;'UNESCO Data'!$A$3:$A$4658,0))</f>
        <v>65.165419999999997</v>
      </c>
      <c r="E31" s="40">
        <f t="array" ref="E31">INDEX('UNESCO Data'!$M$3:$M$4658,MATCH(A31&amp;$E$397,'UNESCO Data'!$B$3:$B$4658&amp;'UNESCO Data'!$A$3:$A$4658,0))</f>
        <v>38.413879999999999</v>
      </c>
      <c r="F31" s="40">
        <f t="array" ref="F31">INDEX('UNESCO Data'!$M$3:$M$4658,MATCH(A31&amp;$F$397,'UNESCO Data'!$B$3:$B$4658&amp;'UNESCO Data'!$A$3:$A$4658,0))</f>
        <v>8.35975</v>
      </c>
      <c r="G31" s="40">
        <f t="array" ref="G31">INDEX('UNESCO Data'!$M$3:$M$4658,MATCH(A31&amp;$G$397,'UNESCO Data'!$B$3:$B$4658&amp;'UNESCO Data'!$A$3:$A$4658,0))</f>
        <v>3.6784400000000002</v>
      </c>
      <c r="H31" s="40">
        <f t="array" ref="H31">INDEX('UNESCO Data'!$M$3:$M$4658,MATCH(A31&amp;$H$397,'UNESCO Data'!$B$3:$B$4658&amp;'UNESCO Data'!$A$3:$A$4658,0))</f>
        <v>1.4974700000000001</v>
      </c>
      <c r="I31" s="40">
        <f t="array" ref="I31">INDEX('UNESCO Data'!$M$3:$M$4658,MATCH(A31&amp;$I$397,'UNESCO Data'!$B$3:$B$4658&amp;'UNESCO Data'!$A$3:$A$4658,0))</f>
        <v>87.830699999999993</v>
      </c>
      <c r="J31" s="40">
        <f t="array" ref="J31">INDEX('UNESCO Data'!$M$3:$M$4658,MATCH(A31&amp;$J$397,'UNESCO Data'!$B$3:$B$4658&amp;'UNESCO Data'!$A$3:$A$4658,0))</f>
        <v>100</v>
      </c>
      <c r="K31" s="40">
        <f t="array" ref="K31">INDEX('UNESCO Data'!$M$3:$M$4658,MATCH(A31&amp;$K$397,'UNESCO Data'!$B$3:$B$4658&amp;'UNESCO Data'!$A$3:$A$4658,0))</f>
        <v>43.221089999999997</v>
      </c>
      <c r="L31" s="40">
        <f t="array" ref="L31">INDEX('UNESCO Data'!$M$3:$M$4658,MATCH(A31&amp;$L$397,'UNESCO Data'!$B$3:$B$4658&amp;'UNESCO Data'!$A$3:$A$4658,0))</f>
        <v>17.243259999999999</v>
      </c>
      <c r="M31" s="42">
        <f t="shared" si="0"/>
        <v>11</v>
      </c>
    </row>
    <row r="32" spans="1:13" x14ac:dyDescent="0.25">
      <c r="A32" s="41" t="s">
        <v>35</v>
      </c>
      <c r="B32" s="40">
        <f t="array" ref="B32">INDEX('UNESCO Data'!$M$3:$M$4658,MATCH(A32&amp;$B$397,'UNESCO Data'!$B$3:$B$4658&amp;'UNESCO Data'!$A$3:$A$4658,0))</f>
        <v>2.63883</v>
      </c>
      <c r="C32" s="40">
        <f t="array" ref="C32">INDEX('UNESCO Data'!$M$3:$M$4658,MATCH(A32&amp;$C$397,'UNESCO Data'!$B$3:$B$4658&amp;'UNESCO Data'!$A$3:$A$4658,0))</f>
        <v>9.2036800000000003</v>
      </c>
      <c r="D32" s="40">
        <f t="array" ref="D32">INDEX('UNESCO Data'!$M$3:$M$4658,MATCH(A32&amp;$D$397,'UNESCO Data'!$B$3:$B$4658&amp;'UNESCO Data'!$A$3:$A$4658,0))</f>
        <v>26.459869999999999</v>
      </c>
      <c r="E32" s="40" t="str">
        <f t="array" ref="E32">INDEX('UNESCO Data'!$M$3:$M$4658,MATCH(A32&amp;$E$397,'UNESCO Data'!$B$3:$B$4658&amp;'UNESCO Data'!$A$3:$A$4658,0))</f>
        <v/>
      </c>
      <c r="F32" s="40" t="str">
        <f t="array" ref="F32">INDEX('UNESCO Data'!$M$3:$M$4658,MATCH(A32&amp;$F$397,'UNESCO Data'!$B$3:$B$4658&amp;'UNESCO Data'!$A$3:$A$4658,0))</f>
        <v/>
      </c>
      <c r="G32" s="40" t="str">
        <f t="array" ref="G32">INDEX('UNESCO Data'!$M$3:$M$4658,MATCH(A32&amp;$G$397,'UNESCO Data'!$B$3:$B$4658&amp;'UNESCO Data'!$A$3:$A$4658,0))</f>
        <v/>
      </c>
      <c r="H32" s="40">
        <f t="array" ref="H32">INDEX('UNESCO Data'!$M$3:$M$4658,MATCH(A32&amp;$H$397,'UNESCO Data'!$B$3:$B$4658&amp;'UNESCO Data'!$A$3:$A$4658,0))</f>
        <v>5.8785299999999996</v>
      </c>
      <c r="I32" s="40">
        <f t="array" ref="I32">INDEX('UNESCO Data'!$M$3:$M$4658,MATCH(A32&amp;$I$397,'UNESCO Data'!$B$3:$B$4658&amp;'UNESCO Data'!$A$3:$A$4658,0))</f>
        <v>98.560569999999998</v>
      </c>
      <c r="J32" s="40">
        <f t="array" ref="J32">INDEX('UNESCO Data'!$M$3:$M$4658,MATCH(A32&amp;$J$397,'UNESCO Data'!$B$3:$B$4658&amp;'UNESCO Data'!$A$3:$A$4658,0))</f>
        <v>96.020240000000001</v>
      </c>
      <c r="K32" s="40">
        <f t="array" ref="K32">INDEX('UNESCO Data'!$M$3:$M$4658,MATCH(A32&amp;$K$397,'UNESCO Data'!$B$3:$B$4658&amp;'UNESCO Data'!$A$3:$A$4658,0))</f>
        <v>21.947790000000001</v>
      </c>
      <c r="L32" s="40">
        <f t="array" ref="L32">INDEX('UNESCO Data'!$M$3:$M$4658,MATCH(A32&amp;$L$397,'UNESCO Data'!$B$3:$B$4658&amp;'UNESCO Data'!$A$3:$A$4658,0))</f>
        <v>14.977740000000001</v>
      </c>
      <c r="M32" s="42">
        <f t="shared" si="0"/>
        <v>8</v>
      </c>
    </row>
    <row r="33" spans="1:13" x14ac:dyDescent="0.25">
      <c r="A33" s="41" t="s">
        <v>32</v>
      </c>
      <c r="B33" s="40">
        <f t="array" ref="B33">INDEX('UNESCO Data'!$M$3:$M$4658,MATCH(A33&amp;$B$397,'UNESCO Data'!$B$3:$B$4658&amp;'UNESCO Data'!$A$3:$A$4658,0))</f>
        <v>3.7822</v>
      </c>
      <c r="C33" s="40">
        <f t="array" ref="C33">INDEX('UNESCO Data'!$M$3:$M$4658,MATCH(A33&amp;$C$397,'UNESCO Data'!$B$3:$B$4658&amp;'UNESCO Data'!$A$3:$A$4658,0))</f>
        <v>14.44312</v>
      </c>
      <c r="D33" s="40">
        <f t="array" ref="D33">INDEX('UNESCO Data'!$M$3:$M$4658,MATCH(A33&amp;$D$397,'UNESCO Data'!$B$3:$B$4658&amp;'UNESCO Data'!$A$3:$A$4658,0))</f>
        <v>53.562489999999997</v>
      </c>
      <c r="E33" s="40">
        <f t="array" ref="E33">INDEX('UNESCO Data'!$M$3:$M$4658,MATCH(A33&amp;$E$397,'UNESCO Data'!$B$3:$B$4658&amp;'UNESCO Data'!$A$3:$A$4658,0))</f>
        <v>77.217449999999999</v>
      </c>
      <c r="F33" s="40">
        <f t="array" ref="F33">INDEX('UNESCO Data'!$M$3:$M$4658,MATCH(A33&amp;$F$397,'UNESCO Data'!$B$3:$B$4658&amp;'UNESCO Data'!$A$3:$A$4658,0))</f>
        <v>39.580089999999998</v>
      </c>
      <c r="G33" s="40">
        <f t="array" ref="G33">INDEX('UNESCO Data'!$M$3:$M$4658,MATCH(A33&amp;$G$397,'UNESCO Data'!$B$3:$B$4658&amp;'UNESCO Data'!$A$3:$A$4658,0))</f>
        <v>20.86448</v>
      </c>
      <c r="H33" s="40">
        <f t="array" ref="H33">INDEX('UNESCO Data'!$M$3:$M$4658,MATCH(A33&amp;$H$397,'UNESCO Data'!$B$3:$B$4658&amp;'UNESCO Data'!$A$3:$A$4658,0))</f>
        <v>7.491987</v>
      </c>
      <c r="I33" s="40">
        <f t="array" ref="I33">INDEX('UNESCO Data'!$M$3:$M$4658,MATCH(A33&amp;$I$397,'UNESCO Data'!$B$3:$B$4658&amp;'UNESCO Data'!$A$3:$A$4658,0))</f>
        <v>91.965209999999999</v>
      </c>
      <c r="J33" s="40">
        <f t="array" ref="J33">INDEX('UNESCO Data'!$M$3:$M$4658,MATCH(A33&amp;$J$397,'UNESCO Data'!$B$3:$B$4658&amp;'UNESCO Data'!$A$3:$A$4658,0))</f>
        <v>100</v>
      </c>
      <c r="K33" s="40">
        <f t="array" ref="K33">INDEX('UNESCO Data'!$M$3:$M$4658,MATCH(A33&amp;$K$397,'UNESCO Data'!$B$3:$B$4658&amp;'UNESCO Data'!$A$3:$A$4658,0))</f>
        <v>45.521160000000002</v>
      </c>
      <c r="L33" s="40">
        <f t="array" ref="L33">INDEX('UNESCO Data'!$M$3:$M$4658,MATCH(A33&amp;$L$397,'UNESCO Data'!$B$3:$B$4658&amp;'UNESCO Data'!$A$3:$A$4658,0))</f>
        <v>9.0935299999999994</v>
      </c>
      <c r="M33" s="42">
        <f t="shared" si="0"/>
        <v>11</v>
      </c>
    </row>
    <row r="34" spans="1:13" x14ac:dyDescent="0.25">
      <c r="A34" s="41" t="s">
        <v>33</v>
      </c>
      <c r="B34" s="40">
        <f t="array" ref="B34">INDEX('UNESCO Data'!$M$3:$M$4658,MATCH(A34&amp;$B$397,'UNESCO Data'!$B$3:$B$4658&amp;'UNESCO Data'!$A$3:$A$4658,0))</f>
        <v>9.4003800000000002</v>
      </c>
      <c r="C34" s="40">
        <f t="array" ref="C34">INDEX('UNESCO Data'!$M$3:$M$4658,MATCH(A34&amp;$C$397,'UNESCO Data'!$B$3:$B$4658&amp;'UNESCO Data'!$A$3:$A$4658,0))</f>
        <v>40.283200000000001</v>
      </c>
      <c r="D34" s="40">
        <f t="array" ref="D34">INDEX('UNESCO Data'!$M$3:$M$4658,MATCH(A34&amp;$D$397,'UNESCO Data'!$B$3:$B$4658&amp;'UNESCO Data'!$A$3:$A$4658,0))</f>
        <v>59.308039999999998</v>
      </c>
      <c r="E34" s="40">
        <f t="array" ref="E34">INDEX('UNESCO Data'!$M$3:$M$4658,MATCH(A34&amp;$E$397,'UNESCO Data'!$B$3:$B$4658&amp;'UNESCO Data'!$A$3:$A$4658,0))</f>
        <v>67.184899999999999</v>
      </c>
      <c r="F34" s="40">
        <f t="array" ref="F34">INDEX('UNESCO Data'!$M$3:$M$4658,MATCH(A34&amp;$F$397,'UNESCO Data'!$B$3:$B$4658&amp;'UNESCO Data'!$A$3:$A$4658,0))</f>
        <v>31.9221</v>
      </c>
      <c r="G34" s="40">
        <f t="array" ref="G34">INDEX('UNESCO Data'!$M$3:$M$4658,MATCH(A34&amp;$G$397,'UNESCO Data'!$B$3:$B$4658&amp;'UNESCO Data'!$A$3:$A$4658,0))</f>
        <v>12.988020000000001</v>
      </c>
      <c r="H34" s="40">
        <f t="array" ref="H34">INDEX('UNESCO Data'!$M$3:$M$4658,MATCH(A34&amp;$H$397,'UNESCO Data'!$B$3:$B$4658&amp;'UNESCO Data'!$A$3:$A$4658,0))</f>
        <v>3.9437500000000001</v>
      </c>
      <c r="I34" s="40">
        <f t="array" ref="I34">INDEX('UNESCO Data'!$M$3:$M$4658,MATCH(A34&amp;$I$397,'UNESCO Data'!$B$3:$B$4658&amp;'UNESCO Data'!$A$3:$A$4658,0))</f>
        <v>80.446610000000007</v>
      </c>
      <c r="J34" s="40">
        <f t="array" ref="J34">INDEX('UNESCO Data'!$M$3:$M$4658,MATCH(A34&amp;$J$397,'UNESCO Data'!$B$3:$B$4658&amp;'UNESCO Data'!$A$3:$A$4658,0))</f>
        <v>58.065429999999999</v>
      </c>
      <c r="K34" s="40">
        <f t="array" ref="K34">INDEX('UNESCO Data'!$M$3:$M$4658,MATCH(A34&amp;$K$397,'UNESCO Data'!$B$3:$B$4658&amp;'UNESCO Data'!$A$3:$A$4658,0))</f>
        <v>41.465710000000001</v>
      </c>
      <c r="L34" s="40">
        <f t="array" ref="L34">INDEX('UNESCO Data'!$M$3:$M$4658,MATCH(A34&amp;$L$397,'UNESCO Data'!$B$3:$B$4658&amp;'UNESCO Data'!$A$3:$A$4658,0))</f>
        <v>13.824949999999999</v>
      </c>
      <c r="M34" s="42">
        <f t="shared" si="0"/>
        <v>11</v>
      </c>
    </row>
    <row r="35" spans="1:13" x14ac:dyDescent="0.25">
      <c r="A35" s="41" t="s">
        <v>34</v>
      </c>
      <c r="B35" s="40" t="str">
        <f t="array" ref="B35">INDEX('UNESCO Data'!$M$3:$M$4658,MATCH(A35&amp;$B$397,'UNESCO Data'!$B$3:$B$4658&amp;'UNESCO Data'!$A$3:$A$4658,0))</f>
        <v/>
      </c>
      <c r="C35" s="40" t="str">
        <f t="array" ref="C35">INDEX('UNESCO Data'!$M$3:$M$4658,MATCH(A35&amp;$C$397,'UNESCO Data'!$B$3:$B$4658&amp;'UNESCO Data'!$A$3:$A$4658,0))</f>
        <v/>
      </c>
      <c r="D35" s="40">
        <f t="array" ref="D35">INDEX('UNESCO Data'!$M$3:$M$4658,MATCH(A35&amp;$D$397,'UNESCO Data'!$B$3:$B$4658&amp;'UNESCO Data'!$A$3:$A$4658,0))</f>
        <v>4.2015099999999999</v>
      </c>
      <c r="E35" s="40" t="str">
        <f t="array" ref="E35">INDEX('UNESCO Data'!$M$3:$M$4658,MATCH(A35&amp;$E$397,'UNESCO Data'!$B$3:$B$4658&amp;'UNESCO Data'!$A$3:$A$4658,0))</f>
        <v/>
      </c>
      <c r="F35" s="40">
        <f t="array" ref="F35">INDEX('UNESCO Data'!$M$3:$M$4658,MATCH(A35&amp;$F$397,'UNESCO Data'!$B$3:$B$4658&amp;'UNESCO Data'!$A$3:$A$4658,0))</f>
        <v>99.247320000000002</v>
      </c>
      <c r="G35" s="40">
        <f t="array" ref="G35">INDEX('UNESCO Data'!$M$3:$M$4658,MATCH(A35&amp;$G$397,'UNESCO Data'!$B$3:$B$4658&amp;'UNESCO Data'!$A$3:$A$4658,0))</f>
        <v>92.53658999999999</v>
      </c>
      <c r="H35" s="40" t="str">
        <f t="array" ref="H35">INDEX('UNESCO Data'!$M$3:$M$4658,MATCH(A35&amp;$H$397,'UNESCO Data'!$B$3:$B$4658&amp;'UNESCO Data'!$A$3:$A$4658,0))</f>
        <v/>
      </c>
      <c r="I35" s="40" t="str">
        <f t="array" ref="I35">INDEX('UNESCO Data'!$M$3:$M$4658,MATCH(A35&amp;$I$397,'UNESCO Data'!$B$3:$B$4658&amp;'UNESCO Data'!$A$3:$A$4658,0))</f>
        <v/>
      </c>
      <c r="J35" s="40" t="str">
        <f t="array" ref="J35">INDEX('UNESCO Data'!$M$3:$M$4658,MATCH(A35&amp;$J$397,'UNESCO Data'!$B$3:$B$4658&amp;'UNESCO Data'!$A$3:$A$4658,0))</f>
        <v/>
      </c>
      <c r="K35" s="40" t="str">
        <f t="array" ref="K35">INDEX('UNESCO Data'!$M$3:$M$4658,MATCH(A35&amp;$K$397,'UNESCO Data'!$B$3:$B$4658&amp;'UNESCO Data'!$A$3:$A$4658,0))</f>
        <v/>
      </c>
      <c r="L35" s="40">
        <f t="array" ref="L35">INDEX('UNESCO Data'!$M$3:$M$4658,MATCH(A35&amp;$L$397,'UNESCO Data'!$B$3:$B$4658&amp;'UNESCO Data'!$A$3:$A$4658,0))</f>
        <v>12.219139999999999</v>
      </c>
      <c r="M35" s="42">
        <f t="shared" si="0"/>
        <v>4</v>
      </c>
    </row>
    <row r="36" spans="1:13" x14ac:dyDescent="0.25">
      <c r="A36" s="41" t="s">
        <v>36</v>
      </c>
      <c r="B36" s="40">
        <f t="array" ref="B36">INDEX('UNESCO Data'!$M$3:$M$4658,MATCH(A36&amp;$B$397,'UNESCO Data'!$B$3:$B$4658&amp;'UNESCO Data'!$A$3:$A$4658,0))</f>
        <v>37.631210000000003</v>
      </c>
      <c r="C36" s="40">
        <f t="array" ref="C36">INDEX('UNESCO Data'!$M$3:$M$4658,MATCH(A36&amp;$C$397,'UNESCO Data'!$B$3:$B$4658&amp;'UNESCO Data'!$A$3:$A$4658,0))</f>
        <v>66.360079999999996</v>
      </c>
      <c r="D36" s="40">
        <f t="array" ref="D36">INDEX('UNESCO Data'!$M$3:$M$4658,MATCH(A36&amp;$D$397,'UNESCO Data'!$B$3:$B$4658&amp;'UNESCO Data'!$A$3:$A$4658,0))</f>
        <v>89.978960000000001</v>
      </c>
      <c r="E36" s="40">
        <f t="array" ref="E36">INDEX('UNESCO Data'!$M$3:$M$4658,MATCH(A36&amp;$E$397,'UNESCO Data'!$B$3:$B$4658&amp;'UNESCO Data'!$A$3:$A$4658,0))</f>
        <v>33.606029999999997</v>
      </c>
      <c r="F36" s="40">
        <f t="array" ref="F36">INDEX('UNESCO Data'!$M$3:$M$4658,MATCH(A36&amp;$F$397,'UNESCO Data'!$B$3:$B$4658&amp;'UNESCO Data'!$A$3:$A$4658,0))</f>
        <v>8.1866500000000002</v>
      </c>
      <c r="G36" s="40">
        <f t="array" ref="G36">INDEX('UNESCO Data'!$M$3:$M$4658,MATCH(A36&amp;$G$397,'UNESCO Data'!$B$3:$B$4658&amp;'UNESCO Data'!$A$3:$A$4658,0))</f>
        <v>4.5133700000000001</v>
      </c>
      <c r="H36" s="40">
        <f t="array" ref="H36">INDEX('UNESCO Data'!$M$3:$M$4658,MATCH(A36&amp;$H$397,'UNESCO Data'!$B$3:$B$4658&amp;'UNESCO Data'!$A$3:$A$4658,0))</f>
        <v>3.8777490000000001</v>
      </c>
      <c r="I36" s="40">
        <f t="array" ref="I36">INDEX('UNESCO Data'!$M$3:$M$4658,MATCH(A36&amp;$I$397,'UNESCO Data'!$B$3:$B$4658&amp;'UNESCO Data'!$A$3:$A$4658,0))</f>
        <v>26.971329999999998</v>
      </c>
      <c r="J36" s="40">
        <f t="array" ref="J36">INDEX('UNESCO Data'!$M$3:$M$4658,MATCH(A36&amp;$J$397,'UNESCO Data'!$B$3:$B$4658&amp;'UNESCO Data'!$A$3:$A$4658,0))</f>
        <v>57.917020000000001</v>
      </c>
      <c r="K36" s="40">
        <f t="array" ref="K36">INDEX('UNESCO Data'!$M$3:$M$4658,MATCH(A36&amp;$K$397,'UNESCO Data'!$B$3:$B$4658&amp;'UNESCO Data'!$A$3:$A$4658,0))</f>
        <v>80.115759999999995</v>
      </c>
      <c r="L36" s="40">
        <f t="array" ref="L36">INDEX('UNESCO Data'!$M$3:$M$4658,MATCH(A36&amp;$L$397,'UNESCO Data'!$B$3:$B$4658&amp;'UNESCO Data'!$A$3:$A$4658,0))</f>
        <v>7.8254599999999996</v>
      </c>
      <c r="M36" s="42">
        <f t="shared" ref="M36:M67" si="1">COUNT(B36:L36)</f>
        <v>11</v>
      </c>
    </row>
    <row r="37" spans="1:13" x14ac:dyDescent="0.25">
      <c r="A37" s="41" t="s">
        <v>37</v>
      </c>
      <c r="B37" s="40">
        <f t="array" ref="B37">INDEX('UNESCO Data'!$M$3:$M$4658,MATCH(A37&amp;$B$397,'UNESCO Data'!$B$3:$B$4658&amp;'UNESCO Data'!$A$3:$A$4658,0))</f>
        <v>31.300599999999999</v>
      </c>
      <c r="C37" s="40">
        <f t="array" ref="C37">INDEX('UNESCO Data'!$M$3:$M$4658,MATCH(A37&amp;$C$397,'UNESCO Data'!$B$3:$B$4658&amp;'UNESCO Data'!$A$3:$A$4658,0))</f>
        <v>48.907119999999999</v>
      </c>
      <c r="D37" s="40">
        <f t="array" ref="D37">INDEX('UNESCO Data'!$M$3:$M$4658,MATCH(A37&amp;$D$397,'UNESCO Data'!$B$3:$B$4658&amp;'UNESCO Data'!$A$3:$A$4658,0))</f>
        <v>75.588989999999995</v>
      </c>
      <c r="E37" s="40">
        <f t="array" ref="E37">INDEX('UNESCO Data'!$M$3:$M$4658,MATCH(A37&amp;$E$397,'UNESCO Data'!$B$3:$B$4658&amp;'UNESCO Data'!$A$3:$A$4658,0))</f>
        <v>23.72016</v>
      </c>
      <c r="F37" s="40">
        <f t="array" ref="F37">INDEX('UNESCO Data'!$M$3:$M$4658,MATCH(A37&amp;$F$397,'UNESCO Data'!$B$3:$B$4658&amp;'UNESCO Data'!$A$3:$A$4658,0))</f>
        <v>9.9951000000000008</v>
      </c>
      <c r="G37" s="40">
        <f t="array" ref="G37">INDEX('UNESCO Data'!$M$3:$M$4658,MATCH(A37&amp;$G$397,'UNESCO Data'!$B$3:$B$4658&amp;'UNESCO Data'!$A$3:$A$4658,0))</f>
        <v>5.4885700000000002</v>
      </c>
      <c r="H37" s="40">
        <f t="array" ref="H37">INDEX('UNESCO Data'!$M$3:$M$4658,MATCH(A37&amp;$H$397,'UNESCO Data'!$B$3:$B$4658&amp;'UNESCO Data'!$A$3:$A$4658,0))</f>
        <v>2.1510500000000001</v>
      </c>
      <c r="I37" s="40">
        <f t="array" ref="I37">INDEX('UNESCO Data'!$M$3:$M$4658,MATCH(A37&amp;$I$397,'UNESCO Data'!$B$3:$B$4658&amp;'UNESCO Data'!$A$3:$A$4658,0))</f>
        <v>50.170340000000003</v>
      </c>
      <c r="J37" s="40">
        <f t="array" ref="J37">INDEX('UNESCO Data'!$M$3:$M$4658,MATCH(A37&amp;$J$397,'UNESCO Data'!$B$3:$B$4658&amp;'UNESCO Data'!$A$3:$A$4658,0))</f>
        <v>64.980180000000004</v>
      </c>
      <c r="K37" s="40">
        <f t="array" ref="K37">INDEX('UNESCO Data'!$M$3:$M$4658,MATCH(A37&amp;$K$397,'UNESCO Data'!$B$3:$B$4658&amp;'UNESCO Data'!$A$3:$A$4658,0))</f>
        <v>62.427630000000001</v>
      </c>
      <c r="L37" s="40">
        <f t="array" ref="L37">INDEX('UNESCO Data'!$M$3:$M$4658,MATCH(A37&amp;$L$397,'UNESCO Data'!$B$3:$B$4658&amp;'UNESCO Data'!$A$3:$A$4658,0))</f>
        <v>12.461460000000001</v>
      </c>
      <c r="M37" s="42">
        <f t="shared" si="1"/>
        <v>11</v>
      </c>
    </row>
    <row r="38" spans="1:13" x14ac:dyDescent="0.25">
      <c r="A38" s="41" t="s">
        <v>38</v>
      </c>
      <c r="B38" s="40">
        <f t="array" ref="B38">INDEX('UNESCO Data'!$M$3:$M$4658,MATCH(A38&amp;$B$397,'UNESCO Data'!$B$3:$B$4658&amp;'UNESCO Data'!$A$3:$A$4658,0))</f>
        <v>5.7146299999999997</v>
      </c>
      <c r="C38" s="40">
        <f t="array" ref="C38">INDEX('UNESCO Data'!$M$3:$M$4658,MATCH(A38&amp;$C$397,'UNESCO Data'!$B$3:$B$4658&amp;'UNESCO Data'!$A$3:$A$4658,0))</f>
        <v>4.7882999999999996</v>
      </c>
      <c r="D38" s="40">
        <f t="array" ref="D38">INDEX('UNESCO Data'!$M$3:$M$4658,MATCH(A38&amp;$D$397,'UNESCO Data'!$B$3:$B$4658&amp;'UNESCO Data'!$A$3:$A$4658,0))</f>
        <v>5.4405599999999996</v>
      </c>
      <c r="E38" s="40">
        <f t="array" ref="E38">INDEX('UNESCO Data'!$M$3:$M$4658,MATCH(A38&amp;$E$397,'UNESCO Data'!$B$3:$B$4658&amp;'UNESCO Data'!$A$3:$A$4658,0))</f>
        <v>97.77</v>
      </c>
      <c r="F38" s="40">
        <f t="array" ref="F38">INDEX('UNESCO Data'!$M$3:$M$4658,MATCH(A38&amp;$F$397,'UNESCO Data'!$B$3:$B$4658&amp;'UNESCO Data'!$A$3:$A$4658,0))</f>
        <v>86.519639999999995</v>
      </c>
      <c r="G38" s="40">
        <f t="array" ref="G38">INDEX('UNESCO Data'!$M$3:$M$4658,MATCH(A38&amp;$G$397,'UNESCO Data'!$B$3:$B$4658&amp;'UNESCO Data'!$A$3:$A$4658,0))</f>
        <v>46.843730000000001</v>
      </c>
      <c r="H38" s="40">
        <f t="array" ref="H38">INDEX('UNESCO Data'!$M$3:$M$4658,MATCH(A38&amp;$H$397,'UNESCO Data'!$B$3:$B$4658&amp;'UNESCO Data'!$A$3:$A$4658,0))</f>
        <v>9.9148800000000001</v>
      </c>
      <c r="I38" s="40">
        <f t="array" ref="I38">INDEX('UNESCO Data'!$M$3:$M$4658,MATCH(A38&amp;$I$397,'UNESCO Data'!$B$3:$B$4658&amp;'UNESCO Data'!$A$3:$A$4658,0))</f>
        <v>99.163470000000004</v>
      </c>
      <c r="J38" s="40" t="str">
        <f t="array" ref="J38">INDEX('UNESCO Data'!$M$3:$M$4658,MATCH(A38&amp;$J$397,'UNESCO Data'!$B$3:$B$4658&amp;'UNESCO Data'!$A$3:$A$4658,0))</f>
        <v/>
      </c>
      <c r="K38" s="40">
        <f t="array" ref="K38">INDEX('UNESCO Data'!$M$3:$M$4658,MATCH(A38&amp;$K$397,'UNESCO Data'!$B$3:$B$4658&amp;'UNESCO Data'!$A$3:$A$4658,0))</f>
        <v>19.525870000000001</v>
      </c>
      <c r="L38" s="40">
        <f t="array" ref="L38">INDEX('UNESCO Data'!$M$3:$M$4658,MATCH(A38&amp;$L$397,'UNESCO Data'!$B$3:$B$4658&amp;'UNESCO Data'!$A$3:$A$4658,0))</f>
        <v>18.90297</v>
      </c>
      <c r="M38" s="42">
        <f t="shared" si="1"/>
        <v>10</v>
      </c>
    </row>
    <row r="39" spans="1:13" x14ac:dyDescent="0.25">
      <c r="A39" s="41" t="s">
        <v>39</v>
      </c>
      <c r="B39" s="40">
        <f t="array" ref="B39">INDEX('UNESCO Data'!$M$3:$M$4658,MATCH(A39&amp;$B$397,'UNESCO Data'!$B$3:$B$4658&amp;'UNESCO Data'!$A$3:$A$4658,0))</f>
        <v>4.2940800000000001</v>
      </c>
      <c r="C39" s="40">
        <f t="array" ref="C39">INDEX('UNESCO Data'!$M$3:$M$4658,MATCH(A39&amp;$C$397,'UNESCO Data'!$B$3:$B$4658&amp;'UNESCO Data'!$A$3:$A$4658,0))</f>
        <v>5.0435400000000001</v>
      </c>
      <c r="D39" s="40">
        <f t="array" ref="D39">INDEX('UNESCO Data'!$M$3:$M$4658,MATCH(A39&amp;$D$397,'UNESCO Data'!$B$3:$B$4658&amp;'UNESCO Data'!$A$3:$A$4658,0))</f>
        <v>26.282620000000001</v>
      </c>
      <c r="E39" s="40">
        <f t="array" ref="E39">INDEX('UNESCO Data'!$M$3:$M$4658,MATCH(A39&amp;$E$397,'UNESCO Data'!$B$3:$B$4658&amp;'UNESCO Data'!$A$3:$A$4658,0))</f>
        <v>90.192480000000003</v>
      </c>
      <c r="F39" s="40">
        <f t="array" ref="F39">INDEX('UNESCO Data'!$M$3:$M$4658,MATCH(A39&amp;$F$397,'UNESCO Data'!$B$3:$B$4658&amp;'UNESCO Data'!$A$3:$A$4658,0))</f>
        <v>76.287939999999992</v>
      </c>
      <c r="G39" s="40">
        <f t="array" ref="G39">INDEX('UNESCO Data'!$M$3:$M$4658,MATCH(A39&amp;$G$397,'UNESCO Data'!$B$3:$B$4658&amp;'UNESCO Data'!$A$3:$A$4658,0))</f>
        <v>38.547319999999999</v>
      </c>
      <c r="H39" s="40">
        <f t="array" ref="H39">INDEX('UNESCO Data'!$M$3:$M$4658,MATCH(A39&amp;$H$397,'UNESCO Data'!$B$3:$B$4658&amp;'UNESCO Data'!$A$3:$A$4658,0))</f>
        <v>6.5242500000000003</v>
      </c>
      <c r="I39" s="40">
        <f t="array" ref="I39">INDEX('UNESCO Data'!$M$3:$M$4658,MATCH(A39&amp;$I$397,'UNESCO Data'!$B$3:$B$4658&amp;'UNESCO Data'!$A$3:$A$4658,0))</f>
        <v>99.712100000000007</v>
      </c>
      <c r="J39" s="40" t="str">
        <f t="array" ref="J39">INDEX('UNESCO Data'!$M$3:$M$4658,MATCH(A39&amp;$J$397,'UNESCO Data'!$B$3:$B$4658&amp;'UNESCO Data'!$A$3:$A$4658,0))</f>
        <v/>
      </c>
      <c r="K39" s="40">
        <f t="array" ref="K39">INDEX('UNESCO Data'!$M$3:$M$4658,MATCH(A39&amp;$K$397,'UNESCO Data'!$B$3:$B$4658&amp;'UNESCO Data'!$A$3:$A$4658,0))</f>
        <v>16.294409999999999</v>
      </c>
      <c r="L39" s="40" t="str">
        <f t="array" ref="L39">INDEX('UNESCO Data'!$M$3:$M$4658,MATCH(A39&amp;$L$397,'UNESCO Data'!$B$3:$B$4658&amp;'UNESCO Data'!$A$3:$A$4658,0))</f>
        <v/>
      </c>
      <c r="M39" s="42">
        <f t="shared" si="1"/>
        <v>9</v>
      </c>
    </row>
    <row r="40" spans="1:13" x14ac:dyDescent="0.25">
      <c r="A40" s="41" t="s">
        <v>40</v>
      </c>
      <c r="B40" s="40">
        <f t="array" ref="B40">INDEX('UNESCO Data'!$M$3:$M$4658,MATCH(A40&amp;$B$397,'UNESCO Data'!$B$3:$B$4658&amp;'UNESCO Data'!$A$3:$A$4658,0))</f>
        <v>6.5558100000000001</v>
      </c>
      <c r="C40" s="40">
        <f t="array" ref="C40">INDEX('UNESCO Data'!$M$3:$M$4658,MATCH(A40&amp;$C$397,'UNESCO Data'!$B$3:$B$4658&amp;'UNESCO Data'!$A$3:$A$4658,0))</f>
        <v>4.7947499999999996</v>
      </c>
      <c r="D40" s="40">
        <f t="array" ref="D40">INDEX('UNESCO Data'!$M$3:$M$4658,MATCH(A40&amp;$D$397,'UNESCO Data'!$B$3:$B$4658&amp;'UNESCO Data'!$A$3:$A$4658,0))</f>
        <v>14.882820000000001</v>
      </c>
      <c r="E40" s="40">
        <f t="array" ref="E40">INDEX('UNESCO Data'!$M$3:$M$4658,MATCH(A40&amp;$E$397,'UNESCO Data'!$B$3:$B$4658&amp;'UNESCO Data'!$A$3:$A$4658,0))</f>
        <v>94.54</v>
      </c>
      <c r="F40" s="40">
        <f t="array" ref="F40">INDEX('UNESCO Data'!$M$3:$M$4658,MATCH(A40&amp;$F$397,'UNESCO Data'!$B$3:$B$4658&amp;'UNESCO Data'!$A$3:$A$4658,0))</f>
        <v>77.361149999999995</v>
      </c>
      <c r="G40" s="40">
        <f t="array" ref="G40">INDEX('UNESCO Data'!$M$3:$M$4658,MATCH(A40&amp;$G$397,'UNESCO Data'!$B$3:$B$4658&amp;'UNESCO Data'!$A$3:$A$4658,0))</f>
        <v>68.397090000000006</v>
      </c>
      <c r="H40" s="40">
        <f t="array" ref="H40">INDEX('UNESCO Data'!$M$3:$M$4658,MATCH(A40&amp;$H$397,'UNESCO Data'!$B$3:$B$4658&amp;'UNESCO Data'!$A$3:$A$4658,0))</f>
        <v>8.1716200000000008</v>
      </c>
      <c r="I40" s="40">
        <f t="array" ref="I40">INDEX('UNESCO Data'!$M$3:$M$4658,MATCH(A40&amp;$I$397,'UNESCO Data'!$B$3:$B$4658&amp;'UNESCO Data'!$A$3:$A$4658,0))</f>
        <v>99.099109999999996</v>
      </c>
      <c r="J40" s="40">
        <f t="array" ref="J40">INDEX('UNESCO Data'!$M$3:$M$4658,MATCH(A40&amp;$J$397,'UNESCO Data'!$B$3:$B$4658&amp;'UNESCO Data'!$A$3:$A$4658,0))</f>
        <v>98.230879999999999</v>
      </c>
      <c r="K40" s="40">
        <f t="array" ref="K40">INDEX('UNESCO Data'!$M$3:$M$4658,MATCH(A40&amp;$K$397,'UNESCO Data'!$B$3:$B$4658&amp;'UNESCO Data'!$A$3:$A$4658,0))</f>
        <v>23.799299999999999</v>
      </c>
      <c r="L40" s="40">
        <f t="array" ref="L40">INDEX('UNESCO Data'!$M$3:$M$4658,MATCH(A40&amp;$L$397,'UNESCO Data'!$B$3:$B$4658&amp;'UNESCO Data'!$A$3:$A$4658,0))</f>
        <v>15.04612</v>
      </c>
      <c r="M40" s="42">
        <f t="shared" si="1"/>
        <v>11</v>
      </c>
    </row>
    <row r="41" spans="1:13" x14ac:dyDescent="0.25">
      <c r="A41" s="41" t="s">
        <v>41</v>
      </c>
      <c r="B41" s="40">
        <f t="array" ref="B41">INDEX('UNESCO Data'!$M$3:$M$4658,MATCH(A41&amp;$B$397,'UNESCO Data'!$B$3:$B$4658&amp;'UNESCO Data'!$A$3:$A$4658,0))</f>
        <v>20.115790000000001</v>
      </c>
      <c r="C41" s="40">
        <f t="array" ref="C41">INDEX('UNESCO Data'!$M$3:$M$4658,MATCH(A41&amp;$C$397,'UNESCO Data'!$B$3:$B$4658&amp;'UNESCO Data'!$A$3:$A$4658,0))</f>
        <v>27.10858</v>
      </c>
      <c r="D41" s="40">
        <f t="array" ref="D41">INDEX('UNESCO Data'!$M$3:$M$4658,MATCH(A41&amp;$D$397,'UNESCO Data'!$B$3:$B$4658&amp;'UNESCO Data'!$A$3:$A$4658,0))</f>
        <v>55.193420000000003</v>
      </c>
      <c r="E41" s="40">
        <f t="array" ref="E41">INDEX('UNESCO Data'!$M$3:$M$4658,MATCH(A41&amp;$E$397,'UNESCO Data'!$B$3:$B$4658&amp;'UNESCO Data'!$A$3:$A$4658,0))</f>
        <v>73.231139999999996</v>
      </c>
      <c r="F41" s="40">
        <f t="array" ref="F41">INDEX('UNESCO Data'!$M$3:$M$4658,MATCH(A41&amp;$F$397,'UNESCO Data'!$B$3:$B$4658&amp;'UNESCO Data'!$A$3:$A$4658,0))</f>
        <v>38.078109999999995</v>
      </c>
      <c r="G41" s="40">
        <f t="array" ref="G41">INDEX('UNESCO Data'!$M$3:$M$4658,MATCH(A41&amp;$G$397,'UNESCO Data'!$B$3:$B$4658&amp;'UNESCO Data'!$A$3:$A$4658,0))</f>
        <v>26.979690000000002</v>
      </c>
      <c r="H41" s="40">
        <f t="array" ref="H41">INDEX('UNESCO Data'!$M$3:$M$4658,MATCH(A41&amp;$H$397,'UNESCO Data'!$B$3:$B$4658&amp;'UNESCO Data'!$A$3:$A$4658,0))</f>
        <v>8.0462939999999996</v>
      </c>
      <c r="I41" s="40">
        <f t="array" ref="I41">INDEX('UNESCO Data'!$M$3:$M$4658,MATCH(A41&amp;$I$397,'UNESCO Data'!$B$3:$B$4658&amp;'UNESCO Data'!$A$3:$A$4658,0))</f>
        <v>88.144980000000004</v>
      </c>
      <c r="J41" s="40">
        <f t="array" ref="J41">INDEX('UNESCO Data'!$M$3:$M$4658,MATCH(A41&amp;$J$397,'UNESCO Data'!$B$3:$B$4658&amp;'UNESCO Data'!$A$3:$A$4658,0))</f>
        <v>75.057839999999999</v>
      </c>
      <c r="K41" s="40">
        <f t="array" ref="K41">INDEX('UNESCO Data'!$M$3:$M$4658,MATCH(A41&amp;$K$397,'UNESCO Data'!$B$3:$B$4658&amp;'UNESCO Data'!$A$3:$A$4658,0))</f>
        <v>27.807960000000001</v>
      </c>
      <c r="L41" s="40">
        <f t="array" ref="L41">INDEX('UNESCO Data'!$M$3:$M$4658,MATCH(A41&amp;$L$397,'UNESCO Data'!$B$3:$B$4658&amp;'UNESCO Data'!$A$3:$A$4658,0))</f>
        <v>15.32466</v>
      </c>
      <c r="M41" s="42">
        <f t="shared" si="1"/>
        <v>11</v>
      </c>
    </row>
    <row r="42" spans="1:13" x14ac:dyDescent="0.25">
      <c r="A42" s="41" t="s">
        <v>42</v>
      </c>
      <c r="B42" s="40">
        <f t="array" ref="B42">INDEX('UNESCO Data'!$M$3:$M$4658,MATCH(A42&amp;$B$397,'UNESCO Data'!$B$3:$B$4658&amp;'UNESCO Data'!$A$3:$A$4658,0))</f>
        <v>3.2386400000000002</v>
      </c>
      <c r="C42" s="40">
        <f t="array" ref="C42">INDEX('UNESCO Data'!$M$3:$M$4658,MATCH(A42&amp;$C$397,'UNESCO Data'!$B$3:$B$4658&amp;'UNESCO Data'!$A$3:$A$4658,0))</f>
        <v>11.357889999999999</v>
      </c>
      <c r="D42" s="40">
        <f t="array" ref="D42">INDEX('UNESCO Data'!$M$3:$M$4658,MATCH(A42&amp;$D$397,'UNESCO Data'!$B$3:$B$4658&amp;'UNESCO Data'!$A$3:$A$4658,0))</f>
        <v>31.447510000000001</v>
      </c>
      <c r="E42" s="40">
        <f t="array" ref="E42">INDEX('UNESCO Data'!$M$3:$M$4658,MATCH(A42&amp;$E$397,'UNESCO Data'!$B$3:$B$4658&amp;'UNESCO Data'!$A$3:$A$4658,0))</f>
        <v>72.217280000000002</v>
      </c>
      <c r="F42" s="40">
        <f t="array" ref="F42">INDEX('UNESCO Data'!$M$3:$M$4658,MATCH(A42&amp;$F$397,'UNESCO Data'!$B$3:$B$4658&amp;'UNESCO Data'!$A$3:$A$4658,0))</f>
        <v>32.524940000000001</v>
      </c>
      <c r="G42" s="40">
        <f t="array" ref="G42">INDEX('UNESCO Data'!$M$3:$M$4658,MATCH(A42&amp;$G$397,'UNESCO Data'!$B$3:$B$4658&amp;'UNESCO Data'!$A$3:$A$4658,0))</f>
        <v>14.90875</v>
      </c>
      <c r="H42" s="40">
        <f t="array" ref="H42">INDEX('UNESCO Data'!$M$3:$M$4658,MATCH(A42&amp;$H$397,'UNESCO Data'!$B$3:$B$4658&amp;'UNESCO Data'!$A$3:$A$4658,0))</f>
        <v>8.3725070000000006</v>
      </c>
      <c r="I42" s="40">
        <f t="array" ref="I42">INDEX('UNESCO Data'!$M$3:$M$4658,MATCH(A42&amp;$I$397,'UNESCO Data'!$B$3:$B$4658&amp;'UNESCO Data'!$A$3:$A$4658,0))</f>
        <v>76.946079999999995</v>
      </c>
      <c r="J42" s="40">
        <f t="array" ref="J42">INDEX('UNESCO Data'!$M$3:$M$4658,MATCH(A42&amp;$J$397,'UNESCO Data'!$B$3:$B$4658&amp;'UNESCO Data'!$A$3:$A$4658,0))</f>
        <v>80.317059999999998</v>
      </c>
      <c r="K42" s="40">
        <f t="array" ref="K42">INDEX('UNESCO Data'!$M$3:$M$4658,MATCH(A42&amp;$K$397,'UNESCO Data'!$B$3:$B$4658&amp;'UNESCO Data'!$A$3:$A$4658,0))</f>
        <v>44.442</v>
      </c>
      <c r="L42" s="40">
        <f t="array" ref="L42">INDEX('UNESCO Data'!$M$3:$M$4658,MATCH(A42&amp;$L$397,'UNESCO Data'!$B$3:$B$4658&amp;'UNESCO Data'!$A$3:$A$4658,0))</f>
        <v>29.01839</v>
      </c>
      <c r="M42" s="42">
        <f t="shared" si="1"/>
        <v>11</v>
      </c>
    </row>
    <row r="43" spans="1:13" x14ac:dyDescent="0.25">
      <c r="A43" s="41" t="s">
        <v>43</v>
      </c>
      <c r="B43" s="40">
        <f t="array" ref="B43">INDEX('UNESCO Data'!$M$3:$M$4658,MATCH(A43&amp;$B$397,'UNESCO Data'!$B$3:$B$4658&amp;'UNESCO Data'!$A$3:$A$4658,0))</f>
        <v>3.5220600000000002</v>
      </c>
      <c r="C43" s="40">
        <f t="array" ref="C43">INDEX('UNESCO Data'!$M$3:$M$4658,MATCH(A43&amp;$C$397,'UNESCO Data'!$B$3:$B$4658&amp;'UNESCO Data'!$A$3:$A$4658,0))</f>
        <v>8.3843499999999995</v>
      </c>
      <c r="D43" s="40">
        <f t="array" ref="D43">INDEX('UNESCO Data'!$M$3:$M$4658,MATCH(A43&amp;$D$397,'UNESCO Data'!$B$3:$B$4658&amp;'UNESCO Data'!$A$3:$A$4658,0))</f>
        <v>12.39181</v>
      </c>
      <c r="E43" s="40">
        <f t="array" ref="E43">INDEX('UNESCO Data'!$M$3:$M$4658,MATCH(A43&amp;$E$397,'UNESCO Data'!$B$3:$B$4658&amp;'UNESCO Data'!$A$3:$A$4658,0))</f>
        <v>94.89</v>
      </c>
      <c r="F43" s="40">
        <f t="array" ref="F43">INDEX('UNESCO Data'!$M$3:$M$4658,MATCH(A43&amp;$F$397,'UNESCO Data'!$B$3:$B$4658&amp;'UNESCO Data'!$A$3:$A$4658,0))</f>
        <v>72.313959999999994</v>
      </c>
      <c r="G43" s="40">
        <f t="array" ref="G43">INDEX('UNESCO Data'!$M$3:$M$4658,MATCH(A43&amp;$G$397,'UNESCO Data'!$B$3:$B$4658&amp;'UNESCO Data'!$A$3:$A$4658,0))</f>
        <v>55.747300000000003</v>
      </c>
      <c r="H43" s="40">
        <f t="array" ref="H43">INDEX('UNESCO Data'!$M$3:$M$4658,MATCH(A43&amp;$H$397,'UNESCO Data'!$B$3:$B$4658&amp;'UNESCO Data'!$A$3:$A$4658,0))</f>
        <v>8.6825899999999994</v>
      </c>
      <c r="I43" s="40">
        <f t="array" ref="I43">INDEX('UNESCO Data'!$M$3:$M$4658,MATCH(A43&amp;$I$397,'UNESCO Data'!$B$3:$B$4658&amp;'UNESCO Data'!$A$3:$A$4658,0))</f>
        <v>99.42989</v>
      </c>
      <c r="J43" s="40">
        <f t="array" ref="J43">INDEX('UNESCO Data'!$M$3:$M$4658,MATCH(A43&amp;$J$397,'UNESCO Data'!$B$3:$B$4658&amp;'UNESCO Data'!$A$3:$A$4658,0))</f>
        <v>93.908810000000003</v>
      </c>
      <c r="K43" s="40">
        <f t="array" ref="K43">INDEX('UNESCO Data'!$M$3:$M$4658,MATCH(A43&amp;$K$397,'UNESCO Data'!$B$3:$B$4658&amp;'UNESCO Data'!$A$3:$A$4658,0))</f>
        <v>12.676299999999999</v>
      </c>
      <c r="L43" s="40">
        <f t="array" ref="L43">INDEX('UNESCO Data'!$M$3:$M$4658,MATCH(A43&amp;$L$397,'UNESCO Data'!$B$3:$B$4658&amp;'UNESCO Data'!$A$3:$A$4658,0))</f>
        <v>23.38043</v>
      </c>
      <c r="M43" s="42">
        <f t="shared" si="1"/>
        <v>11</v>
      </c>
    </row>
    <row r="44" spans="1:13" x14ac:dyDescent="0.25">
      <c r="A44" s="41" t="s">
        <v>44</v>
      </c>
      <c r="B44" s="40">
        <f t="array" ref="B44">INDEX('UNESCO Data'!$M$3:$M$4658,MATCH(A44&amp;$B$397,'UNESCO Data'!$B$3:$B$4658&amp;'UNESCO Data'!$A$3:$A$4658,0))</f>
        <v>25.2883</v>
      </c>
      <c r="C44" s="40">
        <f t="array" ref="C44">INDEX('UNESCO Data'!$M$3:$M$4658,MATCH(A44&amp;$C$397,'UNESCO Data'!$B$3:$B$4658&amp;'UNESCO Data'!$A$3:$A$4658,0))</f>
        <v>46.606549999999999</v>
      </c>
      <c r="D44" s="40">
        <f t="array" ref="D44">INDEX('UNESCO Data'!$M$3:$M$4658,MATCH(A44&amp;$D$397,'UNESCO Data'!$B$3:$B$4658&amp;'UNESCO Data'!$A$3:$A$4658,0))</f>
        <v>72.053870000000003</v>
      </c>
      <c r="E44" s="40">
        <f t="array" ref="E44">INDEX('UNESCO Data'!$M$3:$M$4658,MATCH(A44&amp;$E$397,'UNESCO Data'!$B$3:$B$4658&amp;'UNESCO Data'!$A$3:$A$4658,0))</f>
        <v>38.294809999999998</v>
      </c>
      <c r="F44" s="40">
        <f t="array" ref="F44">INDEX('UNESCO Data'!$M$3:$M$4658,MATCH(A44&amp;$F$397,'UNESCO Data'!$B$3:$B$4658&amp;'UNESCO Data'!$A$3:$A$4658,0))</f>
        <v>16.998699999999999</v>
      </c>
      <c r="G44" s="40">
        <f t="array" ref="G44">INDEX('UNESCO Data'!$M$3:$M$4658,MATCH(A44&amp;$G$397,'UNESCO Data'!$B$3:$B$4658&amp;'UNESCO Data'!$A$3:$A$4658,0))</f>
        <v>11.10065</v>
      </c>
      <c r="H44" s="40">
        <f t="array" ref="H44">INDEX('UNESCO Data'!$M$3:$M$4658,MATCH(A44&amp;$H$397,'UNESCO Data'!$B$3:$B$4658&amp;'UNESCO Data'!$A$3:$A$4658,0))</f>
        <v>2.36565</v>
      </c>
      <c r="I44" s="40">
        <f t="array" ref="I44">INDEX('UNESCO Data'!$M$3:$M$4658,MATCH(A44&amp;$I$397,'UNESCO Data'!$B$3:$B$4658&amp;'UNESCO Data'!$A$3:$A$4658,0))</f>
        <v>40.69547</v>
      </c>
      <c r="J44" s="40">
        <f t="array" ref="J44">INDEX('UNESCO Data'!$M$3:$M$4658,MATCH(A44&amp;$J$397,'UNESCO Data'!$B$3:$B$4658&amp;'UNESCO Data'!$A$3:$A$4658,0))</f>
        <v>100</v>
      </c>
      <c r="K44" s="40">
        <f t="array" ref="K44">INDEX('UNESCO Data'!$M$3:$M$4658,MATCH(A44&amp;$K$397,'UNESCO Data'!$B$3:$B$4658&amp;'UNESCO Data'!$A$3:$A$4658,0))</f>
        <v>42.0505</v>
      </c>
      <c r="L44" s="40">
        <f t="array" ref="L44">INDEX('UNESCO Data'!$M$3:$M$4658,MATCH(A44&amp;$L$397,'UNESCO Data'!$B$3:$B$4658&amp;'UNESCO Data'!$A$3:$A$4658,0))</f>
        <v>21.173220000000001</v>
      </c>
      <c r="M44" s="42">
        <f t="shared" si="1"/>
        <v>11</v>
      </c>
    </row>
    <row r="45" spans="1:13" x14ac:dyDescent="0.25">
      <c r="A45" s="41" t="s">
        <v>45</v>
      </c>
      <c r="B45" s="40">
        <f t="array" ref="B45">INDEX('UNESCO Data'!$M$3:$M$4658,MATCH(A45&amp;$B$397,'UNESCO Data'!$B$3:$B$4658&amp;'UNESCO Data'!$A$3:$A$4658,0))</f>
        <v>0.34411000000000003</v>
      </c>
      <c r="C45" s="40">
        <f t="array" ref="C45">INDEX('UNESCO Data'!$M$3:$M$4658,MATCH(A45&amp;$C$397,'UNESCO Data'!$B$3:$B$4658&amp;'UNESCO Data'!$A$3:$A$4658,0))</f>
        <v>0.69116999999999995</v>
      </c>
      <c r="D45" s="40">
        <f t="array" ref="D45">INDEX('UNESCO Data'!$M$3:$M$4658,MATCH(A45&amp;$D$397,'UNESCO Data'!$B$3:$B$4658&amp;'UNESCO Data'!$A$3:$A$4658,0))</f>
        <v>8.4844899999999992</v>
      </c>
      <c r="E45" s="40" t="str">
        <f t="array" ref="E45">INDEX('UNESCO Data'!$M$3:$M$4658,MATCH(A45&amp;$E$397,'UNESCO Data'!$B$3:$B$4658&amp;'UNESCO Data'!$A$3:$A$4658,0))</f>
        <v/>
      </c>
      <c r="F45" s="40">
        <f t="array" ref="F45">INDEX('UNESCO Data'!$M$3:$M$4658,MATCH(A45&amp;$F$397,'UNESCO Data'!$B$3:$B$4658&amp;'UNESCO Data'!$A$3:$A$4658,0))</f>
        <v>99.560510000000008</v>
      </c>
      <c r="G45" s="40">
        <f t="array" ref="G45">INDEX('UNESCO Data'!$M$3:$M$4658,MATCH(A45&amp;$G$397,'UNESCO Data'!$B$3:$B$4658&amp;'UNESCO Data'!$A$3:$A$4658,0))</f>
        <v>95.228139999999996</v>
      </c>
      <c r="H45" s="40">
        <f t="array" ref="H45">INDEX('UNESCO Data'!$M$3:$M$4658,MATCH(A45&amp;$H$397,'UNESCO Data'!$B$3:$B$4658&amp;'UNESCO Data'!$A$3:$A$4658,0))</f>
        <v>10.62054</v>
      </c>
      <c r="I45" s="40">
        <f t="array" ref="I45">INDEX('UNESCO Data'!$M$3:$M$4658,MATCH(A45&amp;$I$397,'UNESCO Data'!$B$3:$B$4658&amp;'UNESCO Data'!$A$3:$A$4658,0))</f>
        <v>99.754360000000005</v>
      </c>
      <c r="J45" s="40" t="str">
        <f t="array" ref="J45">INDEX('UNESCO Data'!$M$3:$M$4658,MATCH(A45&amp;$J$397,'UNESCO Data'!$B$3:$B$4658&amp;'UNESCO Data'!$A$3:$A$4658,0))</f>
        <v/>
      </c>
      <c r="K45" s="40">
        <f t="array" ref="K45">INDEX('UNESCO Data'!$M$3:$M$4658,MATCH(A45&amp;$K$397,'UNESCO Data'!$B$3:$B$4658&amp;'UNESCO Data'!$A$3:$A$4658,0))</f>
        <v>13.702</v>
      </c>
      <c r="L45" s="40">
        <f t="array" ref="L45">INDEX('UNESCO Data'!$M$3:$M$4658,MATCH(A45&amp;$L$397,'UNESCO Data'!$B$3:$B$4658&amp;'UNESCO Data'!$A$3:$A$4658,0))</f>
        <v>9.6024100000000008</v>
      </c>
      <c r="M45" s="42">
        <f t="shared" si="1"/>
        <v>9</v>
      </c>
    </row>
    <row r="46" spans="1:13" x14ac:dyDescent="0.25">
      <c r="A46" s="41" t="s">
        <v>46</v>
      </c>
      <c r="B46" s="40">
        <f t="array" ref="B46">INDEX('UNESCO Data'!$M$3:$M$4658,MATCH(A46&amp;$B$397,'UNESCO Data'!$B$3:$B$4658&amp;'UNESCO Data'!$A$3:$A$4658,0))</f>
        <v>7.6249500000000001</v>
      </c>
      <c r="C46" s="40">
        <f t="array" ref="C46">INDEX('UNESCO Data'!$M$3:$M$4658,MATCH(A46&amp;$C$397,'UNESCO Data'!$B$3:$B$4658&amp;'UNESCO Data'!$A$3:$A$4658,0))</f>
        <v>0.76231000000000004</v>
      </c>
      <c r="D46" s="40">
        <f t="array" ref="D46">INDEX('UNESCO Data'!$M$3:$M$4658,MATCH(A46&amp;$D$397,'UNESCO Data'!$B$3:$B$4658&amp;'UNESCO Data'!$A$3:$A$4658,0))</f>
        <v>16.709969999999998</v>
      </c>
      <c r="E46" s="40">
        <f t="array" ref="E46">INDEX('UNESCO Data'!$M$3:$M$4658,MATCH(A46&amp;$E$397,'UNESCO Data'!$B$3:$B$4658&amp;'UNESCO Data'!$A$3:$A$4658,0))</f>
        <v>99.71584</v>
      </c>
      <c r="F46" s="40">
        <f t="array" ref="F46">INDEX('UNESCO Data'!$M$3:$M$4658,MATCH(A46&amp;$F$397,'UNESCO Data'!$B$3:$B$4658&amp;'UNESCO Data'!$A$3:$A$4658,0))</f>
        <v>98.250630000000001</v>
      </c>
      <c r="G46" s="40">
        <f t="array" ref="G46">INDEX('UNESCO Data'!$M$3:$M$4658,MATCH(A46&amp;$G$397,'UNESCO Data'!$B$3:$B$4658&amp;'UNESCO Data'!$A$3:$A$4658,0))</f>
        <v>86.434889999999996</v>
      </c>
      <c r="H46" s="40">
        <f t="array" ref="H46">INDEX('UNESCO Data'!$M$3:$M$4658,MATCH(A46&amp;$H$397,'UNESCO Data'!$B$3:$B$4658&amp;'UNESCO Data'!$A$3:$A$4658,0))</f>
        <v>11.38476</v>
      </c>
      <c r="I46" s="40">
        <f t="array" ref="I46">INDEX('UNESCO Data'!$M$3:$M$4658,MATCH(A46&amp;$I$397,'UNESCO Data'!$B$3:$B$4658&amp;'UNESCO Data'!$A$3:$A$4658,0))</f>
        <v>99.908630000000002</v>
      </c>
      <c r="J46" s="40">
        <f t="array" ref="J46">INDEX('UNESCO Data'!$M$3:$M$4658,MATCH(A46&amp;$J$397,'UNESCO Data'!$B$3:$B$4658&amp;'UNESCO Data'!$A$3:$A$4658,0))</f>
        <v>100</v>
      </c>
      <c r="K46" s="40">
        <f t="array" ref="K46">INDEX('UNESCO Data'!$M$3:$M$4658,MATCH(A46&amp;$K$397,'UNESCO Data'!$B$3:$B$4658&amp;'UNESCO Data'!$A$3:$A$4658,0))</f>
        <v>8.8991699999999998</v>
      </c>
      <c r="L46" s="40" t="str">
        <f t="array" ref="L46">INDEX('UNESCO Data'!$M$3:$M$4658,MATCH(A46&amp;$L$397,'UNESCO Data'!$B$3:$B$4658&amp;'UNESCO Data'!$A$3:$A$4658,0))</f>
        <v/>
      </c>
      <c r="M46" s="42">
        <f t="shared" si="1"/>
        <v>10</v>
      </c>
    </row>
    <row r="47" spans="1:13" x14ac:dyDescent="0.25">
      <c r="A47" s="41" t="s">
        <v>47</v>
      </c>
      <c r="B47" s="40">
        <f t="array" ref="B47">INDEX('UNESCO Data'!$M$3:$M$4658,MATCH(A47&amp;$B$397,'UNESCO Data'!$B$3:$B$4658&amp;'UNESCO Data'!$A$3:$A$4658,0))</f>
        <v>1.8408899999999999</v>
      </c>
      <c r="C47" s="40">
        <f t="array" ref="C47">INDEX('UNESCO Data'!$M$3:$M$4658,MATCH(A47&amp;$C$397,'UNESCO Data'!$B$3:$B$4658&amp;'UNESCO Data'!$A$3:$A$4658,0))</f>
        <v>1.90404</v>
      </c>
      <c r="D47" s="40">
        <f t="array" ref="D47">INDEX('UNESCO Data'!$M$3:$M$4658,MATCH(A47&amp;$D$397,'UNESCO Data'!$B$3:$B$4658&amp;'UNESCO Data'!$A$3:$A$4658,0))</f>
        <v>5.0662700000000003</v>
      </c>
      <c r="E47" s="40" t="str">
        <f t="array" ref="E47">INDEX('UNESCO Data'!$M$3:$M$4658,MATCH(A47&amp;$E$397,'UNESCO Data'!$B$3:$B$4658&amp;'UNESCO Data'!$A$3:$A$4658,0))</f>
        <v/>
      </c>
      <c r="F47" s="40">
        <f t="array" ref="F47">INDEX('UNESCO Data'!$M$3:$M$4658,MATCH(A47&amp;$F$397,'UNESCO Data'!$B$3:$B$4658&amp;'UNESCO Data'!$A$3:$A$4658,0))</f>
        <v>99.110060000000004</v>
      </c>
      <c r="G47" s="40">
        <f t="array" ref="G47">INDEX('UNESCO Data'!$M$3:$M$4658,MATCH(A47&amp;$G$397,'UNESCO Data'!$B$3:$B$4658&amp;'UNESCO Data'!$A$3:$A$4658,0))</f>
        <v>93.829390000000004</v>
      </c>
      <c r="H47" s="40">
        <f t="array" ref="H47">INDEX('UNESCO Data'!$M$3:$M$4658,MATCH(A47&amp;$H$397,'UNESCO Data'!$B$3:$B$4658&amp;'UNESCO Data'!$A$3:$A$4658,0))</f>
        <v>11.754860000000001</v>
      </c>
      <c r="I47" s="40">
        <f t="array" ref="I47">INDEX('UNESCO Data'!$M$3:$M$4658,MATCH(A47&amp;$I$397,'UNESCO Data'!$B$3:$B$4658&amp;'UNESCO Data'!$A$3:$A$4658,0))</f>
        <v>99.879339999999999</v>
      </c>
      <c r="J47" s="40" t="str">
        <f t="array" ref="J47">INDEX('UNESCO Data'!$M$3:$M$4658,MATCH(A47&amp;$J$397,'UNESCO Data'!$B$3:$B$4658&amp;'UNESCO Data'!$A$3:$A$4658,0))</f>
        <v/>
      </c>
      <c r="K47" s="40">
        <f t="array" ref="K47">INDEX('UNESCO Data'!$M$3:$M$4658,MATCH(A47&amp;$K$397,'UNESCO Data'!$B$3:$B$4658&amp;'UNESCO Data'!$A$3:$A$4658,0))</f>
        <v>11.91513</v>
      </c>
      <c r="L47" s="40">
        <f t="array" ref="L47">INDEX('UNESCO Data'!$M$3:$M$4658,MATCH(A47&amp;$L$397,'UNESCO Data'!$B$3:$B$4658&amp;'UNESCO Data'!$A$3:$A$4658,0))</f>
        <v>15.53378</v>
      </c>
      <c r="M47" s="42">
        <f t="shared" si="1"/>
        <v>9</v>
      </c>
    </row>
    <row r="48" spans="1:13" x14ac:dyDescent="0.25">
      <c r="A48" s="41" t="s">
        <v>48</v>
      </c>
      <c r="B48" s="40" t="str">
        <f t="array" ref="B48">INDEX('UNESCO Data'!$M$3:$M$4658,MATCH(A48&amp;$B$397,'UNESCO Data'!$B$3:$B$4658&amp;'UNESCO Data'!$A$3:$A$4658,0))</f>
        <v/>
      </c>
      <c r="C48" s="40" t="str">
        <f t="array" ref="C48">INDEX('UNESCO Data'!$M$3:$M$4658,MATCH(A48&amp;$C$397,'UNESCO Data'!$B$3:$B$4658&amp;'UNESCO Data'!$A$3:$A$4658,0))</f>
        <v/>
      </c>
      <c r="D48" s="40" t="str">
        <f t="array" ref="D48">INDEX('UNESCO Data'!$M$3:$M$4658,MATCH(A48&amp;$D$397,'UNESCO Data'!$B$3:$B$4658&amp;'UNESCO Data'!$A$3:$A$4658,0))</f>
        <v/>
      </c>
      <c r="E48" s="40" t="str">
        <f t="array" ref="E48">INDEX('UNESCO Data'!$M$3:$M$4658,MATCH(A48&amp;$E$397,'UNESCO Data'!$B$3:$B$4658&amp;'UNESCO Data'!$A$3:$A$4658,0))</f>
        <v/>
      </c>
      <c r="F48" s="40">
        <f t="array" ref="F48">INDEX('UNESCO Data'!$M$3:$M$4658,MATCH(A48&amp;$F$397,'UNESCO Data'!$B$3:$B$4658&amp;'UNESCO Data'!$A$3:$A$4658,0))</f>
        <v>99.756100000000004</v>
      </c>
      <c r="G48" s="40">
        <f t="array" ref="G48">INDEX('UNESCO Data'!$M$3:$M$4658,MATCH(A48&amp;$G$397,'UNESCO Data'!$B$3:$B$4658&amp;'UNESCO Data'!$A$3:$A$4658,0))</f>
        <v>88.88694000000001</v>
      </c>
      <c r="H48" s="40">
        <f t="array" ref="H48">INDEX('UNESCO Data'!$M$3:$M$4658,MATCH(A48&amp;$H$397,'UNESCO Data'!$B$3:$B$4658&amp;'UNESCO Data'!$A$3:$A$4658,0))</f>
        <v>12.629149999999999</v>
      </c>
      <c r="I48" s="40" t="str">
        <f t="array" ref="I48">INDEX('UNESCO Data'!$M$3:$M$4658,MATCH(A48&amp;$I$397,'UNESCO Data'!$B$3:$B$4658&amp;'UNESCO Data'!$A$3:$A$4658,0))</f>
        <v/>
      </c>
      <c r="J48" s="40" t="str">
        <f t="array" ref="J48">INDEX('UNESCO Data'!$M$3:$M$4658,MATCH(A48&amp;$J$397,'UNESCO Data'!$B$3:$B$4658&amp;'UNESCO Data'!$A$3:$A$4658,0))</f>
        <v/>
      </c>
      <c r="K48" s="40">
        <f t="array" ref="K48">INDEX('UNESCO Data'!$M$3:$M$4658,MATCH(A48&amp;$K$397,'UNESCO Data'!$B$3:$B$4658&amp;'UNESCO Data'!$A$3:$A$4658,0))</f>
        <v>18.931750000000001</v>
      </c>
      <c r="L48" s="40">
        <f t="array" ref="L48">INDEX('UNESCO Data'!$M$3:$M$4658,MATCH(A48&amp;$L$397,'UNESCO Data'!$B$3:$B$4658&amp;'UNESCO Data'!$A$3:$A$4658,0))</f>
        <v>9.6024399999999996</v>
      </c>
      <c r="M48" s="42">
        <f t="shared" si="1"/>
        <v>5</v>
      </c>
    </row>
    <row r="49" spans="1:13" ht="26.4" x14ac:dyDescent="0.25">
      <c r="A49" s="41" t="s">
        <v>49</v>
      </c>
      <c r="B49" s="40">
        <f t="array" ref="B49">INDEX('UNESCO Data'!$M$3:$M$4658,MATCH(A49&amp;$B$397,'UNESCO Data'!$B$3:$B$4658&amp;'UNESCO Data'!$A$3:$A$4658,0))</f>
        <v>3.2900299999999998</v>
      </c>
      <c r="C49" s="40">
        <f t="array" ref="C49">INDEX('UNESCO Data'!$M$3:$M$4658,MATCH(A49&amp;$C$397,'UNESCO Data'!$B$3:$B$4658&amp;'UNESCO Data'!$A$3:$A$4658,0))</f>
        <v>4.3978000000000002</v>
      </c>
      <c r="D49" s="40">
        <f t="array" ref="D49">INDEX('UNESCO Data'!$M$3:$M$4658,MATCH(A49&amp;$D$397,'UNESCO Data'!$B$3:$B$4658&amp;'UNESCO Data'!$A$3:$A$4658,0))</f>
        <v>42.13111</v>
      </c>
      <c r="E49" s="40" t="str">
        <f t="array" ref="E49">INDEX('UNESCO Data'!$M$3:$M$4658,MATCH(A49&amp;$E$397,'UNESCO Data'!$B$3:$B$4658&amp;'UNESCO Data'!$A$3:$A$4658,0))</f>
        <v/>
      </c>
      <c r="F49" s="40" t="str">
        <f t="array" ref="F49">INDEX('UNESCO Data'!$M$3:$M$4658,MATCH(A49&amp;$F$397,'UNESCO Data'!$B$3:$B$4658&amp;'UNESCO Data'!$A$3:$A$4658,0))</f>
        <v/>
      </c>
      <c r="G49" s="40" t="str">
        <f t="array" ref="G49">INDEX('UNESCO Data'!$M$3:$M$4658,MATCH(A49&amp;$G$397,'UNESCO Data'!$B$3:$B$4658&amp;'UNESCO Data'!$A$3:$A$4658,0))</f>
        <v/>
      </c>
      <c r="H49" s="40" t="str">
        <f t="array" ref="H49">INDEX('UNESCO Data'!$M$3:$M$4658,MATCH(A49&amp;$H$397,'UNESCO Data'!$B$3:$B$4658&amp;'UNESCO Data'!$A$3:$A$4658,0))</f>
        <v/>
      </c>
      <c r="I49" s="40">
        <f t="array" ref="I49">INDEX('UNESCO Data'!$M$3:$M$4658,MATCH(A49&amp;$I$397,'UNESCO Data'!$B$3:$B$4658&amp;'UNESCO Data'!$A$3:$A$4658,0))</f>
        <v>99.999920000000003</v>
      </c>
      <c r="J49" s="40" t="str">
        <f t="array" ref="J49">INDEX('UNESCO Data'!$M$3:$M$4658,MATCH(A49&amp;$J$397,'UNESCO Data'!$B$3:$B$4658&amp;'UNESCO Data'!$A$3:$A$4658,0))</f>
        <v/>
      </c>
      <c r="K49" s="40">
        <f t="array" ref="K49">INDEX('UNESCO Data'!$M$3:$M$4658,MATCH(A49&amp;$K$397,'UNESCO Data'!$B$3:$B$4658&amp;'UNESCO Data'!$A$3:$A$4658,0))</f>
        <v>20.53463</v>
      </c>
      <c r="L49" s="40" t="str">
        <f t="array" ref="L49">INDEX('UNESCO Data'!$M$3:$M$4658,MATCH(A49&amp;$L$397,'UNESCO Data'!$B$3:$B$4658&amp;'UNESCO Data'!$A$3:$A$4658,0))</f>
        <v/>
      </c>
      <c r="M49" s="42">
        <f t="shared" si="1"/>
        <v>5</v>
      </c>
    </row>
    <row r="50" spans="1:13" ht="26.4" x14ac:dyDescent="0.25">
      <c r="A50" s="41" t="s">
        <v>50</v>
      </c>
      <c r="B50" s="40">
        <f t="array" ref="B50">INDEX('UNESCO Data'!$M$3:$M$4658,MATCH(A50&amp;$B$397,'UNESCO Data'!$B$3:$B$4658&amp;'UNESCO Data'!$A$3:$A$4658,0))</f>
        <v>14.50751</v>
      </c>
      <c r="C50" s="40">
        <f t="array" ref="C50">INDEX('UNESCO Data'!$M$3:$M$4658,MATCH(A50&amp;$C$397,'UNESCO Data'!$B$3:$B$4658&amp;'UNESCO Data'!$A$3:$A$4658,0))</f>
        <v>14.11337</v>
      </c>
      <c r="D50" s="40">
        <f t="array" ref="D50">INDEX('UNESCO Data'!$M$3:$M$4658,MATCH(A50&amp;$D$397,'UNESCO Data'!$B$3:$B$4658&amp;'UNESCO Data'!$A$3:$A$4658,0))</f>
        <v>26.252459999999999</v>
      </c>
      <c r="E50" s="40">
        <f t="array" ref="E50">INDEX('UNESCO Data'!$M$3:$M$4658,MATCH(A50&amp;$E$397,'UNESCO Data'!$B$3:$B$4658&amp;'UNESCO Data'!$A$3:$A$4658,0))</f>
        <v>66.519139999999993</v>
      </c>
      <c r="F50" s="40">
        <f t="array" ref="F50">INDEX('UNESCO Data'!$M$3:$M$4658,MATCH(A50&amp;$F$397,'UNESCO Data'!$B$3:$B$4658&amp;'UNESCO Data'!$A$3:$A$4658,0))</f>
        <v>48.804789999999997</v>
      </c>
      <c r="G50" s="40">
        <f t="array" ref="G50">INDEX('UNESCO Data'!$M$3:$M$4658,MATCH(A50&amp;$G$397,'UNESCO Data'!$B$3:$B$4658&amp;'UNESCO Data'!$A$3:$A$4658,0))</f>
        <v>21.289300000000001</v>
      </c>
      <c r="H50" s="40">
        <f t="array" ref="H50">INDEX('UNESCO Data'!$M$3:$M$4658,MATCH(A50&amp;$H$397,'UNESCO Data'!$B$3:$B$4658&amp;'UNESCO Data'!$A$3:$A$4658,0))</f>
        <v>5.2747599999999997</v>
      </c>
      <c r="I50" s="40">
        <f t="array" ref="I50">INDEX('UNESCO Data'!$M$3:$M$4658,MATCH(A50&amp;$I$397,'UNESCO Data'!$B$3:$B$4658&amp;'UNESCO Data'!$A$3:$A$4658,0))</f>
        <v>80.494479999999996</v>
      </c>
      <c r="J50" s="40">
        <f t="array" ref="J50">INDEX('UNESCO Data'!$M$3:$M$4658,MATCH(A50&amp;$J$397,'UNESCO Data'!$B$3:$B$4658&amp;'UNESCO Data'!$A$3:$A$4658,0))</f>
        <v>94.623530000000002</v>
      </c>
      <c r="K50" s="40">
        <f t="array" ref="K50">INDEX('UNESCO Data'!$M$3:$M$4658,MATCH(A50&amp;$K$397,'UNESCO Data'!$B$3:$B$4658&amp;'UNESCO Data'!$A$3:$A$4658,0))</f>
        <v>35.319360000000003</v>
      </c>
      <c r="L50" s="40">
        <f t="array" ref="L50">INDEX('UNESCO Data'!$M$3:$M$4658,MATCH(A50&amp;$L$397,'UNESCO Data'!$B$3:$B$4658&amp;'UNESCO Data'!$A$3:$A$4658,0))</f>
        <v>16.915620000000001</v>
      </c>
      <c r="M50" s="42">
        <f t="shared" si="1"/>
        <v>11</v>
      </c>
    </row>
    <row r="51" spans="1:13" x14ac:dyDescent="0.25">
      <c r="A51" s="41" t="s">
        <v>51</v>
      </c>
      <c r="B51" s="40">
        <f t="array" ref="B51">INDEX('UNESCO Data'!$M$3:$M$4658,MATCH(A51&amp;$B$397,'UNESCO Data'!$B$3:$B$4658&amp;'UNESCO Data'!$A$3:$A$4658,0))</f>
        <v>1.16452</v>
      </c>
      <c r="C51" s="40">
        <f t="array" ref="C51">INDEX('UNESCO Data'!$M$3:$M$4658,MATCH(A51&amp;$C$397,'UNESCO Data'!$B$3:$B$4658&amp;'UNESCO Data'!$A$3:$A$4658,0))</f>
        <v>1.3249200000000001</v>
      </c>
      <c r="D51" s="40">
        <f t="array" ref="D51">INDEX('UNESCO Data'!$M$3:$M$4658,MATCH(A51&amp;$D$397,'UNESCO Data'!$B$3:$B$4658&amp;'UNESCO Data'!$A$3:$A$4658,0))</f>
        <v>11.514810000000001</v>
      </c>
      <c r="E51" s="40" t="str">
        <f t="array" ref="E51">INDEX('UNESCO Data'!$M$3:$M$4658,MATCH(A51&amp;$E$397,'UNESCO Data'!$B$3:$B$4658&amp;'UNESCO Data'!$A$3:$A$4658,0))</f>
        <v/>
      </c>
      <c r="F51" s="40">
        <f t="array" ref="F51">INDEX('UNESCO Data'!$M$3:$M$4658,MATCH(A51&amp;$F$397,'UNESCO Data'!$B$3:$B$4658&amp;'UNESCO Data'!$A$3:$A$4658,0))</f>
        <v>100</v>
      </c>
      <c r="G51" s="40">
        <f t="array" ref="G51">INDEX('UNESCO Data'!$M$3:$M$4658,MATCH(A51&amp;$G$397,'UNESCO Data'!$B$3:$B$4658&amp;'UNESCO Data'!$A$3:$A$4658,0))</f>
        <v>75.299400000000006</v>
      </c>
      <c r="H51" s="40">
        <f t="array" ref="H51">INDEX('UNESCO Data'!$M$3:$M$4658,MATCH(A51&amp;$H$397,'UNESCO Data'!$B$3:$B$4658&amp;'UNESCO Data'!$A$3:$A$4658,0))</f>
        <v>12.550520000000001</v>
      </c>
      <c r="I51" s="40" t="str">
        <f t="array" ref="I51">INDEX('UNESCO Data'!$M$3:$M$4658,MATCH(A51&amp;$I$397,'UNESCO Data'!$B$3:$B$4658&amp;'UNESCO Data'!$A$3:$A$4658,0))</f>
        <v/>
      </c>
      <c r="J51" s="40" t="str">
        <f t="array" ref="J51">INDEX('UNESCO Data'!$M$3:$M$4658,MATCH(A51&amp;$J$397,'UNESCO Data'!$B$3:$B$4658&amp;'UNESCO Data'!$A$3:$A$4658,0))</f>
        <v/>
      </c>
      <c r="K51" s="40">
        <f t="array" ref="K51">INDEX('UNESCO Data'!$M$3:$M$4658,MATCH(A51&amp;$K$397,'UNESCO Data'!$B$3:$B$4658&amp;'UNESCO Data'!$A$3:$A$4658,0))</f>
        <v>10.73738</v>
      </c>
      <c r="L51" s="40">
        <f t="array" ref="L51">INDEX('UNESCO Data'!$M$3:$M$4658,MATCH(A51&amp;$L$397,'UNESCO Data'!$B$3:$B$4658&amp;'UNESCO Data'!$A$3:$A$4658,0))</f>
        <v>15.22987</v>
      </c>
      <c r="M51" s="42">
        <f t="shared" si="1"/>
        <v>8</v>
      </c>
    </row>
    <row r="52" spans="1:13" x14ac:dyDescent="0.25">
      <c r="A52" s="41" t="s">
        <v>52</v>
      </c>
      <c r="B52" s="40">
        <f t="array" ref="B52">INDEX('UNESCO Data'!$M$3:$M$4658,MATCH(A52&amp;$B$397,'UNESCO Data'!$B$3:$B$4658&amp;'UNESCO Data'!$A$3:$A$4658,0))</f>
        <v>46.022950000000002</v>
      </c>
      <c r="C52" s="40" t="str">
        <f t="array" ref="C52">INDEX('UNESCO Data'!$M$3:$M$4658,MATCH(A52&amp;$C$397,'UNESCO Data'!$B$3:$B$4658&amp;'UNESCO Data'!$A$3:$A$4658,0))</f>
        <v/>
      </c>
      <c r="D52" s="40" t="str">
        <f t="array" ref="D52">INDEX('UNESCO Data'!$M$3:$M$4658,MATCH(A52&amp;$D$397,'UNESCO Data'!$B$3:$B$4658&amp;'UNESCO Data'!$A$3:$A$4658,0))</f>
        <v/>
      </c>
      <c r="E52" s="40" t="str">
        <f t="array" ref="E52">INDEX('UNESCO Data'!$M$3:$M$4658,MATCH(A52&amp;$E$397,'UNESCO Data'!$B$3:$B$4658&amp;'UNESCO Data'!$A$3:$A$4658,0))</f>
        <v/>
      </c>
      <c r="F52" s="40" t="str">
        <f t="array" ref="F52">INDEX('UNESCO Data'!$M$3:$M$4658,MATCH(A52&amp;$F$397,'UNESCO Data'!$B$3:$B$4658&amp;'UNESCO Data'!$A$3:$A$4658,0))</f>
        <v/>
      </c>
      <c r="G52" s="40" t="str">
        <f t="array" ref="G52">INDEX('UNESCO Data'!$M$3:$M$4658,MATCH(A52&amp;$G$397,'UNESCO Data'!$B$3:$B$4658&amp;'UNESCO Data'!$A$3:$A$4658,0))</f>
        <v/>
      </c>
      <c r="H52" s="40" t="str">
        <f t="array" ref="H52">INDEX('UNESCO Data'!$M$3:$M$4658,MATCH(A52&amp;$H$397,'UNESCO Data'!$B$3:$B$4658&amp;'UNESCO Data'!$A$3:$A$4658,0))</f>
        <v/>
      </c>
      <c r="I52" s="40" t="str">
        <f t="array" ref="I52">INDEX('UNESCO Data'!$M$3:$M$4658,MATCH(A52&amp;$I$397,'UNESCO Data'!$B$3:$B$4658&amp;'UNESCO Data'!$A$3:$A$4658,0))</f>
        <v/>
      </c>
      <c r="J52" s="40">
        <f t="array" ref="J52">INDEX('UNESCO Data'!$M$3:$M$4658,MATCH(A52&amp;$J$397,'UNESCO Data'!$B$3:$B$4658&amp;'UNESCO Data'!$A$3:$A$4658,0))</f>
        <v>100</v>
      </c>
      <c r="K52" s="40">
        <f t="array" ref="K52">INDEX('UNESCO Data'!$M$3:$M$4658,MATCH(A52&amp;$K$397,'UNESCO Data'!$B$3:$B$4658&amp;'UNESCO Data'!$A$3:$A$4658,0))</f>
        <v>31.09517</v>
      </c>
      <c r="L52" s="40">
        <f t="array" ref="L52">INDEX('UNESCO Data'!$M$3:$M$4658,MATCH(A52&amp;$L$397,'UNESCO Data'!$B$3:$B$4658&amp;'UNESCO Data'!$A$3:$A$4658,0))</f>
        <v>12.3284</v>
      </c>
      <c r="M52" s="42">
        <f t="shared" si="1"/>
        <v>4</v>
      </c>
    </row>
    <row r="53" spans="1:13" x14ac:dyDescent="0.25">
      <c r="A53" s="41" t="s">
        <v>53</v>
      </c>
      <c r="B53" s="40" t="str">
        <f t="array" ref="B53">INDEX('UNESCO Data'!$M$3:$M$4658,MATCH(A53&amp;$B$397,'UNESCO Data'!$B$3:$B$4658&amp;'UNESCO Data'!$A$3:$A$4658,0))</f>
        <v/>
      </c>
      <c r="C53" s="40">
        <f t="array" ref="C53">INDEX('UNESCO Data'!$M$3:$M$4658,MATCH(A53&amp;$C$397,'UNESCO Data'!$B$3:$B$4658&amp;'UNESCO Data'!$A$3:$A$4658,0))</f>
        <v>8.5519400000000001</v>
      </c>
      <c r="D53" s="40">
        <f t="array" ref="D53">INDEX('UNESCO Data'!$M$3:$M$4658,MATCH(A53&amp;$D$397,'UNESCO Data'!$B$3:$B$4658&amp;'UNESCO Data'!$A$3:$A$4658,0))</f>
        <v>24.11467</v>
      </c>
      <c r="E53" s="40" t="str">
        <f t="array" ref="E53">INDEX('UNESCO Data'!$M$3:$M$4658,MATCH(A53&amp;$E$397,'UNESCO Data'!$B$3:$B$4658&amp;'UNESCO Data'!$A$3:$A$4658,0))</f>
        <v/>
      </c>
      <c r="F53" s="40" t="str">
        <f t="array" ref="F53">INDEX('UNESCO Data'!$M$3:$M$4658,MATCH(A53&amp;$F$397,'UNESCO Data'!$B$3:$B$4658&amp;'UNESCO Data'!$A$3:$A$4658,0))</f>
        <v/>
      </c>
      <c r="G53" s="40" t="str">
        <f t="array" ref="G53">INDEX('UNESCO Data'!$M$3:$M$4658,MATCH(A53&amp;$G$397,'UNESCO Data'!$B$3:$B$4658&amp;'UNESCO Data'!$A$3:$A$4658,0))</f>
        <v/>
      </c>
      <c r="H53" s="40" t="str">
        <f t="array" ref="H53">INDEX('UNESCO Data'!$M$3:$M$4658,MATCH(A53&amp;$H$397,'UNESCO Data'!$B$3:$B$4658&amp;'UNESCO Data'!$A$3:$A$4658,0))</f>
        <v/>
      </c>
      <c r="I53" s="40" t="str">
        <f t="array" ref="I53">INDEX('UNESCO Data'!$M$3:$M$4658,MATCH(A53&amp;$I$397,'UNESCO Data'!$B$3:$B$4658&amp;'UNESCO Data'!$A$3:$A$4658,0))</f>
        <v/>
      </c>
      <c r="J53" s="40">
        <f t="array" ref="J53">INDEX('UNESCO Data'!$M$3:$M$4658,MATCH(A53&amp;$J$397,'UNESCO Data'!$B$3:$B$4658&amp;'UNESCO Data'!$A$3:$A$4658,0))</f>
        <v>64.498140000000006</v>
      </c>
      <c r="K53" s="40">
        <f t="array" ref="K53">INDEX('UNESCO Data'!$M$3:$M$4658,MATCH(A53&amp;$K$397,'UNESCO Data'!$B$3:$B$4658&amp;'UNESCO Data'!$A$3:$A$4658,0))</f>
        <v>14.00558</v>
      </c>
      <c r="L53" s="40" t="str">
        <f t="array" ref="L53">INDEX('UNESCO Data'!$M$3:$M$4658,MATCH(A53&amp;$L$397,'UNESCO Data'!$B$3:$B$4658&amp;'UNESCO Data'!$A$3:$A$4658,0))</f>
        <v/>
      </c>
      <c r="M53" s="42">
        <f t="shared" si="1"/>
        <v>4</v>
      </c>
    </row>
    <row r="54" spans="1:13" x14ac:dyDescent="0.25">
      <c r="A54" s="41" t="s">
        <v>54</v>
      </c>
      <c r="B54" s="40">
        <f t="array" ref="B54">INDEX('UNESCO Data'!$M$3:$M$4658,MATCH(A54&amp;$B$397,'UNESCO Data'!$B$3:$B$4658&amp;'UNESCO Data'!$A$3:$A$4658,0))</f>
        <v>11.6784</v>
      </c>
      <c r="C54" s="40">
        <f t="array" ref="C54">INDEX('UNESCO Data'!$M$3:$M$4658,MATCH(A54&amp;$C$397,'UNESCO Data'!$B$3:$B$4658&amp;'UNESCO Data'!$A$3:$A$4658,0))</f>
        <v>6.1597499999999998</v>
      </c>
      <c r="D54" s="40">
        <f t="array" ref="D54">INDEX('UNESCO Data'!$M$3:$M$4658,MATCH(A54&amp;$D$397,'UNESCO Data'!$B$3:$B$4658&amp;'UNESCO Data'!$A$3:$A$4658,0))</f>
        <v>23.584</v>
      </c>
      <c r="E54" s="40">
        <f t="array" ref="E54">INDEX('UNESCO Data'!$M$3:$M$4658,MATCH(A54&amp;$E$397,'UNESCO Data'!$B$3:$B$4658&amp;'UNESCO Data'!$A$3:$A$4658,0))</f>
        <v>91.31</v>
      </c>
      <c r="F54" s="40">
        <f t="array" ref="F54">INDEX('UNESCO Data'!$M$3:$M$4658,MATCH(A54&amp;$F$397,'UNESCO Data'!$B$3:$B$4658&amp;'UNESCO Data'!$A$3:$A$4658,0))</f>
        <v>87.179270000000002</v>
      </c>
      <c r="G54" s="40">
        <f t="array" ref="G54">INDEX('UNESCO Data'!$M$3:$M$4658,MATCH(A54&amp;$G$397,'UNESCO Data'!$B$3:$B$4658&amp;'UNESCO Data'!$A$3:$A$4658,0))</f>
        <v>63.259880000000003</v>
      </c>
      <c r="H54" s="40">
        <f t="array" ref="H54">INDEX('UNESCO Data'!$M$3:$M$4658,MATCH(A54&amp;$H$397,'UNESCO Data'!$B$3:$B$4658&amp;'UNESCO Data'!$A$3:$A$4658,0))</f>
        <v>8.1407799999999995</v>
      </c>
      <c r="I54" s="40">
        <f t="array" ref="I54">INDEX('UNESCO Data'!$M$3:$M$4658,MATCH(A54&amp;$I$397,'UNESCO Data'!$B$3:$B$4658&amp;'UNESCO Data'!$A$3:$A$4658,0))</f>
        <v>98.213939999999994</v>
      </c>
      <c r="J54" s="40">
        <f t="array" ref="J54">INDEX('UNESCO Data'!$M$3:$M$4658,MATCH(A54&amp;$J$397,'UNESCO Data'!$B$3:$B$4658&amp;'UNESCO Data'!$A$3:$A$4658,0))</f>
        <v>85.053939999999997</v>
      </c>
      <c r="K54" s="40">
        <f t="array" ref="K54">INDEX('UNESCO Data'!$M$3:$M$4658,MATCH(A54&amp;$K$397,'UNESCO Data'!$B$3:$B$4658&amp;'UNESCO Data'!$A$3:$A$4658,0))</f>
        <v>18.290980000000001</v>
      </c>
      <c r="L54" s="40" t="str">
        <f t="array" ref="L54">INDEX('UNESCO Data'!$M$3:$M$4658,MATCH(A54&amp;$L$397,'UNESCO Data'!$B$3:$B$4658&amp;'UNESCO Data'!$A$3:$A$4658,0))</f>
        <v/>
      </c>
      <c r="M54" s="42">
        <f t="shared" si="1"/>
        <v>10</v>
      </c>
    </row>
    <row r="55" spans="1:13" x14ac:dyDescent="0.25">
      <c r="A55" s="41" t="s">
        <v>55</v>
      </c>
      <c r="B55" s="40">
        <f t="array" ref="B55">INDEX('UNESCO Data'!$M$3:$M$4658,MATCH(A55&amp;$B$397,'UNESCO Data'!$B$3:$B$4658&amp;'UNESCO Data'!$A$3:$A$4658,0))</f>
        <v>0.82982</v>
      </c>
      <c r="C55" s="40">
        <f t="array" ref="C55">INDEX('UNESCO Data'!$M$3:$M$4658,MATCH(A55&amp;$C$397,'UNESCO Data'!$B$3:$B$4658&amp;'UNESCO Data'!$A$3:$A$4658,0))</f>
        <v>1.2709999999999999</v>
      </c>
      <c r="D55" s="40">
        <f t="array" ref="D55">INDEX('UNESCO Data'!$M$3:$M$4658,MATCH(A55&amp;$D$397,'UNESCO Data'!$B$3:$B$4658&amp;'UNESCO Data'!$A$3:$A$4658,0))</f>
        <v>20.494990000000001</v>
      </c>
      <c r="E55" s="40">
        <f t="array" ref="E55">INDEX('UNESCO Data'!$M$3:$M$4658,MATCH(A55&amp;$E$397,'UNESCO Data'!$B$3:$B$4658&amp;'UNESCO Data'!$A$3:$A$4658,0))</f>
        <v>98.29</v>
      </c>
      <c r="F55" s="40">
        <f t="array" ref="F55">INDEX('UNESCO Data'!$M$3:$M$4658,MATCH(A55&amp;$F$397,'UNESCO Data'!$B$3:$B$4658&amp;'UNESCO Data'!$A$3:$A$4658,0))</f>
        <v>82.803139999999999</v>
      </c>
      <c r="G55" s="40">
        <f t="array" ref="G55">INDEX('UNESCO Data'!$M$3:$M$4658,MATCH(A55&amp;$G$397,'UNESCO Data'!$B$3:$B$4658&amp;'UNESCO Data'!$A$3:$A$4658,0))</f>
        <v>63.049980000000005</v>
      </c>
      <c r="H55" s="40">
        <f t="array" ref="H55">INDEX('UNESCO Data'!$M$3:$M$4658,MATCH(A55&amp;$H$397,'UNESCO Data'!$B$3:$B$4658&amp;'UNESCO Data'!$A$3:$A$4658,0))</f>
        <v>8.6135199999999994</v>
      </c>
      <c r="I55" s="40">
        <f t="array" ref="I55">INDEX('UNESCO Data'!$M$3:$M$4658,MATCH(A55&amp;$I$397,'UNESCO Data'!$B$3:$B$4658&amp;'UNESCO Data'!$A$3:$A$4658,0))</f>
        <v>98.819419999999994</v>
      </c>
      <c r="J55" s="40">
        <f t="array" ref="J55">INDEX('UNESCO Data'!$M$3:$M$4658,MATCH(A55&amp;$J$397,'UNESCO Data'!$B$3:$B$4658&amp;'UNESCO Data'!$A$3:$A$4658,0))</f>
        <v>81.219499999999996</v>
      </c>
      <c r="K55" s="40">
        <f t="array" ref="K55">INDEX('UNESCO Data'!$M$3:$M$4658,MATCH(A55&amp;$K$397,'UNESCO Data'!$B$3:$B$4658&amp;'UNESCO Data'!$A$3:$A$4658,0))</f>
        <v>25.105709999999998</v>
      </c>
      <c r="L55" s="40">
        <f t="array" ref="L55">INDEX('UNESCO Data'!$M$3:$M$4658,MATCH(A55&amp;$L$397,'UNESCO Data'!$B$3:$B$4658&amp;'UNESCO Data'!$A$3:$A$4658,0))</f>
        <v>12.78786</v>
      </c>
      <c r="M55" s="42">
        <f t="shared" si="1"/>
        <v>11</v>
      </c>
    </row>
    <row r="56" spans="1:13" x14ac:dyDescent="0.25">
      <c r="A56" s="41" t="s">
        <v>56</v>
      </c>
      <c r="B56" s="40">
        <f t="array" ref="B56">INDEX('UNESCO Data'!$M$3:$M$4658,MATCH(A56&amp;$B$397,'UNESCO Data'!$B$3:$B$4658&amp;'UNESCO Data'!$A$3:$A$4658,0))</f>
        <v>0.63978000000000002</v>
      </c>
      <c r="C56" s="40">
        <f t="array" ref="C56">INDEX('UNESCO Data'!$M$3:$M$4658,MATCH(A56&amp;$C$397,'UNESCO Data'!$B$3:$B$4658&amp;'UNESCO Data'!$A$3:$A$4658,0))</f>
        <v>4.6775200000000003</v>
      </c>
      <c r="D56" s="40">
        <f t="array" ref="D56">INDEX('UNESCO Data'!$M$3:$M$4658,MATCH(A56&amp;$D$397,'UNESCO Data'!$B$3:$B$4658&amp;'UNESCO Data'!$A$3:$A$4658,0))</f>
        <v>23.91591</v>
      </c>
      <c r="E56" s="40">
        <f t="array" ref="E56">INDEX('UNESCO Data'!$M$3:$M$4658,MATCH(A56&amp;$E$397,'UNESCO Data'!$B$3:$B$4658&amp;'UNESCO Data'!$A$3:$A$4658,0))</f>
        <v>91.530240000000006</v>
      </c>
      <c r="F56" s="40">
        <f t="array" ref="F56">INDEX('UNESCO Data'!$M$3:$M$4658,MATCH(A56&amp;$F$397,'UNESCO Data'!$B$3:$B$4658&amp;'UNESCO Data'!$A$3:$A$4658,0))</f>
        <v>81.117900000000006</v>
      </c>
      <c r="G56" s="40">
        <f t="array" ref="G56">INDEX('UNESCO Data'!$M$3:$M$4658,MATCH(A56&amp;$G$397,'UNESCO Data'!$B$3:$B$4658&amp;'UNESCO Data'!$A$3:$A$4658,0))</f>
        <v>40.948549999999997</v>
      </c>
      <c r="H56" s="40">
        <f t="array" ref="H56">INDEX('UNESCO Data'!$M$3:$M$4658,MATCH(A56&amp;$H$397,'UNESCO Data'!$B$3:$B$4658&amp;'UNESCO Data'!$A$3:$A$4658,0))</f>
        <v>10.75886</v>
      </c>
      <c r="I56" s="40">
        <f t="array" ref="I56">INDEX('UNESCO Data'!$M$3:$M$4658,MATCH(A56&amp;$I$397,'UNESCO Data'!$B$3:$B$4658&amp;'UNESCO Data'!$A$3:$A$4658,0))</f>
        <v>92.079470000000001</v>
      </c>
      <c r="J56" s="40">
        <f t="array" ref="J56">INDEX('UNESCO Data'!$M$3:$M$4658,MATCH(A56&amp;$J$397,'UNESCO Data'!$B$3:$B$4658&amp;'UNESCO Data'!$A$3:$A$4658,0))</f>
        <v>72.703940000000003</v>
      </c>
      <c r="K56" s="40">
        <f t="array" ref="K56">INDEX('UNESCO Data'!$M$3:$M$4658,MATCH(A56&amp;$K$397,'UNESCO Data'!$B$3:$B$4658&amp;'UNESCO Data'!$A$3:$A$4658,0))</f>
        <v>23.14367</v>
      </c>
      <c r="L56" s="40" t="str">
        <f t="array" ref="L56">INDEX('UNESCO Data'!$M$3:$M$4658,MATCH(A56&amp;$L$397,'UNESCO Data'!$B$3:$B$4658&amp;'UNESCO Data'!$A$3:$A$4658,0))</f>
        <v/>
      </c>
      <c r="M56" s="42">
        <f t="shared" si="1"/>
        <v>10</v>
      </c>
    </row>
    <row r="57" spans="1:13" x14ac:dyDescent="0.25">
      <c r="A57" s="41" t="s">
        <v>57</v>
      </c>
      <c r="B57" s="40">
        <f t="array" ref="B57">INDEX('UNESCO Data'!$M$3:$M$4658,MATCH(A57&amp;$B$397,'UNESCO Data'!$B$3:$B$4658&amp;'UNESCO Data'!$A$3:$A$4658,0))</f>
        <v>7.4587000000000003</v>
      </c>
      <c r="C57" s="40">
        <f t="array" ref="C57">INDEX('UNESCO Data'!$M$3:$M$4658,MATCH(A57&amp;$C$397,'UNESCO Data'!$B$3:$B$4658&amp;'UNESCO Data'!$A$3:$A$4658,0))</f>
        <v>2.87703</v>
      </c>
      <c r="D57" s="40">
        <f t="array" ref="D57">INDEX('UNESCO Data'!$M$3:$M$4658,MATCH(A57&amp;$D$397,'UNESCO Data'!$B$3:$B$4658&amp;'UNESCO Data'!$A$3:$A$4658,0))</f>
        <v>29.768969999999999</v>
      </c>
      <c r="E57" s="40">
        <f t="array" ref="E57">INDEX('UNESCO Data'!$M$3:$M$4658,MATCH(A57&amp;$E$397,'UNESCO Data'!$B$3:$B$4658&amp;'UNESCO Data'!$A$3:$A$4658,0))</f>
        <v>90.31</v>
      </c>
      <c r="F57" s="40" t="str">
        <f t="array" ref="F57">INDEX('UNESCO Data'!$M$3:$M$4658,MATCH(A57&amp;$F$397,'UNESCO Data'!$B$3:$B$4658&amp;'UNESCO Data'!$A$3:$A$4658,0))</f>
        <v/>
      </c>
      <c r="G57" s="40" t="str">
        <f t="array" ref="G57">INDEX('UNESCO Data'!$M$3:$M$4658,MATCH(A57&amp;$G$397,'UNESCO Data'!$B$3:$B$4658&amp;'UNESCO Data'!$A$3:$A$4658,0))</f>
        <v/>
      </c>
      <c r="H57" s="40">
        <f t="array" ref="H57">INDEX('UNESCO Data'!$M$3:$M$4658,MATCH(A57&amp;$H$397,'UNESCO Data'!$B$3:$B$4658&amp;'UNESCO Data'!$A$3:$A$4658,0))</f>
        <v>6.2239500000000003</v>
      </c>
      <c r="I57" s="40">
        <f t="array" ref="I57">INDEX('UNESCO Data'!$M$3:$M$4658,MATCH(A57&amp;$I$397,'UNESCO Data'!$B$3:$B$4658&amp;'UNESCO Data'!$A$3:$A$4658,0))</f>
        <v>97.893420000000006</v>
      </c>
      <c r="J57" s="40">
        <f t="array" ref="J57">INDEX('UNESCO Data'!$M$3:$M$4658,MATCH(A57&amp;$J$397,'UNESCO Data'!$B$3:$B$4658&amp;'UNESCO Data'!$A$3:$A$4658,0))</f>
        <v>95.613320000000002</v>
      </c>
      <c r="K57" s="40">
        <f t="array" ref="K57">INDEX('UNESCO Data'!$M$3:$M$4658,MATCH(A57&amp;$K$397,'UNESCO Data'!$B$3:$B$4658&amp;'UNESCO Data'!$A$3:$A$4658,0))</f>
        <v>29.694410000000001</v>
      </c>
      <c r="L57" s="40">
        <f t="array" ref="L57">INDEX('UNESCO Data'!$M$3:$M$4658,MATCH(A57&amp;$L$397,'UNESCO Data'!$B$3:$B$4658&amp;'UNESCO Data'!$A$3:$A$4658,0))</f>
        <v>16.601559999999999</v>
      </c>
      <c r="M57" s="42">
        <f t="shared" si="1"/>
        <v>9</v>
      </c>
    </row>
    <row r="58" spans="1:13" x14ac:dyDescent="0.25">
      <c r="A58" s="41" t="s">
        <v>58</v>
      </c>
      <c r="B58" s="40">
        <f t="array" ref="B58">INDEX('UNESCO Data'!$M$3:$M$4658,MATCH(A58&amp;$B$397,'UNESCO Data'!$B$3:$B$4658&amp;'UNESCO Data'!$A$3:$A$4658,0))</f>
        <v>43.013379999999998</v>
      </c>
      <c r="C58" s="40" t="str">
        <f t="array" ref="C58">INDEX('UNESCO Data'!$M$3:$M$4658,MATCH(A58&amp;$C$397,'UNESCO Data'!$B$3:$B$4658&amp;'UNESCO Data'!$A$3:$A$4658,0))</f>
        <v/>
      </c>
      <c r="D58" s="40" t="str">
        <f t="array" ref="D58">INDEX('UNESCO Data'!$M$3:$M$4658,MATCH(A58&amp;$D$397,'UNESCO Data'!$B$3:$B$4658&amp;'UNESCO Data'!$A$3:$A$4658,0))</f>
        <v/>
      </c>
      <c r="E58" s="40" t="str">
        <f t="array" ref="E58">INDEX('UNESCO Data'!$M$3:$M$4658,MATCH(A58&amp;$E$397,'UNESCO Data'!$B$3:$B$4658&amp;'UNESCO Data'!$A$3:$A$4658,0))</f>
        <v/>
      </c>
      <c r="F58" s="40" t="str">
        <f t="array" ref="F58">INDEX('UNESCO Data'!$M$3:$M$4658,MATCH(A58&amp;$F$397,'UNESCO Data'!$B$3:$B$4658&amp;'UNESCO Data'!$A$3:$A$4658,0))</f>
        <v/>
      </c>
      <c r="G58" s="40" t="str">
        <f t="array" ref="G58">INDEX('UNESCO Data'!$M$3:$M$4658,MATCH(A58&amp;$G$397,'UNESCO Data'!$B$3:$B$4658&amp;'UNESCO Data'!$A$3:$A$4658,0))</f>
        <v/>
      </c>
      <c r="H58" s="40" t="str">
        <f t="array" ref="H58">INDEX('UNESCO Data'!$M$3:$M$4658,MATCH(A58&amp;$H$397,'UNESCO Data'!$B$3:$B$4658&amp;'UNESCO Data'!$A$3:$A$4658,0))</f>
        <v/>
      </c>
      <c r="I58" s="40">
        <f t="array" ref="I58">INDEX('UNESCO Data'!$M$3:$M$4658,MATCH(A58&amp;$I$397,'UNESCO Data'!$B$3:$B$4658&amp;'UNESCO Data'!$A$3:$A$4658,0))</f>
        <v>98.802949999999996</v>
      </c>
      <c r="J58" s="40">
        <f t="array" ref="J58">INDEX('UNESCO Data'!$M$3:$M$4658,MATCH(A58&amp;$J$397,'UNESCO Data'!$B$3:$B$4658&amp;'UNESCO Data'!$A$3:$A$4658,0))</f>
        <v>37.22954</v>
      </c>
      <c r="K58" s="40">
        <f t="array" ref="K58">INDEX('UNESCO Data'!$M$3:$M$4658,MATCH(A58&amp;$K$397,'UNESCO Data'!$B$3:$B$4658&amp;'UNESCO Data'!$A$3:$A$4658,0))</f>
        <v>23.227060000000002</v>
      </c>
      <c r="L58" s="40" t="str">
        <f t="array" ref="L58">INDEX('UNESCO Data'!$M$3:$M$4658,MATCH(A58&amp;$L$397,'UNESCO Data'!$B$3:$B$4658&amp;'UNESCO Data'!$A$3:$A$4658,0))</f>
        <v/>
      </c>
      <c r="M58" s="42">
        <f t="shared" si="1"/>
        <v>4</v>
      </c>
    </row>
    <row r="59" spans="1:13" x14ac:dyDescent="0.25">
      <c r="A59" s="41" t="s">
        <v>59</v>
      </c>
      <c r="B59" s="40">
        <f t="array" ref="B59">INDEX('UNESCO Data'!$M$3:$M$4658,MATCH(A59&amp;$B$397,'UNESCO Data'!$B$3:$B$4658&amp;'UNESCO Data'!$A$3:$A$4658,0))</f>
        <v>62.719430000000003</v>
      </c>
      <c r="C59" s="40">
        <f t="array" ref="C59">INDEX('UNESCO Data'!$M$3:$M$4658,MATCH(A59&amp;$C$397,'UNESCO Data'!$B$3:$B$4658&amp;'UNESCO Data'!$A$3:$A$4658,0))</f>
        <v>64.625460000000004</v>
      </c>
      <c r="D59" s="40">
        <f t="array" ref="D59">INDEX('UNESCO Data'!$M$3:$M$4658,MATCH(A59&amp;$D$397,'UNESCO Data'!$B$3:$B$4658&amp;'UNESCO Data'!$A$3:$A$4658,0))</f>
        <v>71.949370000000002</v>
      </c>
      <c r="E59" s="40" t="str">
        <f t="array" ref="E59">INDEX('UNESCO Data'!$M$3:$M$4658,MATCH(A59&amp;$E$397,'UNESCO Data'!$B$3:$B$4658&amp;'UNESCO Data'!$A$3:$A$4658,0))</f>
        <v/>
      </c>
      <c r="F59" s="40" t="str">
        <f t="array" ref="F59">INDEX('UNESCO Data'!$M$3:$M$4658,MATCH(A59&amp;$F$397,'UNESCO Data'!$B$3:$B$4658&amp;'UNESCO Data'!$A$3:$A$4658,0))</f>
        <v/>
      </c>
      <c r="G59" s="40" t="str">
        <f t="array" ref="G59">INDEX('UNESCO Data'!$M$3:$M$4658,MATCH(A59&amp;$G$397,'UNESCO Data'!$B$3:$B$4658&amp;'UNESCO Data'!$A$3:$A$4658,0))</f>
        <v/>
      </c>
      <c r="H59" s="40" t="str">
        <f t="array" ref="H59">INDEX('UNESCO Data'!$M$3:$M$4658,MATCH(A59&amp;$H$397,'UNESCO Data'!$B$3:$B$4658&amp;'UNESCO Data'!$A$3:$A$4658,0))</f>
        <v/>
      </c>
      <c r="I59" s="40">
        <f t="array" ref="I59">INDEX('UNESCO Data'!$M$3:$M$4658,MATCH(A59&amp;$I$397,'UNESCO Data'!$B$3:$B$4658&amp;'UNESCO Data'!$A$3:$A$4658,0))</f>
        <v>91.947310000000002</v>
      </c>
      <c r="J59" s="40">
        <f t="array" ref="J59">INDEX('UNESCO Data'!$M$3:$M$4658,MATCH(A59&amp;$J$397,'UNESCO Data'!$B$3:$B$4658&amp;'UNESCO Data'!$A$3:$A$4658,0))</f>
        <v>61.143059999999998</v>
      </c>
      <c r="K59" s="40">
        <f t="array" ref="K59">INDEX('UNESCO Data'!$M$3:$M$4658,MATCH(A59&amp;$K$397,'UNESCO Data'!$B$3:$B$4658&amp;'UNESCO Data'!$A$3:$A$4658,0))</f>
        <v>43.336210000000001</v>
      </c>
      <c r="L59" s="40" t="str">
        <f t="array" ref="L59">INDEX('UNESCO Data'!$M$3:$M$4658,MATCH(A59&amp;$L$397,'UNESCO Data'!$B$3:$B$4658&amp;'UNESCO Data'!$A$3:$A$4658,0))</f>
        <v/>
      </c>
      <c r="M59" s="42">
        <f t="shared" si="1"/>
        <v>6</v>
      </c>
    </row>
    <row r="60" spans="1:13" x14ac:dyDescent="0.25">
      <c r="A60" s="41" t="s">
        <v>60</v>
      </c>
      <c r="B60" s="40">
        <f t="array" ref="B60">INDEX('UNESCO Data'!$M$3:$M$4658,MATCH(A60&amp;$B$397,'UNESCO Data'!$B$3:$B$4658&amp;'UNESCO Data'!$A$3:$A$4658,0))</f>
        <v>4.2778999999999998</v>
      </c>
      <c r="C60" s="40">
        <f t="array" ref="C60">INDEX('UNESCO Data'!$M$3:$M$4658,MATCH(A60&amp;$C$397,'UNESCO Data'!$B$3:$B$4658&amp;'UNESCO Data'!$A$3:$A$4658,0))</f>
        <v>2.4775100000000001</v>
      </c>
      <c r="D60" s="40">
        <f t="array" ref="D60">INDEX('UNESCO Data'!$M$3:$M$4658,MATCH(A60&amp;$D$397,'UNESCO Data'!$B$3:$B$4658&amp;'UNESCO Data'!$A$3:$A$4658,0))</f>
        <v>2.3758499999999998</v>
      </c>
      <c r="E60" s="40" t="str">
        <f t="array" ref="E60">INDEX('UNESCO Data'!$M$3:$M$4658,MATCH(A60&amp;$E$397,'UNESCO Data'!$B$3:$B$4658&amp;'UNESCO Data'!$A$3:$A$4658,0))</f>
        <v/>
      </c>
      <c r="F60" s="40">
        <f t="array" ref="F60">INDEX('UNESCO Data'!$M$3:$M$4658,MATCH(A60&amp;$F$397,'UNESCO Data'!$B$3:$B$4658&amp;'UNESCO Data'!$A$3:$A$4658,0))</f>
        <v>95.565569999999994</v>
      </c>
      <c r="G60" s="40">
        <f t="array" ref="G60">INDEX('UNESCO Data'!$M$3:$M$4658,MATCH(A60&amp;$G$397,'UNESCO Data'!$B$3:$B$4658&amp;'UNESCO Data'!$A$3:$A$4658,0))</f>
        <v>86.645479999999992</v>
      </c>
      <c r="H60" s="40" t="str">
        <f t="array" ref="H60">INDEX('UNESCO Data'!$M$3:$M$4658,MATCH(A60&amp;$H$397,'UNESCO Data'!$B$3:$B$4658&amp;'UNESCO Data'!$A$3:$A$4658,0))</f>
        <v/>
      </c>
      <c r="I60" s="40">
        <f t="array" ref="I60">INDEX('UNESCO Data'!$M$3:$M$4658,MATCH(A60&amp;$I$397,'UNESCO Data'!$B$3:$B$4658&amp;'UNESCO Data'!$A$3:$A$4658,0))</f>
        <v>99.970050000000001</v>
      </c>
      <c r="J60" s="40" t="str">
        <f t="array" ref="J60">INDEX('UNESCO Data'!$M$3:$M$4658,MATCH(A60&amp;$J$397,'UNESCO Data'!$B$3:$B$4658&amp;'UNESCO Data'!$A$3:$A$4658,0))</f>
        <v/>
      </c>
      <c r="K60" s="40">
        <f t="array" ref="K60">INDEX('UNESCO Data'!$M$3:$M$4658,MATCH(A60&amp;$K$397,'UNESCO Data'!$B$3:$B$4658&amp;'UNESCO Data'!$A$3:$A$4658,0))</f>
        <v>11.49954</v>
      </c>
      <c r="L60" s="40">
        <f t="array" ref="L60">INDEX('UNESCO Data'!$M$3:$M$4658,MATCH(A60&amp;$L$397,'UNESCO Data'!$B$3:$B$4658&amp;'UNESCO Data'!$A$3:$A$4658,0))</f>
        <v>14.262259999999999</v>
      </c>
      <c r="M60" s="42">
        <f t="shared" si="1"/>
        <v>8</v>
      </c>
    </row>
    <row r="61" spans="1:13" x14ac:dyDescent="0.25">
      <c r="A61" s="41" t="s">
        <v>61</v>
      </c>
      <c r="B61" s="40">
        <f t="array" ref="B61">INDEX('UNESCO Data'!$M$3:$M$4658,MATCH(A61&amp;$B$397,'UNESCO Data'!$B$3:$B$4658&amp;'UNESCO Data'!$A$3:$A$4658,0))</f>
        <v>17.013639999999999</v>
      </c>
      <c r="C61" s="40">
        <f t="array" ref="C61">INDEX('UNESCO Data'!$M$3:$M$4658,MATCH(A61&amp;$C$397,'UNESCO Data'!$B$3:$B$4658&amp;'UNESCO Data'!$A$3:$A$4658,0))</f>
        <v>48.938830000000003</v>
      </c>
      <c r="D61" s="40">
        <f t="array" ref="D61">INDEX('UNESCO Data'!$M$3:$M$4658,MATCH(A61&amp;$D$397,'UNESCO Data'!$B$3:$B$4658&amp;'UNESCO Data'!$A$3:$A$4658,0))</f>
        <v>75.103549999999998</v>
      </c>
      <c r="E61" s="40">
        <f t="array" ref="E61">INDEX('UNESCO Data'!$M$3:$M$4658,MATCH(A61&amp;$E$397,'UNESCO Data'!$B$3:$B$4658&amp;'UNESCO Data'!$A$3:$A$4658,0))</f>
        <v>40.776539999999997</v>
      </c>
      <c r="F61" s="40">
        <f t="array" ref="F61">INDEX('UNESCO Data'!$M$3:$M$4658,MATCH(A61&amp;$F$397,'UNESCO Data'!$B$3:$B$4658&amp;'UNESCO Data'!$A$3:$A$4658,0))</f>
        <v>16.255569999999999</v>
      </c>
      <c r="G61" s="40">
        <f t="array" ref="G61">INDEX('UNESCO Data'!$M$3:$M$4658,MATCH(A61&amp;$G$397,'UNESCO Data'!$B$3:$B$4658&amp;'UNESCO Data'!$A$3:$A$4658,0))</f>
        <v>11.885009999999999</v>
      </c>
      <c r="H61" s="40">
        <f t="array" ref="H61">INDEX('UNESCO Data'!$M$3:$M$4658,MATCH(A61&amp;$H$397,'UNESCO Data'!$B$3:$B$4658&amp;'UNESCO Data'!$A$3:$A$4658,0))</f>
        <v>1.2372700000000001</v>
      </c>
      <c r="I61" s="40">
        <f t="array" ref="I61">INDEX('UNESCO Data'!$M$3:$M$4658,MATCH(A61&amp;$I$397,'UNESCO Data'!$B$3:$B$4658&amp;'UNESCO Data'!$A$3:$A$4658,0))</f>
        <v>67.823250000000002</v>
      </c>
      <c r="J61" s="40" t="str">
        <f t="array" ref="J61">INDEX('UNESCO Data'!$M$3:$M$4658,MATCH(A61&amp;$J$397,'UNESCO Data'!$B$3:$B$4658&amp;'UNESCO Data'!$A$3:$A$4658,0))</f>
        <v/>
      </c>
      <c r="K61" s="40">
        <f t="array" ref="K61">INDEX('UNESCO Data'!$M$3:$M$4658,MATCH(A61&amp;$K$397,'UNESCO Data'!$B$3:$B$4658&amp;'UNESCO Data'!$A$3:$A$4658,0))</f>
        <v>55.069290000000002</v>
      </c>
      <c r="L61" s="40">
        <f t="array" ref="L61">INDEX('UNESCO Data'!$M$3:$M$4658,MATCH(A61&amp;$L$397,'UNESCO Data'!$B$3:$B$4658&amp;'UNESCO Data'!$A$3:$A$4658,0))</f>
        <v>27.021100000000001</v>
      </c>
      <c r="M61" s="42">
        <f t="shared" si="1"/>
        <v>10</v>
      </c>
    </row>
    <row r="62" spans="1:13" x14ac:dyDescent="0.25">
      <c r="A62" s="41" t="s">
        <v>62</v>
      </c>
      <c r="B62" s="40">
        <f t="array" ref="B62">INDEX('UNESCO Data'!$M$3:$M$4658,MATCH(A62&amp;$B$397,'UNESCO Data'!$B$3:$B$4658&amp;'UNESCO Data'!$A$3:$A$4658,0))</f>
        <v>1.61025</v>
      </c>
      <c r="C62" s="40" t="str">
        <f t="array" ref="C62">INDEX('UNESCO Data'!$M$3:$M$4658,MATCH(A62&amp;$C$397,'UNESCO Data'!$B$3:$B$4658&amp;'UNESCO Data'!$A$3:$A$4658,0))</f>
        <v/>
      </c>
      <c r="D62" s="40">
        <f t="array" ref="D62">INDEX('UNESCO Data'!$M$3:$M$4658,MATCH(A62&amp;$D$397,'UNESCO Data'!$B$3:$B$4658&amp;'UNESCO Data'!$A$3:$A$4658,0))</f>
        <v>22.568919999999999</v>
      </c>
      <c r="E62" s="40" t="str">
        <f t="array" ref="E62">INDEX('UNESCO Data'!$M$3:$M$4658,MATCH(A62&amp;$E$397,'UNESCO Data'!$B$3:$B$4658&amp;'UNESCO Data'!$A$3:$A$4658,0))</f>
        <v/>
      </c>
      <c r="F62" s="40" t="str">
        <f t="array" ref="F62">INDEX('UNESCO Data'!$M$3:$M$4658,MATCH(A62&amp;$F$397,'UNESCO Data'!$B$3:$B$4658&amp;'UNESCO Data'!$A$3:$A$4658,0))</f>
        <v/>
      </c>
      <c r="G62" s="40" t="str">
        <f t="array" ref="G62">INDEX('UNESCO Data'!$M$3:$M$4658,MATCH(A62&amp;$G$397,'UNESCO Data'!$B$3:$B$4658&amp;'UNESCO Data'!$A$3:$A$4658,0))</f>
        <v/>
      </c>
      <c r="H62" s="40" t="str">
        <f t="array" ref="H62">INDEX('UNESCO Data'!$M$3:$M$4658,MATCH(A62&amp;$H$397,'UNESCO Data'!$B$3:$B$4658&amp;'UNESCO Data'!$A$3:$A$4658,0))</f>
        <v/>
      </c>
      <c r="I62" s="40" t="str">
        <f t="array" ref="I62">INDEX('UNESCO Data'!$M$3:$M$4658,MATCH(A62&amp;$I$397,'UNESCO Data'!$B$3:$B$4658&amp;'UNESCO Data'!$A$3:$A$4658,0))</f>
        <v/>
      </c>
      <c r="J62" s="40">
        <f t="array" ref="J62">INDEX('UNESCO Data'!$M$3:$M$4658,MATCH(A62&amp;$J$397,'UNESCO Data'!$B$3:$B$4658&amp;'UNESCO Data'!$A$3:$A$4658,0))</f>
        <v>100</v>
      </c>
      <c r="K62" s="40">
        <f t="array" ref="K62">INDEX('UNESCO Data'!$M$3:$M$4658,MATCH(A62&amp;$K$397,'UNESCO Data'!$B$3:$B$4658&amp;'UNESCO Data'!$A$3:$A$4658,0))</f>
        <v>27.99728</v>
      </c>
      <c r="L62" s="40">
        <f t="array" ref="L62">INDEX('UNESCO Data'!$M$3:$M$4658,MATCH(A62&amp;$L$397,'UNESCO Data'!$B$3:$B$4658&amp;'UNESCO Data'!$A$3:$A$4658,0))</f>
        <v>14.03247</v>
      </c>
      <c r="M62" s="42">
        <f t="shared" si="1"/>
        <v>5</v>
      </c>
    </row>
    <row r="63" spans="1:13" x14ac:dyDescent="0.25">
      <c r="A63" s="41" t="s">
        <v>63</v>
      </c>
      <c r="B63" s="40">
        <f t="array" ref="B63">INDEX('UNESCO Data'!$M$3:$M$4658,MATCH(A63&amp;$B$397,'UNESCO Data'!$B$3:$B$4658&amp;'UNESCO Data'!$A$3:$A$4658,0))</f>
        <v>0.11297</v>
      </c>
      <c r="C63" s="40">
        <f t="array" ref="C63">INDEX('UNESCO Data'!$M$3:$M$4658,MATCH(A63&amp;$C$397,'UNESCO Data'!$B$3:$B$4658&amp;'UNESCO Data'!$A$3:$A$4658,0))</f>
        <v>0.88399000000000005</v>
      </c>
      <c r="D63" s="40">
        <f t="array" ref="D63">INDEX('UNESCO Data'!$M$3:$M$4658,MATCH(A63&amp;$D$397,'UNESCO Data'!$B$3:$B$4658&amp;'UNESCO Data'!$A$3:$A$4658,0))</f>
        <v>6.66798</v>
      </c>
      <c r="E63" s="40" t="str">
        <f t="array" ref="E63">INDEX('UNESCO Data'!$M$3:$M$4658,MATCH(A63&amp;$E$397,'UNESCO Data'!$B$3:$B$4658&amp;'UNESCO Data'!$A$3:$A$4658,0))</f>
        <v/>
      </c>
      <c r="F63" s="40">
        <f t="array" ref="F63">INDEX('UNESCO Data'!$M$3:$M$4658,MATCH(A63&amp;$F$397,'UNESCO Data'!$B$3:$B$4658&amp;'UNESCO Data'!$A$3:$A$4658,0))</f>
        <v>100</v>
      </c>
      <c r="G63" s="40">
        <f t="array" ref="G63">INDEX('UNESCO Data'!$M$3:$M$4658,MATCH(A63&amp;$G$397,'UNESCO Data'!$B$3:$B$4658&amp;'UNESCO Data'!$A$3:$A$4658,0))</f>
        <v>90.08762999999999</v>
      </c>
      <c r="H63" s="40" t="str">
        <f t="array" ref="H63">INDEX('UNESCO Data'!$M$3:$M$4658,MATCH(A63&amp;$H$397,'UNESCO Data'!$B$3:$B$4658&amp;'UNESCO Data'!$A$3:$A$4658,0))</f>
        <v/>
      </c>
      <c r="I63" s="40" t="str">
        <f t="array" ref="I63">INDEX('UNESCO Data'!$M$3:$M$4658,MATCH(A63&amp;$I$397,'UNESCO Data'!$B$3:$B$4658&amp;'UNESCO Data'!$A$3:$A$4658,0))</f>
        <v/>
      </c>
      <c r="J63" s="40" t="str">
        <f t="array" ref="J63">INDEX('UNESCO Data'!$M$3:$M$4658,MATCH(A63&amp;$J$397,'UNESCO Data'!$B$3:$B$4658&amp;'UNESCO Data'!$A$3:$A$4658,0))</f>
        <v/>
      </c>
      <c r="K63" s="40">
        <f t="array" ref="K63">INDEX('UNESCO Data'!$M$3:$M$4658,MATCH(A63&amp;$K$397,'UNESCO Data'!$B$3:$B$4658&amp;'UNESCO Data'!$A$3:$A$4658,0))</f>
        <v>13.332039999999999</v>
      </c>
      <c r="L63" s="40">
        <f t="array" ref="L63">INDEX('UNESCO Data'!$M$3:$M$4658,MATCH(A63&amp;$L$397,'UNESCO Data'!$B$3:$B$4658&amp;'UNESCO Data'!$A$3:$A$4658,0))</f>
        <v>12.323449999999999</v>
      </c>
      <c r="M63" s="42">
        <f t="shared" si="1"/>
        <v>7</v>
      </c>
    </row>
    <row r="64" spans="1:13" x14ac:dyDescent="0.25">
      <c r="A64" s="41" t="s">
        <v>64</v>
      </c>
      <c r="B64" s="40">
        <f t="array" ref="B64">INDEX('UNESCO Data'!$M$3:$M$4658,MATCH(A64&amp;$B$397,'UNESCO Data'!$B$3:$B$4658&amp;'UNESCO Data'!$A$3:$A$4658,0))</f>
        <v>0.34739999999999999</v>
      </c>
      <c r="C64" s="40" t="str">
        <f t="array" ref="C64">INDEX('UNESCO Data'!$M$3:$M$4658,MATCH(A64&amp;$C$397,'UNESCO Data'!$B$3:$B$4658&amp;'UNESCO Data'!$A$3:$A$4658,0))</f>
        <v/>
      </c>
      <c r="D64" s="40">
        <f t="array" ref="D64">INDEX('UNESCO Data'!$M$3:$M$4658,MATCH(A64&amp;$D$397,'UNESCO Data'!$B$3:$B$4658&amp;'UNESCO Data'!$A$3:$A$4658,0))</f>
        <v>0.33822000000000002</v>
      </c>
      <c r="E64" s="40" t="str">
        <f t="array" ref="E64">INDEX('UNESCO Data'!$M$3:$M$4658,MATCH(A64&amp;$E$397,'UNESCO Data'!$B$3:$B$4658&amp;'UNESCO Data'!$A$3:$A$4658,0))</f>
        <v/>
      </c>
      <c r="F64" s="40">
        <f t="array" ref="F64">INDEX('UNESCO Data'!$M$3:$M$4658,MATCH(A64&amp;$F$397,'UNESCO Data'!$B$3:$B$4658&amp;'UNESCO Data'!$A$3:$A$4658,0))</f>
        <v>88.67698</v>
      </c>
      <c r="G64" s="40">
        <f t="array" ref="G64">INDEX('UNESCO Data'!$M$3:$M$4658,MATCH(A64&amp;$G$397,'UNESCO Data'!$B$3:$B$4658&amp;'UNESCO Data'!$A$3:$A$4658,0))</f>
        <v>89.775559999999999</v>
      </c>
      <c r="H64" s="40">
        <f t="array" ref="H64">INDEX('UNESCO Data'!$M$3:$M$4658,MATCH(A64&amp;$H$397,'UNESCO Data'!$B$3:$B$4658&amp;'UNESCO Data'!$A$3:$A$4658,0))</f>
        <v>11.11355</v>
      </c>
      <c r="I64" s="40" t="str">
        <f t="array" ref="I64">INDEX('UNESCO Data'!$M$3:$M$4658,MATCH(A64&amp;$I$397,'UNESCO Data'!$B$3:$B$4658&amp;'UNESCO Data'!$A$3:$A$4658,0))</f>
        <v/>
      </c>
      <c r="J64" s="40" t="str">
        <f t="array" ref="J64">INDEX('UNESCO Data'!$M$3:$M$4658,MATCH(A64&amp;$J$397,'UNESCO Data'!$B$3:$B$4658&amp;'UNESCO Data'!$A$3:$A$4658,0))</f>
        <v/>
      </c>
      <c r="K64" s="40">
        <f t="array" ref="K64">INDEX('UNESCO Data'!$M$3:$M$4658,MATCH(A64&amp;$K$397,'UNESCO Data'!$B$3:$B$4658&amp;'UNESCO Data'!$A$3:$A$4658,0))</f>
        <v>18.176600000000001</v>
      </c>
      <c r="L64" s="40">
        <f t="array" ref="L64">INDEX('UNESCO Data'!$M$3:$M$4658,MATCH(A64&amp;$L$397,'UNESCO Data'!$B$3:$B$4658&amp;'UNESCO Data'!$A$3:$A$4658,0))</f>
        <v>9.66188</v>
      </c>
      <c r="M64" s="42">
        <f t="shared" si="1"/>
        <v>7</v>
      </c>
    </row>
    <row r="65" spans="1:13" x14ac:dyDescent="0.25">
      <c r="A65" s="41" t="s">
        <v>65</v>
      </c>
      <c r="B65" s="40">
        <f t="array" ref="B65">INDEX('UNESCO Data'!$M$3:$M$4658,MATCH(A65&amp;$B$397,'UNESCO Data'!$B$3:$B$4658&amp;'UNESCO Data'!$A$3:$A$4658,0))</f>
        <v>4.86069</v>
      </c>
      <c r="C65" s="40">
        <f t="array" ref="C65">INDEX('UNESCO Data'!$M$3:$M$4658,MATCH(A65&amp;$C$397,'UNESCO Data'!$B$3:$B$4658&amp;'UNESCO Data'!$A$3:$A$4658,0))</f>
        <v>2.5585300000000002</v>
      </c>
      <c r="D65" s="40">
        <f t="array" ref="D65">INDEX('UNESCO Data'!$M$3:$M$4658,MATCH(A65&amp;$D$397,'UNESCO Data'!$B$3:$B$4658&amp;'UNESCO Data'!$A$3:$A$4658,0))</f>
        <v>29.78715</v>
      </c>
      <c r="E65" s="40">
        <f t="array" ref="E65">INDEX('UNESCO Data'!$M$3:$M$4658,MATCH(A65&amp;$E$397,'UNESCO Data'!$B$3:$B$4658&amp;'UNESCO Data'!$A$3:$A$4658,0))</f>
        <v>79.639709999999994</v>
      </c>
      <c r="F65" s="40">
        <f t="array" ref="F65">INDEX('UNESCO Data'!$M$3:$M$4658,MATCH(A65&amp;$F$397,'UNESCO Data'!$B$3:$B$4658&amp;'UNESCO Data'!$A$3:$A$4658,0))</f>
        <v>43.21246</v>
      </c>
      <c r="G65" s="40">
        <f t="array" ref="G65">INDEX('UNESCO Data'!$M$3:$M$4658,MATCH(A65&amp;$G$397,'UNESCO Data'!$B$3:$B$4658&amp;'UNESCO Data'!$A$3:$A$4658,0))</f>
        <v>10.813230000000001</v>
      </c>
      <c r="H65" s="40">
        <f t="array" ref="H65">INDEX('UNESCO Data'!$M$3:$M$4658,MATCH(A65&amp;$H$397,'UNESCO Data'!$B$3:$B$4658&amp;'UNESCO Data'!$A$3:$A$4658,0))</f>
        <v>9.0721550000000004</v>
      </c>
      <c r="I65" s="40">
        <f t="array" ref="I65">INDEX('UNESCO Data'!$M$3:$M$4658,MATCH(A65&amp;$I$397,'UNESCO Data'!$B$3:$B$4658&amp;'UNESCO Data'!$A$3:$A$4658,0))</f>
        <v>90.509119999999996</v>
      </c>
      <c r="J65" s="40" t="str">
        <f t="array" ref="J65">INDEX('UNESCO Data'!$M$3:$M$4658,MATCH(A65&amp;$J$397,'UNESCO Data'!$B$3:$B$4658&amp;'UNESCO Data'!$A$3:$A$4658,0))</f>
        <v/>
      </c>
      <c r="K65" s="40">
        <f t="array" ref="K65">INDEX('UNESCO Data'!$M$3:$M$4658,MATCH(A65&amp;$K$397,'UNESCO Data'!$B$3:$B$4658&amp;'UNESCO Data'!$A$3:$A$4658,0))</f>
        <v>24.53098</v>
      </c>
      <c r="L65" s="40">
        <f t="array" ref="L65">INDEX('UNESCO Data'!$M$3:$M$4658,MATCH(A65&amp;$L$397,'UNESCO Data'!$B$3:$B$4658&amp;'UNESCO Data'!$A$3:$A$4658,0))</f>
        <v>11.36903</v>
      </c>
      <c r="M65" s="42">
        <f t="shared" si="1"/>
        <v>10</v>
      </c>
    </row>
    <row r="66" spans="1:13" x14ac:dyDescent="0.25">
      <c r="A66" s="41" t="s">
        <v>66</v>
      </c>
      <c r="B66" s="40">
        <f t="array" ref="B66">INDEX('UNESCO Data'!$M$3:$M$4658,MATCH(A66&amp;$B$397,'UNESCO Data'!$B$3:$B$4658&amp;'UNESCO Data'!$A$3:$A$4658,0))</f>
        <v>20.371739999999999</v>
      </c>
      <c r="C66" s="40">
        <f t="array" ref="C66">INDEX('UNESCO Data'!$M$3:$M$4658,MATCH(A66&amp;$C$397,'UNESCO Data'!$B$3:$B$4658&amp;'UNESCO Data'!$A$3:$A$4658,0))</f>
        <v>21.380780000000001</v>
      </c>
      <c r="D66" s="40">
        <f t="array" ref="D66">INDEX('UNESCO Data'!$M$3:$M$4658,MATCH(A66&amp;$D$397,'UNESCO Data'!$B$3:$B$4658&amp;'UNESCO Data'!$A$3:$A$4658,0))</f>
        <v>59.608029999999999</v>
      </c>
      <c r="E66" s="40">
        <f t="array" ref="E66">INDEX('UNESCO Data'!$M$3:$M$4658,MATCH(A66&amp;$E$397,'UNESCO Data'!$B$3:$B$4658&amp;'UNESCO Data'!$A$3:$A$4658,0))</f>
        <v>60.178260000000002</v>
      </c>
      <c r="F66" s="40">
        <f t="array" ref="F66">INDEX('UNESCO Data'!$M$3:$M$4658,MATCH(A66&amp;$F$397,'UNESCO Data'!$B$3:$B$4658&amp;'UNESCO Data'!$A$3:$A$4658,0))</f>
        <v>47.278790000000001</v>
      </c>
      <c r="G66" s="40">
        <f t="array" ref="G66">INDEX('UNESCO Data'!$M$3:$M$4658,MATCH(A66&amp;$G$397,'UNESCO Data'!$B$3:$B$4658&amp;'UNESCO Data'!$A$3:$A$4658,0))</f>
        <v>27.845279999999999</v>
      </c>
      <c r="H66" s="40">
        <f t="array" ref="H66">INDEX('UNESCO Data'!$M$3:$M$4658,MATCH(A66&amp;$H$397,'UNESCO Data'!$B$3:$B$4658&amp;'UNESCO Data'!$A$3:$A$4658,0))</f>
        <v>6.1993369999999999</v>
      </c>
      <c r="I66" s="40">
        <f t="array" ref="I66">INDEX('UNESCO Data'!$M$3:$M$4658,MATCH(A66&amp;$I$397,'UNESCO Data'!$B$3:$B$4658&amp;'UNESCO Data'!$A$3:$A$4658,0))</f>
        <v>70.851950000000002</v>
      </c>
      <c r="J66" s="40">
        <f t="array" ref="J66">INDEX('UNESCO Data'!$M$3:$M$4658,MATCH(A66&amp;$J$397,'UNESCO Data'!$B$3:$B$4658&amp;'UNESCO Data'!$A$3:$A$4658,0))</f>
        <v>93.010239999999996</v>
      </c>
      <c r="K66" s="40">
        <f t="array" ref="K66">INDEX('UNESCO Data'!$M$3:$M$4658,MATCH(A66&amp;$K$397,'UNESCO Data'!$B$3:$B$4658&amp;'UNESCO Data'!$A$3:$A$4658,0))</f>
        <v>42.147300000000001</v>
      </c>
      <c r="L66" s="40">
        <f t="array" ref="L66">INDEX('UNESCO Data'!$M$3:$M$4658,MATCH(A66&amp;$L$397,'UNESCO Data'!$B$3:$B$4658&amp;'UNESCO Data'!$A$3:$A$4658,0))</f>
        <v>10.275829999999999</v>
      </c>
      <c r="M66" s="42">
        <f t="shared" si="1"/>
        <v>11</v>
      </c>
    </row>
    <row r="67" spans="1:13" x14ac:dyDescent="0.25">
      <c r="A67" s="41" t="s">
        <v>67</v>
      </c>
      <c r="B67" s="40">
        <f t="array" ref="B67">INDEX('UNESCO Data'!$M$3:$M$4658,MATCH(A67&amp;$B$397,'UNESCO Data'!$B$3:$B$4658&amp;'UNESCO Data'!$A$3:$A$4658,0))</f>
        <v>4.7835999999999999</v>
      </c>
      <c r="C67" s="40">
        <f t="array" ref="C67">INDEX('UNESCO Data'!$M$3:$M$4658,MATCH(A67&amp;$C$397,'UNESCO Data'!$B$3:$B$4658&amp;'UNESCO Data'!$A$3:$A$4658,0))</f>
        <v>1.7264000000000002</v>
      </c>
      <c r="D67" s="40">
        <f t="array" ref="D67">INDEX('UNESCO Data'!$M$3:$M$4658,MATCH(A67&amp;$D$397,'UNESCO Data'!$B$3:$B$4658&amp;'UNESCO Data'!$A$3:$A$4658,0))</f>
        <v>11.054399999999999</v>
      </c>
      <c r="E67" s="40">
        <f t="array" ref="E67">INDEX('UNESCO Data'!$M$3:$M$4658,MATCH(A67&amp;$E$397,'UNESCO Data'!$B$3:$B$4658&amp;'UNESCO Data'!$A$3:$A$4658,0))</f>
        <v>99.237070000000003</v>
      </c>
      <c r="F67" s="40">
        <f t="array" ref="F67">INDEX('UNESCO Data'!$M$3:$M$4658,MATCH(A67&amp;$F$397,'UNESCO Data'!$B$3:$B$4658&amp;'UNESCO Data'!$A$3:$A$4658,0))</f>
        <v>96.540170000000003</v>
      </c>
      <c r="G67" s="40">
        <f t="array" ref="G67">INDEX('UNESCO Data'!$M$3:$M$4658,MATCH(A67&amp;$G$397,'UNESCO Data'!$B$3:$B$4658&amp;'UNESCO Data'!$A$3:$A$4658,0))</f>
        <v>95.305850000000007</v>
      </c>
      <c r="H67" s="40">
        <f t="array" ref="H67">INDEX('UNESCO Data'!$M$3:$M$4658,MATCH(A67&amp;$H$397,'UNESCO Data'!$B$3:$B$4658&amp;'UNESCO Data'!$A$3:$A$4658,0))</f>
        <v>12.651619999999999</v>
      </c>
      <c r="I67" s="40">
        <f t="array" ref="I67">INDEX('UNESCO Data'!$M$3:$M$4658,MATCH(A67&amp;$I$397,'UNESCO Data'!$B$3:$B$4658&amp;'UNESCO Data'!$A$3:$A$4658,0))</f>
        <v>99.849559999999997</v>
      </c>
      <c r="J67" s="40" t="str">
        <f t="array" ref="J67">INDEX('UNESCO Data'!$M$3:$M$4658,MATCH(A67&amp;$J$397,'UNESCO Data'!$B$3:$B$4658&amp;'UNESCO Data'!$A$3:$A$4658,0))</f>
        <v/>
      </c>
      <c r="K67" s="40">
        <f t="array" ref="K67">INDEX('UNESCO Data'!$M$3:$M$4658,MATCH(A67&amp;$K$397,'UNESCO Data'!$B$3:$B$4658&amp;'UNESCO Data'!$A$3:$A$4658,0))</f>
        <v>9.0166199999999996</v>
      </c>
      <c r="L67" s="40">
        <f t="array" ref="L67">INDEX('UNESCO Data'!$M$3:$M$4658,MATCH(A67&amp;$L$397,'UNESCO Data'!$B$3:$B$4658&amp;'UNESCO Data'!$A$3:$A$4658,0))</f>
        <v>6.7077600000000004</v>
      </c>
      <c r="M67" s="42">
        <f t="shared" si="1"/>
        <v>10</v>
      </c>
    </row>
    <row r="68" spans="1:13" x14ac:dyDescent="0.25">
      <c r="A68" s="41" t="s">
        <v>68</v>
      </c>
      <c r="B68" s="40" t="str">
        <f t="array" ref="B68">INDEX('UNESCO Data'!$M$3:$M$4658,MATCH(A68&amp;$B$397,'UNESCO Data'!$B$3:$B$4658&amp;'UNESCO Data'!$A$3:$A$4658,0))</f>
        <v/>
      </c>
      <c r="C68" s="40" t="str">
        <f t="array" ref="C68">INDEX('UNESCO Data'!$M$3:$M$4658,MATCH(A68&amp;$C$397,'UNESCO Data'!$B$3:$B$4658&amp;'UNESCO Data'!$A$3:$A$4658,0))</f>
        <v/>
      </c>
      <c r="D68" s="40" t="str">
        <f t="array" ref="D68">INDEX('UNESCO Data'!$M$3:$M$4658,MATCH(A68&amp;$D$397,'UNESCO Data'!$B$3:$B$4658&amp;'UNESCO Data'!$A$3:$A$4658,0))</f>
        <v/>
      </c>
      <c r="E68" s="40" t="str">
        <f t="array" ref="E68">INDEX('UNESCO Data'!$M$3:$M$4658,MATCH(A68&amp;$E$397,'UNESCO Data'!$B$3:$B$4658&amp;'UNESCO Data'!$A$3:$A$4658,0))</f>
        <v/>
      </c>
      <c r="F68" s="40">
        <f t="array" ref="F68">INDEX('UNESCO Data'!$M$3:$M$4658,MATCH(A68&amp;$F$397,'UNESCO Data'!$B$3:$B$4658&amp;'UNESCO Data'!$A$3:$A$4658,0))</f>
        <v>85.179380000000009</v>
      </c>
      <c r="G68" s="40">
        <f t="array" ref="G68">INDEX('UNESCO Data'!$M$3:$M$4658,MATCH(A68&amp;$G$397,'UNESCO Data'!$B$3:$B$4658&amp;'UNESCO Data'!$A$3:$A$4658,0))</f>
        <v>83.053640000000001</v>
      </c>
      <c r="H68" s="40">
        <f t="array" ref="H68">INDEX('UNESCO Data'!$M$3:$M$4658,MATCH(A68&amp;$H$397,'UNESCO Data'!$B$3:$B$4658&amp;'UNESCO Data'!$A$3:$A$4658,0))</f>
        <v>13.664239999999999</v>
      </c>
      <c r="I68" s="40" t="str">
        <f t="array" ref="I68">INDEX('UNESCO Data'!$M$3:$M$4658,MATCH(A68&amp;$I$397,'UNESCO Data'!$B$3:$B$4658&amp;'UNESCO Data'!$A$3:$A$4658,0))</f>
        <v/>
      </c>
      <c r="J68" s="40" t="str">
        <f t="array" ref="J68">INDEX('UNESCO Data'!$M$3:$M$4658,MATCH(A68&amp;$J$397,'UNESCO Data'!$B$3:$B$4658&amp;'UNESCO Data'!$A$3:$A$4658,0))</f>
        <v/>
      </c>
      <c r="K68" s="40">
        <f t="array" ref="K68">INDEX('UNESCO Data'!$M$3:$M$4658,MATCH(A68&amp;$K$397,'UNESCO Data'!$B$3:$B$4658&amp;'UNESCO Data'!$A$3:$A$4658,0))</f>
        <v>12.223050000000001</v>
      </c>
      <c r="L68" s="40">
        <f t="array" ref="L68">INDEX('UNESCO Data'!$M$3:$M$4658,MATCH(A68&amp;$L$397,'UNESCO Data'!$B$3:$B$4658&amp;'UNESCO Data'!$A$3:$A$4658,0))</f>
        <v>11.13874</v>
      </c>
      <c r="M68" s="42">
        <f t="shared" ref="M68:M99" si="2">COUNT(B68:L68)</f>
        <v>5</v>
      </c>
    </row>
    <row r="69" spans="1:13" x14ac:dyDescent="0.25">
      <c r="A69" s="41" t="s">
        <v>69</v>
      </c>
      <c r="B69" s="40">
        <f t="array" ref="B69">INDEX('UNESCO Data'!$M$3:$M$4658,MATCH(A69&amp;$B$397,'UNESCO Data'!$B$3:$B$4658&amp;'UNESCO Data'!$A$3:$A$4658,0))</f>
        <v>11.264760000000001</v>
      </c>
      <c r="C69" s="40">
        <f t="array" ref="C69">INDEX('UNESCO Data'!$M$3:$M$4658,MATCH(A69&amp;$C$397,'UNESCO Data'!$B$3:$B$4658&amp;'UNESCO Data'!$A$3:$A$4658,0))</f>
        <v>9.3094099999999997</v>
      </c>
      <c r="D69" s="40">
        <f t="array" ref="D69">INDEX('UNESCO Data'!$M$3:$M$4658,MATCH(A69&amp;$D$397,'UNESCO Data'!$B$3:$B$4658&amp;'UNESCO Data'!$A$3:$A$4658,0))</f>
        <v>43.110190000000003</v>
      </c>
      <c r="E69" s="40">
        <f t="array" ref="E69">INDEX('UNESCO Data'!$M$3:$M$4658,MATCH(A69&amp;$E$397,'UNESCO Data'!$B$3:$B$4658&amp;'UNESCO Data'!$A$3:$A$4658,0))</f>
        <v>68.216149999999999</v>
      </c>
      <c r="F69" s="40">
        <f t="array" ref="F69">INDEX('UNESCO Data'!$M$3:$M$4658,MATCH(A69&amp;$F$397,'UNESCO Data'!$B$3:$B$4658&amp;'UNESCO Data'!$A$3:$A$4658,0))</f>
        <v>51.574550000000002</v>
      </c>
      <c r="G69" s="40">
        <f t="array" ref="G69">INDEX('UNESCO Data'!$M$3:$M$4658,MATCH(A69&amp;$G$397,'UNESCO Data'!$B$3:$B$4658&amp;'UNESCO Data'!$A$3:$A$4658,0))</f>
        <v>41.21996</v>
      </c>
      <c r="H69" s="40">
        <f t="array" ref="H69">INDEX('UNESCO Data'!$M$3:$M$4658,MATCH(A69&amp;$H$397,'UNESCO Data'!$B$3:$B$4658&amp;'UNESCO Data'!$A$3:$A$4658,0))</f>
        <v>5.8485699999999996</v>
      </c>
      <c r="I69" s="40">
        <f t="array" ref="I69">INDEX('UNESCO Data'!$M$3:$M$4658,MATCH(A69&amp;$I$397,'UNESCO Data'!$B$3:$B$4658&amp;'UNESCO Data'!$A$3:$A$4658,0))</f>
        <v>89.854010000000002</v>
      </c>
      <c r="J69" s="40">
        <f t="array" ref="J69">INDEX('UNESCO Data'!$M$3:$M$4658,MATCH(A69&amp;$J$397,'UNESCO Data'!$B$3:$B$4658&amp;'UNESCO Data'!$A$3:$A$4658,0))</f>
        <v>56.04477</v>
      </c>
      <c r="K69" s="40">
        <f t="array" ref="K69">INDEX('UNESCO Data'!$M$3:$M$4658,MATCH(A69&amp;$K$397,'UNESCO Data'!$B$3:$B$4658&amp;'UNESCO Data'!$A$3:$A$4658,0))</f>
        <v>30.5794</v>
      </c>
      <c r="L69" s="40">
        <f t="array" ref="L69">INDEX('UNESCO Data'!$M$3:$M$4658,MATCH(A69&amp;$L$397,'UNESCO Data'!$B$3:$B$4658&amp;'UNESCO Data'!$A$3:$A$4658,0))</f>
        <v>21.01736</v>
      </c>
      <c r="M69" s="42">
        <f t="shared" si="2"/>
        <v>11</v>
      </c>
    </row>
    <row r="70" spans="1:13" x14ac:dyDescent="0.25">
      <c r="A70" s="41" t="s">
        <v>70</v>
      </c>
      <c r="B70" s="40">
        <f t="array" ref="B70">INDEX('UNESCO Data'!$M$3:$M$4658,MATCH(A70&amp;$B$397,'UNESCO Data'!$B$3:$B$4658&amp;'UNESCO Data'!$A$3:$A$4658,0))</f>
        <v>4.0198299999999998</v>
      </c>
      <c r="C70" s="40">
        <f t="array" ref="C70">INDEX('UNESCO Data'!$M$3:$M$4658,MATCH(A70&amp;$C$397,'UNESCO Data'!$B$3:$B$4658&amp;'UNESCO Data'!$A$3:$A$4658,0))</f>
        <v>3.7501899999999999</v>
      </c>
      <c r="D70" s="40">
        <f t="array" ref="D70">INDEX('UNESCO Data'!$M$3:$M$4658,MATCH(A70&amp;$D$397,'UNESCO Data'!$B$3:$B$4658&amp;'UNESCO Data'!$A$3:$A$4658,0))</f>
        <v>4.3398500000000002</v>
      </c>
      <c r="E70" s="40" t="str">
        <f t="array" ref="E70">INDEX('UNESCO Data'!$M$3:$M$4658,MATCH(A70&amp;$E$397,'UNESCO Data'!$B$3:$B$4658&amp;'UNESCO Data'!$A$3:$A$4658,0))</f>
        <v/>
      </c>
      <c r="F70" s="40">
        <f t="array" ref="F70">INDEX('UNESCO Data'!$M$3:$M$4658,MATCH(A70&amp;$F$397,'UNESCO Data'!$B$3:$B$4658&amp;'UNESCO Data'!$A$3:$A$4658,0))</f>
        <v>96.932339999999996</v>
      </c>
      <c r="G70" s="40">
        <f t="array" ref="G70">INDEX('UNESCO Data'!$M$3:$M$4658,MATCH(A70&amp;$G$397,'UNESCO Data'!$B$3:$B$4658&amp;'UNESCO Data'!$A$3:$A$4658,0))</f>
        <v>92.283709999999999</v>
      </c>
      <c r="H70" s="40">
        <f t="array" ref="H70">INDEX('UNESCO Data'!$M$3:$M$4658,MATCH(A70&amp;$H$397,'UNESCO Data'!$B$3:$B$4658&amp;'UNESCO Data'!$A$3:$A$4658,0))</f>
        <v>10.497730000000001</v>
      </c>
      <c r="I70" s="40">
        <f t="array" ref="I70">INDEX('UNESCO Data'!$M$3:$M$4658,MATCH(A70&amp;$I$397,'UNESCO Data'!$B$3:$B$4658&amp;'UNESCO Data'!$A$3:$A$4658,0))</f>
        <v>99.654129999999995</v>
      </c>
      <c r="J70" s="40" t="str">
        <f t="array" ref="J70">INDEX('UNESCO Data'!$M$3:$M$4658,MATCH(A70&amp;$J$397,'UNESCO Data'!$B$3:$B$4658&amp;'UNESCO Data'!$A$3:$A$4658,0))</f>
        <v/>
      </c>
      <c r="K70" s="40">
        <f t="array" ref="K70">INDEX('UNESCO Data'!$M$3:$M$4658,MATCH(A70&amp;$K$397,'UNESCO Data'!$B$3:$B$4658&amp;'UNESCO Data'!$A$3:$A$4658,0))</f>
        <v>9.4476899999999997</v>
      </c>
      <c r="L70" s="40" t="str">
        <f t="array" ref="L70">INDEX('UNESCO Data'!$M$3:$M$4658,MATCH(A70&amp;$L$397,'UNESCO Data'!$B$3:$B$4658&amp;'UNESCO Data'!$A$3:$A$4658,0))</f>
        <v/>
      </c>
      <c r="M70" s="42">
        <f t="shared" si="2"/>
        <v>8</v>
      </c>
    </row>
    <row r="71" spans="1:13" x14ac:dyDescent="0.25">
      <c r="A71" s="41" t="s">
        <v>71</v>
      </c>
      <c r="B71" s="40">
        <f t="array" ref="B71">INDEX('UNESCO Data'!$M$3:$M$4658,MATCH(A71&amp;$B$397,'UNESCO Data'!$B$3:$B$4658&amp;'UNESCO Data'!$A$3:$A$4658,0))</f>
        <v>2.4338299999999999</v>
      </c>
      <c r="C71" s="40">
        <f t="array" ref="C71">INDEX('UNESCO Data'!$M$3:$M$4658,MATCH(A71&amp;$C$397,'UNESCO Data'!$B$3:$B$4658&amp;'UNESCO Data'!$A$3:$A$4658,0))</f>
        <v>2.7289699999999999</v>
      </c>
      <c r="D71" s="40">
        <f t="array" ref="D71">INDEX('UNESCO Data'!$M$3:$M$4658,MATCH(A71&amp;$D$397,'UNESCO Data'!$B$3:$B$4658&amp;'UNESCO Data'!$A$3:$A$4658,0))</f>
        <v>14.96599</v>
      </c>
      <c r="E71" s="40" t="str">
        <f t="array" ref="E71">INDEX('UNESCO Data'!$M$3:$M$4658,MATCH(A71&amp;$E$397,'UNESCO Data'!$B$3:$B$4658&amp;'UNESCO Data'!$A$3:$A$4658,0))</f>
        <v/>
      </c>
      <c r="F71" s="40" t="str">
        <f t="array" ref="F71">INDEX('UNESCO Data'!$M$3:$M$4658,MATCH(A71&amp;$F$397,'UNESCO Data'!$B$3:$B$4658&amp;'UNESCO Data'!$A$3:$A$4658,0))</f>
        <v/>
      </c>
      <c r="G71" s="40" t="str">
        <f t="array" ref="G71">INDEX('UNESCO Data'!$M$3:$M$4658,MATCH(A71&amp;$G$397,'UNESCO Data'!$B$3:$B$4658&amp;'UNESCO Data'!$A$3:$A$4658,0))</f>
        <v/>
      </c>
      <c r="H71" s="40" t="str">
        <f t="array" ref="H71">INDEX('UNESCO Data'!$M$3:$M$4658,MATCH(A71&amp;$H$397,'UNESCO Data'!$B$3:$B$4658&amp;'UNESCO Data'!$A$3:$A$4658,0))</f>
        <v/>
      </c>
      <c r="I71" s="40" t="str">
        <f t="array" ref="I71">INDEX('UNESCO Data'!$M$3:$M$4658,MATCH(A71&amp;$I$397,'UNESCO Data'!$B$3:$B$4658&amp;'UNESCO Data'!$A$3:$A$4658,0))</f>
        <v/>
      </c>
      <c r="J71" s="40">
        <f t="array" ref="J71">INDEX('UNESCO Data'!$M$3:$M$4658,MATCH(A71&amp;$J$397,'UNESCO Data'!$B$3:$B$4658&amp;'UNESCO Data'!$A$3:$A$4658,0))</f>
        <v>63.590389999999999</v>
      </c>
      <c r="K71" s="40">
        <f t="array" ref="K71">INDEX('UNESCO Data'!$M$3:$M$4658,MATCH(A71&amp;$K$397,'UNESCO Data'!$B$3:$B$4658&amp;'UNESCO Data'!$A$3:$A$4658,0))</f>
        <v>16.99747</v>
      </c>
      <c r="L71" s="40" t="str">
        <f t="array" ref="L71">INDEX('UNESCO Data'!$M$3:$M$4658,MATCH(A71&amp;$L$397,'UNESCO Data'!$B$3:$B$4658&amp;'UNESCO Data'!$A$3:$A$4658,0))</f>
        <v/>
      </c>
      <c r="M71" s="42">
        <f t="shared" si="2"/>
        <v>5</v>
      </c>
    </row>
    <row r="72" spans="1:13" x14ac:dyDescent="0.25">
      <c r="A72" s="41" t="s">
        <v>72</v>
      </c>
      <c r="B72" s="40">
        <f t="array" ref="B72">INDEX('UNESCO Data'!$M$3:$M$4658,MATCH(A72&amp;$B$397,'UNESCO Data'!$B$3:$B$4658&amp;'UNESCO Data'!$A$3:$A$4658,0))</f>
        <v>12.080539999999999</v>
      </c>
      <c r="C72" s="40">
        <f t="array" ref="C72">INDEX('UNESCO Data'!$M$3:$M$4658,MATCH(A72&amp;$C$397,'UNESCO Data'!$B$3:$B$4658&amp;'UNESCO Data'!$A$3:$A$4658,0))</f>
        <v>30.666630000000001</v>
      </c>
      <c r="D72" s="40">
        <f t="array" ref="D72">INDEX('UNESCO Data'!$M$3:$M$4658,MATCH(A72&amp;$D$397,'UNESCO Data'!$B$3:$B$4658&amp;'UNESCO Data'!$A$3:$A$4658,0))</f>
        <v>55.312199999999997</v>
      </c>
      <c r="E72" s="40">
        <f t="array" ref="E72">INDEX('UNESCO Data'!$M$3:$M$4658,MATCH(A72&amp;$E$397,'UNESCO Data'!$B$3:$B$4658&amp;'UNESCO Data'!$A$3:$A$4658,0))</f>
        <v>56.49</v>
      </c>
      <c r="F72" s="40">
        <f t="array" ref="F72">INDEX('UNESCO Data'!$M$3:$M$4658,MATCH(A72&amp;$F$397,'UNESCO Data'!$B$3:$B$4658&amp;'UNESCO Data'!$A$3:$A$4658,0))</f>
        <v>34.426220000000001</v>
      </c>
      <c r="G72" s="40">
        <f t="array" ref="G72">INDEX('UNESCO Data'!$M$3:$M$4658,MATCH(A72&amp;$G$397,'UNESCO Data'!$B$3:$B$4658&amp;'UNESCO Data'!$A$3:$A$4658,0))</f>
        <v>22.076450000000001</v>
      </c>
      <c r="H72" s="40">
        <f t="array" ref="H72">INDEX('UNESCO Data'!$M$3:$M$4658,MATCH(A72&amp;$H$397,'UNESCO Data'!$B$3:$B$4658&amp;'UNESCO Data'!$A$3:$A$4658,0))</f>
        <v>7.01267</v>
      </c>
      <c r="I72" s="40">
        <f t="array" ref="I72">INDEX('UNESCO Data'!$M$3:$M$4658,MATCH(A72&amp;$I$397,'UNESCO Data'!$B$3:$B$4658&amp;'UNESCO Data'!$A$3:$A$4658,0))</f>
        <v>90.999309999999994</v>
      </c>
      <c r="J72" s="40" t="str">
        <f t="array" ref="J72">INDEX('UNESCO Data'!$M$3:$M$4658,MATCH(A72&amp;$J$397,'UNESCO Data'!$B$3:$B$4658&amp;'UNESCO Data'!$A$3:$A$4658,0))</f>
        <v/>
      </c>
      <c r="K72" s="40">
        <f t="array" ref="K72">INDEX('UNESCO Data'!$M$3:$M$4658,MATCH(A72&amp;$K$397,'UNESCO Data'!$B$3:$B$4658&amp;'UNESCO Data'!$A$3:$A$4658,0))</f>
        <v>20.40727</v>
      </c>
      <c r="L72" s="40">
        <f t="array" ref="L72">INDEX('UNESCO Data'!$M$3:$M$4658,MATCH(A72&amp;$L$397,'UNESCO Data'!$B$3:$B$4658&amp;'UNESCO Data'!$A$3:$A$4658,0))</f>
        <v>24.0855</v>
      </c>
      <c r="M72" s="42">
        <f t="shared" si="2"/>
        <v>10</v>
      </c>
    </row>
    <row r="73" spans="1:13" x14ac:dyDescent="0.25">
      <c r="A73" s="41" t="s">
        <v>73</v>
      </c>
      <c r="B73" s="40">
        <f t="array" ref="B73">INDEX('UNESCO Data'!$M$3:$M$4658,MATCH(A73&amp;$B$397,'UNESCO Data'!$B$3:$B$4658&amp;'UNESCO Data'!$A$3:$A$4658,0))</f>
        <v>27.759779999999999</v>
      </c>
      <c r="C73" s="40">
        <f t="array" ref="C73">INDEX('UNESCO Data'!$M$3:$M$4658,MATCH(A73&amp;$C$397,'UNESCO Data'!$B$3:$B$4658&amp;'UNESCO Data'!$A$3:$A$4658,0))</f>
        <v>60.014360000000003</v>
      </c>
      <c r="D73" s="40">
        <f t="array" ref="D73">INDEX('UNESCO Data'!$M$3:$M$4658,MATCH(A73&amp;$D$397,'UNESCO Data'!$B$3:$B$4658&amp;'UNESCO Data'!$A$3:$A$4658,0))</f>
        <v>76.292109999999994</v>
      </c>
      <c r="E73" s="40">
        <f t="array" ref="E73">INDEX('UNESCO Data'!$M$3:$M$4658,MATCH(A73&amp;$E$397,'UNESCO Data'!$B$3:$B$4658&amp;'UNESCO Data'!$A$3:$A$4658,0))</f>
        <v>35.5777</v>
      </c>
      <c r="F73" s="40">
        <f t="array" ref="F73">INDEX('UNESCO Data'!$M$3:$M$4658,MATCH(A73&amp;$F$397,'UNESCO Data'!$B$3:$B$4658&amp;'UNESCO Data'!$A$3:$A$4658,0))</f>
        <v>18.15982</v>
      </c>
      <c r="G73" s="40">
        <f t="array" ref="G73">INDEX('UNESCO Data'!$M$3:$M$4658,MATCH(A73&amp;$G$397,'UNESCO Data'!$B$3:$B$4658&amp;'UNESCO Data'!$A$3:$A$4658,0))</f>
        <v>9.8286599999999993</v>
      </c>
      <c r="H73" s="40">
        <f t="array" ref="H73">INDEX('UNESCO Data'!$M$3:$M$4658,MATCH(A73&amp;$H$397,'UNESCO Data'!$B$3:$B$4658&amp;'UNESCO Data'!$A$3:$A$4658,0))</f>
        <v>0.72724</v>
      </c>
      <c r="I73" s="40">
        <f t="array" ref="I73">INDEX('UNESCO Data'!$M$3:$M$4658,MATCH(A73&amp;$I$397,'UNESCO Data'!$B$3:$B$4658&amp;'UNESCO Data'!$A$3:$A$4658,0))</f>
        <v>47.506880000000002</v>
      </c>
      <c r="J73" s="40">
        <f t="array" ref="J73">INDEX('UNESCO Data'!$M$3:$M$4658,MATCH(A73&amp;$J$397,'UNESCO Data'!$B$3:$B$4658&amp;'UNESCO Data'!$A$3:$A$4658,0))</f>
        <v>75.003950000000003</v>
      </c>
      <c r="K73" s="40">
        <f t="array" ref="K73">INDEX('UNESCO Data'!$M$3:$M$4658,MATCH(A73&amp;$K$397,'UNESCO Data'!$B$3:$B$4658&amp;'UNESCO Data'!$A$3:$A$4658,0))</f>
        <v>45.590960000000003</v>
      </c>
      <c r="L73" s="40">
        <f t="array" ref="L73">INDEX('UNESCO Data'!$M$3:$M$4658,MATCH(A73&amp;$L$397,'UNESCO Data'!$B$3:$B$4658&amp;'UNESCO Data'!$A$3:$A$4658,0))</f>
        <v>11.989509999999999</v>
      </c>
      <c r="M73" s="42">
        <f t="shared" si="2"/>
        <v>11</v>
      </c>
    </row>
    <row r="74" spans="1:13" x14ac:dyDescent="0.25">
      <c r="A74" s="41" t="s">
        <v>74</v>
      </c>
      <c r="B74" s="40">
        <f t="array" ref="B74">INDEX('UNESCO Data'!$M$3:$M$4658,MATCH(A74&amp;$B$397,'UNESCO Data'!$B$3:$B$4658&amp;'UNESCO Data'!$A$3:$A$4658,0))</f>
        <v>32.449710000000003</v>
      </c>
      <c r="C74" s="40" t="str">
        <f t="array" ref="C74">INDEX('UNESCO Data'!$M$3:$M$4658,MATCH(A74&amp;$C$397,'UNESCO Data'!$B$3:$B$4658&amp;'UNESCO Data'!$A$3:$A$4658,0))</f>
        <v/>
      </c>
      <c r="D74" s="40" t="str">
        <f t="array" ref="D74">INDEX('UNESCO Data'!$M$3:$M$4658,MATCH(A74&amp;$D$397,'UNESCO Data'!$B$3:$B$4658&amp;'UNESCO Data'!$A$3:$A$4658,0))</f>
        <v/>
      </c>
      <c r="E74" s="40" t="str">
        <f t="array" ref="E74">INDEX('UNESCO Data'!$M$3:$M$4658,MATCH(A74&amp;$E$397,'UNESCO Data'!$B$3:$B$4658&amp;'UNESCO Data'!$A$3:$A$4658,0))</f>
        <v/>
      </c>
      <c r="F74" s="40" t="str">
        <f t="array" ref="F74">INDEX('UNESCO Data'!$M$3:$M$4658,MATCH(A74&amp;$F$397,'UNESCO Data'!$B$3:$B$4658&amp;'UNESCO Data'!$A$3:$A$4658,0))</f>
        <v/>
      </c>
      <c r="G74" s="40" t="str">
        <f t="array" ref="G74">INDEX('UNESCO Data'!$M$3:$M$4658,MATCH(A74&amp;$G$397,'UNESCO Data'!$B$3:$B$4658&amp;'UNESCO Data'!$A$3:$A$4658,0))</f>
        <v/>
      </c>
      <c r="H74" s="40" t="str">
        <f t="array" ref="H74">INDEX('UNESCO Data'!$M$3:$M$4658,MATCH(A74&amp;$H$397,'UNESCO Data'!$B$3:$B$4658&amp;'UNESCO Data'!$A$3:$A$4658,0))</f>
        <v/>
      </c>
      <c r="I74" s="40">
        <f t="array" ref="I74">INDEX('UNESCO Data'!$M$3:$M$4658,MATCH(A74&amp;$I$397,'UNESCO Data'!$B$3:$B$4658&amp;'UNESCO Data'!$A$3:$A$4658,0))</f>
        <v>73.51182</v>
      </c>
      <c r="J74" s="40">
        <f t="array" ref="J74">INDEX('UNESCO Data'!$M$3:$M$4658,MATCH(A74&amp;$J$397,'UNESCO Data'!$B$3:$B$4658&amp;'UNESCO Data'!$A$3:$A$4658,0))</f>
        <v>38.9313</v>
      </c>
      <c r="K74" s="40">
        <f t="array" ref="K74">INDEX('UNESCO Data'!$M$3:$M$4658,MATCH(A74&amp;$K$397,'UNESCO Data'!$B$3:$B$4658&amp;'UNESCO Data'!$A$3:$A$4658,0))</f>
        <v>51.925150000000002</v>
      </c>
      <c r="L74" s="40">
        <f t="array" ref="L74">INDEX('UNESCO Data'!$M$3:$M$4658,MATCH(A74&amp;$L$397,'UNESCO Data'!$B$3:$B$4658&amp;'UNESCO Data'!$A$3:$A$4658,0))</f>
        <v>16.191379999999999</v>
      </c>
      <c r="M74" s="42">
        <f t="shared" si="2"/>
        <v>5</v>
      </c>
    </row>
    <row r="75" spans="1:13" x14ac:dyDescent="0.25">
      <c r="A75" s="41" t="s">
        <v>75</v>
      </c>
      <c r="B75" s="40">
        <f t="array" ref="B75">INDEX('UNESCO Data'!$M$3:$M$4658,MATCH(A75&amp;$B$397,'UNESCO Data'!$B$3:$B$4658&amp;'UNESCO Data'!$A$3:$A$4658,0))</f>
        <v>16.432169999999999</v>
      </c>
      <c r="C75" s="40">
        <f t="array" ref="C75">INDEX('UNESCO Data'!$M$3:$M$4658,MATCH(A75&amp;$C$397,'UNESCO Data'!$B$3:$B$4658&amp;'UNESCO Data'!$A$3:$A$4658,0))</f>
        <v>12.50933</v>
      </c>
      <c r="D75" s="40">
        <f t="array" ref="D75">INDEX('UNESCO Data'!$M$3:$M$4658,MATCH(A75&amp;$D$397,'UNESCO Data'!$B$3:$B$4658&amp;'UNESCO Data'!$A$3:$A$4658,0))</f>
        <v>22.419250000000002</v>
      </c>
      <c r="E75" s="40" t="str">
        <f t="array" ref="E75">INDEX('UNESCO Data'!$M$3:$M$4658,MATCH(A75&amp;$E$397,'UNESCO Data'!$B$3:$B$4658&amp;'UNESCO Data'!$A$3:$A$4658,0))</f>
        <v/>
      </c>
      <c r="F75" s="40" t="str">
        <f t="array" ref="F75">INDEX('UNESCO Data'!$M$3:$M$4658,MATCH(A75&amp;$F$397,'UNESCO Data'!$B$3:$B$4658&amp;'UNESCO Data'!$A$3:$A$4658,0))</f>
        <v/>
      </c>
      <c r="G75" s="40" t="str">
        <f t="array" ref="G75">INDEX('UNESCO Data'!$M$3:$M$4658,MATCH(A75&amp;$G$397,'UNESCO Data'!$B$3:$B$4658&amp;'UNESCO Data'!$A$3:$A$4658,0))</f>
        <v/>
      </c>
      <c r="H75" s="40" t="str">
        <f t="array" ref="H75">INDEX('UNESCO Data'!$M$3:$M$4658,MATCH(A75&amp;$H$397,'UNESCO Data'!$B$3:$B$4658&amp;'UNESCO Data'!$A$3:$A$4658,0))</f>
        <v/>
      </c>
      <c r="I75" s="40">
        <f t="array" ref="I75">INDEX('UNESCO Data'!$M$3:$M$4658,MATCH(A75&amp;$I$397,'UNESCO Data'!$B$3:$B$4658&amp;'UNESCO Data'!$A$3:$A$4658,0))</f>
        <v>94.734039999999993</v>
      </c>
      <c r="J75" s="40">
        <f t="array" ref="J75">INDEX('UNESCO Data'!$M$3:$M$4658,MATCH(A75&amp;$J$397,'UNESCO Data'!$B$3:$B$4658&amp;'UNESCO Data'!$A$3:$A$4658,0))</f>
        <v>69.649420000000006</v>
      </c>
      <c r="K75" s="40">
        <f t="array" ref="K75">INDEX('UNESCO Data'!$M$3:$M$4658,MATCH(A75&amp;$K$397,'UNESCO Data'!$B$3:$B$4658&amp;'UNESCO Data'!$A$3:$A$4658,0))</f>
        <v>23.1645</v>
      </c>
      <c r="L75" s="40">
        <f t="array" ref="L75">INDEX('UNESCO Data'!$M$3:$M$4658,MATCH(A75&amp;$L$397,'UNESCO Data'!$B$3:$B$4658&amp;'UNESCO Data'!$A$3:$A$4658,0))</f>
        <v>10.26061</v>
      </c>
      <c r="M75" s="42">
        <f t="shared" si="2"/>
        <v>7</v>
      </c>
    </row>
    <row r="76" spans="1:13" x14ac:dyDescent="0.25">
      <c r="A76" s="41" t="s">
        <v>76</v>
      </c>
      <c r="B76" s="40">
        <f t="array" ref="B76">INDEX('UNESCO Data'!$M$3:$M$4658,MATCH(A76&amp;$B$397,'UNESCO Data'!$B$3:$B$4658&amp;'UNESCO Data'!$A$3:$A$4658,0))</f>
        <v>13.78603</v>
      </c>
      <c r="C76" s="40">
        <f t="array" ref="C76">INDEX('UNESCO Data'!$M$3:$M$4658,MATCH(A76&amp;$C$397,'UNESCO Data'!$B$3:$B$4658&amp;'UNESCO Data'!$A$3:$A$4658,0))</f>
        <v>6.3912899999999997</v>
      </c>
      <c r="D76" s="40">
        <f t="array" ref="D76">INDEX('UNESCO Data'!$M$3:$M$4658,MATCH(A76&amp;$D$397,'UNESCO Data'!$B$3:$B$4658&amp;'UNESCO Data'!$A$3:$A$4658,0))</f>
        <v>23.906320000000001</v>
      </c>
      <c r="E76" s="40">
        <f t="array" ref="E76">INDEX('UNESCO Data'!$M$3:$M$4658,MATCH(A76&amp;$E$397,'UNESCO Data'!$B$3:$B$4658&amp;'UNESCO Data'!$A$3:$A$4658,0))</f>
        <v>48.657049999999998</v>
      </c>
      <c r="F76" s="40">
        <f t="array" ref="F76">INDEX('UNESCO Data'!$M$3:$M$4658,MATCH(A76&amp;$F$397,'UNESCO Data'!$B$3:$B$4658&amp;'UNESCO Data'!$A$3:$A$4658,0))</f>
        <v>34.063099999999999</v>
      </c>
      <c r="G76" s="40">
        <f t="array" ref="G76">INDEX('UNESCO Data'!$M$3:$M$4658,MATCH(A76&amp;$G$397,'UNESCO Data'!$B$3:$B$4658&amp;'UNESCO Data'!$A$3:$A$4658,0))</f>
        <v>9.4007199999999997</v>
      </c>
      <c r="H76" s="40">
        <f t="array" ref="H76">INDEX('UNESCO Data'!$M$3:$M$4658,MATCH(A76&amp;$H$397,'UNESCO Data'!$B$3:$B$4658&amp;'UNESCO Data'!$A$3:$A$4658,0))</f>
        <v>7.8960090000000003</v>
      </c>
      <c r="I76" s="40">
        <f t="array" ref="I76">INDEX('UNESCO Data'!$M$3:$M$4658,MATCH(A76&amp;$I$397,'UNESCO Data'!$B$3:$B$4658&amp;'UNESCO Data'!$A$3:$A$4658,0))</f>
        <v>81.570359999999994</v>
      </c>
      <c r="J76" s="40" t="str">
        <f t="array" ref="J76">INDEX('UNESCO Data'!$M$3:$M$4658,MATCH(A76&amp;$J$397,'UNESCO Data'!$B$3:$B$4658&amp;'UNESCO Data'!$A$3:$A$4658,0))</f>
        <v/>
      </c>
      <c r="K76" s="40" t="str">
        <f t="array" ref="K76">INDEX('UNESCO Data'!$M$3:$M$4658,MATCH(A76&amp;$K$397,'UNESCO Data'!$B$3:$B$4658&amp;'UNESCO Data'!$A$3:$A$4658,0))</f>
        <v/>
      </c>
      <c r="L76" s="40" t="str">
        <f t="array" ref="L76">INDEX('UNESCO Data'!$M$3:$M$4658,MATCH(A76&amp;$L$397,'UNESCO Data'!$B$3:$B$4658&amp;'UNESCO Data'!$A$3:$A$4658,0))</f>
        <v/>
      </c>
      <c r="M76" s="42">
        <f t="shared" si="2"/>
        <v>8</v>
      </c>
    </row>
    <row r="77" spans="1:13" x14ac:dyDescent="0.25">
      <c r="A77" s="41" t="s">
        <v>77</v>
      </c>
      <c r="B77" s="40">
        <f t="array" ref="B77">INDEX('UNESCO Data'!$M$3:$M$4658,MATCH(A77&amp;$B$397,'UNESCO Data'!$B$3:$B$4658&amp;'UNESCO Data'!$A$3:$A$4658,0))</f>
        <v>5.5603600000000002</v>
      </c>
      <c r="C77" s="40">
        <f t="array" ref="C77">INDEX('UNESCO Data'!$M$3:$M$4658,MATCH(A77&amp;$C$397,'UNESCO Data'!$B$3:$B$4658&amp;'UNESCO Data'!$A$3:$A$4658,0))</f>
        <v>24.885860000000001</v>
      </c>
      <c r="D77" s="40">
        <f t="array" ref="D77">INDEX('UNESCO Data'!$M$3:$M$4658,MATCH(A77&amp;$D$397,'UNESCO Data'!$B$3:$B$4658&amp;'UNESCO Data'!$A$3:$A$4658,0))</f>
        <v>40.798490000000001</v>
      </c>
      <c r="E77" s="40">
        <f t="array" ref="E77">INDEX('UNESCO Data'!$M$3:$M$4658,MATCH(A77&amp;$E$397,'UNESCO Data'!$B$3:$B$4658&amp;'UNESCO Data'!$A$3:$A$4658,0))</f>
        <v>84.94</v>
      </c>
      <c r="F77" s="40">
        <f t="array" ref="F77">INDEX('UNESCO Data'!$M$3:$M$4658,MATCH(A77&amp;$F$397,'UNESCO Data'!$B$3:$B$4658&amp;'UNESCO Data'!$A$3:$A$4658,0))</f>
        <v>55.131749999999997</v>
      </c>
      <c r="G77" s="40">
        <f t="array" ref="G77">INDEX('UNESCO Data'!$M$3:$M$4658,MATCH(A77&amp;$G$397,'UNESCO Data'!$B$3:$B$4658&amp;'UNESCO Data'!$A$3:$A$4658,0))</f>
        <v>44.645659999999999</v>
      </c>
      <c r="H77" s="40">
        <f t="array" ref="H77">INDEX('UNESCO Data'!$M$3:$M$4658,MATCH(A77&amp;$H$397,'UNESCO Data'!$B$3:$B$4658&amp;'UNESCO Data'!$A$3:$A$4658,0))</f>
        <v>6.4038300000000001</v>
      </c>
      <c r="I77" s="40">
        <f t="array" ref="I77">INDEX('UNESCO Data'!$M$3:$M$4658,MATCH(A77&amp;$I$397,'UNESCO Data'!$B$3:$B$4658&amp;'UNESCO Data'!$A$3:$A$4658,0))</f>
        <v>98.149609999999996</v>
      </c>
      <c r="J77" s="40" t="str">
        <f t="array" ref="J77">INDEX('UNESCO Data'!$M$3:$M$4658,MATCH(A77&amp;$J$397,'UNESCO Data'!$B$3:$B$4658&amp;'UNESCO Data'!$A$3:$A$4658,0))</f>
        <v/>
      </c>
      <c r="K77" s="40">
        <f t="array" ref="K77">INDEX('UNESCO Data'!$M$3:$M$4658,MATCH(A77&amp;$K$397,'UNESCO Data'!$B$3:$B$4658&amp;'UNESCO Data'!$A$3:$A$4658,0))</f>
        <v>29.145659999999999</v>
      </c>
      <c r="L77" s="40">
        <f t="array" ref="L77">INDEX('UNESCO Data'!$M$3:$M$4658,MATCH(A77&amp;$L$397,'UNESCO Data'!$B$3:$B$4658&amp;'UNESCO Data'!$A$3:$A$4658,0))</f>
        <v>19.230509999999999</v>
      </c>
      <c r="M77" s="42">
        <f t="shared" si="2"/>
        <v>10</v>
      </c>
    </row>
    <row r="78" spans="1:13" x14ac:dyDescent="0.25">
      <c r="A78" s="41" t="s">
        <v>78</v>
      </c>
      <c r="B78" s="40">
        <f t="array" ref="B78">INDEX('UNESCO Data'!$M$3:$M$4658,MATCH(A78&amp;$B$397,'UNESCO Data'!$B$3:$B$4658&amp;'UNESCO Data'!$A$3:$A$4658,0))</f>
        <v>4.2225599999999996</v>
      </c>
      <c r="C78" s="40">
        <f t="array" ref="C78">INDEX('UNESCO Data'!$M$3:$M$4658,MATCH(A78&amp;$C$397,'UNESCO Data'!$B$3:$B$4658&amp;'UNESCO Data'!$A$3:$A$4658,0))</f>
        <v>2.0253999999999999</v>
      </c>
      <c r="D78" s="40">
        <f t="array" ref="D78">INDEX('UNESCO Data'!$M$3:$M$4658,MATCH(A78&amp;$D$397,'UNESCO Data'!$B$3:$B$4658&amp;'UNESCO Data'!$A$3:$A$4658,0))</f>
        <v>9.63124</v>
      </c>
      <c r="E78" s="40" t="str">
        <f t="array" ref="E78">INDEX('UNESCO Data'!$M$3:$M$4658,MATCH(A78&amp;$E$397,'UNESCO Data'!$B$3:$B$4658&amp;'UNESCO Data'!$A$3:$A$4658,0))</f>
        <v/>
      </c>
      <c r="F78" s="40">
        <f t="array" ref="F78">INDEX('UNESCO Data'!$M$3:$M$4658,MATCH(A78&amp;$F$397,'UNESCO Data'!$B$3:$B$4658&amp;'UNESCO Data'!$A$3:$A$4658,0))</f>
        <v>99.000439999999998</v>
      </c>
      <c r="G78" s="40">
        <f t="array" ref="G78">INDEX('UNESCO Data'!$M$3:$M$4658,MATCH(A78&amp;$G$397,'UNESCO Data'!$B$3:$B$4658&amp;'UNESCO Data'!$A$3:$A$4658,0))</f>
        <v>84.944559999999996</v>
      </c>
      <c r="H78" s="40">
        <f t="array" ref="H78">INDEX('UNESCO Data'!$M$3:$M$4658,MATCH(A78&amp;$H$397,'UNESCO Data'!$B$3:$B$4658&amp;'UNESCO Data'!$A$3:$A$4658,0))</f>
        <v>12.07175</v>
      </c>
      <c r="I78" s="40">
        <f t="array" ref="I78">INDEX('UNESCO Data'!$M$3:$M$4658,MATCH(A78&amp;$I$397,'UNESCO Data'!$B$3:$B$4658&amp;'UNESCO Data'!$A$3:$A$4658,0))</f>
        <v>99.445589999999996</v>
      </c>
      <c r="J78" s="40" t="str">
        <f t="array" ref="J78">INDEX('UNESCO Data'!$M$3:$M$4658,MATCH(A78&amp;$J$397,'UNESCO Data'!$B$3:$B$4658&amp;'UNESCO Data'!$A$3:$A$4658,0))</f>
        <v/>
      </c>
      <c r="K78" s="40">
        <f t="array" ref="K78">INDEX('UNESCO Data'!$M$3:$M$4658,MATCH(A78&amp;$K$397,'UNESCO Data'!$B$3:$B$4658&amp;'UNESCO Data'!$A$3:$A$4658,0))</f>
        <v>10.978630000000001</v>
      </c>
      <c r="L78" s="40">
        <f t="array" ref="L78">INDEX('UNESCO Data'!$M$3:$M$4658,MATCH(A78&amp;$L$397,'UNESCO Data'!$B$3:$B$4658&amp;'UNESCO Data'!$A$3:$A$4658,0))</f>
        <v>9.4130500000000001</v>
      </c>
      <c r="M78" s="42">
        <f t="shared" si="2"/>
        <v>9</v>
      </c>
    </row>
    <row r="79" spans="1:13" x14ac:dyDescent="0.25">
      <c r="A79" s="41" t="s">
        <v>79</v>
      </c>
      <c r="B79" s="40">
        <f t="array" ref="B79">INDEX('UNESCO Data'!$M$3:$M$4658,MATCH(A79&amp;$B$397,'UNESCO Data'!$B$3:$B$4658&amp;'UNESCO Data'!$A$3:$A$4658,0))</f>
        <v>1.3793599999999999</v>
      </c>
      <c r="C79" s="40">
        <f t="array" ref="C79">INDEX('UNESCO Data'!$M$3:$M$4658,MATCH(A79&amp;$C$397,'UNESCO Data'!$B$3:$B$4658&amp;'UNESCO Data'!$A$3:$A$4658,0))</f>
        <v>1.7203599999999999</v>
      </c>
      <c r="D79" s="40">
        <f t="array" ref="D79">INDEX('UNESCO Data'!$M$3:$M$4658,MATCH(A79&amp;$D$397,'UNESCO Data'!$B$3:$B$4658&amp;'UNESCO Data'!$A$3:$A$4658,0))</f>
        <v>15.64509</v>
      </c>
      <c r="E79" s="40" t="str">
        <f t="array" ref="E79">INDEX('UNESCO Data'!$M$3:$M$4658,MATCH(A79&amp;$E$397,'UNESCO Data'!$B$3:$B$4658&amp;'UNESCO Data'!$A$3:$A$4658,0))</f>
        <v/>
      </c>
      <c r="F79" s="40">
        <f t="array" ref="F79">INDEX('UNESCO Data'!$M$3:$M$4658,MATCH(A79&amp;$F$397,'UNESCO Data'!$B$3:$B$4658&amp;'UNESCO Data'!$A$3:$A$4658,0))</f>
        <v>99.847319999999996</v>
      </c>
      <c r="G79" s="40">
        <f t="array" ref="G79">INDEX('UNESCO Data'!$M$3:$M$4658,MATCH(A79&amp;$G$397,'UNESCO Data'!$B$3:$B$4658&amp;'UNESCO Data'!$A$3:$A$4658,0))</f>
        <v>68.033960000000008</v>
      </c>
      <c r="H79" s="40" t="str">
        <f t="array" ref="H79">INDEX('UNESCO Data'!$M$3:$M$4658,MATCH(A79&amp;$H$397,'UNESCO Data'!$B$3:$B$4658&amp;'UNESCO Data'!$A$3:$A$4658,0))</f>
        <v/>
      </c>
      <c r="I79" s="40" t="str">
        <f t="array" ref="I79">INDEX('UNESCO Data'!$M$3:$M$4658,MATCH(A79&amp;$I$397,'UNESCO Data'!$B$3:$B$4658&amp;'UNESCO Data'!$A$3:$A$4658,0))</f>
        <v/>
      </c>
      <c r="J79" s="40" t="str">
        <f t="array" ref="J79">INDEX('UNESCO Data'!$M$3:$M$4658,MATCH(A79&amp;$J$397,'UNESCO Data'!$B$3:$B$4658&amp;'UNESCO Data'!$A$3:$A$4658,0))</f>
        <v/>
      </c>
      <c r="K79" s="40">
        <f t="array" ref="K79">INDEX('UNESCO Data'!$M$3:$M$4658,MATCH(A79&amp;$K$397,'UNESCO Data'!$B$3:$B$4658&amp;'UNESCO Data'!$A$3:$A$4658,0))</f>
        <v>9.8560499999999998</v>
      </c>
      <c r="L79" s="40">
        <f t="array" ref="L79">INDEX('UNESCO Data'!$M$3:$M$4658,MATCH(A79&amp;$L$397,'UNESCO Data'!$B$3:$B$4658&amp;'UNESCO Data'!$A$3:$A$4658,0))</f>
        <v>17.669419999999999</v>
      </c>
      <c r="M79" s="42">
        <f t="shared" si="2"/>
        <v>7</v>
      </c>
    </row>
    <row r="80" spans="1:13" x14ac:dyDescent="0.25">
      <c r="A80" s="41" t="s">
        <v>80</v>
      </c>
      <c r="B80" s="40">
        <f t="array" ref="B80">INDEX('UNESCO Data'!$M$3:$M$4658,MATCH(A80&amp;$B$397,'UNESCO Data'!$B$3:$B$4658&amp;'UNESCO Data'!$A$3:$A$4658,0))</f>
        <v>1.54555</v>
      </c>
      <c r="C80" s="40">
        <f t="array" ref="C80">INDEX('UNESCO Data'!$M$3:$M$4658,MATCH(A80&amp;$C$397,'UNESCO Data'!$B$3:$B$4658&amp;'UNESCO Data'!$A$3:$A$4658,0))</f>
        <v>11.980869999999999</v>
      </c>
      <c r="D80" s="40">
        <f t="array" ref="D80">INDEX('UNESCO Data'!$M$3:$M$4658,MATCH(A80&amp;$D$397,'UNESCO Data'!$B$3:$B$4658&amp;'UNESCO Data'!$A$3:$A$4658,0))</f>
        <v>48.62115</v>
      </c>
      <c r="E80" s="40">
        <f t="array" ref="E80">INDEX('UNESCO Data'!$M$3:$M$4658,MATCH(A80&amp;$E$397,'UNESCO Data'!$B$3:$B$4658&amp;'UNESCO Data'!$A$3:$A$4658,0))</f>
        <v>83.269880000000001</v>
      </c>
      <c r="F80" s="40">
        <f t="array" ref="F80">INDEX('UNESCO Data'!$M$3:$M$4658,MATCH(A80&amp;$F$397,'UNESCO Data'!$B$3:$B$4658&amp;'UNESCO Data'!$A$3:$A$4658,0))</f>
        <v>68.065659999999994</v>
      </c>
      <c r="G80" s="40">
        <f t="array" ref="G80">INDEX('UNESCO Data'!$M$3:$M$4658,MATCH(A80&amp;$G$397,'UNESCO Data'!$B$3:$B$4658&amp;'UNESCO Data'!$A$3:$A$4658,0))</f>
        <v>27.353139999999996</v>
      </c>
      <c r="H80" s="40">
        <f t="array" ref="H80">INDEX('UNESCO Data'!$M$3:$M$4658,MATCH(A80&amp;$H$397,'UNESCO Data'!$B$3:$B$4658&amp;'UNESCO Data'!$A$3:$A$4658,0))</f>
        <v>4.1147</v>
      </c>
      <c r="I80" s="40">
        <f t="array" ref="I80">INDEX('UNESCO Data'!$M$3:$M$4658,MATCH(A80&amp;$I$397,'UNESCO Data'!$B$3:$B$4658&amp;'UNESCO Data'!$A$3:$A$4658,0))</f>
        <v>87.256690000000006</v>
      </c>
      <c r="J80" s="40">
        <f t="array" ref="J80">INDEX('UNESCO Data'!$M$3:$M$4658,MATCH(A80&amp;$J$397,'UNESCO Data'!$B$3:$B$4658&amp;'UNESCO Data'!$A$3:$A$4658,0))</f>
        <v>77.245059999999995</v>
      </c>
      <c r="K80" s="40">
        <f t="array" ref="K80">INDEX('UNESCO Data'!$M$3:$M$4658,MATCH(A80&amp;$K$397,'UNESCO Data'!$B$3:$B$4658&amp;'UNESCO Data'!$A$3:$A$4658,0))</f>
        <v>31.49146</v>
      </c>
      <c r="L80" s="40">
        <f t="array" ref="L80">INDEX('UNESCO Data'!$M$3:$M$4658,MATCH(A80&amp;$L$397,'UNESCO Data'!$B$3:$B$4658&amp;'UNESCO Data'!$A$3:$A$4658,0))</f>
        <v>14.090960000000001</v>
      </c>
      <c r="M80" s="42">
        <f t="shared" si="2"/>
        <v>11</v>
      </c>
    </row>
    <row r="81" spans="1:13" x14ac:dyDescent="0.25">
      <c r="A81" s="41" t="s">
        <v>81</v>
      </c>
      <c r="B81" s="40">
        <f t="array" ref="B81">INDEX('UNESCO Data'!$M$3:$M$4658,MATCH(A81&amp;$B$397,'UNESCO Data'!$B$3:$B$4658&amp;'UNESCO Data'!$A$3:$A$4658,0))</f>
        <v>9.9348100000000006</v>
      </c>
      <c r="C81" s="40">
        <f t="array" ref="C81">INDEX('UNESCO Data'!$M$3:$M$4658,MATCH(A81&amp;$C$397,'UNESCO Data'!$B$3:$B$4658&amp;'UNESCO Data'!$A$3:$A$4658,0))</f>
        <v>13.31348</v>
      </c>
      <c r="D81" s="40">
        <f t="array" ref="D81">INDEX('UNESCO Data'!$M$3:$M$4658,MATCH(A81&amp;$D$397,'UNESCO Data'!$B$3:$B$4658&amp;'UNESCO Data'!$A$3:$A$4658,0))</f>
        <v>29.323399999999999</v>
      </c>
      <c r="E81" s="40">
        <f t="array" ref="E81">INDEX('UNESCO Data'!$M$3:$M$4658,MATCH(A81&amp;$E$397,'UNESCO Data'!$B$3:$B$4658&amp;'UNESCO Data'!$A$3:$A$4658,0))</f>
        <v>94.648980000000009</v>
      </c>
      <c r="F81" s="40">
        <f t="array" ref="F81">INDEX('UNESCO Data'!$M$3:$M$4658,MATCH(A81&amp;$F$397,'UNESCO Data'!$B$3:$B$4658&amp;'UNESCO Data'!$A$3:$A$4658,0))</f>
        <v>78.913710000000009</v>
      </c>
      <c r="G81" s="40">
        <f t="array" ref="G81">INDEX('UNESCO Data'!$M$3:$M$4658,MATCH(A81&amp;$G$397,'UNESCO Data'!$B$3:$B$4658&amp;'UNESCO Data'!$A$3:$A$4658,0))</f>
        <v>47.17</v>
      </c>
      <c r="H81" s="40">
        <f t="array" ref="H81">INDEX('UNESCO Data'!$M$3:$M$4658,MATCH(A81&amp;$H$397,'UNESCO Data'!$B$3:$B$4658&amp;'UNESCO Data'!$A$3:$A$4658,0))</f>
        <v>7.4516200000000001</v>
      </c>
      <c r="I81" s="40">
        <f t="array" ref="I81">INDEX('UNESCO Data'!$M$3:$M$4658,MATCH(A81&amp;$I$397,'UNESCO Data'!$B$3:$B$4658&amp;'UNESCO Data'!$A$3:$A$4658,0))</f>
        <v>99.730199999999996</v>
      </c>
      <c r="J81" s="40" t="str">
        <f t="array" ref="J81">INDEX('UNESCO Data'!$M$3:$M$4658,MATCH(A81&amp;$J$397,'UNESCO Data'!$B$3:$B$4658&amp;'UNESCO Data'!$A$3:$A$4658,0))</f>
        <v/>
      </c>
      <c r="K81" s="40">
        <f t="array" ref="K81">INDEX('UNESCO Data'!$M$3:$M$4658,MATCH(A81&amp;$K$397,'UNESCO Data'!$B$3:$B$4658&amp;'UNESCO Data'!$A$3:$A$4658,0))</f>
        <v>16.559349999999998</v>
      </c>
      <c r="L81" s="40">
        <f t="array" ref="L81">INDEX('UNESCO Data'!$M$3:$M$4658,MATCH(A81&amp;$L$397,'UNESCO Data'!$B$3:$B$4658&amp;'UNESCO Data'!$A$3:$A$4658,0))</f>
        <v>20.51763</v>
      </c>
      <c r="M81" s="42">
        <f t="shared" si="2"/>
        <v>10</v>
      </c>
    </row>
    <row r="82" spans="1:13" x14ac:dyDescent="0.25">
      <c r="A82" s="41" t="s">
        <v>82</v>
      </c>
      <c r="B82" s="40" t="str">
        <f t="array" ref="B82">INDEX('UNESCO Data'!$M$3:$M$4658,MATCH(A82&amp;$B$397,'UNESCO Data'!$B$3:$B$4658&amp;'UNESCO Data'!$A$3:$A$4658,0))</f>
        <v/>
      </c>
      <c r="C82" s="40">
        <f t="array" ref="C82">INDEX('UNESCO Data'!$M$3:$M$4658,MATCH(A82&amp;$C$397,'UNESCO Data'!$B$3:$B$4658&amp;'UNESCO Data'!$A$3:$A$4658,0))</f>
        <v>2.3469799999999998</v>
      </c>
      <c r="D82" s="40">
        <f t="array" ref="D82">INDEX('UNESCO Data'!$M$3:$M$4658,MATCH(A82&amp;$D$397,'UNESCO Data'!$B$3:$B$4658&amp;'UNESCO Data'!$A$3:$A$4658,0))</f>
        <v>35.601529999999997</v>
      </c>
      <c r="E82" s="40" t="str">
        <f t="array" ref="E82">INDEX('UNESCO Data'!$M$3:$M$4658,MATCH(A82&amp;$E$397,'UNESCO Data'!$B$3:$B$4658&amp;'UNESCO Data'!$A$3:$A$4658,0))</f>
        <v/>
      </c>
      <c r="F82" s="40" t="str">
        <f t="array" ref="F82">INDEX('UNESCO Data'!$M$3:$M$4658,MATCH(A82&amp;$F$397,'UNESCO Data'!$B$3:$B$4658&amp;'UNESCO Data'!$A$3:$A$4658,0))</f>
        <v/>
      </c>
      <c r="G82" s="40" t="str">
        <f t="array" ref="G82">INDEX('UNESCO Data'!$M$3:$M$4658,MATCH(A82&amp;$G$397,'UNESCO Data'!$B$3:$B$4658&amp;'UNESCO Data'!$A$3:$A$4658,0))</f>
        <v/>
      </c>
      <c r="H82" s="40" t="str">
        <f t="array" ref="H82">INDEX('UNESCO Data'!$M$3:$M$4658,MATCH(A82&amp;$H$397,'UNESCO Data'!$B$3:$B$4658&amp;'UNESCO Data'!$A$3:$A$4658,0))</f>
        <v/>
      </c>
      <c r="I82" s="40">
        <f t="array" ref="I82">INDEX('UNESCO Data'!$M$3:$M$4658,MATCH(A82&amp;$I$397,'UNESCO Data'!$B$3:$B$4658&amp;'UNESCO Data'!$A$3:$A$4658,0))</f>
        <v>97.771280000000004</v>
      </c>
      <c r="J82" s="40">
        <f t="array" ref="J82">INDEX('UNESCO Data'!$M$3:$M$4658,MATCH(A82&amp;$J$397,'UNESCO Data'!$B$3:$B$4658&amp;'UNESCO Data'!$A$3:$A$4658,0))</f>
        <v>100</v>
      </c>
      <c r="K82" s="40">
        <f t="array" ref="K82">INDEX('UNESCO Data'!$M$3:$M$4658,MATCH(A82&amp;$K$397,'UNESCO Data'!$B$3:$B$4658&amp;'UNESCO Data'!$A$3:$A$4658,0))</f>
        <v>26.774139999999999</v>
      </c>
      <c r="L82" s="40">
        <f t="array" ref="L82">INDEX('UNESCO Data'!$M$3:$M$4658,MATCH(A82&amp;$L$397,'UNESCO Data'!$B$3:$B$4658&amp;'UNESCO Data'!$A$3:$A$4658,0))</f>
        <v>18.568750000000001</v>
      </c>
      <c r="M82" s="42">
        <f t="shared" si="2"/>
        <v>6</v>
      </c>
    </row>
    <row r="83" spans="1:13" x14ac:dyDescent="0.25">
      <c r="A83" s="41" t="s">
        <v>83</v>
      </c>
      <c r="B83" s="40">
        <f t="array" ref="B83">INDEX('UNESCO Data'!$M$3:$M$4658,MATCH(A83&amp;$B$397,'UNESCO Data'!$B$3:$B$4658&amp;'UNESCO Data'!$A$3:$A$4658,0))</f>
        <v>12.77786</v>
      </c>
      <c r="C83" s="40">
        <f t="array" ref="C83">INDEX('UNESCO Data'!$M$3:$M$4658,MATCH(A83&amp;$C$397,'UNESCO Data'!$B$3:$B$4658&amp;'UNESCO Data'!$A$3:$A$4658,0))</f>
        <v>35.955919999999999</v>
      </c>
      <c r="D83" s="40">
        <f t="array" ref="D83">INDEX('UNESCO Data'!$M$3:$M$4658,MATCH(A83&amp;$D$397,'UNESCO Data'!$B$3:$B$4658&amp;'UNESCO Data'!$A$3:$A$4658,0))</f>
        <v>59.695200000000007</v>
      </c>
      <c r="E83" s="40">
        <f t="array" ref="E83">INDEX('UNESCO Data'!$M$3:$M$4658,MATCH(A83&amp;$E$397,'UNESCO Data'!$B$3:$B$4658&amp;'UNESCO Data'!$A$3:$A$4658,0))</f>
        <v>62.265099999999997</v>
      </c>
      <c r="F83" s="40">
        <f t="array" ref="F83">INDEX('UNESCO Data'!$M$3:$M$4658,MATCH(A83&amp;$F$397,'UNESCO Data'!$B$3:$B$4658&amp;'UNESCO Data'!$A$3:$A$4658,0))</f>
        <v>37.679180000000002</v>
      </c>
      <c r="G83" s="40">
        <f t="array" ref="G83">INDEX('UNESCO Data'!$M$3:$M$4658,MATCH(A83&amp;$G$397,'UNESCO Data'!$B$3:$B$4658&amp;'UNESCO Data'!$A$3:$A$4658,0))</f>
        <v>18.101659999999999</v>
      </c>
      <c r="H83" s="40">
        <f t="array" ref="H83">INDEX('UNESCO Data'!$M$3:$M$4658,MATCH(A83&amp;$H$397,'UNESCO Data'!$B$3:$B$4658&amp;'UNESCO Data'!$A$3:$A$4658,0))</f>
        <v>7.2520600000000002</v>
      </c>
      <c r="I83" s="40">
        <f t="array" ref="I83">INDEX('UNESCO Data'!$M$3:$M$4658,MATCH(A83&amp;$I$397,'UNESCO Data'!$B$3:$B$4658&amp;'UNESCO Data'!$A$3:$A$4658,0))</f>
        <v>80.611890000000002</v>
      </c>
      <c r="J83" s="40" t="str">
        <f t="array" ref="J83">INDEX('UNESCO Data'!$M$3:$M$4658,MATCH(A83&amp;$J$397,'UNESCO Data'!$B$3:$B$4658&amp;'UNESCO Data'!$A$3:$A$4658,0))</f>
        <v/>
      </c>
      <c r="K83" s="40" t="str">
        <f t="array" ref="K83">INDEX('UNESCO Data'!$M$3:$M$4658,MATCH(A83&amp;$K$397,'UNESCO Data'!$B$3:$B$4658&amp;'UNESCO Data'!$A$3:$A$4658,0))</f>
        <v/>
      </c>
      <c r="L83" s="40" t="str">
        <f t="array" ref="L83">INDEX('UNESCO Data'!$M$3:$M$4658,MATCH(A83&amp;$L$397,'UNESCO Data'!$B$3:$B$4658&amp;'UNESCO Data'!$A$3:$A$4658,0))</f>
        <v/>
      </c>
      <c r="M83" s="42">
        <f t="shared" si="2"/>
        <v>8</v>
      </c>
    </row>
    <row r="84" spans="1:13" x14ac:dyDescent="0.25">
      <c r="A84" s="41" t="s">
        <v>84</v>
      </c>
      <c r="B84" s="40">
        <f t="array" ref="B84">INDEX('UNESCO Data'!$M$3:$M$4658,MATCH(A84&amp;$B$397,'UNESCO Data'!$B$3:$B$4658&amp;'UNESCO Data'!$A$3:$A$4658,0))</f>
        <v>0.38299</v>
      </c>
      <c r="C84" s="40" t="str">
        <f t="array" ref="C84">INDEX('UNESCO Data'!$M$3:$M$4658,MATCH(A84&amp;$C$397,'UNESCO Data'!$B$3:$B$4658&amp;'UNESCO Data'!$A$3:$A$4658,0))</f>
        <v/>
      </c>
      <c r="D84" s="40" t="str">
        <f t="array" ref="D84">INDEX('UNESCO Data'!$M$3:$M$4658,MATCH(A84&amp;$D$397,'UNESCO Data'!$B$3:$B$4658&amp;'UNESCO Data'!$A$3:$A$4658,0))</f>
        <v/>
      </c>
      <c r="E84" s="40" t="str">
        <f t="array" ref="E84">INDEX('UNESCO Data'!$M$3:$M$4658,MATCH(A84&amp;$E$397,'UNESCO Data'!$B$3:$B$4658&amp;'UNESCO Data'!$A$3:$A$4658,0))</f>
        <v/>
      </c>
      <c r="F84" s="40" t="str">
        <f t="array" ref="F84">INDEX('UNESCO Data'!$M$3:$M$4658,MATCH(A84&amp;$F$397,'UNESCO Data'!$B$3:$B$4658&amp;'UNESCO Data'!$A$3:$A$4658,0))</f>
        <v/>
      </c>
      <c r="G84" s="40" t="str">
        <f t="array" ref="G84">INDEX('UNESCO Data'!$M$3:$M$4658,MATCH(A84&amp;$G$397,'UNESCO Data'!$B$3:$B$4658&amp;'UNESCO Data'!$A$3:$A$4658,0))</f>
        <v/>
      </c>
      <c r="H84" s="40">
        <f t="array" ref="H84">INDEX('UNESCO Data'!$M$3:$M$4658,MATCH(A84&amp;$H$397,'UNESCO Data'!$B$3:$B$4658&amp;'UNESCO Data'!$A$3:$A$4658,0))</f>
        <v>11.24126</v>
      </c>
      <c r="I84" s="40" t="str">
        <f t="array" ref="I84">INDEX('UNESCO Data'!$M$3:$M$4658,MATCH(A84&amp;$I$397,'UNESCO Data'!$B$3:$B$4658&amp;'UNESCO Data'!$A$3:$A$4658,0))</f>
        <v/>
      </c>
      <c r="J84" s="40" t="str">
        <f t="array" ref="J84">INDEX('UNESCO Data'!$M$3:$M$4658,MATCH(A84&amp;$J$397,'UNESCO Data'!$B$3:$B$4658&amp;'UNESCO Data'!$A$3:$A$4658,0))</f>
        <v/>
      </c>
      <c r="K84" s="40">
        <f t="array" ref="K84">INDEX('UNESCO Data'!$M$3:$M$4658,MATCH(A84&amp;$K$397,'UNESCO Data'!$B$3:$B$4658&amp;'UNESCO Data'!$A$3:$A$4658,0))</f>
        <v>16.060459999999999</v>
      </c>
      <c r="L84" s="40">
        <f t="array" ref="L84">INDEX('UNESCO Data'!$M$3:$M$4658,MATCH(A84&amp;$L$397,'UNESCO Data'!$B$3:$B$4658&amp;'UNESCO Data'!$A$3:$A$4658,0))</f>
        <v>13.453060000000001</v>
      </c>
      <c r="M84" s="42">
        <f t="shared" si="2"/>
        <v>4</v>
      </c>
    </row>
    <row r="85" spans="1:13" x14ac:dyDescent="0.25">
      <c r="A85" s="41" t="s">
        <v>85</v>
      </c>
      <c r="B85" s="40">
        <f t="array" ref="B85">INDEX('UNESCO Data'!$M$3:$M$4658,MATCH(A85&amp;$B$397,'UNESCO Data'!$B$3:$B$4658&amp;'UNESCO Data'!$A$3:$A$4658,0))</f>
        <v>2.1044999999999998</v>
      </c>
      <c r="C85" s="40">
        <f t="array" ref="C85">INDEX('UNESCO Data'!$M$3:$M$4658,MATCH(A85&amp;$C$397,'UNESCO Data'!$B$3:$B$4658&amp;'UNESCO Data'!$A$3:$A$4658,0))</f>
        <v>0.15587000000000001</v>
      </c>
      <c r="D85" s="40">
        <f t="array" ref="D85">INDEX('UNESCO Data'!$M$3:$M$4658,MATCH(A85&amp;$D$397,'UNESCO Data'!$B$3:$B$4658&amp;'UNESCO Data'!$A$3:$A$4658,0))</f>
        <v>0.19400000000000001</v>
      </c>
      <c r="E85" s="40">
        <f t="array" ref="E85">INDEX('UNESCO Data'!$M$3:$M$4658,MATCH(A85&amp;$E$397,'UNESCO Data'!$B$3:$B$4658&amp;'UNESCO Data'!$A$3:$A$4658,0))</f>
        <v>99.823660000000004</v>
      </c>
      <c r="F85" s="40">
        <f t="array" ref="F85">INDEX('UNESCO Data'!$M$3:$M$4658,MATCH(A85&amp;$F$397,'UNESCO Data'!$B$3:$B$4658&amp;'UNESCO Data'!$A$3:$A$4658,0))</f>
        <v>98.092489999999998</v>
      </c>
      <c r="G85" s="40">
        <f t="array" ref="G85">INDEX('UNESCO Data'!$M$3:$M$4658,MATCH(A85&amp;$G$397,'UNESCO Data'!$B$3:$B$4658&amp;'UNESCO Data'!$A$3:$A$4658,0))</f>
        <v>93.656950000000009</v>
      </c>
      <c r="H85" s="40">
        <f t="array" ref="H85">INDEX('UNESCO Data'!$M$3:$M$4658,MATCH(A85&amp;$H$397,'UNESCO Data'!$B$3:$B$4658&amp;'UNESCO Data'!$A$3:$A$4658,0))</f>
        <v>12.9625</v>
      </c>
      <c r="I85" s="40" t="str">
        <f t="array" ref="I85">INDEX('UNESCO Data'!$M$3:$M$4658,MATCH(A85&amp;$I$397,'UNESCO Data'!$B$3:$B$4658&amp;'UNESCO Data'!$A$3:$A$4658,0))</f>
        <v/>
      </c>
      <c r="J85" s="40" t="str">
        <f t="array" ref="J85">INDEX('UNESCO Data'!$M$3:$M$4658,MATCH(A85&amp;$J$397,'UNESCO Data'!$B$3:$B$4658&amp;'UNESCO Data'!$A$3:$A$4658,0))</f>
        <v/>
      </c>
      <c r="K85" s="40">
        <f t="array" ref="K85">INDEX('UNESCO Data'!$M$3:$M$4658,MATCH(A85&amp;$K$397,'UNESCO Data'!$B$3:$B$4658&amp;'UNESCO Data'!$A$3:$A$4658,0))</f>
        <v>12.113569999999999</v>
      </c>
      <c r="L85" s="40">
        <f t="array" ref="L85">INDEX('UNESCO Data'!$M$3:$M$4658,MATCH(A85&amp;$L$397,'UNESCO Data'!$B$3:$B$4658&amp;'UNESCO Data'!$A$3:$A$4658,0))</f>
        <v>14.282170000000001</v>
      </c>
      <c r="M85" s="42">
        <f t="shared" si="2"/>
        <v>9</v>
      </c>
    </row>
    <row r="86" spans="1:13" x14ac:dyDescent="0.25">
      <c r="A86" s="41" t="s">
        <v>86</v>
      </c>
      <c r="B86" s="40">
        <f t="array" ref="B86">INDEX('UNESCO Data'!$M$3:$M$4658,MATCH(A86&amp;$B$397,'UNESCO Data'!$B$3:$B$4658&amp;'UNESCO Data'!$A$3:$A$4658,0))</f>
        <v>1.2781800000000001</v>
      </c>
      <c r="C86" s="40" t="str">
        <f t="array" ref="C86">INDEX('UNESCO Data'!$M$3:$M$4658,MATCH(A86&amp;$C$397,'UNESCO Data'!$B$3:$B$4658&amp;'UNESCO Data'!$A$3:$A$4658,0))</f>
        <v/>
      </c>
      <c r="D86" s="40">
        <f t="array" ref="D86">INDEX('UNESCO Data'!$M$3:$M$4658,MATCH(A86&amp;$D$397,'UNESCO Data'!$B$3:$B$4658&amp;'UNESCO Data'!$A$3:$A$4658,0))</f>
        <v>5.3272199999999996</v>
      </c>
      <c r="E86" s="40" t="str">
        <f t="array" ref="E86">INDEX('UNESCO Data'!$M$3:$M$4658,MATCH(A86&amp;$E$397,'UNESCO Data'!$B$3:$B$4658&amp;'UNESCO Data'!$A$3:$A$4658,0))</f>
        <v/>
      </c>
      <c r="F86" s="40">
        <f t="array" ref="F86">INDEX('UNESCO Data'!$M$3:$M$4658,MATCH(A86&amp;$F$397,'UNESCO Data'!$B$3:$B$4658&amp;'UNESCO Data'!$A$3:$A$4658,0))</f>
        <v>99.187170000000009</v>
      </c>
      <c r="G86" s="40">
        <f t="array" ref="G86">INDEX('UNESCO Data'!$M$3:$M$4658,MATCH(A86&amp;$G$397,'UNESCO Data'!$B$3:$B$4658&amp;'UNESCO Data'!$A$3:$A$4658,0))</f>
        <v>85.082670000000007</v>
      </c>
      <c r="H86" s="40">
        <f t="array" ref="H86">INDEX('UNESCO Data'!$M$3:$M$4658,MATCH(A86&amp;$H$397,'UNESCO Data'!$B$3:$B$4658&amp;'UNESCO Data'!$A$3:$A$4658,0))</f>
        <v>9.9621700000000004</v>
      </c>
      <c r="I86" s="40">
        <f t="array" ref="I86">INDEX('UNESCO Data'!$M$3:$M$4658,MATCH(A86&amp;$I$397,'UNESCO Data'!$B$3:$B$4658&amp;'UNESCO Data'!$A$3:$A$4658,0))</f>
        <v>99.922849999999997</v>
      </c>
      <c r="J86" s="40" t="str">
        <f t="array" ref="J86">INDEX('UNESCO Data'!$M$3:$M$4658,MATCH(A86&amp;$J$397,'UNESCO Data'!$B$3:$B$4658&amp;'UNESCO Data'!$A$3:$A$4658,0))</f>
        <v/>
      </c>
      <c r="K86" s="40">
        <f t="array" ref="K86">INDEX('UNESCO Data'!$M$3:$M$4658,MATCH(A86&amp;$K$397,'UNESCO Data'!$B$3:$B$4658&amp;'UNESCO Data'!$A$3:$A$4658,0))</f>
        <v>12.02716</v>
      </c>
      <c r="L86" s="40">
        <f t="array" ref="L86">INDEX('UNESCO Data'!$M$3:$M$4658,MATCH(A86&amp;$L$397,'UNESCO Data'!$B$3:$B$4658&amp;'UNESCO Data'!$A$3:$A$4658,0))</f>
        <v>8.0061599999999995</v>
      </c>
      <c r="M86" s="42">
        <f t="shared" si="2"/>
        <v>8</v>
      </c>
    </row>
    <row r="87" spans="1:13" x14ac:dyDescent="0.25">
      <c r="A87" s="41" t="s">
        <v>87</v>
      </c>
      <c r="B87" s="40">
        <f t="array" ref="B87">INDEX('UNESCO Data'!$M$3:$M$4658,MATCH(A87&amp;$B$397,'UNESCO Data'!$B$3:$B$4658&amp;'UNESCO Data'!$A$3:$A$4658,0))</f>
        <v>8.4279999999999994E-2</v>
      </c>
      <c r="C87" s="40">
        <f t="array" ref="C87">INDEX('UNESCO Data'!$M$3:$M$4658,MATCH(A87&amp;$C$397,'UNESCO Data'!$B$3:$B$4658&amp;'UNESCO Data'!$A$3:$A$4658,0))</f>
        <v>13.69833</v>
      </c>
      <c r="D87" s="40">
        <f t="array" ref="D87">INDEX('UNESCO Data'!$M$3:$M$4658,MATCH(A87&amp;$D$397,'UNESCO Data'!$B$3:$B$4658&amp;'UNESCO Data'!$A$3:$A$4658,0))</f>
        <v>25.004190000000001</v>
      </c>
      <c r="E87" s="40">
        <f t="array" ref="E87">INDEX('UNESCO Data'!$M$3:$M$4658,MATCH(A87&amp;$E$397,'UNESCO Data'!$B$3:$B$4658&amp;'UNESCO Data'!$A$3:$A$4658,0))</f>
        <v>99.403670000000005</v>
      </c>
      <c r="F87" s="40">
        <f t="array" ref="F87">INDEX('UNESCO Data'!$M$3:$M$4658,MATCH(A87&amp;$F$397,'UNESCO Data'!$B$3:$B$4658&amp;'UNESCO Data'!$A$3:$A$4658,0))</f>
        <v>95.668949999999995</v>
      </c>
      <c r="G87" s="40">
        <f t="array" ref="G87">INDEX('UNESCO Data'!$M$3:$M$4658,MATCH(A87&amp;$G$397,'UNESCO Data'!$B$3:$B$4658&amp;'UNESCO Data'!$A$3:$A$4658,0))</f>
        <v>76.764970000000005</v>
      </c>
      <c r="H87" s="40">
        <f t="array" ref="H87">INDEX('UNESCO Data'!$M$3:$M$4658,MATCH(A87&amp;$H$397,'UNESCO Data'!$B$3:$B$4658&amp;'UNESCO Data'!$A$3:$A$4658,0))</f>
        <v>9.4550000000000001</v>
      </c>
      <c r="I87" s="40">
        <f t="array" ref="I87">INDEX('UNESCO Data'!$M$3:$M$4658,MATCH(A87&amp;$I$397,'UNESCO Data'!$B$3:$B$4658&amp;'UNESCO Data'!$A$3:$A$4658,0))</f>
        <v>98.837760000000003</v>
      </c>
      <c r="J87" s="40">
        <f t="array" ref="J87">INDEX('UNESCO Data'!$M$3:$M$4658,MATCH(A87&amp;$J$397,'UNESCO Data'!$B$3:$B$4658&amp;'UNESCO Data'!$A$3:$A$4658,0))</f>
        <v>93.376249999999999</v>
      </c>
      <c r="K87" s="40">
        <f t="array" ref="K87">INDEX('UNESCO Data'!$M$3:$M$4658,MATCH(A87&amp;$K$397,'UNESCO Data'!$B$3:$B$4658&amp;'UNESCO Data'!$A$3:$A$4658,0))</f>
        <v>21.876329999999999</v>
      </c>
      <c r="L87" s="40">
        <f t="array" ref="L87">INDEX('UNESCO Data'!$M$3:$M$4658,MATCH(A87&amp;$L$397,'UNESCO Data'!$B$3:$B$4658&amp;'UNESCO Data'!$A$3:$A$4658,0))</f>
        <v>20.051480000000002</v>
      </c>
      <c r="M87" s="42">
        <f t="shared" si="2"/>
        <v>11</v>
      </c>
    </row>
    <row r="88" spans="1:13" x14ac:dyDescent="0.25">
      <c r="A88" s="41" t="s">
        <v>88</v>
      </c>
      <c r="B88" s="40">
        <f t="array" ref="B88">INDEX('UNESCO Data'!$M$3:$M$4658,MATCH(A88&amp;$B$397,'UNESCO Data'!$B$3:$B$4658&amp;'UNESCO Data'!$A$3:$A$4658,0))</f>
        <v>4.9979999999999997E-2</v>
      </c>
      <c r="C88" s="40" t="str">
        <f t="array" ref="C88">INDEX('UNESCO Data'!$M$3:$M$4658,MATCH(A88&amp;$C$397,'UNESCO Data'!$B$3:$B$4658&amp;'UNESCO Data'!$A$3:$A$4658,0))</f>
        <v/>
      </c>
      <c r="D88" s="40">
        <f t="array" ref="D88">INDEX('UNESCO Data'!$M$3:$M$4658,MATCH(A88&amp;$D$397,'UNESCO Data'!$B$3:$B$4658&amp;'UNESCO Data'!$A$3:$A$4658,0))</f>
        <v>3.2408600000000001</v>
      </c>
      <c r="E88" s="40" t="str">
        <f t="array" ref="E88">INDEX('UNESCO Data'!$M$3:$M$4658,MATCH(A88&amp;$E$397,'UNESCO Data'!$B$3:$B$4658&amp;'UNESCO Data'!$A$3:$A$4658,0))</f>
        <v/>
      </c>
      <c r="F88" s="40" t="str">
        <f t="array" ref="F88">INDEX('UNESCO Data'!$M$3:$M$4658,MATCH(A88&amp;$F$397,'UNESCO Data'!$B$3:$B$4658&amp;'UNESCO Data'!$A$3:$A$4658,0))</f>
        <v/>
      </c>
      <c r="G88" s="40" t="str">
        <f t="array" ref="G88">INDEX('UNESCO Data'!$M$3:$M$4658,MATCH(A88&amp;$G$397,'UNESCO Data'!$B$3:$B$4658&amp;'UNESCO Data'!$A$3:$A$4658,0))</f>
        <v/>
      </c>
      <c r="H88" s="40" t="str">
        <f t="array" ref="H88">INDEX('UNESCO Data'!$M$3:$M$4658,MATCH(A88&amp;$H$397,'UNESCO Data'!$B$3:$B$4658&amp;'UNESCO Data'!$A$3:$A$4658,0))</f>
        <v/>
      </c>
      <c r="I88" s="40" t="str">
        <f t="array" ref="I88">INDEX('UNESCO Data'!$M$3:$M$4658,MATCH(A88&amp;$I$397,'UNESCO Data'!$B$3:$B$4658&amp;'UNESCO Data'!$A$3:$A$4658,0))</f>
        <v/>
      </c>
      <c r="J88" s="40" t="str">
        <f t="array" ref="J88">INDEX('UNESCO Data'!$M$3:$M$4658,MATCH(A88&amp;$J$397,'UNESCO Data'!$B$3:$B$4658&amp;'UNESCO Data'!$A$3:$A$4658,0))</f>
        <v/>
      </c>
      <c r="K88" s="40">
        <f t="array" ref="K88">INDEX('UNESCO Data'!$M$3:$M$4658,MATCH(A88&amp;$K$397,'UNESCO Data'!$B$3:$B$4658&amp;'UNESCO Data'!$A$3:$A$4658,0))</f>
        <v>16.44725</v>
      </c>
      <c r="L88" s="40">
        <f t="array" ref="L88">INDEX('UNESCO Data'!$M$3:$M$4658,MATCH(A88&amp;$L$397,'UNESCO Data'!$B$3:$B$4658&amp;'UNESCO Data'!$A$3:$A$4658,0))</f>
        <v>9.2866999999999997</v>
      </c>
      <c r="M88" s="42">
        <f t="shared" si="2"/>
        <v>4</v>
      </c>
    </row>
    <row r="89" spans="1:13" x14ac:dyDescent="0.25">
      <c r="A89" s="41" t="s">
        <v>89</v>
      </c>
      <c r="B89" s="40">
        <f t="array" ref="B89">INDEX('UNESCO Data'!$M$3:$M$4658,MATCH(A89&amp;$B$397,'UNESCO Data'!$B$3:$B$4658&amp;'UNESCO Data'!$A$3:$A$4658,0))</f>
        <v>10.8232</v>
      </c>
      <c r="C89" s="40">
        <f t="array" ref="C89">INDEX('UNESCO Data'!$M$3:$M$4658,MATCH(A89&amp;$C$397,'UNESCO Data'!$B$3:$B$4658&amp;'UNESCO Data'!$A$3:$A$4658,0))</f>
        <v>15.545540000000001</v>
      </c>
      <c r="D89" s="40">
        <f t="array" ref="D89">INDEX('UNESCO Data'!$M$3:$M$4658,MATCH(A89&amp;$D$397,'UNESCO Data'!$B$3:$B$4658&amp;'UNESCO Data'!$A$3:$A$4658,0))</f>
        <v>17.082159999999998</v>
      </c>
      <c r="E89" s="40">
        <f t="array" ref="E89">INDEX('UNESCO Data'!$M$3:$M$4658,MATCH(A89&amp;$E$397,'UNESCO Data'!$B$3:$B$4658&amp;'UNESCO Data'!$A$3:$A$4658,0))</f>
        <v>97.600899999999996</v>
      </c>
      <c r="F89" s="40">
        <f t="array" ref="F89">INDEX('UNESCO Data'!$M$3:$M$4658,MATCH(A89&amp;$F$397,'UNESCO Data'!$B$3:$B$4658&amp;'UNESCO Data'!$A$3:$A$4658,0))</f>
        <v>81.467219999999998</v>
      </c>
      <c r="G89" s="40">
        <f t="array" ref="G89">INDEX('UNESCO Data'!$M$3:$M$4658,MATCH(A89&amp;$G$397,'UNESCO Data'!$B$3:$B$4658&amp;'UNESCO Data'!$A$3:$A$4658,0))</f>
        <v>62.38796</v>
      </c>
      <c r="H89" s="40">
        <f t="array" ref="H89">INDEX('UNESCO Data'!$M$3:$M$4658,MATCH(A89&amp;$H$397,'UNESCO Data'!$B$3:$B$4658&amp;'UNESCO Data'!$A$3:$A$4658,0))</f>
        <v>9.2307500000000005</v>
      </c>
      <c r="I89" s="40">
        <f t="array" ref="I89">INDEX('UNESCO Data'!$M$3:$M$4658,MATCH(A89&amp;$I$397,'UNESCO Data'!$B$3:$B$4658&amp;'UNESCO Data'!$A$3:$A$4658,0))</f>
        <v>99.368399999999994</v>
      </c>
      <c r="J89" s="40">
        <f t="array" ref="J89">INDEX('UNESCO Data'!$M$3:$M$4658,MATCH(A89&amp;$J$397,'UNESCO Data'!$B$3:$B$4658&amp;'UNESCO Data'!$A$3:$A$4658,0))</f>
        <v>100</v>
      </c>
      <c r="K89" s="40">
        <f t="array" ref="K89">INDEX('UNESCO Data'!$M$3:$M$4658,MATCH(A89&amp;$K$397,'UNESCO Data'!$B$3:$B$4658&amp;'UNESCO Data'!$A$3:$A$4658,0))</f>
        <v>16.908709999999999</v>
      </c>
      <c r="L89" s="40" t="str">
        <f t="array" ref="L89">INDEX('UNESCO Data'!$M$3:$M$4658,MATCH(A89&amp;$L$397,'UNESCO Data'!$B$3:$B$4658&amp;'UNESCO Data'!$A$3:$A$4658,0))</f>
        <v/>
      </c>
      <c r="M89" s="42">
        <f t="shared" si="2"/>
        <v>10</v>
      </c>
    </row>
    <row r="90" spans="1:13" x14ac:dyDescent="0.25">
      <c r="A90" s="41" t="s">
        <v>90</v>
      </c>
      <c r="B90" s="40">
        <f t="array" ref="B90">INDEX('UNESCO Data'!$M$3:$M$4658,MATCH(A90&amp;$B$397,'UNESCO Data'!$B$3:$B$4658&amp;'UNESCO Data'!$A$3:$A$4658,0))</f>
        <v>8.3180000000000004E-2</v>
      </c>
      <c r="C90" s="40">
        <f t="array" ref="C90">INDEX('UNESCO Data'!$M$3:$M$4658,MATCH(A90&amp;$C$397,'UNESCO Data'!$B$3:$B$4658&amp;'UNESCO Data'!$A$3:$A$4658,0))</f>
        <v>0.13525000000000001</v>
      </c>
      <c r="D90" s="40">
        <f t="array" ref="D90">INDEX('UNESCO Data'!$M$3:$M$4658,MATCH(A90&amp;$D$397,'UNESCO Data'!$B$3:$B$4658&amp;'UNESCO Data'!$A$3:$A$4658,0))</f>
        <v>0.49176999999999998</v>
      </c>
      <c r="E90" s="40">
        <f t="array" ref="E90">INDEX('UNESCO Data'!$M$3:$M$4658,MATCH(A90&amp;$E$397,'UNESCO Data'!$B$3:$B$4658&amp;'UNESCO Data'!$A$3:$A$4658,0))</f>
        <v>99.791609999999991</v>
      </c>
      <c r="F90" s="40">
        <f t="array" ref="F90">INDEX('UNESCO Data'!$M$3:$M$4658,MATCH(A90&amp;$F$397,'UNESCO Data'!$B$3:$B$4658&amp;'UNESCO Data'!$A$3:$A$4658,0))</f>
        <v>91.660920000000004</v>
      </c>
      <c r="G90" s="40">
        <f t="array" ref="G90">INDEX('UNESCO Data'!$M$3:$M$4658,MATCH(A90&amp;$G$397,'UNESCO Data'!$B$3:$B$4658&amp;'UNESCO Data'!$A$3:$A$4658,0))</f>
        <v>93.052170000000004</v>
      </c>
      <c r="H90" s="40">
        <f t="array" ref="H90">INDEX('UNESCO Data'!$M$3:$M$4658,MATCH(A90&amp;$H$397,'UNESCO Data'!$B$3:$B$4658&amp;'UNESCO Data'!$A$3:$A$4658,0))</f>
        <v>13.37884</v>
      </c>
      <c r="I90" s="40">
        <f t="array" ref="I90">INDEX('UNESCO Data'!$M$3:$M$4658,MATCH(A90&amp;$I$397,'UNESCO Data'!$B$3:$B$4658&amp;'UNESCO Data'!$A$3:$A$4658,0))</f>
        <v>99.870869999999996</v>
      </c>
      <c r="J90" s="40">
        <f t="array" ref="J90">INDEX('UNESCO Data'!$M$3:$M$4658,MATCH(A90&amp;$J$397,'UNESCO Data'!$B$3:$B$4658&amp;'UNESCO Data'!$A$3:$A$4658,0))</f>
        <v>100</v>
      </c>
      <c r="K90" s="40">
        <f t="array" ref="K90">INDEX('UNESCO Data'!$M$3:$M$4658,MATCH(A90&amp;$K$397,'UNESCO Data'!$B$3:$B$4658&amp;'UNESCO Data'!$A$3:$A$4658,0))</f>
        <v>18.551100000000002</v>
      </c>
      <c r="L90" s="40">
        <f t="array" ref="L90">INDEX('UNESCO Data'!$M$3:$M$4658,MATCH(A90&amp;$L$397,'UNESCO Data'!$B$3:$B$4658&amp;'UNESCO Data'!$A$3:$A$4658,0))</f>
        <v>11.8872</v>
      </c>
      <c r="M90" s="42">
        <f t="shared" si="2"/>
        <v>11</v>
      </c>
    </row>
    <row r="91" spans="1:13" x14ac:dyDescent="0.25">
      <c r="A91" s="41" t="s">
        <v>91</v>
      </c>
      <c r="B91" s="40">
        <f t="array" ref="B91">INDEX('UNESCO Data'!$M$3:$M$4658,MATCH(A91&amp;$B$397,'UNESCO Data'!$B$3:$B$4658&amp;'UNESCO Data'!$A$3:$A$4658,0))</f>
        <v>11.99194</v>
      </c>
      <c r="C91" s="40">
        <f t="array" ref="C91">INDEX('UNESCO Data'!$M$3:$M$4658,MATCH(A91&amp;$C$397,'UNESCO Data'!$B$3:$B$4658&amp;'UNESCO Data'!$A$3:$A$4658,0))</f>
        <v>3.9301200000000001</v>
      </c>
      <c r="D91" s="40">
        <f t="array" ref="D91">INDEX('UNESCO Data'!$M$3:$M$4658,MATCH(A91&amp;$D$397,'UNESCO Data'!$B$3:$B$4658&amp;'UNESCO Data'!$A$3:$A$4658,0))</f>
        <v>19.341200000000001</v>
      </c>
      <c r="E91" s="40">
        <f t="array" ref="E91">INDEX('UNESCO Data'!$M$3:$M$4658,MATCH(A91&amp;$E$397,'UNESCO Data'!$B$3:$B$4658&amp;'UNESCO Data'!$A$3:$A$4658,0))</f>
        <v>86.928730000000002</v>
      </c>
      <c r="F91" s="40">
        <f t="array" ref="F91">INDEX('UNESCO Data'!$M$3:$M$4658,MATCH(A91&amp;$F$397,'UNESCO Data'!$B$3:$B$4658&amp;'UNESCO Data'!$A$3:$A$4658,0))</f>
        <v>74.899529999999999</v>
      </c>
      <c r="G91" s="40">
        <f t="array" ref="G91">INDEX('UNESCO Data'!$M$3:$M$4658,MATCH(A91&amp;$G$397,'UNESCO Data'!$B$3:$B$4658&amp;'UNESCO Data'!$A$3:$A$4658,0))</f>
        <v>39.063949999999998</v>
      </c>
      <c r="H91" s="40">
        <f t="array" ref="H91">INDEX('UNESCO Data'!$M$3:$M$4658,MATCH(A91&amp;$H$397,'UNESCO Data'!$B$3:$B$4658&amp;'UNESCO Data'!$A$3:$A$4658,0))</f>
        <v>5.2302099999999996</v>
      </c>
      <c r="I91" s="40">
        <f t="array" ref="I91">INDEX('UNESCO Data'!$M$3:$M$4658,MATCH(A91&amp;$I$397,'UNESCO Data'!$B$3:$B$4658&amp;'UNESCO Data'!$A$3:$A$4658,0))</f>
        <v>86.590249999999997</v>
      </c>
      <c r="J91" s="40" t="str">
        <f t="array" ref="J91">INDEX('UNESCO Data'!$M$3:$M$4658,MATCH(A91&amp;$J$397,'UNESCO Data'!$B$3:$B$4658&amp;'UNESCO Data'!$A$3:$A$4658,0))</f>
        <v/>
      </c>
      <c r="K91" s="40">
        <f t="array" ref="K91">INDEX('UNESCO Data'!$M$3:$M$4658,MATCH(A91&amp;$K$397,'UNESCO Data'!$B$3:$B$4658&amp;'UNESCO Data'!$A$3:$A$4658,0))</f>
        <v>30.650549999999999</v>
      </c>
      <c r="L91" s="40">
        <f t="array" ref="L91">INDEX('UNESCO Data'!$M$3:$M$4658,MATCH(A91&amp;$L$397,'UNESCO Data'!$B$3:$B$4658&amp;'UNESCO Data'!$A$3:$A$4658,0))</f>
        <v>16.468779999999999</v>
      </c>
      <c r="M91" s="42">
        <f t="shared" si="2"/>
        <v>10</v>
      </c>
    </row>
    <row r="92" spans="1:13" x14ac:dyDescent="0.25">
      <c r="A92" s="41" t="s">
        <v>92</v>
      </c>
      <c r="B92" s="40" t="str">
        <f t="array" ref="B92">INDEX('UNESCO Data'!$M$3:$M$4658,MATCH(A92&amp;$B$397,'UNESCO Data'!$B$3:$B$4658&amp;'UNESCO Data'!$A$3:$A$4658,0))</f>
        <v/>
      </c>
      <c r="C92" s="40" t="str">
        <f t="array" ref="C92">INDEX('UNESCO Data'!$M$3:$M$4658,MATCH(A92&amp;$C$397,'UNESCO Data'!$B$3:$B$4658&amp;'UNESCO Data'!$A$3:$A$4658,0))</f>
        <v/>
      </c>
      <c r="D92" s="40" t="str">
        <f t="array" ref="D92">INDEX('UNESCO Data'!$M$3:$M$4658,MATCH(A92&amp;$D$397,'UNESCO Data'!$B$3:$B$4658&amp;'UNESCO Data'!$A$3:$A$4658,0))</f>
        <v/>
      </c>
      <c r="E92" s="40" t="str">
        <f t="array" ref="E92">INDEX('UNESCO Data'!$M$3:$M$4658,MATCH(A92&amp;$E$397,'UNESCO Data'!$B$3:$B$4658&amp;'UNESCO Data'!$A$3:$A$4658,0))</f>
        <v/>
      </c>
      <c r="F92" s="40" t="str">
        <f t="array" ref="F92">INDEX('UNESCO Data'!$M$3:$M$4658,MATCH(A92&amp;$F$397,'UNESCO Data'!$B$3:$B$4658&amp;'UNESCO Data'!$A$3:$A$4658,0))</f>
        <v/>
      </c>
      <c r="G92" s="40" t="str">
        <f t="array" ref="G92">INDEX('UNESCO Data'!$M$3:$M$4658,MATCH(A92&amp;$G$397,'UNESCO Data'!$B$3:$B$4658&amp;'UNESCO Data'!$A$3:$A$4658,0))</f>
        <v/>
      </c>
      <c r="H92" s="40" t="str">
        <f t="array" ref="H92">INDEX('UNESCO Data'!$M$3:$M$4658,MATCH(A92&amp;$H$397,'UNESCO Data'!$B$3:$B$4658&amp;'UNESCO Data'!$A$3:$A$4658,0))</f>
        <v/>
      </c>
      <c r="I92" s="40" t="str">
        <f t="array" ref="I92">INDEX('UNESCO Data'!$M$3:$M$4658,MATCH(A92&amp;$I$397,'UNESCO Data'!$B$3:$B$4658&amp;'UNESCO Data'!$A$3:$A$4658,0))</f>
        <v/>
      </c>
      <c r="J92" s="40" t="str">
        <f t="array" ref="J92">INDEX('UNESCO Data'!$M$3:$M$4658,MATCH(A92&amp;$J$397,'UNESCO Data'!$B$3:$B$4658&amp;'UNESCO Data'!$A$3:$A$4658,0))</f>
        <v/>
      </c>
      <c r="K92" s="40">
        <f t="array" ref="K92">INDEX('UNESCO Data'!$M$3:$M$4658,MATCH(A92&amp;$K$397,'UNESCO Data'!$B$3:$B$4658&amp;'UNESCO Data'!$A$3:$A$4658,0))</f>
        <v>26.37134</v>
      </c>
      <c r="L92" s="40" t="str">
        <f t="array" ref="L92">INDEX('UNESCO Data'!$M$3:$M$4658,MATCH(A92&amp;$L$397,'UNESCO Data'!$B$3:$B$4658&amp;'UNESCO Data'!$A$3:$A$4658,0))</f>
        <v/>
      </c>
      <c r="M92" s="42">
        <f t="shared" si="2"/>
        <v>1</v>
      </c>
    </row>
    <row r="93" spans="1:13" x14ac:dyDescent="0.25">
      <c r="A93" s="41" t="s">
        <v>93</v>
      </c>
      <c r="B93" s="40">
        <f t="array" ref="B93">INDEX('UNESCO Data'!$M$3:$M$4658,MATCH(A93&amp;$B$397,'UNESCO Data'!$B$3:$B$4658&amp;'UNESCO Data'!$A$3:$A$4658,0))</f>
        <v>0.66644000000000003</v>
      </c>
      <c r="C93" s="40">
        <f t="array" ref="C93">INDEX('UNESCO Data'!$M$3:$M$4658,MATCH(A93&amp;$C$397,'UNESCO Data'!$B$3:$B$4658&amp;'UNESCO Data'!$A$3:$A$4658,0))</f>
        <v>1.3818299999999999</v>
      </c>
      <c r="D93" s="40">
        <f t="array" ref="D93">INDEX('UNESCO Data'!$M$3:$M$4658,MATCH(A93&amp;$D$397,'UNESCO Data'!$B$3:$B$4658&amp;'UNESCO Data'!$A$3:$A$4658,0))</f>
        <v>20.55151</v>
      </c>
      <c r="E93" s="40" t="str">
        <f t="array" ref="E93">INDEX('UNESCO Data'!$M$3:$M$4658,MATCH(A93&amp;$E$397,'UNESCO Data'!$B$3:$B$4658&amp;'UNESCO Data'!$A$3:$A$4658,0))</f>
        <v/>
      </c>
      <c r="F93" s="40" t="str">
        <f t="array" ref="F93">INDEX('UNESCO Data'!$M$3:$M$4658,MATCH(A93&amp;$F$397,'UNESCO Data'!$B$3:$B$4658&amp;'UNESCO Data'!$A$3:$A$4658,0))</f>
        <v/>
      </c>
      <c r="G93" s="40" t="str">
        <f t="array" ref="G93">INDEX('UNESCO Data'!$M$3:$M$4658,MATCH(A93&amp;$G$397,'UNESCO Data'!$B$3:$B$4658&amp;'UNESCO Data'!$A$3:$A$4658,0))</f>
        <v/>
      </c>
      <c r="H93" s="40">
        <f t="array" ref="H93">INDEX('UNESCO Data'!$M$3:$M$4658,MATCH(A93&amp;$H$397,'UNESCO Data'!$B$3:$B$4658&amp;'UNESCO Data'!$A$3:$A$4658,0))</f>
        <v>7.6775500000000001</v>
      </c>
      <c r="I93" s="40">
        <f t="array" ref="I93">INDEX('UNESCO Data'!$M$3:$M$4658,MATCH(A93&amp;$I$397,'UNESCO Data'!$B$3:$B$4658&amp;'UNESCO Data'!$A$3:$A$4658,0))</f>
        <v>99.390119999999996</v>
      </c>
      <c r="J93" s="40">
        <f t="array" ref="J93">INDEX('UNESCO Data'!$M$3:$M$4658,MATCH(A93&amp;$J$397,'UNESCO Data'!$B$3:$B$4658&amp;'UNESCO Data'!$A$3:$A$4658,0))</f>
        <v>78.933239999999998</v>
      </c>
      <c r="K93" s="40">
        <f t="array" ref="K93">INDEX('UNESCO Data'!$M$3:$M$4658,MATCH(A93&amp;$K$397,'UNESCO Data'!$B$3:$B$4658&amp;'UNESCO Data'!$A$3:$A$4658,0))</f>
        <v>8.8100299999999994</v>
      </c>
      <c r="L93" s="40" t="str">
        <f t="array" ref="L93">INDEX('UNESCO Data'!$M$3:$M$4658,MATCH(A93&amp;$L$397,'UNESCO Data'!$B$3:$B$4658&amp;'UNESCO Data'!$A$3:$A$4658,0))</f>
        <v/>
      </c>
      <c r="M93" s="42">
        <f t="shared" si="2"/>
        <v>7</v>
      </c>
    </row>
    <row r="94" spans="1:13" x14ac:dyDescent="0.25">
      <c r="A94" s="41" t="s">
        <v>94</v>
      </c>
      <c r="B94" s="40">
        <f t="array" ref="B94">INDEX('UNESCO Data'!$M$3:$M$4658,MATCH(A94&amp;$B$397,'UNESCO Data'!$B$3:$B$4658&amp;'UNESCO Data'!$A$3:$A$4658,0))</f>
        <v>2.5608399999999998</v>
      </c>
      <c r="C94" s="40">
        <f t="array" ref="C94">INDEX('UNESCO Data'!$M$3:$M$4658,MATCH(A94&amp;$C$397,'UNESCO Data'!$B$3:$B$4658&amp;'UNESCO Data'!$A$3:$A$4658,0))</f>
        <v>6.1989700000000001</v>
      </c>
      <c r="D94" s="40">
        <f t="array" ref="D94">INDEX('UNESCO Data'!$M$3:$M$4658,MATCH(A94&amp;$D$397,'UNESCO Data'!$B$3:$B$4658&amp;'UNESCO Data'!$A$3:$A$4658,0))</f>
        <v>25.54766</v>
      </c>
      <c r="E94" s="40">
        <f t="array" ref="E94">INDEX('UNESCO Data'!$M$3:$M$4658,MATCH(A94&amp;$E$397,'UNESCO Data'!$B$3:$B$4658&amp;'UNESCO Data'!$A$3:$A$4658,0))</f>
        <v>99.660589999999999</v>
      </c>
      <c r="F94" s="40">
        <f t="array" ref="F94">INDEX('UNESCO Data'!$M$3:$M$4658,MATCH(A94&amp;$F$397,'UNESCO Data'!$B$3:$B$4658&amp;'UNESCO Data'!$A$3:$A$4658,0))</f>
        <v>97.447460000000007</v>
      </c>
      <c r="G94" s="40">
        <f t="array" ref="G94">INDEX('UNESCO Data'!$M$3:$M$4658,MATCH(A94&amp;$G$397,'UNESCO Data'!$B$3:$B$4658&amp;'UNESCO Data'!$A$3:$A$4658,0))</f>
        <v>86.856769999999997</v>
      </c>
      <c r="H94" s="40">
        <f t="array" ref="H94">INDEX('UNESCO Data'!$M$3:$M$4658,MATCH(A94&amp;$H$397,'UNESCO Data'!$B$3:$B$4658&amp;'UNESCO Data'!$A$3:$A$4658,0))</f>
        <v>12.259510000000001</v>
      </c>
      <c r="I94" s="40">
        <f t="array" ref="I94">INDEX('UNESCO Data'!$M$3:$M$4658,MATCH(A94&amp;$I$397,'UNESCO Data'!$B$3:$B$4658&amp;'UNESCO Data'!$A$3:$A$4658,0))</f>
        <v>99.8048</v>
      </c>
      <c r="J94" s="40">
        <f t="array" ref="J94">INDEX('UNESCO Data'!$M$3:$M$4658,MATCH(A94&amp;$J$397,'UNESCO Data'!$B$3:$B$4658&amp;'UNESCO Data'!$A$3:$A$4658,0))</f>
        <v>71.973579999999998</v>
      </c>
      <c r="K94" s="40">
        <f t="array" ref="K94">INDEX('UNESCO Data'!$M$3:$M$4658,MATCH(A94&amp;$K$397,'UNESCO Data'!$B$3:$B$4658&amp;'UNESCO Data'!$A$3:$A$4658,0))</f>
        <v>26.193660000000001</v>
      </c>
      <c r="L94" s="40">
        <f t="array" ref="L94">INDEX('UNESCO Data'!$M$3:$M$4658,MATCH(A94&amp;$L$397,'UNESCO Data'!$B$3:$B$4658&amp;'UNESCO Data'!$A$3:$A$4658,0))</f>
        <v>16.11177</v>
      </c>
      <c r="M94" s="42">
        <f t="shared" si="2"/>
        <v>11</v>
      </c>
    </row>
    <row r="95" spans="1:13" ht="26.4" x14ac:dyDescent="0.25">
      <c r="A95" s="41" t="s">
        <v>95</v>
      </c>
      <c r="B95" s="40">
        <f t="array" ref="B95">INDEX('UNESCO Data'!$M$3:$M$4658,MATCH(A95&amp;$B$397,'UNESCO Data'!$B$3:$B$4658&amp;'UNESCO Data'!$A$3:$A$4658,0))</f>
        <v>7.8510200000000001</v>
      </c>
      <c r="C95" s="40">
        <f t="array" ref="C95">INDEX('UNESCO Data'!$M$3:$M$4658,MATCH(A95&amp;$C$397,'UNESCO Data'!$B$3:$B$4658&amp;'UNESCO Data'!$A$3:$A$4658,0))</f>
        <v>20.87351</v>
      </c>
      <c r="D95" s="40">
        <f t="array" ref="D95">INDEX('UNESCO Data'!$M$3:$M$4658,MATCH(A95&amp;$D$397,'UNESCO Data'!$B$3:$B$4658&amp;'UNESCO Data'!$A$3:$A$4658,0))</f>
        <v>49.831069999999997</v>
      </c>
      <c r="E95" s="40">
        <f t="array" ref="E95">INDEX('UNESCO Data'!$M$3:$M$4658,MATCH(A95&amp;$E$397,'UNESCO Data'!$B$3:$B$4658&amp;'UNESCO Data'!$A$3:$A$4658,0))</f>
        <v>68.196529999999996</v>
      </c>
      <c r="F95" s="40">
        <f t="array" ref="F95">INDEX('UNESCO Data'!$M$3:$M$4658,MATCH(A95&amp;$F$397,'UNESCO Data'!$B$3:$B$4658&amp;'UNESCO Data'!$A$3:$A$4658,0))</f>
        <v>32.67427</v>
      </c>
      <c r="G95" s="40">
        <f t="array" ref="G95">INDEX('UNESCO Data'!$M$3:$M$4658,MATCH(A95&amp;$G$397,'UNESCO Data'!$B$3:$B$4658&amp;'UNESCO Data'!$A$3:$A$4658,0))</f>
        <v>24.221440000000001</v>
      </c>
      <c r="H95" s="40">
        <f t="array" ref="H95">INDEX('UNESCO Data'!$M$3:$M$4658,MATCH(A95&amp;$H$397,'UNESCO Data'!$B$3:$B$4658&amp;'UNESCO Data'!$A$3:$A$4658,0))</f>
        <v>7.0518530000000004</v>
      </c>
      <c r="I95" s="40">
        <f t="array" ref="I95">INDEX('UNESCO Data'!$M$3:$M$4658,MATCH(A95&amp;$I$397,'UNESCO Data'!$B$3:$B$4658&amp;'UNESCO Data'!$A$3:$A$4658,0))</f>
        <v>87.288319999999999</v>
      </c>
      <c r="J95" s="40">
        <f t="array" ref="J95">INDEX('UNESCO Data'!$M$3:$M$4658,MATCH(A95&amp;$J$397,'UNESCO Data'!$B$3:$B$4658&amp;'UNESCO Data'!$A$3:$A$4658,0))</f>
        <v>98.426400000000001</v>
      </c>
      <c r="K95" s="40">
        <f t="array" ref="K95">INDEX('UNESCO Data'!$M$3:$M$4658,MATCH(A95&amp;$K$397,'UNESCO Data'!$B$3:$B$4658&amp;'UNESCO Data'!$A$3:$A$4658,0))</f>
        <v>24.156849999999999</v>
      </c>
      <c r="L95" s="40">
        <f t="array" ref="L95">INDEX('UNESCO Data'!$M$3:$M$4658,MATCH(A95&amp;$L$397,'UNESCO Data'!$B$3:$B$4658&amp;'UNESCO Data'!$A$3:$A$4658,0))</f>
        <v>12.18988</v>
      </c>
      <c r="M95" s="42">
        <f t="shared" si="2"/>
        <v>11</v>
      </c>
    </row>
    <row r="96" spans="1:13" x14ac:dyDescent="0.25">
      <c r="A96" s="41" t="s">
        <v>96</v>
      </c>
      <c r="B96" s="40">
        <f t="array" ref="B96">INDEX('UNESCO Data'!$M$3:$M$4658,MATCH(A96&amp;$B$397,'UNESCO Data'!$B$3:$B$4658&amp;'UNESCO Data'!$A$3:$A$4658,0))</f>
        <v>3.1029200000000001</v>
      </c>
      <c r="C96" s="40">
        <f t="array" ref="C96">INDEX('UNESCO Data'!$M$3:$M$4658,MATCH(A96&amp;$C$397,'UNESCO Data'!$B$3:$B$4658&amp;'UNESCO Data'!$A$3:$A$4658,0))</f>
        <v>5.6259600000000001</v>
      </c>
      <c r="D96" s="40">
        <f t="array" ref="D96">INDEX('UNESCO Data'!$M$3:$M$4658,MATCH(A96&amp;$D$397,'UNESCO Data'!$B$3:$B$4658&amp;'UNESCO Data'!$A$3:$A$4658,0))</f>
        <v>3.4315099999999998</v>
      </c>
      <c r="E96" s="40" t="str">
        <f t="array" ref="E96">INDEX('UNESCO Data'!$M$3:$M$4658,MATCH(A96&amp;$E$397,'UNESCO Data'!$B$3:$B$4658&amp;'UNESCO Data'!$A$3:$A$4658,0))</f>
        <v/>
      </c>
      <c r="F96" s="40">
        <f t="array" ref="F96">INDEX('UNESCO Data'!$M$3:$M$4658,MATCH(A96&amp;$F$397,'UNESCO Data'!$B$3:$B$4658&amp;'UNESCO Data'!$A$3:$A$4658,0))</f>
        <v>97.587360000000004</v>
      </c>
      <c r="G96" s="40">
        <f t="array" ref="G96">INDEX('UNESCO Data'!$M$3:$M$4658,MATCH(A96&amp;$G$397,'UNESCO Data'!$B$3:$B$4658&amp;'UNESCO Data'!$A$3:$A$4658,0))</f>
        <v>86.515249999999995</v>
      </c>
      <c r="H96" s="40">
        <f t="array" ref="H96">INDEX('UNESCO Data'!$M$3:$M$4658,MATCH(A96&amp;$H$397,'UNESCO Data'!$B$3:$B$4658&amp;'UNESCO Data'!$A$3:$A$4658,0))</f>
        <v>13.657679999999999</v>
      </c>
      <c r="I96" s="40">
        <f t="array" ref="I96">INDEX('UNESCO Data'!$M$3:$M$4658,MATCH(A96&amp;$I$397,'UNESCO Data'!$B$3:$B$4658&amp;'UNESCO Data'!$A$3:$A$4658,0))</f>
        <v>99.865759999999995</v>
      </c>
      <c r="J96" s="40" t="str">
        <f t="array" ref="J96">INDEX('UNESCO Data'!$M$3:$M$4658,MATCH(A96&amp;$J$397,'UNESCO Data'!$B$3:$B$4658&amp;'UNESCO Data'!$A$3:$A$4658,0))</f>
        <v/>
      </c>
      <c r="K96" s="40">
        <f t="array" ref="K96">INDEX('UNESCO Data'!$M$3:$M$4658,MATCH(A96&amp;$K$397,'UNESCO Data'!$B$3:$B$4658&amp;'UNESCO Data'!$A$3:$A$4658,0))</f>
        <v>11.132490000000001</v>
      </c>
      <c r="L96" s="40">
        <f t="array" ref="L96">INDEX('UNESCO Data'!$M$3:$M$4658,MATCH(A96&amp;$L$397,'UNESCO Data'!$B$3:$B$4658&amp;'UNESCO Data'!$A$3:$A$4658,0))</f>
        <v>13.964549999999999</v>
      </c>
      <c r="M96" s="42">
        <f t="shared" si="2"/>
        <v>9</v>
      </c>
    </row>
    <row r="97" spans="1:13" x14ac:dyDescent="0.25">
      <c r="A97" s="41" t="s">
        <v>97</v>
      </c>
      <c r="B97" s="40">
        <f t="array" ref="B97">INDEX('UNESCO Data'!$M$3:$M$4658,MATCH(A97&amp;$B$397,'UNESCO Data'!$B$3:$B$4658&amp;'UNESCO Data'!$A$3:$A$4658,0))</f>
        <v>19.195679999999999</v>
      </c>
      <c r="C97" s="40">
        <f t="array" ref="C97">INDEX('UNESCO Data'!$M$3:$M$4658,MATCH(A97&amp;$C$397,'UNESCO Data'!$B$3:$B$4658&amp;'UNESCO Data'!$A$3:$A$4658,0))</f>
        <v>26.169460000000001</v>
      </c>
      <c r="D97" s="40">
        <f t="array" ref="D97">INDEX('UNESCO Data'!$M$3:$M$4658,MATCH(A97&amp;$D$397,'UNESCO Data'!$B$3:$B$4658&amp;'UNESCO Data'!$A$3:$A$4658,0))</f>
        <v>33.583030000000001</v>
      </c>
      <c r="E97" s="40" t="str">
        <f t="array" ref="E97">INDEX('UNESCO Data'!$M$3:$M$4658,MATCH(A97&amp;$E$397,'UNESCO Data'!$B$3:$B$4658&amp;'UNESCO Data'!$A$3:$A$4658,0))</f>
        <v/>
      </c>
      <c r="F97" s="40" t="str">
        <f t="array" ref="F97">INDEX('UNESCO Data'!$M$3:$M$4658,MATCH(A97&amp;$F$397,'UNESCO Data'!$B$3:$B$4658&amp;'UNESCO Data'!$A$3:$A$4658,0))</f>
        <v/>
      </c>
      <c r="G97" s="40" t="str">
        <f t="array" ref="G97">INDEX('UNESCO Data'!$M$3:$M$4658,MATCH(A97&amp;$G$397,'UNESCO Data'!$B$3:$B$4658&amp;'UNESCO Data'!$A$3:$A$4658,0))</f>
        <v/>
      </c>
      <c r="H97" s="40" t="str">
        <f t="array" ref="H97">INDEX('UNESCO Data'!$M$3:$M$4658,MATCH(A97&amp;$H$397,'UNESCO Data'!$B$3:$B$4658&amp;'UNESCO Data'!$A$3:$A$4658,0))</f>
        <v/>
      </c>
      <c r="I97" s="40">
        <f t="array" ref="I97">INDEX('UNESCO Data'!$M$3:$M$4658,MATCH(A97&amp;$I$397,'UNESCO Data'!$B$3:$B$4658&amp;'UNESCO Data'!$A$3:$A$4658,0))</f>
        <v>99.32208</v>
      </c>
      <c r="J97" s="40">
        <f t="array" ref="J97">INDEX('UNESCO Data'!$M$3:$M$4658,MATCH(A97&amp;$J$397,'UNESCO Data'!$B$3:$B$4658&amp;'UNESCO Data'!$A$3:$A$4658,0))</f>
        <v>96.993620000000007</v>
      </c>
      <c r="K97" s="40">
        <f t="array" ref="K97">INDEX('UNESCO Data'!$M$3:$M$4658,MATCH(A97&amp;$K$397,'UNESCO Data'!$B$3:$B$4658&amp;'UNESCO Data'!$A$3:$A$4658,0))</f>
        <v>12.325989999999999</v>
      </c>
      <c r="L97" s="40">
        <f t="array" ref="L97">INDEX('UNESCO Data'!$M$3:$M$4658,MATCH(A97&amp;$L$397,'UNESCO Data'!$B$3:$B$4658&amp;'UNESCO Data'!$A$3:$A$4658,0))</f>
        <v>8.5755199999999991</v>
      </c>
      <c r="M97" s="42">
        <f t="shared" si="2"/>
        <v>7</v>
      </c>
    </row>
    <row r="98" spans="1:13" x14ac:dyDescent="0.25">
      <c r="A98" s="41" t="s">
        <v>98</v>
      </c>
      <c r="B98" s="40">
        <f t="array" ref="B98">INDEX('UNESCO Data'!$M$3:$M$4658,MATCH(A98&amp;$B$397,'UNESCO Data'!$B$3:$B$4658&amp;'UNESCO Data'!$A$3:$A$4658,0))</f>
        <v>17.68712</v>
      </c>
      <c r="C98" s="40">
        <f t="array" ref="C98">INDEX('UNESCO Data'!$M$3:$M$4658,MATCH(A98&amp;$C$397,'UNESCO Data'!$B$3:$B$4658&amp;'UNESCO Data'!$A$3:$A$4658,0))</f>
        <v>18.766439999999999</v>
      </c>
      <c r="D98" s="40">
        <f t="array" ref="D98">INDEX('UNESCO Data'!$M$3:$M$4658,MATCH(A98&amp;$D$397,'UNESCO Data'!$B$3:$B$4658&amp;'UNESCO Data'!$A$3:$A$4658,0))</f>
        <v>37.292960000000001</v>
      </c>
      <c r="E98" s="40">
        <f t="array" ref="E98">INDEX('UNESCO Data'!$M$3:$M$4658,MATCH(A98&amp;$E$397,'UNESCO Data'!$B$3:$B$4658&amp;'UNESCO Data'!$A$3:$A$4658,0))</f>
        <v>78.180599999999998</v>
      </c>
      <c r="F98" s="40">
        <f t="array" ref="F98">INDEX('UNESCO Data'!$M$3:$M$4658,MATCH(A98&amp;$F$397,'UNESCO Data'!$B$3:$B$4658&amp;'UNESCO Data'!$A$3:$A$4658,0))</f>
        <v>34.43394</v>
      </c>
      <c r="G98" s="40">
        <f t="array" ref="G98">INDEX('UNESCO Data'!$M$3:$M$4658,MATCH(A98&amp;$G$397,'UNESCO Data'!$B$3:$B$4658&amp;'UNESCO Data'!$A$3:$A$4658,0))</f>
        <v>12.969810000000001</v>
      </c>
      <c r="H98" s="40" t="str">
        <f t="array" ref="H98">INDEX('UNESCO Data'!$M$3:$M$4658,MATCH(A98&amp;$H$397,'UNESCO Data'!$B$3:$B$4658&amp;'UNESCO Data'!$A$3:$A$4658,0))</f>
        <v/>
      </c>
      <c r="I98" s="40">
        <f t="array" ref="I98">INDEX('UNESCO Data'!$M$3:$M$4658,MATCH(A98&amp;$I$397,'UNESCO Data'!$B$3:$B$4658&amp;'UNESCO Data'!$A$3:$A$4658,0))</f>
        <v>93.404039999999995</v>
      </c>
      <c r="J98" s="40">
        <f t="array" ref="J98">INDEX('UNESCO Data'!$M$3:$M$4658,MATCH(A98&amp;$J$397,'UNESCO Data'!$B$3:$B$4658&amp;'UNESCO Data'!$A$3:$A$4658,0))</f>
        <v>79.158280000000005</v>
      </c>
      <c r="K98" s="40">
        <f t="array" ref="K98">INDEX('UNESCO Data'!$M$3:$M$4658,MATCH(A98&amp;$K$397,'UNESCO Data'!$B$3:$B$4658&amp;'UNESCO Data'!$A$3:$A$4658,0))</f>
        <v>33.086640000000003</v>
      </c>
      <c r="L98" s="40" t="str">
        <f t="array" ref="L98">INDEX('UNESCO Data'!$M$3:$M$4658,MATCH(A98&amp;$L$397,'UNESCO Data'!$B$3:$B$4658&amp;'UNESCO Data'!$A$3:$A$4658,0))</f>
        <v/>
      </c>
      <c r="M98" s="42">
        <f t="shared" si="2"/>
        <v>9</v>
      </c>
    </row>
    <row r="99" spans="1:13" x14ac:dyDescent="0.25">
      <c r="A99" s="41" t="s">
        <v>99</v>
      </c>
      <c r="B99" s="40">
        <f t="array" ref="B99">INDEX('UNESCO Data'!$M$3:$M$4658,MATCH(A99&amp;$B$397,'UNESCO Data'!$B$3:$B$4658&amp;'UNESCO Data'!$A$3:$A$4658,0))</f>
        <v>63.726010000000002</v>
      </c>
      <c r="C99" s="40">
        <f t="array" ref="C99">INDEX('UNESCO Data'!$M$3:$M$4658,MATCH(A99&amp;$C$397,'UNESCO Data'!$B$3:$B$4658&amp;'UNESCO Data'!$A$3:$A$4658,0))</f>
        <v>18.513739999999999</v>
      </c>
      <c r="D99" s="40">
        <f t="array" ref="D99">INDEX('UNESCO Data'!$M$3:$M$4658,MATCH(A99&amp;$D$397,'UNESCO Data'!$B$3:$B$4658&amp;'UNESCO Data'!$A$3:$A$4658,0))</f>
        <v>34.05977</v>
      </c>
      <c r="E99" s="40">
        <f t="array" ref="E99">INDEX('UNESCO Data'!$M$3:$M$4658,MATCH(A99&amp;$E$397,'UNESCO Data'!$B$3:$B$4658&amp;'UNESCO Data'!$A$3:$A$4658,0))</f>
        <v>32.457729999999998</v>
      </c>
      <c r="F99" s="40">
        <f t="array" ref="F99">INDEX('UNESCO Data'!$M$3:$M$4658,MATCH(A99&amp;$F$397,'UNESCO Data'!$B$3:$B$4658&amp;'UNESCO Data'!$A$3:$A$4658,0))</f>
        <v>22.693529999999999</v>
      </c>
      <c r="G99" s="40">
        <f t="array" ref="G99">INDEX('UNESCO Data'!$M$3:$M$4658,MATCH(A99&amp;$G$397,'UNESCO Data'!$B$3:$B$4658&amp;'UNESCO Data'!$A$3:$A$4658,0))</f>
        <v>9.1730999999999998</v>
      </c>
      <c r="H99" s="40">
        <f t="array" ref="H99">INDEX('UNESCO Data'!$M$3:$M$4658,MATCH(A99&amp;$H$397,'UNESCO Data'!$B$3:$B$4658&amp;'UNESCO Data'!$A$3:$A$4658,0))</f>
        <v>5.6329529999999997</v>
      </c>
      <c r="I99" s="40">
        <f t="array" ref="I99">INDEX('UNESCO Data'!$M$3:$M$4658,MATCH(A99&amp;$I$397,'UNESCO Data'!$B$3:$B$4658&amp;'UNESCO Data'!$A$3:$A$4658,0))</f>
        <v>43.967129999999997</v>
      </c>
      <c r="J99" s="40">
        <f t="array" ref="J99">INDEX('UNESCO Data'!$M$3:$M$4658,MATCH(A99&amp;$J$397,'UNESCO Data'!$B$3:$B$4658&amp;'UNESCO Data'!$A$3:$A$4658,0))</f>
        <v>46.977179999999997</v>
      </c>
      <c r="K99" s="40">
        <f t="array" ref="K99">INDEX('UNESCO Data'!$M$3:$M$4658,MATCH(A99&amp;$K$397,'UNESCO Data'!$B$3:$B$4658&amp;'UNESCO Data'!$A$3:$A$4658,0))</f>
        <v>30.446370000000002</v>
      </c>
      <c r="L99" s="40">
        <f t="array" ref="L99">INDEX('UNESCO Data'!$M$3:$M$4658,MATCH(A99&amp;$L$397,'UNESCO Data'!$B$3:$B$4658&amp;'UNESCO Data'!$A$3:$A$4658,0))</f>
        <v>8.1017600000000005</v>
      </c>
      <c r="M99" s="42">
        <f t="shared" si="2"/>
        <v>11</v>
      </c>
    </row>
    <row r="100" spans="1:13" x14ac:dyDescent="0.25">
      <c r="A100" s="41" t="s">
        <v>100</v>
      </c>
      <c r="B100" s="40" t="str">
        <f t="array" ref="B100">INDEX('UNESCO Data'!$M$3:$M$4658,MATCH(A100&amp;$B$397,'UNESCO Data'!$B$3:$B$4658&amp;'UNESCO Data'!$A$3:$A$4658,0))</f>
        <v/>
      </c>
      <c r="C100" s="40" t="str">
        <f t="array" ref="C100">INDEX('UNESCO Data'!$M$3:$M$4658,MATCH(A100&amp;$C$397,'UNESCO Data'!$B$3:$B$4658&amp;'UNESCO Data'!$A$3:$A$4658,0))</f>
        <v/>
      </c>
      <c r="D100" s="40" t="str">
        <f t="array" ref="D100">INDEX('UNESCO Data'!$M$3:$M$4658,MATCH(A100&amp;$D$397,'UNESCO Data'!$B$3:$B$4658&amp;'UNESCO Data'!$A$3:$A$4658,0))</f>
        <v/>
      </c>
      <c r="E100" s="40" t="str">
        <f t="array" ref="E100">INDEX('UNESCO Data'!$M$3:$M$4658,MATCH(A100&amp;$E$397,'UNESCO Data'!$B$3:$B$4658&amp;'UNESCO Data'!$A$3:$A$4658,0))</f>
        <v/>
      </c>
      <c r="F100" s="40" t="str">
        <f t="array" ref="F100">INDEX('UNESCO Data'!$M$3:$M$4658,MATCH(A100&amp;$F$397,'UNESCO Data'!$B$3:$B$4658&amp;'UNESCO Data'!$A$3:$A$4658,0))</f>
        <v/>
      </c>
      <c r="G100" s="40" t="str">
        <f t="array" ref="G100">INDEX('UNESCO Data'!$M$3:$M$4658,MATCH(A100&amp;$G$397,'UNESCO Data'!$B$3:$B$4658&amp;'UNESCO Data'!$A$3:$A$4658,0))</f>
        <v/>
      </c>
      <c r="H100" s="40" t="str">
        <f t="array" ref="H100">INDEX('UNESCO Data'!$M$3:$M$4658,MATCH(A100&amp;$H$397,'UNESCO Data'!$B$3:$B$4658&amp;'UNESCO Data'!$A$3:$A$4658,0))</f>
        <v/>
      </c>
      <c r="I100" s="40">
        <f t="array" ref="I100">INDEX('UNESCO Data'!$M$3:$M$4658,MATCH(A100&amp;$I$397,'UNESCO Data'!$B$3:$B$4658&amp;'UNESCO Data'!$A$3:$A$4658,0))</f>
        <v>99.934060000000002</v>
      </c>
      <c r="J100" s="40" t="str">
        <f t="array" ref="J100">INDEX('UNESCO Data'!$M$3:$M$4658,MATCH(A100&amp;$J$397,'UNESCO Data'!$B$3:$B$4658&amp;'UNESCO Data'!$A$3:$A$4658,0))</f>
        <v/>
      </c>
      <c r="K100" s="40" t="str">
        <f t="array" ref="K100">INDEX('UNESCO Data'!$M$3:$M$4658,MATCH(A100&amp;$K$397,'UNESCO Data'!$B$3:$B$4658&amp;'UNESCO Data'!$A$3:$A$4658,0))</f>
        <v/>
      </c>
      <c r="L100" s="40" t="str">
        <f t="array" ref="L100">INDEX('UNESCO Data'!$M$3:$M$4658,MATCH(A100&amp;$L$397,'UNESCO Data'!$B$3:$B$4658&amp;'UNESCO Data'!$A$3:$A$4658,0))</f>
        <v/>
      </c>
      <c r="M100" s="42">
        <f t="shared" ref="M100:M131" si="3">COUNT(B100:L100)</f>
        <v>1</v>
      </c>
    </row>
    <row r="101" spans="1:13" x14ac:dyDescent="0.25">
      <c r="A101" s="41" t="s">
        <v>101</v>
      </c>
      <c r="B101" s="40">
        <f t="array" ref="B101">INDEX('UNESCO Data'!$M$3:$M$4658,MATCH(A101&amp;$B$397,'UNESCO Data'!$B$3:$B$4658&amp;'UNESCO Data'!$A$3:$A$4658,0))</f>
        <v>1.9334</v>
      </c>
      <c r="C101" s="40">
        <f t="array" ref="C101">INDEX('UNESCO Data'!$M$3:$M$4658,MATCH(A101&amp;$C$397,'UNESCO Data'!$B$3:$B$4658&amp;'UNESCO Data'!$A$3:$A$4658,0))</f>
        <v>6.9356900000000001</v>
      </c>
      <c r="D101" s="40" t="str">
        <f t="array" ref="D101">INDEX('UNESCO Data'!$M$3:$M$4658,MATCH(A101&amp;$D$397,'UNESCO Data'!$B$3:$B$4658&amp;'UNESCO Data'!$A$3:$A$4658,0))</f>
        <v/>
      </c>
      <c r="E101" s="40" t="str">
        <f t="array" ref="E101">INDEX('UNESCO Data'!$M$3:$M$4658,MATCH(A101&amp;$E$397,'UNESCO Data'!$B$3:$B$4658&amp;'UNESCO Data'!$A$3:$A$4658,0))</f>
        <v/>
      </c>
      <c r="F101" s="40" t="str">
        <f t="array" ref="F101">INDEX('UNESCO Data'!$M$3:$M$4658,MATCH(A101&amp;$F$397,'UNESCO Data'!$B$3:$B$4658&amp;'UNESCO Data'!$A$3:$A$4658,0))</f>
        <v/>
      </c>
      <c r="G101" s="40" t="str">
        <f t="array" ref="G101">INDEX('UNESCO Data'!$M$3:$M$4658,MATCH(A101&amp;$G$397,'UNESCO Data'!$B$3:$B$4658&amp;'UNESCO Data'!$A$3:$A$4658,0))</f>
        <v/>
      </c>
      <c r="H101" s="40" t="str">
        <f t="array" ref="H101">INDEX('UNESCO Data'!$M$3:$M$4658,MATCH(A101&amp;$H$397,'UNESCO Data'!$B$3:$B$4658&amp;'UNESCO Data'!$A$3:$A$4658,0))</f>
        <v/>
      </c>
      <c r="I101" s="40" t="str">
        <f t="array" ref="I101">INDEX('UNESCO Data'!$M$3:$M$4658,MATCH(A101&amp;$I$397,'UNESCO Data'!$B$3:$B$4658&amp;'UNESCO Data'!$A$3:$A$4658,0))</f>
        <v/>
      </c>
      <c r="J101" s="40" t="str">
        <f t="array" ref="J101">INDEX('UNESCO Data'!$M$3:$M$4658,MATCH(A101&amp;$J$397,'UNESCO Data'!$B$3:$B$4658&amp;'UNESCO Data'!$A$3:$A$4658,0))</f>
        <v/>
      </c>
      <c r="K101" s="40">
        <f t="array" ref="K101">INDEX('UNESCO Data'!$M$3:$M$4658,MATCH(A101&amp;$K$397,'UNESCO Data'!$B$3:$B$4658&amp;'UNESCO Data'!$A$3:$A$4658,0))</f>
        <v>7.8452400000000004</v>
      </c>
      <c r="L101" s="40" t="str">
        <f t="array" ref="L101">INDEX('UNESCO Data'!$M$3:$M$4658,MATCH(A101&amp;$L$397,'UNESCO Data'!$B$3:$B$4658&amp;'UNESCO Data'!$A$3:$A$4658,0))</f>
        <v/>
      </c>
      <c r="M101" s="42">
        <f t="shared" si="3"/>
        <v>3</v>
      </c>
    </row>
    <row r="102" spans="1:13" x14ac:dyDescent="0.25">
      <c r="A102" s="41" t="s">
        <v>102</v>
      </c>
      <c r="B102" s="40">
        <f t="array" ref="B102">INDEX('UNESCO Data'!$M$3:$M$4658,MATCH(A102&amp;$B$397,'UNESCO Data'!$B$3:$B$4658&amp;'UNESCO Data'!$A$3:$A$4658,0))</f>
        <v>0.13286000000000001</v>
      </c>
      <c r="C102" s="40">
        <f t="array" ref="C102">INDEX('UNESCO Data'!$M$3:$M$4658,MATCH(A102&amp;$C$397,'UNESCO Data'!$B$3:$B$4658&amp;'UNESCO Data'!$A$3:$A$4658,0))</f>
        <v>0.67756000000000005</v>
      </c>
      <c r="D102" s="40">
        <f t="array" ref="D102">INDEX('UNESCO Data'!$M$3:$M$4658,MATCH(A102&amp;$D$397,'UNESCO Data'!$B$3:$B$4658&amp;'UNESCO Data'!$A$3:$A$4658,0))</f>
        <v>4.2563800000000001</v>
      </c>
      <c r="E102" s="40" t="str">
        <f t="array" ref="E102">INDEX('UNESCO Data'!$M$3:$M$4658,MATCH(A102&amp;$E$397,'UNESCO Data'!$B$3:$B$4658&amp;'UNESCO Data'!$A$3:$A$4658,0))</f>
        <v/>
      </c>
      <c r="F102" s="40">
        <f t="array" ref="F102">INDEX('UNESCO Data'!$M$3:$M$4658,MATCH(A102&amp;$F$397,'UNESCO Data'!$B$3:$B$4658&amp;'UNESCO Data'!$A$3:$A$4658,0))</f>
        <v>89.579269999999994</v>
      </c>
      <c r="G102" s="40">
        <f t="array" ref="G102">INDEX('UNESCO Data'!$M$3:$M$4658,MATCH(A102&amp;$G$397,'UNESCO Data'!$B$3:$B$4658&amp;'UNESCO Data'!$A$3:$A$4658,0))</f>
        <v>91.585490000000007</v>
      </c>
      <c r="H102" s="40">
        <f t="array" ref="H102">INDEX('UNESCO Data'!$M$3:$M$4658,MATCH(A102&amp;$H$397,'UNESCO Data'!$B$3:$B$4658&amp;'UNESCO Data'!$A$3:$A$4658,0))</f>
        <v>12.85515</v>
      </c>
      <c r="I102" s="40">
        <f t="array" ref="I102">INDEX('UNESCO Data'!$M$3:$M$4658,MATCH(A102&amp;$I$397,'UNESCO Data'!$B$3:$B$4658&amp;'UNESCO Data'!$A$3:$A$4658,0))</f>
        <v>99.920019999999994</v>
      </c>
      <c r="J102" s="40" t="str">
        <f t="array" ref="J102">INDEX('UNESCO Data'!$M$3:$M$4658,MATCH(A102&amp;$J$397,'UNESCO Data'!$B$3:$B$4658&amp;'UNESCO Data'!$A$3:$A$4658,0))</f>
        <v/>
      </c>
      <c r="K102" s="40">
        <f t="array" ref="K102">INDEX('UNESCO Data'!$M$3:$M$4658,MATCH(A102&amp;$K$397,'UNESCO Data'!$B$3:$B$4658&amp;'UNESCO Data'!$A$3:$A$4658,0))</f>
        <v>12.860139999999999</v>
      </c>
      <c r="L102" s="40">
        <f t="array" ref="L102">INDEX('UNESCO Data'!$M$3:$M$4658,MATCH(A102&amp;$L$397,'UNESCO Data'!$B$3:$B$4658&amp;'UNESCO Data'!$A$3:$A$4658,0))</f>
        <v>13.288019999999999</v>
      </c>
      <c r="M102" s="42">
        <f t="shared" si="3"/>
        <v>9</v>
      </c>
    </row>
    <row r="103" spans="1:13" x14ac:dyDescent="0.25">
      <c r="A103" s="41" t="s">
        <v>103</v>
      </c>
      <c r="B103" s="40">
        <f t="array" ref="B103">INDEX('UNESCO Data'!$M$3:$M$4658,MATCH(A103&amp;$B$397,'UNESCO Data'!$B$3:$B$4658&amp;'UNESCO Data'!$A$3:$A$4658,0))</f>
        <v>3.80376</v>
      </c>
      <c r="C103" s="40">
        <f t="array" ref="C103">INDEX('UNESCO Data'!$M$3:$M$4658,MATCH(A103&amp;$C$397,'UNESCO Data'!$B$3:$B$4658&amp;'UNESCO Data'!$A$3:$A$4658,0))</f>
        <v>2.8272699999999999</v>
      </c>
      <c r="D103" s="40">
        <f t="array" ref="D103">INDEX('UNESCO Data'!$M$3:$M$4658,MATCH(A103&amp;$D$397,'UNESCO Data'!$B$3:$B$4658&amp;'UNESCO Data'!$A$3:$A$4658,0))</f>
        <v>16.733709999999999</v>
      </c>
      <c r="E103" s="40" t="str">
        <f t="array" ref="E103">INDEX('UNESCO Data'!$M$3:$M$4658,MATCH(A103&amp;$E$397,'UNESCO Data'!$B$3:$B$4658&amp;'UNESCO Data'!$A$3:$A$4658,0))</f>
        <v/>
      </c>
      <c r="F103" s="40">
        <f t="array" ref="F103">INDEX('UNESCO Data'!$M$3:$M$4658,MATCH(A103&amp;$F$397,'UNESCO Data'!$B$3:$B$4658&amp;'UNESCO Data'!$A$3:$A$4658,0))</f>
        <v>88.348470000000006</v>
      </c>
      <c r="G103" s="40">
        <f t="array" ref="G103">INDEX('UNESCO Data'!$M$3:$M$4658,MATCH(A103&amp;$G$397,'UNESCO Data'!$B$3:$B$4658&amp;'UNESCO Data'!$A$3:$A$4658,0))</f>
        <v>71.626469999999998</v>
      </c>
      <c r="H103" s="40" t="str">
        <f t="array" ref="H103">INDEX('UNESCO Data'!$M$3:$M$4658,MATCH(A103&amp;$H$397,'UNESCO Data'!$B$3:$B$4658&amp;'UNESCO Data'!$A$3:$A$4658,0))</f>
        <v/>
      </c>
      <c r="I103" s="40" t="str">
        <f t="array" ref="I103">INDEX('UNESCO Data'!$M$3:$M$4658,MATCH(A103&amp;$I$397,'UNESCO Data'!$B$3:$B$4658&amp;'UNESCO Data'!$A$3:$A$4658,0))</f>
        <v/>
      </c>
      <c r="J103" s="40" t="str">
        <f t="array" ref="J103">INDEX('UNESCO Data'!$M$3:$M$4658,MATCH(A103&amp;$J$397,'UNESCO Data'!$B$3:$B$4658&amp;'UNESCO Data'!$A$3:$A$4658,0))</f>
        <v/>
      </c>
      <c r="K103" s="40">
        <f t="array" ref="K103">INDEX('UNESCO Data'!$M$3:$M$4658,MATCH(A103&amp;$K$397,'UNESCO Data'!$B$3:$B$4658&amp;'UNESCO Data'!$A$3:$A$4658,0))</f>
        <v>8.1685099999999995</v>
      </c>
      <c r="L103" s="40">
        <f t="array" ref="L103">INDEX('UNESCO Data'!$M$3:$M$4658,MATCH(A103&amp;$L$397,'UNESCO Data'!$B$3:$B$4658&amp;'UNESCO Data'!$A$3:$A$4658,0))</f>
        <v>9.6292500000000008</v>
      </c>
      <c r="M103" s="42">
        <f t="shared" si="3"/>
        <v>7</v>
      </c>
    </row>
    <row r="104" spans="1:13" x14ac:dyDescent="0.25">
      <c r="A104" s="41" t="s">
        <v>104</v>
      </c>
      <c r="B104" s="40" t="str">
        <f t="array" ref="B104">INDEX('UNESCO Data'!$M$3:$M$4658,MATCH(A104&amp;$B$397,'UNESCO Data'!$B$3:$B$4658&amp;'UNESCO Data'!$A$3:$A$4658,0))</f>
        <v/>
      </c>
      <c r="C104" s="40" t="str">
        <f t="array" ref="C104">INDEX('UNESCO Data'!$M$3:$M$4658,MATCH(A104&amp;$C$397,'UNESCO Data'!$B$3:$B$4658&amp;'UNESCO Data'!$A$3:$A$4658,0))</f>
        <v/>
      </c>
      <c r="D104" s="40" t="str">
        <f t="array" ref="D104">INDEX('UNESCO Data'!$M$3:$M$4658,MATCH(A104&amp;$D$397,'UNESCO Data'!$B$3:$B$4658&amp;'UNESCO Data'!$A$3:$A$4658,0))</f>
        <v/>
      </c>
      <c r="E104" s="40" t="str">
        <f t="array" ref="E104">INDEX('UNESCO Data'!$M$3:$M$4658,MATCH(A104&amp;$E$397,'UNESCO Data'!$B$3:$B$4658&amp;'UNESCO Data'!$A$3:$A$4658,0))</f>
        <v/>
      </c>
      <c r="F104" s="40" t="str">
        <f t="array" ref="F104">INDEX('UNESCO Data'!$M$3:$M$4658,MATCH(A104&amp;$F$397,'UNESCO Data'!$B$3:$B$4658&amp;'UNESCO Data'!$A$3:$A$4658,0))</f>
        <v/>
      </c>
      <c r="G104" s="40" t="str">
        <f t="array" ref="G104">INDEX('UNESCO Data'!$M$3:$M$4658,MATCH(A104&amp;$G$397,'UNESCO Data'!$B$3:$B$4658&amp;'UNESCO Data'!$A$3:$A$4658,0))</f>
        <v/>
      </c>
      <c r="H104" s="40" t="str">
        <f t="array" ref="H104">INDEX('UNESCO Data'!$M$3:$M$4658,MATCH(A104&amp;$H$397,'UNESCO Data'!$B$3:$B$4658&amp;'UNESCO Data'!$A$3:$A$4658,0))</f>
        <v/>
      </c>
      <c r="I104" s="40">
        <f t="array" ref="I104">INDEX('UNESCO Data'!$M$3:$M$4658,MATCH(A104&amp;$I$397,'UNESCO Data'!$B$3:$B$4658&amp;'UNESCO Data'!$A$3:$A$4658,0))</f>
        <v>64.781700000000001</v>
      </c>
      <c r="J104" s="40">
        <f t="array" ref="J104">INDEX('UNESCO Data'!$M$3:$M$4658,MATCH(A104&amp;$J$397,'UNESCO Data'!$B$3:$B$4658&amp;'UNESCO Data'!$A$3:$A$4658,0))</f>
        <v>15.07264</v>
      </c>
      <c r="K104" s="40">
        <f t="array" ref="K104">INDEX('UNESCO Data'!$M$3:$M$4658,MATCH(A104&amp;$K$397,'UNESCO Data'!$B$3:$B$4658&amp;'UNESCO Data'!$A$3:$A$4658,0))</f>
        <v>41.192700000000002</v>
      </c>
      <c r="L104" s="40">
        <f t="array" ref="L104">INDEX('UNESCO Data'!$M$3:$M$4658,MATCH(A104&amp;$L$397,'UNESCO Data'!$B$3:$B$4658&amp;'UNESCO Data'!$A$3:$A$4658,0))</f>
        <v>13.989380000000001</v>
      </c>
      <c r="M104" s="42">
        <f t="shared" si="3"/>
        <v>4</v>
      </c>
    </row>
    <row r="105" spans="1:13" x14ac:dyDescent="0.25">
      <c r="A105" s="41" t="s">
        <v>105</v>
      </c>
      <c r="B105" s="40">
        <f t="array" ref="B105">INDEX('UNESCO Data'!$M$3:$M$4658,MATCH(A105&amp;$B$397,'UNESCO Data'!$B$3:$B$4658&amp;'UNESCO Data'!$A$3:$A$4658,0))</f>
        <v>8.36097</v>
      </c>
      <c r="C105" s="40">
        <f t="array" ref="C105">INDEX('UNESCO Data'!$M$3:$M$4658,MATCH(A105&amp;$C$397,'UNESCO Data'!$B$3:$B$4658&amp;'UNESCO Data'!$A$3:$A$4658,0))</f>
        <v>18.026499999999999</v>
      </c>
      <c r="D105" s="40">
        <f t="array" ref="D105">INDEX('UNESCO Data'!$M$3:$M$4658,MATCH(A105&amp;$D$397,'UNESCO Data'!$B$3:$B$4658&amp;'UNESCO Data'!$A$3:$A$4658,0))</f>
        <v>60.308970000000002</v>
      </c>
      <c r="E105" s="40">
        <f t="array" ref="E105">INDEX('UNESCO Data'!$M$3:$M$4658,MATCH(A105&amp;$E$397,'UNESCO Data'!$B$3:$B$4658&amp;'UNESCO Data'!$A$3:$A$4658,0))</f>
        <v>58.464799999999997</v>
      </c>
      <c r="F105" s="40">
        <f t="array" ref="F105">INDEX('UNESCO Data'!$M$3:$M$4658,MATCH(A105&amp;$F$397,'UNESCO Data'!$B$3:$B$4658&amp;'UNESCO Data'!$A$3:$A$4658,0))</f>
        <v>22.938590000000001</v>
      </c>
      <c r="G105" s="40">
        <f t="array" ref="G105">INDEX('UNESCO Data'!$M$3:$M$4658,MATCH(A105&amp;$G$397,'UNESCO Data'!$B$3:$B$4658&amp;'UNESCO Data'!$A$3:$A$4658,0))</f>
        <v>12.44782</v>
      </c>
      <c r="H105" s="40">
        <f t="array" ref="H105">INDEX('UNESCO Data'!$M$3:$M$4658,MATCH(A105&amp;$H$397,'UNESCO Data'!$B$3:$B$4658&amp;'UNESCO Data'!$A$3:$A$4658,0))</f>
        <v>6.5916920000000001</v>
      </c>
      <c r="I105" s="40">
        <f t="array" ref="I105">INDEX('UNESCO Data'!$M$3:$M$4658,MATCH(A105&amp;$I$397,'UNESCO Data'!$B$3:$B$4658&amp;'UNESCO Data'!$A$3:$A$4658,0))</f>
        <v>75.227069999999998</v>
      </c>
      <c r="J105" s="40">
        <f t="array" ref="J105">INDEX('UNESCO Data'!$M$3:$M$4658,MATCH(A105&amp;$J$397,'UNESCO Data'!$B$3:$B$4658&amp;'UNESCO Data'!$A$3:$A$4658,0))</f>
        <v>90.809830000000005</v>
      </c>
      <c r="K105" s="40">
        <f t="array" ref="K105">INDEX('UNESCO Data'!$M$3:$M$4658,MATCH(A105&amp;$K$397,'UNESCO Data'!$B$3:$B$4658&amp;'UNESCO Data'!$A$3:$A$4658,0))</f>
        <v>69.509690000000006</v>
      </c>
      <c r="L105" s="40">
        <f t="array" ref="L105">INDEX('UNESCO Data'!$M$3:$M$4658,MATCH(A105&amp;$L$397,'UNESCO Data'!$B$3:$B$4658&amp;'UNESCO Data'!$A$3:$A$4658,0))</f>
        <v>21.551580000000001</v>
      </c>
      <c r="M105" s="42">
        <f t="shared" si="3"/>
        <v>11</v>
      </c>
    </row>
    <row r="106" spans="1:13" x14ac:dyDescent="0.25">
      <c r="A106" s="41" t="s">
        <v>106</v>
      </c>
      <c r="B106" s="40">
        <f t="array" ref="B106">INDEX('UNESCO Data'!$M$3:$M$4658,MATCH(A106&amp;$B$397,'UNESCO Data'!$B$3:$B$4658&amp;'UNESCO Data'!$A$3:$A$4658,0))</f>
        <v>1.6385700000000001</v>
      </c>
      <c r="C106" s="40">
        <f t="array" ref="C106">INDEX('UNESCO Data'!$M$3:$M$4658,MATCH(A106&amp;$C$397,'UNESCO Data'!$B$3:$B$4658&amp;'UNESCO Data'!$A$3:$A$4658,0))</f>
        <v>10.39799</v>
      </c>
      <c r="D106" s="40">
        <f t="array" ref="D106">INDEX('UNESCO Data'!$M$3:$M$4658,MATCH(A106&amp;$D$397,'UNESCO Data'!$B$3:$B$4658&amp;'UNESCO Data'!$A$3:$A$4658,0))</f>
        <v>35.558410000000002</v>
      </c>
      <c r="E106" s="40" t="str">
        <f t="array" ref="E106">INDEX('UNESCO Data'!$M$3:$M$4658,MATCH(A106&amp;$E$397,'UNESCO Data'!$B$3:$B$4658&amp;'UNESCO Data'!$A$3:$A$4658,0))</f>
        <v/>
      </c>
      <c r="F106" s="40" t="str">
        <f t="array" ref="F106">INDEX('UNESCO Data'!$M$3:$M$4658,MATCH(A106&amp;$F$397,'UNESCO Data'!$B$3:$B$4658&amp;'UNESCO Data'!$A$3:$A$4658,0))</f>
        <v/>
      </c>
      <c r="G106" s="40" t="str">
        <f t="array" ref="G106">INDEX('UNESCO Data'!$M$3:$M$4658,MATCH(A106&amp;$G$397,'UNESCO Data'!$B$3:$B$4658&amp;'UNESCO Data'!$A$3:$A$4658,0))</f>
        <v/>
      </c>
      <c r="H106" s="40">
        <f t="array" ref="H106">INDEX('UNESCO Data'!$M$3:$M$4658,MATCH(A106&amp;$H$397,'UNESCO Data'!$B$3:$B$4658&amp;'UNESCO Data'!$A$3:$A$4658,0))</f>
        <v>9.75535</v>
      </c>
      <c r="I106" s="40">
        <f t="array" ref="I106">INDEX('UNESCO Data'!$M$3:$M$4658,MATCH(A106&amp;$I$397,'UNESCO Data'!$B$3:$B$4658&amp;'UNESCO Data'!$A$3:$A$4658,0))</f>
        <v>98.497820000000004</v>
      </c>
      <c r="J106" s="40">
        <f t="array" ref="J106">INDEX('UNESCO Data'!$M$3:$M$4658,MATCH(A106&amp;$J$397,'UNESCO Data'!$B$3:$B$4658&amp;'UNESCO Data'!$A$3:$A$4658,0))</f>
        <v>99.934389999999993</v>
      </c>
      <c r="K106" s="40">
        <f t="array" ref="K106">INDEX('UNESCO Data'!$M$3:$M$4658,MATCH(A106&amp;$K$397,'UNESCO Data'!$B$3:$B$4658&amp;'UNESCO Data'!$A$3:$A$4658,0))</f>
        <v>11.521000000000001</v>
      </c>
      <c r="L106" s="40">
        <f t="array" ref="L106">INDEX('UNESCO Data'!$M$3:$M$4658,MATCH(A106&amp;$L$397,'UNESCO Data'!$B$3:$B$4658&amp;'UNESCO Data'!$A$3:$A$4658,0))</f>
        <v>19.724250000000001</v>
      </c>
      <c r="M106" s="42">
        <f t="shared" si="3"/>
        <v>8</v>
      </c>
    </row>
    <row r="107" spans="1:13" x14ac:dyDescent="0.25">
      <c r="A107" s="41" t="s">
        <v>107</v>
      </c>
      <c r="B107" s="40">
        <f t="array" ref="B107">INDEX('UNESCO Data'!$M$3:$M$4658,MATCH(A107&amp;$B$397,'UNESCO Data'!$B$3:$B$4658&amp;'UNESCO Data'!$A$3:$A$4658,0))</f>
        <v>4.00129</v>
      </c>
      <c r="C107" s="40" t="str">
        <f t="array" ref="C107">INDEX('UNESCO Data'!$M$3:$M$4658,MATCH(A107&amp;$C$397,'UNESCO Data'!$B$3:$B$4658&amp;'UNESCO Data'!$A$3:$A$4658,0))</f>
        <v/>
      </c>
      <c r="D107" s="40" t="str">
        <f t="array" ref="D107">INDEX('UNESCO Data'!$M$3:$M$4658,MATCH(A107&amp;$D$397,'UNESCO Data'!$B$3:$B$4658&amp;'UNESCO Data'!$A$3:$A$4658,0))</f>
        <v/>
      </c>
      <c r="E107" s="40" t="str">
        <f t="array" ref="E107">INDEX('UNESCO Data'!$M$3:$M$4658,MATCH(A107&amp;$E$397,'UNESCO Data'!$B$3:$B$4658&amp;'UNESCO Data'!$A$3:$A$4658,0))</f>
        <v/>
      </c>
      <c r="F107" s="40" t="str">
        <f t="array" ref="F107">INDEX('UNESCO Data'!$M$3:$M$4658,MATCH(A107&amp;$F$397,'UNESCO Data'!$B$3:$B$4658&amp;'UNESCO Data'!$A$3:$A$4658,0))</f>
        <v/>
      </c>
      <c r="G107" s="40" t="str">
        <f t="array" ref="G107">INDEX('UNESCO Data'!$M$3:$M$4658,MATCH(A107&amp;$G$397,'UNESCO Data'!$B$3:$B$4658&amp;'UNESCO Data'!$A$3:$A$4658,0))</f>
        <v/>
      </c>
      <c r="H107" s="40" t="str">
        <f t="array" ref="H107">INDEX('UNESCO Data'!$M$3:$M$4658,MATCH(A107&amp;$H$397,'UNESCO Data'!$B$3:$B$4658&amp;'UNESCO Data'!$A$3:$A$4658,0))</f>
        <v/>
      </c>
      <c r="I107" s="40">
        <f t="array" ref="I107">INDEX('UNESCO Data'!$M$3:$M$4658,MATCH(A107&amp;$I$397,'UNESCO Data'!$B$3:$B$4658&amp;'UNESCO Data'!$A$3:$A$4658,0))</f>
        <v>99.511600000000001</v>
      </c>
      <c r="J107" s="40">
        <f t="array" ref="J107">INDEX('UNESCO Data'!$M$3:$M$4658,MATCH(A107&amp;$J$397,'UNESCO Data'!$B$3:$B$4658&amp;'UNESCO Data'!$A$3:$A$4658,0))</f>
        <v>86.057109999999994</v>
      </c>
      <c r="K107" s="40">
        <f t="array" ref="K107">INDEX('UNESCO Data'!$M$3:$M$4658,MATCH(A107&amp;$K$397,'UNESCO Data'!$B$3:$B$4658&amp;'UNESCO Data'!$A$3:$A$4658,0))</f>
        <v>10.296569999999999</v>
      </c>
      <c r="L107" s="40">
        <f t="array" ref="L107">INDEX('UNESCO Data'!$M$3:$M$4658,MATCH(A107&amp;$L$397,'UNESCO Data'!$B$3:$B$4658&amp;'UNESCO Data'!$A$3:$A$4658,0))</f>
        <v>12.87631</v>
      </c>
      <c r="M107" s="42">
        <f t="shared" si="3"/>
        <v>5</v>
      </c>
    </row>
    <row r="108" spans="1:13" x14ac:dyDescent="0.25">
      <c r="A108" s="41" t="s">
        <v>108</v>
      </c>
      <c r="B108" s="40">
        <f t="array" ref="B108">INDEX('UNESCO Data'!$M$3:$M$4658,MATCH(A108&amp;$B$397,'UNESCO Data'!$B$3:$B$4658&amp;'UNESCO Data'!$A$3:$A$4658,0))</f>
        <v>42.734220000000001</v>
      </c>
      <c r="C108" s="40">
        <f t="array" ref="C108">INDEX('UNESCO Data'!$M$3:$M$4658,MATCH(A108&amp;$C$397,'UNESCO Data'!$B$3:$B$4658&amp;'UNESCO Data'!$A$3:$A$4658,0))</f>
        <v>48.239280000000001</v>
      </c>
      <c r="D108" s="40">
        <f t="array" ref="D108">INDEX('UNESCO Data'!$M$3:$M$4658,MATCH(A108&amp;$D$397,'UNESCO Data'!$B$3:$B$4658&amp;'UNESCO Data'!$A$3:$A$4658,0))</f>
        <v>75.409819999999996</v>
      </c>
      <c r="E108" s="40">
        <f t="array" ref="E108">INDEX('UNESCO Data'!$M$3:$M$4658,MATCH(A108&amp;$E$397,'UNESCO Data'!$B$3:$B$4658&amp;'UNESCO Data'!$A$3:$A$4658,0))</f>
        <v>37.752670000000002</v>
      </c>
      <c r="F108" s="40">
        <f t="array" ref="F108">INDEX('UNESCO Data'!$M$3:$M$4658,MATCH(A108&amp;$F$397,'UNESCO Data'!$B$3:$B$4658&amp;'UNESCO Data'!$A$3:$A$4658,0))</f>
        <v>13.14711</v>
      </c>
      <c r="G108" s="40">
        <f t="array" ref="G108">INDEX('UNESCO Data'!$M$3:$M$4658,MATCH(A108&amp;$G$397,'UNESCO Data'!$B$3:$B$4658&amp;'UNESCO Data'!$A$3:$A$4658,0))</f>
        <v>6.9419000000000004</v>
      </c>
      <c r="H108" s="40">
        <f t="array" ref="H108">INDEX('UNESCO Data'!$M$3:$M$4658,MATCH(A108&amp;$H$397,'UNESCO Data'!$B$3:$B$4658&amp;'UNESCO Data'!$A$3:$A$4658,0))</f>
        <v>1.3125</v>
      </c>
      <c r="I108" s="40">
        <f t="array" ref="I108">INDEX('UNESCO Data'!$M$3:$M$4658,MATCH(A108&amp;$I$397,'UNESCO Data'!$B$3:$B$4658&amp;'UNESCO Data'!$A$3:$A$4658,0))</f>
        <v>39.207680000000003</v>
      </c>
      <c r="J108" s="40">
        <f t="array" ref="J108">INDEX('UNESCO Data'!$M$3:$M$4658,MATCH(A108&amp;$J$397,'UNESCO Data'!$B$3:$B$4658&amp;'UNESCO Data'!$A$3:$A$4658,0))</f>
        <v>52.423850000000002</v>
      </c>
      <c r="K108" s="40">
        <f t="array" ref="K108">INDEX('UNESCO Data'!$M$3:$M$4658,MATCH(A108&amp;$K$397,'UNESCO Data'!$B$3:$B$4658&amp;'UNESCO Data'!$A$3:$A$4658,0))</f>
        <v>42.706949999999999</v>
      </c>
      <c r="L108" s="40">
        <f t="array" ref="L108">INDEX('UNESCO Data'!$M$3:$M$4658,MATCH(A108&amp;$L$397,'UNESCO Data'!$B$3:$B$4658&amp;'UNESCO Data'!$A$3:$A$4658,0))</f>
        <v>18.224260000000001</v>
      </c>
      <c r="M108" s="42">
        <f t="shared" si="3"/>
        <v>11</v>
      </c>
    </row>
    <row r="109" spans="1:13" x14ac:dyDescent="0.25">
      <c r="A109" s="41" t="s">
        <v>109</v>
      </c>
      <c r="B109" s="40">
        <f t="array" ref="B109">INDEX('UNESCO Data'!$M$3:$M$4658,MATCH(A109&amp;$B$397,'UNESCO Data'!$B$3:$B$4658&amp;'UNESCO Data'!$A$3:$A$4658,0))</f>
        <v>0.24276</v>
      </c>
      <c r="C109" s="40">
        <f t="array" ref="C109">INDEX('UNESCO Data'!$M$3:$M$4658,MATCH(A109&amp;$C$397,'UNESCO Data'!$B$3:$B$4658&amp;'UNESCO Data'!$A$3:$A$4658,0))</f>
        <v>2.0470700000000002</v>
      </c>
      <c r="D109" s="40">
        <f t="array" ref="D109">INDEX('UNESCO Data'!$M$3:$M$4658,MATCH(A109&amp;$D$397,'UNESCO Data'!$B$3:$B$4658&amp;'UNESCO Data'!$A$3:$A$4658,0))</f>
        <v>7.2333299999999996</v>
      </c>
      <c r="E109" s="40" t="str">
        <f t="array" ref="E109">INDEX('UNESCO Data'!$M$3:$M$4658,MATCH(A109&amp;$E$397,'UNESCO Data'!$B$3:$B$4658&amp;'UNESCO Data'!$A$3:$A$4658,0))</f>
        <v/>
      </c>
      <c r="F109" s="40">
        <f t="array" ref="F109">INDEX('UNESCO Data'!$M$3:$M$4658,MATCH(A109&amp;$F$397,'UNESCO Data'!$B$3:$B$4658&amp;'UNESCO Data'!$A$3:$A$4658,0))</f>
        <v>100</v>
      </c>
      <c r="G109" s="40">
        <f t="array" ref="G109">INDEX('UNESCO Data'!$M$3:$M$4658,MATCH(A109&amp;$G$397,'UNESCO Data'!$B$3:$B$4658&amp;'UNESCO Data'!$A$3:$A$4658,0))</f>
        <v>73.215459999999993</v>
      </c>
      <c r="H109" s="40">
        <f t="array" ref="H109">INDEX('UNESCO Data'!$M$3:$M$4658,MATCH(A109&amp;$H$397,'UNESCO Data'!$B$3:$B$4658&amp;'UNESCO Data'!$A$3:$A$4658,0))</f>
        <v>10.523709999999999</v>
      </c>
      <c r="I109" s="40">
        <f t="array" ref="I109">INDEX('UNESCO Data'!$M$3:$M$4658,MATCH(A109&amp;$I$397,'UNESCO Data'!$B$3:$B$4658&amp;'UNESCO Data'!$A$3:$A$4658,0))</f>
        <v>99.502369999999999</v>
      </c>
      <c r="J109" s="40" t="str">
        <f t="array" ref="J109">INDEX('UNESCO Data'!$M$3:$M$4658,MATCH(A109&amp;$J$397,'UNESCO Data'!$B$3:$B$4658&amp;'UNESCO Data'!$A$3:$A$4658,0))</f>
        <v/>
      </c>
      <c r="K109" s="40">
        <f t="array" ref="K109">INDEX('UNESCO Data'!$M$3:$M$4658,MATCH(A109&amp;$K$397,'UNESCO Data'!$B$3:$B$4658&amp;'UNESCO Data'!$A$3:$A$4658,0))</f>
        <v>12.183540000000001</v>
      </c>
      <c r="L109" s="40">
        <f t="array" ref="L109">INDEX('UNESCO Data'!$M$3:$M$4658,MATCH(A109&amp;$L$397,'UNESCO Data'!$B$3:$B$4658&amp;'UNESCO Data'!$A$3:$A$4658,0))</f>
        <v>18.757650000000002</v>
      </c>
      <c r="M109" s="42">
        <f t="shared" si="3"/>
        <v>9</v>
      </c>
    </row>
    <row r="110" spans="1:13" x14ac:dyDescent="0.25">
      <c r="A110" s="41" t="s">
        <v>110</v>
      </c>
      <c r="B110" s="40">
        <f t="array" ref="B110">INDEX('UNESCO Data'!$M$3:$M$4658,MATCH(A110&amp;$B$397,'UNESCO Data'!$B$3:$B$4658&amp;'UNESCO Data'!$A$3:$A$4658,0))</f>
        <v>19.241569999999999</v>
      </c>
      <c r="C110" s="40">
        <f t="array" ref="C110">INDEX('UNESCO Data'!$M$3:$M$4658,MATCH(A110&amp;$C$397,'UNESCO Data'!$B$3:$B$4658&amp;'UNESCO Data'!$A$3:$A$4658,0))</f>
        <v>21.67285</v>
      </c>
      <c r="D110" s="40">
        <f t="array" ref="D110">INDEX('UNESCO Data'!$M$3:$M$4658,MATCH(A110&amp;$D$397,'UNESCO Data'!$B$3:$B$4658&amp;'UNESCO Data'!$A$3:$A$4658,0))</f>
        <v>24.467009999999998</v>
      </c>
      <c r="E110" s="40" t="str">
        <f t="array" ref="E110">INDEX('UNESCO Data'!$M$3:$M$4658,MATCH(A110&amp;$E$397,'UNESCO Data'!$B$3:$B$4658&amp;'UNESCO Data'!$A$3:$A$4658,0))</f>
        <v/>
      </c>
      <c r="F110" s="40" t="str">
        <f t="array" ref="F110">INDEX('UNESCO Data'!$M$3:$M$4658,MATCH(A110&amp;$F$397,'UNESCO Data'!$B$3:$B$4658&amp;'UNESCO Data'!$A$3:$A$4658,0))</f>
        <v/>
      </c>
      <c r="G110" s="40" t="str">
        <f t="array" ref="G110">INDEX('UNESCO Data'!$M$3:$M$4658,MATCH(A110&amp;$G$397,'UNESCO Data'!$B$3:$B$4658&amp;'UNESCO Data'!$A$3:$A$4658,0))</f>
        <v/>
      </c>
      <c r="H110" s="40">
        <f t="array" ref="H110">INDEX('UNESCO Data'!$M$3:$M$4658,MATCH(A110&amp;$H$397,'UNESCO Data'!$B$3:$B$4658&amp;'UNESCO Data'!$A$3:$A$4658,0))</f>
        <v>10.68839</v>
      </c>
      <c r="I110" s="40">
        <f t="array" ref="I110">INDEX('UNESCO Data'!$M$3:$M$4658,MATCH(A110&amp;$I$397,'UNESCO Data'!$B$3:$B$4658&amp;'UNESCO Data'!$A$3:$A$4658,0))</f>
        <v>98.756699999999995</v>
      </c>
      <c r="J110" s="40" t="str">
        <f t="array" ref="J110">INDEX('UNESCO Data'!$M$3:$M$4658,MATCH(A110&amp;$J$397,'UNESCO Data'!$B$3:$B$4658&amp;'UNESCO Data'!$A$3:$A$4658,0))</f>
        <v/>
      </c>
      <c r="K110" s="40" t="str">
        <f t="array" ref="K110">INDEX('UNESCO Data'!$M$3:$M$4658,MATCH(A110&amp;$K$397,'UNESCO Data'!$B$3:$B$4658&amp;'UNESCO Data'!$A$3:$A$4658,0))</f>
        <v/>
      </c>
      <c r="L110" s="40" t="str">
        <f t="array" ref="L110">INDEX('UNESCO Data'!$M$3:$M$4658,MATCH(A110&amp;$L$397,'UNESCO Data'!$B$3:$B$4658&amp;'UNESCO Data'!$A$3:$A$4658,0))</f>
        <v/>
      </c>
      <c r="M110" s="42">
        <f t="shared" si="3"/>
        <v>5</v>
      </c>
    </row>
    <row r="111" spans="1:13" x14ac:dyDescent="0.25">
      <c r="A111" s="41" t="s">
        <v>111</v>
      </c>
      <c r="B111" s="40">
        <f t="array" ref="B111">INDEX('UNESCO Data'!$M$3:$M$4658,MATCH(A111&amp;$B$397,'UNESCO Data'!$B$3:$B$4658&amp;'UNESCO Data'!$A$3:$A$4658,0))</f>
        <v>18.286429999999999</v>
      </c>
      <c r="C111" s="40">
        <f t="array" ref="C111">INDEX('UNESCO Data'!$M$3:$M$4658,MATCH(A111&amp;$C$397,'UNESCO Data'!$B$3:$B$4658&amp;'UNESCO Data'!$A$3:$A$4658,0))</f>
        <v>39.735590000000002</v>
      </c>
      <c r="D111" s="40">
        <f t="array" ref="D111">INDEX('UNESCO Data'!$M$3:$M$4658,MATCH(A111&amp;$D$397,'UNESCO Data'!$B$3:$B$4658&amp;'UNESCO Data'!$A$3:$A$4658,0))</f>
        <v>73.851640000000003</v>
      </c>
      <c r="E111" s="40">
        <f t="array" ref="E111">INDEX('UNESCO Data'!$M$3:$M$4658,MATCH(A111&amp;$E$397,'UNESCO Data'!$B$3:$B$4658&amp;'UNESCO Data'!$A$3:$A$4658,0))</f>
        <v>42.253099999999996</v>
      </c>
      <c r="F111" s="40">
        <f t="array" ref="F111">INDEX('UNESCO Data'!$M$3:$M$4658,MATCH(A111&amp;$F$397,'UNESCO Data'!$B$3:$B$4658&amp;'UNESCO Data'!$A$3:$A$4658,0))</f>
        <v>17.244609999999998</v>
      </c>
      <c r="G111" s="40">
        <f t="array" ref="G111">INDEX('UNESCO Data'!$M$3:$M$4658,MATCH(A111&amp;$G$397,'UNESCO Data'!$B$3:$B$4658&amp;'UNESCO Data'!$A$3:$A$4658,0))</f>
        <v>11.12195</v>
      </c>
      <c r="H111" s="40">
        <f t="array" ref="H111">INDEX('UNESCO Data'!$M$3:$M$4658,MATCH(A111&amp;$H$397,'UNESCO Data'!$B$3:$B$4658&amp;'UNESCO Data'!$A$3:$A$4658,0))</f>
        <v>5.4900969999999996</v>
      </c>
      <c r="I111" s="40">
        <f t="array" ref="I111">INDEX('UNESCO Data'!$M$3:$M$4658,MATCH(A111&amp;$I$397,'UNESCO Data'!$B$3:$B$4658&amp;'UNESCO Data'!$A$3:$A$4658,0))</f>
        <v>54.99924</v>
      </c>
      <c r="J111" s="40">
        <f t="array" ref="J111">INDEX('UNESCO Data'!$M$3:$M$4658,MATCH(A111&amp;$J$397,'UNESCO Data'!$B$3:$B$4658&amp;'UNESCO Data'!$A$3:$A$4658,0))</f>
        <v>91.217280000000002</v>
      </c>
      <c r="K111" s="40">
        <f t="array" ref="K111">INDEX('UNESCO Data'!$M$3:$M$4658,MATCH(A111&amp;$K$397,'UNESCO Data'!$B$3:$B$4658&amp;'UNESCO Data'!$A$3:$A$4658,0))</f>
        <v>35.811929999999997</v>
      </c>
      <c r="L111" s="40">
        <f t="array" ref="L111">INDEX('UNESCO Data'!$M$3:$M$4658,MATCH(A111&amp;$L$397,'UNESCO Data'!$B$3:$B$4658&amp;'UNESCO Data'!$A$3:$A$4658,0))</f>
        <v>11.40537</v>
      </c>
      <c r="M111" s="42">
        <f t="shared" si="3"/>
        <v>11</v>
      </c>
    </row>
    <row r="112" spans="1:13" x14ac:dyDescent="0.25">
      <c r="A112" s="41" t="s">
        <v>112</v>
      </c>
      <c r="B112" s="40">
        <f t="array" ref="B112">INDEX('UNESCO Data'!$M$3:$M$4658,MATCH(A112&amp;$B$397,'UNESCO Data'!$B$3:$B$4658&amp;'UNESCO Data'!$A$3:$A$4658,0))</f>
        <v>2.6884199999999998</v>
      </c>
      <c r="C112" s="40">
        <f t="array" ref="C112">INDEX('UNESCO Data'!$M$3:$M$4658,MATCH(A112&amp;$C$397,'UNESCO Data'!$B$3:$B$4658&amp;'UNESCO Data'!$A$3:$A$4658,0))</f>
        <v>5.3496499999999996</v>
      </c>
      <c r="D112" s="40">
        <f t="array" ref="D112">INDEX('UNESCO Data'!$M$3:$M$4658,MATCH(A112&amp;$D$397,'UNESCO Data'!$B$3:$B$4658&amp;'UNESCO Data'!$A$3:$A$4658,0))</f>
        <v>12.849309999999999</v>
      </c>
      <c r="E112" s="40" t="str">
        <f t="array" ref="E112">INDEX('UNESCO Data'!$M$3:$M$4658,MATCH(A112&amp;$E$397,'UNESCO Data'!$B$3:$B$4658&amp;'UNESCO Data'!$A$3:$A$4658,0))</f>
        <v/>
      </c>
      <c r="F112" s="40" t="str">
        <f t="array" ref="F112">INDEX('UNESCO Data'!$M$3:$M$4658,MATCH(A112&amp;$F$397,'UNESCO Data'!$B$3:$B$4658&amp;'UNESCO Data'!$A$3:$A$4658,0))</f>
        <v/>
      </c>
      <c r="G112" s="40" t="str">
        <f t="array" ref="G112">INDEX('UNESCO Data'!$M$3:$M$4658,MATCH(A112&amp;$G$397,'UNESCO Data'!$B$3:$B$4658&amp;'UNESCO Data'!$A$3:$A$4658,0))</f>
        <v/>
      </c>
      <c r="H112" s="40">
        <f t="array" ref="H112">INDEX('UNESCO Data'!$M$3:$M$4658,MATCH(A112&amp;$H$397,'UNESCO Data'!$B$3:$B$4658&amp;'UNESCO Data'!$A$3:$A$4658,0))</f>
        <v>7.9659599999999999</v>
      </c>
      <c r="I112" s="40">
        <f t="array" ref="I112">INDEX('UNESCO Data'!$M$3:$M$4658,MATCH(A112&amp;$I$397,'UNESCO Data'!$B$3:$B$4658&amp;'UNESCO Data'!$A$3:$A$4658,0))</f>
        <v>99.085160000000002</v>
      </c>
      <c r="J112" s="40">
        <f t="array" ref="J112">INDEX('UNESCO Data'!$M$3:$M$4658,MATCH(A112&amp;$J$397,'UNESCO Data'!$B$3:$B$4658&amp;'UNESCO Data'!$A$3:$A$4658,0))</f>
        <v>100</v>
      </c>
      <c r="K112" s="40">
        <f t="array" ref="K112">INDEX('UNESCO Data'!$M$3:$M$4658,MATCH(A112&amp;$K$397,'UNESCO Data'!$B$3:$B$4658&amp;'UNESCO Data'!$A$3:$A$4658,0))</f>
        <v>18.820930000000001</v>
      </c>
      <c r="L112" s="40">
        <f t="array" ref="L112">INDEX('UNESCO Data'!$M$3:$M$4658,MATCH(A112&amp;$L$397,'UNESCO Data'!$B$3:$B$4658&amp;'UNESCO Data'!$A$3:$A$4658,0))</f>
        <v>19.017600000000002</v>
      </c>
      <c r="M112" s="42">
        <f t="shared" si="3"/>
        <v>8</v>
      </c>
    </row>
    <row r="113" spans="1:13" x14ac:dyDescent="0.25">
      <c r="A113" s="41" t="s">
        <v>113</v>
      </c>
      <c r="B113" s="40">
        <f t="array" ref="B113">INDEX('UNESCO Data'!$M$3:$M$4658,MATCH(A113&amp;$B$397,'UNESCO Data'!$B$3:$B$4658&amp;'UNESCO Data'!$A$3:$A$4658,0))</f>
        <v>1.8462099999999999</v>
      </c>
      <c r="C113" s="40">
        <f t="array" ref="C113">INDEX('UNESCO Data'!$M$3:$M$4658,MATCH(A113&amp;$C$397,'UNESCO Data'!$B$3:$B$4658&amp;'UNESCO Data'!$A$3:$A$4658,0))</f>
        <v>13.63611</v>
      </c>
      <c r="D113" s="40">
        <f t="array" ref="D113">INDEX('UNESCO Data'!$M$3:$M$4658,MATCH(A113&amp;$D$397,'UNESCO Data'!$B$3:$B$4658&amp;'UNESCO Data'!$A$3:$A$4658,0))</f>
        <v>41.299010000000003</v>
      </c>
      <c r="E113" s="40">
        <f t="array" ref="E113">INDEX('UNESCO Data'!$M$3:$M$4658,MATCH(A113&amp;$E$397,'UNESCO Data'!$B$3:$B$4658&amp;'UNESCO Data'!$A$3:$A$4658,0))</f>
        <v>97.49</v>
      </c>
      <c r="F113" s="40">
        <f t="array" ref="F113">INDEX('UNESCO Data'!$M$3:$M$4658,MATCH(A113&amp;$F$397,'UNESCO Data'!$B$3:$B$4658&amp;'UNESCO Data'!$A$3:$A$4658,0))</f>
        <v>81.81147</v>
      </c>
      <c r="G113" s="40">
        <f t="array" ref="G113">INDEX('UNESCO Data'!$M$3:$M$4658,MATCH(A113&amp;$G$397,'UNESCO Data'!$B$3:$B$4658&amp;'UNESCO Data'!$A$3:$A$4658,0))</f>
        <v>50.785650000000004</v>
      </c>
      <c r="H113" s="40">
        <f t="array" ref="H113">INDEX('UNESCO Data'!$M$3:$M$4658,MATCH(A113&amp;$H$397,'UNESCO Data'!$B$3:$B$4658&amp;'UNESCO Data'!$A$3:$A$4658,0))</f>
        <v>8.4068500000000004</v>
      </c>
      <c r="I113" s="40">
        <f t="array" ref="I113">INDEX('UNESCO Data'!$M$3:$M$4658,MATCH(A113&amp;$I$397,'UNESCO Data'!$B$3:$B$4658&amp;'UNESCO Data'!$A$3:$A$4658,0))</f>
        <v>98.812150000000003</v>
      </c>
      <c r="J113" s="40">
        <f t="array" ref="J113">INDEX('UNESCO Data'!$M$3:$M$4658,MATCH(A113&amp;$J$397,'UNESCO Data'!$B$3:$B$4658&amp;'UNESCO Data'!$A$3:$A$4658,0))</f>
        <v>95.585909999999998</v>
      </c>
      <c r="K113" s="40">
        <f t="array" ref="K113">INDEX('UNESCO Data'!$M$3:$M$4658,MATCH(A113&amp;$K$397,'UNESCO Data'!$B$3:$B$4658&amp;'UNESCO Data'!$A$3:$A$4658,0))</f>
        <v>27.408760000000001</v>
      </c>
      <c r="L113" s="40">
        <f t="array" ref="L113">INDEX('UNESCO Data'!$M$3:$M$4658,MATCH(A113&amp;$L$397,'UNESCO Data'!$B$3:$B$4658&amp;'UNESCO Data'!$A$3:$A$4658,0))</f>
        <v>19.070180000000001</v>
      </c>
      <c r="M113" s="42">
        <f t="shared" si="3"/>
        <v>11</v>
      </c>
    </row>
    <row r="114" spans="1:13" ht="26.4" x14ac:dyDescent="0.25">
      <c r="A114" s="41" t="s">
        <v>114</v>
      </c>
      <c r="B114" s="40">
        <f t="array" ref="B114">INDEX('UNESCO Data'!$M$3:$M$4658,MATCH(A114&amp;$B$397,'UNESCO Data'!$B$3:$B$4658&amp;'UNESCO Data'!$A$3:$A$4658,0))</f>
        <v>14.60707</v>
      </c>
      <c r="C114" s="40">
        <f t="array" ref="C114">INDEX('UNESCO Data'!$M$3:$M$4658,MATCH(A114&amp;$C$397,'UNESCO Data'!$B$3:$B$4658&amp;'UNESCO Data'!$A$3:$A$4658,0))</f>
        <v>15.565289999999999</v>
      </c>
      <c r="D114" s="40" t="str">
        <f t="array" ref="D114">INDEX('UNESCO Data'!$M$3:$M$4658,MATCH(A114&amp;$D$397,'UNESCO Data'!$B$3:$B$4658&amp;'UNESCO Data'!$A$3:$A$4658,0))</f>
        <v/>
      </c>
      <c r="E114" s="40" t="str">
        <f t="array" ref="E114">INDEX('UNESCO Data'!$M$3:$M$4658,MATCH(A114&amp;$E$397,'UNESCO Data'!$B$3:$B$4658&amp;'UNESCO Data'!$A$3:$A$4658,0))</f>
        <v/>
      </c>
      <c r="F114" s="40" t="str">
        <f t="array" ref="F114">INDEX('UNESCO Data'!$M$3:$M$4658,MATCH(A114&amp;$F$397,'UNESCO Data'!$B$3:$B$4658&amp;'UNESCO Data'!$A$3:$A$4658,0))</f>
        <v/>
      </c>
      <c r="G114" s="40" t="str">
        <f t="array" ref="G114">INDEX('UNESCO Data'!$M$3:$M$4658,MATCH(A114&amp;$G$397,'UNESCO Data'!$B$3:$B$4658&amp;'UNESCO Data'!$A$3:$A$4658,0))</f>
        <v/>
      </c>
      <c r="H114" s="40" t="str">
        <f t="array" ref="H114">INDEX('UNESCO Data'!$M$3:$M$4658,MATCH(A114&amp;$H$397,'UNESCO Data'!$B$3:$B$4658&amp;'UNESCO Data'!$A$3:$A$4658,0))</f>
        <v/>
      </c>
      <c r="I114" s="40" t="str">
        <f t="array" ref="I114">INDEX('UNESCO Data'!$M$3:$M$4658,MATCH(A114&amp;$I$397,'UNESCO Data'!$B$3:$B$4658&amp;'UNESCO Data'!$A$3:$A$4658,0))</f>
        <v/>
      </c>
      <c r="J114" s="40" t="str">
        <f t="array" ref="J114">INDEX('UNESCO Data'!$M$3:$M$4658,MATCH(A114&amp;$J$397,'UNESCO Data'!$B$3:$B$4658&amp;'UNESCO Data'!$A$3:$A$4658,0))</f>
        <v/>
      </c>
      <c r="K114" s="40">
        <f t="array" ref="K114">INDEX('UNESCO Data'!$M$3:$M$4658,MATCH(A114&amp;$K$397,'UNESCO Data'!$B$3:$B$4658&amp;'UNESCO Data'!$A$3:$A$4658,0))</f>
        <v>19.710599999999999</v>
      </c>
      <c r="L114" s="40">
        <f t="array" ref="L114">INDEX('UNESCO Data'!$M$3:$M$4658,MATCH(A114&amp;$L$397,'UNESCO Data'!$B$3:$B$4658&amp;'UNESCO Data'!$A$3:$A$4658,0))</f>
        <v>20.668320000000001</v>
      </c>
      <c r="M114" s="42">
        <f t="shared" si="3"/>
        <v>4</v>
      </c>
    </row>
    <row r="115" spans="1:13" x14ac:dyDescent="0.25">
      <c r="A115" s="41" t="s">
        <v>115</v>
      </c>
      <c r="B115" s="40" t="str">
        <f t="array" ref="B115">INDEX('UNESCO Data'!$M$3:$M$4658,MATCH(A115&amp;$B$397,'UNESCO Data'!$B$3:$B$4658&amp;'UNESCO Data'!$A$3:$A$4658,0))</f>
        <v/>
      </c>
      <c r="C115" s="40" t="str">
        <f t="array" ref="C115">INDEX('UNESCO Data'!$M$3:$M$4658,MATCH(A115&amp;$C$397,'UNESCO Data'!$B$3:$B$4658&amp;'UNESCO Data'!$A$3:$A$4658,0))</f>
        <v/>
      </c>
      <c r="D115" s="40" t="str">
        <f t="array" ref="D115">INDEX('UNESCO Data'!$M$3:$M$4658,MATCH(A115&amp;$D$397,'UNESCO Data'!$B$3:$B$4658&amp;'UNESCO Data'!$A$3:$A$4658,0))</f>
        <v/>
      </c>
      <c r="E115" s="40" t="str">
        <f t="array" ref="E115">INDEX('UNESCO Data'!$M$3:$M$4658,MATCH(A115&amp;$E$397,'UNESCO Data'!$B$3:$B$4658&amp;'UNESCO Data'!$A$3:$A$4658,0))</f>
        <v/>
      </c>
      <c r="F115" s="40" t="str">
        <f t="array" ref="F115">INDEX('UNESCO Data'!$M$3:$M$4658,MATCH(A115&amp;$F$397,'UNESCO Data'!$B$3:$B$4658&amp;'UNESCO Data'!$A$3:$A$4658,0))</f>
        <v/>
      </c>
      <c r="G115" s="40" t="str">
        <f t="array" ref="G115">INDEX('UNESCO Data'!$M$3:$M$4658,MATCH(A115&amp;$G$397,'UNESCO Data'!$B$3:$B$4658&amp;'UNESCO Data'!$A$3:$A$4658,0))</f>
        <v/>
      </c>
      <c r="H115" s="40" t="str">
        <f t="array" ref="H115">INDEX('UNESCO Data'!$M$3:$M$4658,MATCH(A115&amp;$H$397,'UNESCO Data'!$B$3:$B$4658&amp;'UNESCO Data'!$A$3:$A$4658,0))</f>
        <v/>
      </c>
      <c r="I115" s="40" t="str">
        <f t="array" ref="I115">INDEX('UNESCO Data'!$M$3:$M$4658,MATCH(A115&amp;$I$397,'UNESCO Data'!$B$3:$B$4658&amp;'UNESCO Data'!$A$3:$A$4658,0))</f>
        <v/>
      </c>
      <c r="J115" s="40" t="str">
        <f t="array" ref="J115">INDEX('UNESCO Data'!$M$3:$M$4658,MATCH(A115&amp;$J$397,'UNESCO Data'!$B$3:$B$4658&amp;'UNESCO Data'!$A$3:$A$4658,0))</f>
        <v/>
      </c>
      <c r="K115" s="40">
        <f t="array" ref="K115">INDEX('UNESCO Data'!$M$3:$M$4658,MATCH(A115&amp;$K$397,'UNESCO Data'!$B$3:$B$4658&amp;'UNESCO Data'!$A$3:$A$4658,0))</f>
        <v>12.63871</v>
      </c>
      <c r="L115" s="40">
        <f t="array" ref="L115">INDEX('UNESCO Data'!$M$3:$M$4658,MATCH(A115&amp;$L$397,'UNESCO Data'!$B$3:$B$4658&amp;'UNESCO Data'!$A$3:$A$4658,0))</f>
        <v>5.0088600000000003</v>
      </c>
      <c r="M115" s="42">
        <f t="shared" si="3"/>
        <v>2</v>
      </c>
    </row>
    <row r="116" spans="1:13" x14ac:dyDescent="0.25">
      <c r="A116" s="41" t="s">
        <v>116</v>
      </c>
      <c r="B116" s="40">
        <f t="array" ref="B116">INDEX('UNESCO Data'!$M$3:$M$4658,MATCH(A116&amp;$B$397,'UNESCO Data'!$B$3:$B$4658&amp;'UNESCO Data'!$A$3:$A$4658,0))</f>
        <v>3.3354200000000001</v>
      </c>
      <c r="C116" s="40">
        <f t="array" ref="C116">INDEX('UNESCO Data'!$M$3:$M$4658,MATCH(A116&amp;$C$397,'UNESCO Data'!$B$3:$B$4658&amp;'UNESCO Data'!$A$3:$A$4658,0))</f>
        <v>0.70597999999999994</v>
      </c>
      <c r="D116" s="40">
        <f t="array" ref="D116">INDEX('UNESCO Data'!$M$3:$M$4658,MATCH(A116&amp;$D$397,'UNESCO Data'!$B$3:$B$4658&amp;'UNESCO Data'!$A$3:$A$4658,0))</f>
        <v>5.0857299999999999</v>
      </c>
      <c r="E116" s="40">
        <f t="array" ref="E116">INDEX('UNESCO Data'!$M$3:$M$4658,MATCH(A116&amp;$E$397,'UNESCO Data'!$B$3:$B$4658&amp;'UNESCO Data'!$A$3:$A$4658,0))</f>
        <v>95.413889999999995</v>
      </c>
      <c r="F116" s="40">
        <f t="array" ref="F116">INDEX('UNESCO Data'!$M$3:$M$4658,MATCH(A116&amp;$F$397,'UNESCO Data'!$B$3:$B$4658&amp;'UNESCO Data'!$A$3:$A$4658,0))</f>
        <v>81.88185</v>
      </c>
      <c r="G116" s="40">
        <f t="array" ref="G116">INDEX('UNESCO Data'!$M$3:$M$4658,MATCH(A116&amp;$G$397,'UNESCO Data'!$B$3:$B$4658&amp;'UNESCO Data'!$A$3:$A$4658,0))</f>
        <v>57.901890000000002</v>
      </c>
      <c r="H116" s="40">
        <f t="array" ref="H116">INDEX('UNESCO Data'!$M$3:$M$4658,MATCH(A116&amp;$H$397,'UNESCO Data'!$B$3:$B$4658&amp;'UNESCO Data'!$A$3:$A$4658,0))</f>
        <v>10.26811</v>
      </c>
      <c r="I116" s="40">
        <f t="array" ref="I116">INDEX('UNESCO Data'!$M$3:$M$4658,MATCH(A116&amp;$I$397,'UNESCO Data'!$B$3:$B$4658&amp;'UNESCO Data'!$A$3:$A$4658,0))</f>
        <v>98.979860000000002</v>
      </c>
      <c r="J116" s="40">
        <f t="array" ref="J116">INDEX('UNESCO Data'!$M$3:$M$4658,MATCH(A116&amp;$J$397,'UNESCO Data'!$B$3:$B$4658&amp;'UNESCO Data'!$A$3:$A$4658,0))</f>
        <v>100</v>
      </c>
      <c r="K116" s="40">
        <f t="array" ref="K116">INDEX('UNESCO Data'!$M$3:$M$4658,MATCH(A116&amp;$K$397,'UNESCO Data'!$B$3:$B$4658&amp;'UNESCO Data'!$A$3:$A$4658,0))</f>
        <v>28.222000000000001</v>
      </c>
      <c r="L116" s="40">
        <f t="array" ref="L116">INDEX('UNESCO Data'!$M$3:$M$4658,MATCH(A116&amp;$L$397,'UNESCO Data'!$B$3:$B$4658&amp;'UNESCO Data'!$A$3:$A$4658,0))</f>
        <v>12.15085</v>
      </c>
      <c r="M116" s="42">
        <f t="shared" si="3"/>
        <v>11</v>
      </c>
    </row>
    <row r="117" spans="1:13" x14ac:dyDescent="0.25">
      <c r="A117" s="41" t="s">
        <v>117</v>
      </c>
      <c r="B117" s="40">
        <f t="array" ref="B117">INDEX('UNESCO Data'!$M$3:$M$4658,MATCH(A117&amp;$B$397,'UNESCO Data'!$B$3:$B$4658&amp;'UNESCO Data'!$A$3:$A$4658,0))</f>
        <v>6.8519600000000001</v>
      </c>
      <c r="C117" s="40">
        <f t="array" ref="C117">INDEX('UNESCO Data'!$M$3:$M$4658,MATCH(A117&amp;$C$397,'UNESCO Data'!$B$3:$B$4658&amp;'UNESCO Data'!$A$3:$A$4658,0))</f>
        <v>0.29715000000000003</v>
      </c>
      <c r="D117" s="40">
        <f t="array" ref="D117">INDEX('UNESCO Data'!$M$3:$M$4658,MATCH(A117&amp;$D$397,'UNESCO Data'!$B$3:$B$4658&amp;'UNESCO Data'!$A$3:$A$4658,0))</f>
        <v>7.70892</v>
      </c>
      <c r="E117" s="40">
        <f t="array" ref="E117">INDEX('UNESCO Data'!$M$3:$M$4658,MATCH(A117&amp;$E$397,'UNESCO Data'!$B$3:$B$4658&amp;'UNESCO Data'!$A$3:$A$4658,0))</f>
        <v>98.499859999999998</v>
      </c>
      <c r="F117" s="40">
        <f t="array" ref="F117">INDEX('UNESCO Data'!$M$3:$M$4658,MATCH(A117&amp;$F$397,'UNESCO Data'!$B$3:$B$4658&amp;'UNESCO Data'!$A$3:$A$4658,0))</f>
        <v>96.043239999999997</v>
      </c>
      <c r="G117" s="40">
        <f t="array" ref="G117">INDEX('UNESCO Data'!$M$3:$M$4658,MATCH(A117&amp;$G$397,'UNESCO Data'!$B$3:$B$4658&amp;'UNESCO Data'!$A$3:$A$4658,0))</f>
        <v>65.267110000000002</v>
      </c>
      <c r="H117" s="40">
        <f t="array" ref="H117">INDEX('UNESCO Data'!$M$3:$M$4658,MATCH(A117&amp;$H$397,'UNESCO Data'!$B$3:$B$4658&amp;'UNESCO Data'!$A$3:$A$4658,0))</f>
        <v>10.46443</v>
      </c>
      <c r="I117" s="40">
        <f t="array" ref="I117">INDEX('UNESCO Data'!$M$3:$M$4658,MATCH(A117&amp;$I$397,'UNESCO Data'!$B$3:$B$4658&amp;'UNESCO Data'!$A$3:$A$4658,0))</f>
        <v>99.008430000000004</v>
      </c>
      <c r="J117" s="40" t="str">
        <f t="array" ref="J117">INDEX('UNESCO Data'!$M$3:$M$4658,MATCH(A117&amp;$J$397,'UNESCO Data'!$B$3:$B$4658&amp;'UNESCO Data'!$A$3:$A$4658,0))</f>
        <v/>
      </c>
      <c r="K117" s="40" t="str">
        <f t="array" ref="K117">INDEX('UNESCO Data'!$M$3:$M$4658,MATCH(A117&amp;$K$397,'UNESCO Data'!$B$3:$B$4658&amp;'UNESCO Data'!$A$3:$A$4658,0))</f>
        <v/>
      </c>
      <c r="L117" s="40" t="str">
        <f t="array" ref="L117">INDEX('UNESCO Data'!$M$3:$M$4658,MATCH(A117&amp;$L$397,'UNESCO Data'!$B$3:$B$4658&amp;'UNESCO Data'!$A$3:$A$4658,0))</f>
        <v/>
      </c>
      <c r="M117" s="42">
        <f t="shared" si="3"/>
        <v>8</v>
      </c>
    </row>
    <row r="118" spans="1:13" x14ac:dyDescent="0.25">
      <c r="A118" s="41" t="s">
        <v>118</v>
      </c>
      <c r="B118" s="40">
        <f t="array" ref="B118">INDEX('UNESCO Data'!$M$3:$M$4658,MATCH(A118&amp;$B$397,'UNESCO Data'!$B$3:$B$4658&amp;'UNESCO Data'!$A$3:$A$4658,0))</f>
        <v>1.1932199999999999</v>
      </c>
      <c r="C118" s="40">
        <f t="array" ref="C118">INDEX('UNESCO Data'!$M$3:$M$4658,MATCH(A118&amp;$C$397,'UNESCO Data'!$B$3:$B$4658&amp;'UNESCO Data'!$A$3:$A$4658,0))</f>
        <v>20.253419999999998</v>
      </c>
      <c r="D118" s="40">
        <f t="array" ref="D118">INDEX('UNESCO Data'!$M$3:$M$4658,MATCH(A118&amp;$D$397,'UNESCO Data'!$B$3:$B$4658&amp;'UNESCO Data'!$A$3:$A$4658,0))</f>
        <v>47.672930000000001</v>
      </c>
      <c r="E118" s="40" t="str">
        <f t="array" ref="E118">INDEX('UNESCO Data'!$M$3:$M$4658,MATCH(A118&amp;$E$397,'UNESCO Data'!$B$3:$B$4658&amp;'UNESCO Data'!$A$3:$A$4658,0))</f>
        <v/>
      </c>
      <c r="F118" s="40" t="str">
        <f t="array" ref="F118">INDEX('UNESCO Data'!$M$3:$M$4658,MATCH(A118&amp;$F$397,'UNESCO Data'!$B$3:$B$4658&amp;'UNESCO Data'!$A$3:$A$4658,0))</f>
        <v/>
      </c>
      <c r="G118" s="40" t="str">
        <f t="array" ref="G118">INDEX('UNESCO Data'!$M$3:$M$4658,MATCH(A118&amp;$G$397,'UNESCO Data'!$B$3:$B$4658&amp;'UNESCO Data'!$A$3:$A$4658,0))</f>
        <v/>
      </c>
      <c r="H118" s="40" t="str">
        <f t="array" ref="H118">INDEX('UNESCO Data'!$M$3:$M$4658,MATCH(A118&amp;$H$397,'UNESCO Data'!$B$3:$B$4658&amp;'UNESCO Data'!$A$3:$A$4658,0))</f>
        <v/>
      </c>
      <c r="I118" s="40">
        <f t="array" ref="I118">INDEX('UNESCO Data'!$M$3:$M$4658,MATCH(A118&amp;$I$397,'UNESCO Data'!$B$3:$B$4658&amp;'UNESCO Data'!$A$3:$A$4658,0))</f>
        <v>93.475149999999999</v>
      </c>
      <c r="J118" s="40">
        <f t="array" ref="J118">INDEX('UNESCO Data'!$M$3:$M$4658,MATCH(A118&amp;$J$397,'UNESCO Data'!$B$3:$B$4658&amp;'UNESCO Data'!$A$3:$A$4658,0))</f>
        <v>100</v>
      </c>
      <c r="K118" s="40">
        <f t="array" ref="K118">INDEX('UNESCO Data'!$M$3:$M$4658,MATCH(A118&amp;$K$397,'UNESCO Data'!$B$3:$B$4658&amp;'UNESCO Data'!$A$3:$A$4658,0))</f>
        <v>25.881589999999999</v>
      </c>
      <c r="L118" s="40" t="str">
        <f t="array" ref="L118">INDEX('UNESCO Data'!$M$3:$M$4658,MATCH(A118&amp;$L$397,'UNESCO Data'!$B$3:$B$4658&amp;'UNESCO Data'!$A$3:$A$4658,0))</f>
        <v/>
      </c>
      <c r="M118" s="42">
        <f t="shared" si="3"/>
        <v>6</v>
      </c>
    </row>
    <row r="119" spans="1:13" x14ac:dyDescent="0.25">
      <c r="A119" s="41" t="s">
        <v>119</v>
      </c>
      <c r="B119" s="40">
        <f t="array" ref="B119">INDEX('UNESCO Data'!$M$3:$M$4658,MATCH(A119&amp;$B$397,'UNESCO Data'!$B$3:$B$4658&amp;'UNESCO Data'!$A$3:$A$4658,0))</f>
        <v>13.16765</v>
      </c>
      <c r="C119" s="40">
        <f t="array" ref="C119">INDEX('UNESCO Data'!$M$3:$M$4658,MATCH(A119&amp;$C$397,'UNESCO Data'!$B$3:$B$4658&amp;'UNESCO Data'!$A$3:$A$4658,0))</f>
        <v>48.300719999999998</v>
      </c>
      <c r="D119" s="40">
        <f t="array" ref="D119">INDEX('UNESCO Data'!$M$3:$M$4658,MATCH(A119&amp;$D$397,'UNESCO Data'!$B$3:$B$4658&amp;'UNESCO Data'!$A$3:$A$4658,0))</f>
        <v>73.950620000000001</v>
      </c>
      <c r="E119" s="40">
        <f t="array" ref="E119">INDEX('UNESCO Data'!$M$3:$M$4658,MATCH(A119&amp;$E$397,'UNESCO Data'!$B$3:$B$4658&amp;'UNESCO Data'!$A$3:$A$4658,0))</f>
        <v>39.419119999999999</v>
      </c>
      <c r="F119" s="40">
        <f t="array" ref="F119">INDEX('UNESCO Data'!$M$3:$M$4658,MATCH(A119&amp;$F$397,'UNESCO Data'!$B$3:$B$4658&amp;'UNESCO Data'!$A$3:$A$4658,0))</f>
        <v>11.904199999999999</v>
      </c>
      <c r="G119" s="40">
        <f t="array" ref="G119">INDEX('UNESCO Data'!$M$3:$M$4658,MATCH(A119&amp;$G$397,'UNESCO Data'!$B$3:$B$4658&amp;'UNESCO Data'!$A$3:$A$4658,0))</f>
        <v>5.1942899999999996</v>
      </c>
      <c r="H119" s="40">
        <f t="array" ref="H119">INDEX('UNESCO Data'!$M$3:$M$4658,MATCH(A119&amp;$H$397,'UNESCO Data'!$B$3:$B$4658&amp;'UNESCO Data'!$A$3:$A$4658,0))</f>
        <v>1.8275399999999999</v>
      </c>
      <c r="I119" s="40">
        <f t="array" ref="I119">INDEX('UNESCO Data'!$M$3:$M$4658,MATCH(A119&amp;$I$397,'UNESCO Data'!$B$3:$B$4658&amp;'UNESCO Data'!$A$3:$A$4658,0))</f>
        <v>69.80744</v>
      </c>
      <c r="J119" s="40">
        <f t="array" ref="J119">INDEX('UNESCO Data'!$M$3:$M$4658,MATCH(A119&amp;$J$397,'UNESCO Data'!$B$3:$B$4658&amp;'UNESCO Data'!$A$3:$A$4658,0))</f>
        <v>93.243870000000001</v>
      </c>
      <c r="K119" s="40">
        <f t="array" ref="K119">INDEX('UNESCO Data'!$M$3:$M$4658,MATCH(A119&amp;$K$397,'UNESCO Data'!$B$3:$B$4658&amp;'UNESCO Data'!$A$3:$A$4658,0))</f>
        <v>54.660260000000001</v>
      </c>
      <c r="L119" s="40">
        <f t="array" ref="L119">INDEX('UNESCO Data'!$M$3:$M$4658,MATCH(A119&amp;$L$397,'UNESCO Data'!$B$3:$B$4658&amp;'UNESCO Data'!$A$3:$A$4658,0))</f>
        <v>19.032879999999999</v>
      </c>
      <c r="M119" s="42">
        <f t="shared" si="3"/>
        <v>11</v>
      </c>
    </row>
    <row r="120" spans="1:13" x14ac:dyDescent="0.25">
      <c r="A120" s="41" t="s">
        <v>120</v>
      </c>
      <c r="B120" s="40">
        <f t="array" ref="B120">INDEX('UNESCO Data'!$M$3:$M$4658,MATCH(A120&amp;$B$397,'UNESCO Data'!$B$3:$B$4658&amp;'UNESCO Data'!$A$3:$A$4658,0))</f>
        <v>12.74939</v>
      </c>
      <c r="C120" s="40">
        <f t="array" ref="C120">INDEX('UNESCO Data'!$M$3:$M$4658,MATCH(A120&amp;$C$397,'UNESCO Data'!$B$3:$B$4658&amp;'UNESCO Data'!$A$3:$A$4658,0))</f>
        <v>39.165199999999999</v>
      </c>
      <c r="D120" s="40">
        <f t="array" ref="D120">INDEX('UNESCO Data'!$M$3:$M$4658,MATCH(A120&amp;$D$397,'UNESCO Data'!$B$3:$B$4658&amp;'UNESCO Data'!$A$3:$A$4658,0))</f>
        <v>59.74532</v>
      </c>
      <c r="E120" s="40" t="str">
        <f t="array" ref="E120">INDEX('UNESCO Data'!$M$3:$M$4658,MATCH(A120&amp;$E$397,'UNESCO Data'!$B$3:$B$4658&amp;'UNESCO Data'!$A$3:$A$4658,0))</f>
        <v/>
      </c>
      <c r="F120" s="40" t="str">
        <f t="array" ref="F120">INDEX('UNESCO Data'!$M$3:$M$4658,MATCH(A120&amp;$F$397,'UNESCO Data'!$B$3:$B$4658&amp;'UNESCO Data'!$A$3:$A$4658,0))</f>
        <v/>
      </c>
      <c r="G120" s="40" t="str">
        <f t="array" ref="G120">INDEX('UNESCO Data'!$M$3:$M$4658,MATCH(A120&amp;$G$397,'UNESCO Data'!$B$3:$B$4658&amp;'UNESCO Data'!$A$3:$A$4658,0))</f>
        <v/>
      </c>
      <c r="H120" s="40" t="str">
        <f t="array" ref="H120">INDEX('UNESCO Data'!$M$3:$M$4658,MATCH(A120&amp;$H$397,'UNESCO Data'!$B$3:$B$4658&amp;'UNESCO Data'!$A$3:$A$4658,0))</f>
        <v/>
      </c>
      <c r="I120" s="40">
        <f t="array" ref="I120">INDEX('UNESCO Data'!$M$3:$M$4658,MATCH(A120&amp;$I$397,'UNESCO Data'!$B$3:$B$4658&amp;'UNESCO Data'!$A$3:$A$4658,0))</f>
        <v>96.324960000000004</v>
      </c>
      <c r="J120" s="40">
        <f t="array" ref="J120">INDEX('UNESCO Data'!$M$3:$M$4658,MATCH(A120&amp;$J$397,'UNESCO Data'!$B$3:$B$4658&amp;'UNESCO Data'!$A$3:$A$4658,0))</f>
        <v>99.547989999999999</v>
      </c>
      <c r="K120" s="40">
        <f t="array" ref="K120">INDEX('UNESCO Data'!$M$3:$M$4658,MATCH(A120&amp;$K$397,'UNESCO Data'!$B$3:$B$4658&amp;'UNESCO Data'!$A$3:$A$4658,0))</f>
        <v>27.56392</v>
      </c>
      <c r="L120" s="40" t="str">
        <f t="array" ref="L120">INDEX('UNESCO Data'!$M$3:$M$4658,MATCH(A120&amp;$L$397,'UNESCO Data'!$B$3:$B$4658&amp;'UNESCO Data'!$A$3:$A$4658,0))</f>
        <v/>
      </c>
      <c r="M120" s="42">
        <f t="shared" si="3"/>
        <v>6</v>
      </c>
    </row>
    <row r="121" spans="1:13" x14ac:dyDescent="0.25">
      <c r="A121" s="41" t="s">
        <v>121</v>
      </c>
      <c r="B121" s="40">
        <f t="array" ref="B121">INDEX('UNESCO Data'!$M$3:$M$4658,MATCH(A121&amp;$B$397,'UNESCO Data'!$B$3:$B$4658&amp;'UNESCO Data'!$A$3:$A$4658,0))</f>
        <v>7.84307</v>
      </c>
      <c r="C121" s="40">
        <f t="array" ref="C121">INDEX('UNESCO Data'!$M$3:$M$4658,MATCH(A121&amp;$C$397,'UNESCO Data'!$B$3:$B$4658&amp;'UNESCO Data'!$A$3:$A$4658,0))</f>
        <v>15.248290000000001</v>
      </c>
      <c r="D121" s="40">
        <f t="array" ref="D121">INDEX('UNESCO Data'!$M$3:$M$4658,MATCH(A121&amp;$D$397,'UNESCO Data'!$B$3:$B$4658&amp;'UNESCO Data'!$A$3:$A$4658,0))</f>
        <v>41.863599999999998</v>
      </c>
      <c r="E121" s="40">
        <f t="array" ref="E121">INDEX('UNESCO Data'!$M$3:$M$4658,MATCH(A121&amp;$E$397,'UNESCO Data'!$B$3:$B$4658&amp;'UNESCO Data'!$A$3:$A$4658,0))</f>
        <v>87.891750000000002</v>
      </c>
      <c r="F121" s="40">
        <f t="array" ref="F121">INDEX('UNESCO Data'!$M$3:$M$4658,MATCH(A121&amp;$F$397,'UNESCO Data'!$B$3:$B$4658&amp;'UNESCO Data'!$A$3:$A$4658,0))</f>
        <v>63.118519999999997</v>
      </c>
      <c r="G121" s="40">
        <f t="array" ref="G121">INDEX('UNESCO Data'!$M$3:$M$4658,MATCH(A121&amp;$G$397,'UNESCO Data'!$B$3:$B$4658&amp;'UNESCO Data'!$A$3:$A$4658,0))</f>
        <v>38.431469999999997</v>
      </c>
      <c r="H121" s="40">
        <f t="array" ref="H121">INDEX('UNESCO Data'!$M$3:$M$4658,MATCH(A121&amp;$H$397,'UNESCO Data'!$B$3:$B$4658&amp;'UNESCO Data'!$A$3:$A$4658,0))</f>
        <v>9.9084719999999997</v>
      </c>
      <c r="I121" s="40">
        <f t="array" ref="I121">INDEX('UNESCO Data'!$M$3:$M$4658,MATCH(A121&amp;$I$397,'UNESCO Data'!$B$3:$B$4658&amp;'UNESCO Data'!$A$3:$A$4658,0))</f>
        <v>95.888099999999994</v>
      </c>
      <c r="J121" s="40">
        <f t="array" ref="J121">INDEX('UNESCO Data'!$M$3:$M$4658,MATCH(A121&amp;$J$397,'UNESCO Data'!$B$3:$B$4658&amp;'UNESCO Data'!$A$3:$A$4658,0))</f>
        <v>96.388810000000007</v>
      </c>
      <c r="K121" s="40">
        <f t="array" ref="K121">INDEX('UNESCO Data'!$M$3:$M$4658,MATCH(A121&amp;$K$397,'UNESCO Data'!$B$3:$B$4658&amp;'UNESCO Data'!$A$3:$A$4658,0))</f>
        <v>29.778420000000001</v>
      </c>
      <c r="L121" s="40">
        <f t="array" ref="L121">INDEX('UNESCO Data'!$M$3:$M$4658,MATCH(A121&amp;$L$397,'UNESCO Data'!$B$3:$B$4658&amp;'UNESCO Data'!$A$3:$A$4658,0))</f>
        <v>26.193249999999999</v>
      </c>
      <c r="M121" s="42">
        <f t="shared" si="3"/>
        <v>11</v>
      </c>
    </row>
    <row r="122" spans="1:13" x14ac:dyDescent="0.25">
      <c r="A122" s="41" t="s">
        <v>122</v>
      </c>
      <c r="B122" s="40">
        <f t="array" ref="B122">INDEX('UNESCO Data'!$M$3:$M$4658,MATCH(A122&amp;$B$397,'UNESCO Data'!$B$3:$B$4658&amp;'UNESCO Data'!$A$3:$A$4658,0))</f>
        <v>15.50802</v>
      </c>
      <c r="C122" s="40">
        <f t="array" ref="C122">INDEX('UNESCO Data'!$M$3:$M$4658,MATCH(A122&amp;$C$397,'UNESCO Data'!$B$3:$B$4658&amp;'UNESCO Data'!$A$3:$A$4658,0))</f>
        <v>11.7506</v>
      </c>
      <c r="D122" s="40">
        <f t="array" ref="D122">INDEX('UNESCO Data'!$M$3:$M$4658,MATCH(A122&amp;$D$397,'UNESCO Data'!$B$3:$B$4658&amp;'UNESCO Data'!$A$3:$A$4658,0))</f>
        <v>49.732619999999997</v>
      </c>
      <c r="E122" s="40" t="str">
        <f t="array" ref="E122">INDEX('UNESCO Data'!$M$3:$M$4658,MATCH(A122&amp;$E$397,'UNESCO Data'!$B$3:$B$4658&amp;'UNESCO Data'!$A$3:$A$4658,0))</f>
        <v/>
      </c>
      <c r="F122" s="40" t="str">
        <f t="array" ref="F122">INDEX('UNESCO Data'!$M$3:$M$4658,MATCH(A122&amp;$F$397,'UNESCO Data'!$B$3:$B$4658&amp;'UNESCO Data'!$A$3:$A$4658,0))</f>
        <v/>
      </c>
      <c r="G122" s="40" t="str">
        <f t="array" ref="G122">INDEX('UNESCO Data'!$M$3:$M$4658,MATCH(A122&amp;$G$397,'UNESCO Data'!$B$3:$B$4658&amp;'UNESCO Data'!$A$3:$A$4658,0))</f>
        <v/>
      </c>
      <c r="H122" s="40" t="str">
        <f t="array" ref="H122">INDEX('UNESCO Data'!$M$3:$M$4658,MATCH(A122&amp;$H$397,'UNESCO Data'!$B$3:$B$4658&amp;'UNESCO Data'!$A$3:$A$4658,0))</f>
        <v/>
      </c>
      <c r="I122" s="40" t="str">
        <f t="array" ref="I122">INDEX('UNESCO Data'!$M$3:$M$4658,MATCH(A122&amp;$I$397,'UNESCO Data'!$B$3:$B$4658&amp;'UNESCO Data'!$A$3:$A$4658,0))</f>
        <v/>
      </c>
      <c r="J122" s="40" t="str">
        <f t="array" ref="J122">INDEX('UNESCO Data'!$M$3:$M$4658,MATCH(A122&amp;$J$397,'UNESCO Data'!$B$3:$B$4658&amp;'UNESCO Data'!$A$3:$A$4658,0))</f>
        <v/>
      </c>
      <c r="K122" s="40">
        <f t="array" ref="K122">INDEX('UNESCO Data'!$M$3:$M$4658,MATCH(A122&amp;$K$397,'UNESCO Data'!$B$3:$B$4658&amp;'UNESCO Data'!$A$3:$A$4658,0))</f>
        <v>39.450000000000003</v>
      </c>
      <c r="L122" s="40" t="str">
        <f t="array" ref="L122">INDEX('UNESCO Data'!$M$3:$M$4658,MATCH(A122&amp;$L$397,'UNESCO Data'!$B$3:$B$4658&amp;'UNESCO Data'!$A$3:$A$4658,0))</f>
        <v/>
      </c>
      <c r="M122" s="42">
        <f t="shared" si="3"/>
        <v>4</v>
      </c>
    </row>
    <row r="123" spans="1:13" x14ac:dyDescent="0.25">
      <c r="A123" s="41" t="s">
        <v>123</v>
      </c>
      <c r="B123" s="40">
        <f t="array" ref="B123">INDEX('UNESCO Data'!$M$3:$M$4658,MATCH(A123&amp;$B$397,'UNESCO Data'!$B$3:$B$4658&amp;'UNESCO Data'!$A$3:$A$4658,0))</f>
        <v>3.2668200000000001</v>
      </c>
      <c r="C123" s="40">
        <f t="array" ref="C123">INDEX('UNESCO Data'!$M$3:$M$4658,MATCH(A123&amp;$C$397,'UNESCO Data'!$B$3:$B$4658&amp;'UNESCO Data'!$A$3:$A$4658,0))</f>
        <v>8.1438199999999998</v>
      </c>
      <c r="D123" s="40">
        <f t="array" ref="D123">INDEX('UNESCO Data'!$M$3:$M$4658,MATCH(A123&amp;$D$397,'UNESCO Data'!$B$3:$B$4658&amp;'UNESCO Data'!$A$3:$A$4658,0))</f>
        <v>20.726050000000001</v>
      </c>
      <c r="E123" s="40">
        <f t="array" ref="E123">INDEX('UNESCO Data'!$M$3:$M$4658,MATCH(A123&amp;$E$397,'UNESCO Data'!$B$3:$B$4658&amp;'UNESCO Data'!$A$3:$A$4658,0))</f>
        <v>71.70908</v>
      </c>
      <c r="F123" s="40">
        <f t="array" ref="F123">INDEX('UNESCO Data'!$M$3:$M$4658,MATCH(A123&amp;$F$397,'UNESCO Data'!$B$3:$B$4658&amp;'UNESCO Data'!$A$3:$A$4658,0))</f>
        <v>54.559370000000001</v>
      </c>
      <c r="G123" s="40">
        <f t="array" ref="G123">INDEX('UNESCO Data'!$M$3:$M$4658,MATCH(A123&amp;$G$397,'UNESCO Data'!$B$3:$B$4658&amp;'UNESCO Data'!$A$3:$A$4658,0))</f>
        <v>36.602560000000004</v>
      </c>
      <c r="H123" s="40">
        <f t="array" ref="H123">INDEX('UNESCO Data'!$M$3:$M$4658,MATCH(A123&amp;$H$397,'UNESCO Data'!$B$3:$B$4658&amp;'UNESCO Data'!$A$3:$A$4658,0))</f>
        <v>2.2256399999999998</v>
      </c>
      <c r="I123" s="40">
        <f t="array" ref="I123">INDEX('UNESCO Data'!$M$3:$M$4658,MATCH(A123&amp;$I$397,'UNESCO Data'!$B$3:$B$4658&amp;'UNESCO Data'!$A$3:$A$4658,0))</f>
        <v>87.410970000000006</v>
      </c>
      <c r="J123" s="40">
        <f t="array" ref="J123">INDEX('UNESCO Data'!$M$3:$M$4658,MATCH(A123&amp;$J$397,'UNESCO Data'!$B$3:$B$4658&amp;'UNESCO Data'!$A$3:$A$4658,0))</f>
        <v>97.010810000000006</v>
      </c>
      <c r="K123" s="40">
        <f t="array" ref="K123">INDEX('UNESCO Data'!$M$3:$M$4658,MATCH(A123&amp;$K$397,'UNESCO Data'!$B$3:$B$4658&amp;'UNESCO Data'!$A$3:$A$4658,0))</f>
        <v>22.421220000000002</v>
      </c>
      <c r="L123" s="40">
        <f t="array" ref="L123">INDEX('UNESCO Data'!$M$3:$M$4658,MATCH(A123&amp;$L$397,'UNESCO Data'!$B$3:$B$4658&amp;'UNESCO Data'!$A$3:$A$4658,0))</f>
        <v>17.10791</v>
      </c>
      <c r="M123" s="42">
        <f t="shared" si="3"/>
        <v>11</v>
      </c>
    </row>
    <row r="124" spans="1:13" x14ac:dyDescent="0.25">
      <c r="A124" s="41" t="s">
        <v>124</v>
      </c>
      <c r="B124" s="40">
        <f t="array" ref="B124">INDEX('UNESCO Data'!$M$3:$M$4658,MATCH(A124&amp;$B$397,'UNESCO Data'!$B$3:$B$4658&amp;'UNESCO Data'!$A$3:$A$4658,0))</f>
        <v>1.1325799999999999</v>
      </c>
      <c r="C124" s="40">
        <f t="array" ref="C124">INDEX('UNESCO Data'!$M$3:$M$4658,MATCH(A124&amp;$C$397,'UNESCO Data'!$B$3:$B$4658&amp;'UNESCO Data'!$A$3:$A$4658,0))</f>
        <v>0.42293999999999998</v>
      </c>
      <c r="D124" s="40">
        <f t="array" ref="D124">INDEX('UNESCO Data'!$M$3:$M$4658,MATCH(A124&amp;$D$397,'UNESCO Data'!$B$3:$B$4658&amp;'UNESCO Data'!$A$3:$A$4658,0))</f>
        <v>3.40991</v>
      </c>
      <c r="E124" s="40" t="str">
        <f t="array" ref="E124">INDEX('UNESCO Data'!$M$3:$M$4658,MATCH(A124&amp;$E$397,'UNESCO Data'!$B$3:$B$4658&amp;'UNESCO Data'!$A$3:$A$4658,0))</f>
        <v/>
      </c>
      <c r="F124" s="40">
        <f t="array" ref="F124">INDEX('UNESCO Data'!$M$3:$M$4658,MATCH(A124&amp;$F$397,'UNESCO Data'!$B$3:$B$4658&amp;'UNESCO Data'!$A$3:$A$4658,0))</f>
        <v>93.599429999999998</v>
      </c>
      <c r="G124" s="40">
        <f t="array" ref="G124">INDEX('UNESCO Data'!$M$3:$M$4658,MATCH(A124&amp;$G$397,'UNESCO Data'!$B$3:$B$4658&amp;'UNESCO Data'!$A$3:$A$4658,0))</f>
        <v>86.806879999999992</v>
      </c>
      <c r="H124" s="40">
        <f t="array" ref="H124">INDEX('UNESCO Data'!$M$3:$M$4658,MATCH(A124&amp;$H$397,'UNESCO Data'!$B$3:$B$4658&amp;'UNESCO Data'!$A$3:$A$4658,0))</f>
        <v>11.82602</v>
      </c>
      <c r="I124" s="40" t="str">
        <f t="array" ref="I124">INDEX('UNESCO Data'!$M$3:$M$4658,MATCH(A124&amp;$I$397,'UNESCO Data'!$B$3:$B$4658&amp;'UNESCO Data'!$A$3:$A$4658,0))</f>
        <v/>
      </c>
      <c r="J124" s="40" t="str">
        <f t="array" ref="J124">INDEX('UNESCO Data'!$M$3:$M$4658,MATCH(A124&amp;$J$397,'UNESCO Data'!$B$3:$B$4658&amp;'UNESCO Data'!$A$3:$A$4658,0))</f>
        <v/>
      </c>
      <c r="K124" s="40">
        <f t="array" ref="K124">INDEX('UNESCO Data'!$M$3:$M$4658,MATCH(A124&amp;$K$397,'UNESCO Data'!$B$3:$B$4658&amp;'UNESCO Data'!$A$3:$A$4658,0))</f>
        <v>11.623559999999999</v>
      </c>
      <c r="L124" s="40">
        <f t="array" ref="L124">INDEX('UNESCO Data'!$M$3:$M$4658,MATCH(A124&amp;$L$397,'UNESCO Data'!$B$3:$B$4658&amp;'UNESCO Data'!$A$3:$A$4658,0))</f>
        <v>11.97317</v>
      </c>
      <c r="M124" s="42">
        <f t="shared" si="3"/>
        <v>8</v>
      </c>
    </row>
    <row r="125" spans="1:13" x14ac:dyDescent="0.25">
      <c r="A125" s="41" t="s">
        <v>125</v>
      </c>
      <c r="B125" s="40">
        <f t="array" ref="B125">INDEX('UNESCO Data'!$M$3:$M$4658,MATCH(A125&amp;$B$397,'UNESCO Data'!$B$3:$B$4658&amp;'UNESCO Data'!$A$3:$A$4658,0))</f>
        <v>1.04802</v>
      </c>
      <c r="C125" s="40">
        <f t="array" ref="C125">INDEX('UNESCO Data'!$M$3:$M$4658,MATCH(A125&amp;$C$397,'UNESCO Data'!$B$3:$B$4658&amp;'UNESCO Data'!$A$3:$A$4658,0))</f>
        <v>1.6045700000000001</v>
      </c>
      <c r="D125" s="40">
        <f t="array" ref="D125">INDEX('UNESCO Data'!$M$3:$M$4658,MATCH(A125&amp;$D$397,'UNESCO Data'!$B$3:$B$4658&amp;'UNESCO Data'!$A$3:$A$4658,0))</f>
        <v>0.82311000000000001</v>
      </c>
      <c r="E125" s="40" t="str">
        <f t="array" ref="E125">INDEX('UNESCO Data'!$M$3:$M$4658,MATCH(A125&amp;$E$397,'UNESCO Data'!$B$3:$B$4658&amp;'UNESCO Data'!$A$3:$A$4658,0))</f>
        <v/>
      </c>
      <c r="F125" s="40" t="str">
        <f t="array" ref="F125">INDEX('UNESCO Data'!$M$3:$M$4658,MATCH(A125&amp;$F$397,'UNESCO Data'!$B$3:$B$4658&amp;'UNESCO Data'!$A$3:$A$4658,0))</f>
        <v/>
      </c>
      <c r="G125" s="40" t="str">
        <f t="array" ref="G125">INDEX('UNESCO Data'!$M$3:$M$4658,MATCH(A125&amp;$G$397,'UNESCO Data'!$B$3:$B$4658&amp;'UNESCO Data'!$A$3:$A$4658,0))</f>
        <v/>
      </c>
      <c r="H125" s="40" t="str">
        <f t="array" ref="H125">INDEX('UNESCO Data'!$M$3:$M$4658,MATCH(A125&amp;$H$397,'UNESCO Data'!$B$3:$B$4658&amp;'UNESCO Data'!$A$3:$A$4658,0))</f>
        <v/>
      </c>
      <c r="I125" s="40" t="str">
        <f t="array" ref="I125">INDEX('UNESCO Data'!$M$3:$M$4658,MATCH(A125&amp;$I$397,'UNESCO Data'!$B$3:$B$4658&amp;'UNESCO Data'!$A$3:$A$4658,0))</f>
        <v/>
      </c>
      <c r="J125" s="40" t="str">
        <f t="array" ref="J125">INDEX('UNESCO Data'!$M$3:$M$4658,MATCH(A125&amp;$J$397,'UNESCO Data'!$B$3:$B$4658&amp;'UNESCO Data'!$A$3:$A$4658,0))</f>
        <v/>
      </c>
      <c r="K125" s="40">
        <f t="array" ref="K125">INDEX('UNESCO Data'!$M$3:$M$4658,MATCH(A125&amp;$K$397,'UNESCO Data'!$B$3:$B$4658&amp;'UNESCO Data'!$A$3:$A$4658,0))</f>
        <v>14.366960000000001</v>
      </c>
      <c r="L125" s="40">
        <f t="array" ref="L125">INDEX('UNESCO Data'!$M$3:$M$4658,MATCH(A125&amp;$L$397,'UNESCO Data'!$B$3:$B$4658&amp;'UNESCO Data'!$A$3:$A$4658,0))</f>
        <v>17.991209999999999</v>
      </c>
      <c r="M125" s="42">
        <f t="shared" si="3"/>
        <v>5</v>
      </c>
    </row>
    <row r="126" spans="1:13" x14ac:dyDescent="0.25">
      <c r="A126" s="41" t="s">
        <v>126</v>
      </c>
      <c r="B126" s="40">
        <f t="array" ref="B126">INDEX('UNESCO Data'!$M$3:$M$4658,MATCH(A126&amp;$B$397,'UNESCO Data'!$B$3:$B$4658&amp;'UNESCO Data'!$A$3:$A$4658,0))</f>
        <v>0.28588000000000002</v>
      </c>
      <c r="C126" s="40">
        <f t="array" ref="C126">INDEX('UNESCO Data'!$M$3:$M$4658,MATCH(A126&amp;$C$397,'UNESCO Data'!$B$3:$B$4658&amp;'UNESCO Data'!$A$3:$A$4658,0))</f>
        <v>10.27915</v>
      </c>
      <c r="D126" s="40">
        <f t="array" ref="D126">INDEX('UNESCO Data'!$M$3:$M$4658,MATCH(A126&amp;$D$397,'UNESCO Data'!$B$3:$B$4658&amp;'UNESCO Data'!$A$3:$A$4658,0))</f>
        <v>31.685220000000001</v>
      </c>
      <c r="E126" s="40" t="str">
        <f t="array" ref="E126">INDEX('UNESCO Data'!$M$3:$M$4658,MATCH(A126&amp;$E$397,'UNESCO Data'!$B$3:$B$4658&amp;'UNESCO Data'!$A$3:$A$4658,0))</f>
        <v/>
      </c>
      <c r="F126" s="40" t="str">
        <f t="array" ref="F126">INDEX('UNESCO Data'!$M$3:$M$4658,MATCH(A126&amp;$F$397,'UNESCO Data'!$B$3:$B$4658&amp;'UNESCO Data'!$A$3:$A$4658,0))</f>
        <v/>
      </c>
      <c r="G126" s="40" t="str">
        <f t="array" ref="G126">INDEX('UNESCO Data'!$M$3:$M$4658,MATCH(A126&amp;$G$397,'UNESCO Data'!$B$3:$B$4658&amp;'UNESCO Data'!$A$3:$A$4658,0))</f>
        <v/>
      </c>
      <c r="H126" s="40" t="str">
        <f t="array" ref="H126">INDEX('UNESCO Data'!$M$3:$M$4658,MATCH(A126&amp;$H$397,'UNESCO Data'!$B$3:$B$4658&amp;'UNESCO Data'!$A$3:$A$4658,0))</f>
        <v/>
      </c>
      <c r="I126" s="40">
        <f t="array" ref="I126">INDEX('UNESCO Data'!$M$3:$M$4658,MATCH(A126&amp;$I$397,'UNESCO Data'!$B$3:$B$4658&amp;'UNESCO Data'!$A$3:$A$4658,0))</f>
        <v>93.605419999999995</v>
      </c>
      <c r="J126" s="40">
        <f t="array" ref="J126">INDEX('UNESCO Data'!$M$3:$M$4658,MATCH(A126&amp;$J$397,'UNESCO Data'!$B$3:$B$4658&amp;'UNESCO Data'!$A$3:$A$4658,0))</f>
        <v>74.861800000000002</v>
      </c>
      <c r="K126" s="40">
        <f t="array" ref="K126">INDEX('UNESCO Data'!$M$3:$M$4658,MATCH(A126&amp;$K$397,'UNESCO Data'!$B$3:$B$4658&amp;'UNESCO Data'!$A$3:$A$4658,0))</f>
        <v>30.216380000000001</v>
      </c>
      <c r="L126" s="40">
        <f t="array" ref="L126">INDEX('UNESCO Data'!$M$3:$M$4658,MATCH(A126&amp;$L$397,'UNESCO Data'!$B$3:$B$4658&amp;'UNESCO Data'!$A$3:$A$4658,0))</f>
        <v>22.75367</v>
      </c>
      <c r="M126" s="42">
        <f t="shared" si="3"/>
        <v>7</v>
      </c>
    </row>
    <row r="127" spans="1:13" x14ac:dyDescent="0.25">
      <c r="A127" s="41" t="s">
        <v>127</v>
      </c>
      <c r="B127" s="40">
        <f t="array" ref="B127">INDEX('UNESCO Data'!$M$3:$M$4658,MATCH(A127&amp;$B$397,'UNESCO Data'!$B$3:$B$4658&amp;'UNESCO Data'!$A$3:$A$4658,0))</f>
        <v>41.692839999999997</v>
      </c>
      <c r="C127" s="40">
        <f t="array" ref="C127">INDEX('UNESCO Data'!$M$3:$M$4658,MATCH(A127&amp;$C$397,'UNESCO Data'!$B$3:$B$4658&amp;'UNESCO Data'!$A$3:$A$4658,0))</f>
        <v>73.03886</v>
      </c>
      <c r="D127" s="40">
        <f t="array" ref="D127">INDEX('UNESCO Data'!$M$3:$M$4658,MATCH(A127&amp;$D$397,'UNESCO Data'!$B$3:$B$4658&amp;'UNESCO Data'!$A$3:$A$4658,0))</f>
        <v>90.545159999999996</v>
      </c>
      <c r="E127" s="40">
        <f t="array" ref="E127">INDEX('UNESCO Data'!$M$3:$M$4658,MATCH(A127&amp;$E$397,'UNESCO Data'!$B$3:$B$4658&amp;'UNESCO Data'!$A$3:$A$4658,0))</f>
        <v>22.684270000000001</v>
      </c>
      <c r="F127" s="40">
        <f t="array" ref="F127">INDEX('UNESCO Data'!$M$3:$M$4658,MATCH(A127&amp;$F$397,'UNESCO Data'!$B$3:$B$4658&amp;'UNESCO Data'!$A$3:$A$4658,0))</f>
        <v>4.0815999999999999</v>
      </c>
      <c r="G127" s="40">
        <f t="array" ref="G127">INDEX('UNESCO Data'!$M$3:$M$4658,MATCH(A127&amp;$G$397,'UNESCO Data'!$B$3:$B$4658&amp;'UNESCO Data'!$A$3:$A$4658,0))</f>
        <v>0.91154000000000002</v>
      </c>
      <c r="H127" s="40">
        <f t="array" ref="H127">INDEX('UNESCO Data'!$M$3:$M$4658,MATCH(A127&amp;$H$397,'UNESCO Data'!$B$3:$B$4658&amp;'UNESCO Data'!$A$3:$A$4658,0))</f>
        <v>1.3168230000000001</v>
      </c>
      <c r="I127" s="40">
        <f t="array" ref="I127">INDEX('UNESCO Data'!$M$3:$M$4658,MATCH(A127&amp;$I$397,'UNESCO Data'!$B$3:$B$4658&amp;'UNESCO Data'!$A$3:$A$4658,0))</f>
        <v>17.147179999999999</v>
      </c>
      <c r="J127" s="40">
        <f t="array" ref="J127">INDEX('UNESCO Data'!$M$3:$M$4658,MATCH(A127&amp;$J$397,'UNESCO Data'!$B$3:$B$4658&amp;'UNESCO Data'!$A$3:$A$4658,0))</f>
        <v>55.523600000000002</v>
      </c>
      <c r="K127" s="40">
        <f t="array" ref="K127">INDEX('UNESCO Data'!$M$3:$M$4658,MATCH(A127&amp;$K$397,'UNESCO Data'!$B$3:$B$4658&amp;'UNESCO Data'!$A$3:$A$4658,0))</f>
        <v>36.628900000000002</v>
      </c>
      <c r="L127" s="40">
        <f t="array" ref="L127">INDEX('UNESCO Data'!$M$3:$M$4658,MATCH(A127&amp;$L$397,'UNESCO Data'!$B$3:$B$4658&amp;'UNESCO Data'!$A$3:$A$4658,0))</f>
        <v>21.6615</v>
      </c>
      <c r="M127" s="42">
        <f t="shared" si="3"/>
        <v>11</v>
      </c>
    </row>
    <row r="128" spans="1:13" x14ac:dyDescent="0.25">
      <c r="A128" s="41" t="s">
        <v>128</v>
      </c>
      <c r="B128" s="40">
        <f t="array" ref="B128">INDEX('UNESCO Data'!$M$3:$M$4658,MATCH(A128&amp;$B$397,'UNESCO Data'!$B$3:$B$4658&amp;'UNESCO Data'!$A$3:$A$4658,0))</f>
        <v>40.02807</v>
      </c>
      <c r="C128" s="40">
        <f t="array" ref="C128">INDEX('UNESCO Data'!$M$3:$M$4658,MATCH(A128&amp;$C$397,'UNESCO Data'!$B$3:$B$4658&amp;'UNESCO Data'!$A$3:$A$4658,0))</f>
        <v>30.590409999999999</v>
      </c>
      <c r="D128" s="40">
        <f t="array" ref="D128">INDEX('UNESCO Data'!$M$3:$M$4658,MATCH(A128&amp;$D$397,'UNESCO Data'!$B$3:$B$4658&amp;'UNESCO Data'!$A$3:$A$4658,0))</f>
        <v>53.068660000000001</v>
      </c>
      <c r="E128" s="40">
        <f t="array" ref="E128">INDEX('UNESCO Data'!$M$3:$M$4658,MATCH(A128&amp;$E$397,'UNESCO Data'!$B$3:$B$4658&amp;'UNESCO Data'!$A$3:$A$4658,0))</f>
        <v>65.909450000000007</v>
      </c>
      <c r="F128" s="40">
        <f t="array" ref="F128">INDEX('UNESCO Data'!$M$3:$M$4658,MATCH(A128&amp;$F$397,'UNESCO Data'!$B$3:$B$4658&amp;'UNESCO Data'!$A$3:$A$4658,0))</f>
        <v>44.731580000000001</v>
      </c>
      <c r="G128" s="40">
        <f t="array" ref="G128">INDEX('UNESCO Data'!$M$3:$M$4658,MATCH(A128&amp;$G$397,'UNESCO Data'!$B$3:$B$4658&amp;'UNESCO Data'!$A$3:$A$4658,0))</f>
        <v>43.063049999999997</v>
      </c>
      <c r="H128" s="40">
        <f t="array" ref="H128">INDEX('UNESCO Data'!$M$3:$M$4658,MATCH(A128&amp;$H$397,'UNESCO Data'!$B$3:$B$4658&amp;'UNESCO Data'!$A$3:$A$4658,0))</f>
        <v>6.6735239999999996</v>
      </c>
      <c r="I128" s="40">
        <f t="array" ref="I128">INDEX('UNESCO Data'!$M$3:$M$4658,MATCH(A128&amp;$I$397,'UNESCO Data'!$B$3:$B$4658&amp;'UNESCO Data'!$A$3:$A$4658,0))</f>
        <v>65.32517</v>
      </c>
      <c r="J128" s="40">
        <f t="array" ref="J128">INDEX('UNESCO Data'!$M$3:$M$4658,MATCH(A128&amp;$J$397,'UNESCO Data'!$B$3:$B$4658&amp;'UNESCO Data'!$A$3:$A$4658,0))</f>
        <v>66.148499999999999</v>
      </c>
      <c r="K128" s="40">
        <f t="array" ref="K128">INDEX('UNESCO Data'!$M$3:$M$4658,MATCH(A128&amp;$K$397,'UNESCO Data'!$B$3:$B$4658&amp;'UNESCO Data'!$A$3:$A$4658,0))</f>
        <v>37.553190000000001</v>
      </c>
      <c r="L128" s="40" t="str">
        <f t="array" ref="L128">INDEX('UNESCO Data'!$M$3:$M$4658,MATCH(A128&amp;$L$397,'UNESCO Data'!$B$3:$B$4658&amp;'UNESCO Data'!$A$3:$A$4658,0))</f>
        <v/>
      </c>
      <c r="M128" s="42">
        <f t="shared" si="3"/>
        <v>10</v>
      </c>
    </row>
    <row r="129" spans="1:13" x14ac:dyDescent="0.25">
      <c r="A129" s="41" t="s">
        <v>129</v>
      </c>
      <c r="B129" s="40">
        <f t="array" ref="B129">INDEX('UNESCO Data'!$M$3:$M$4658,MATCH(A129&amp;$B$397,'UNESCO Data'!$B$3:$B$4658&amp;'UNESCO Data'!$A$3:$A$4658,0))</f>
        <v>0.34150999999999998</v>
      </c>
      <c r="C129" s="40">
        <f t="array" ref="C129">INDEX('UNESCO Data'!$M$3:$M$4658,MATCH(A129&amp;$C$397,'UNESCO Data'!$B$3:$B$4658&amp;'UNESCO Data'!$A$3:$A$4658,0))</f>
        <v>0.31623000000000001</v>
      </c>
      <c r="D129" s="40">
        <f t="array" ref="D129">INDEX('UNESCO Data'!$M$3:$M$4658,MATCH(A129&amp;$D$397,'UNESCO Data'!$B$3:$B$4658&amp;'UNESCO Data'!$A$3:$A$4658,0))</f>
        <v>8.1499500000000005</v>
      </c>
      <c r="E129" s="40" t="str">
        <f t="array" ref="E129">INDEX('UNESCO Data'!$M$3:$M$4658,MATCH(A129&amp;$E$397,'UNESCO Data'!$B$3:$B$4658&amp;'UNESCO Data'!$A$3:$A$4658,0))</f>
        <v/>
      </c>
      <c r="F129" s="40">
        <f t="array" ref="F129">INDEX('UNESCO Data'!$M$3:$M$4658,MATCH(A129&amp;$F$397,'UNESCO Data'!$B$3:$B$4658&amp;'UNESCO Data'!$A$3:$A$4658,0))</f>
        <v>99.547719999999998</v>
      </c>
      <c r="G129" s="40">
        <f t="array" ref="G129">INDEX('UNESCO Data'!$M$3:$M$4658,MATCH(A129&amp;$G$397,'UNESCO Data'!$B$3:$B$4658&amp;'UNESCO Data'!$A$3:$A$4658,0))</f>
        <v>75.889250000000004</v>
      </c>
      <c r="H129" s="40">
        <f t="array" ref="H129">INDEX('UNESCO Data'!$M$3:$M$4658,MATCH(A129&amp;$H$397,'UNESCO Data'!$B$3:$B$4658&amp;'UNESCO Data'!$A$3:$A$4658,0))</f>
        <v>12.84999</v>
      </c>
      <c r="I129" s="40" t="str">
        <f t="array" ref="I129">INDEX('UNESCO Data'!$M$3:$M$4658,MATCH(A129&amp;$I$397,'UNESCO Data'!$B$3:$B$4658&amp;'UNESCO Data'!$A$3:$A$4658,0))</f>
        <v/>
      </c>
      <c r="J129" s="40" t="str">
        <f t="array" ref="J129">INDEX('UNESCO Data'!$M$3:$M$4658,MATCH(A129&amp;$J$397,'UNESCO Data'!$B$3:$B$4658&amp;'UNESCO Data'!$A$3:$A$4658,0))</f>
        <v/>
      </c>
      <c r="K129" s="40">
        <f t="array" ref="K129">INDEX('UNESCO Data'!$M$3:$M$4658,MATCH(A129&amp;$K$397,'UNESCO Data'!$B$3:$B$4658&amp;'UNESCO Data'!$A$3:$A$4658,0))</f>
        <v>8.8685700000000001</v>
      </c>
      <c r="L129" s="40">
        <f t="array" ref="L129">INDEX('UNESCO Data'!$M$3:$M$4658,MATCH(A129&amp;$L$397,'UNESCO Data'!$B$3:$B$4658&amp;'UNESCO Data'!$A$3:$A$4658,0))</f>
        <v>17.026119999999999</v>
      </c>
      <c r="M129" s="42">
        <f t="shared" si="3"/>
        <v>8</v>
      </c>
    </row>
    <row r="130" spans="1:13" x14ac:dyDescent="0.25">
      <c r="A130" s="41" t="s">
        <v>130</v>
      </c>
      <c r="B130" s="40">
        <f t="array" ref="B130">INDEX('UNESCO Data'!$M$3:$M$4658,MATCH(A130&amp;$B$397,'UNESCO Data'!$B$3:$B$4658&amp;'UNESCO Data'!$A$3:$A$4658,0))</f>
        <v>1.99282</v>
      </c>
      <c r="C130" s="40">
        <f t="array" ref="C130">INDEX('UNESCO Data'!$M$3:$M$4658,MATCH(A130&amp;$C$397,'UNESCO Data'!$B$3:$B$4658&amp;'UNESCO Data'!$A$3:$A$4658,0))</f>
        <v>1.6508400000000001</v>
      </c>
      <c r="D130" s="40">
        <f t="array" ref="D130">INDEX('UNESCO Data'!$M$3:$M$4658,MATCH(A130&amp;$D$397,'UNESCO Data'!$B$3:$B$4658&amp;'UNESCO Data'!$A$3:$A$4658,0))</f>
        <v>3.3955299999999999</v>
      </c>
      <c r="E130" s="40" t="str">
        <f t="array" ref="E130">INDEX('UNESCO Data'!$M$3:$M$4658,MATCH(A130&amp;$E$397,'UNESCO Data'!$B$3:$B$4658&amp;'UNESCO Data'!$A$3:$A$4658,0))</f>
        <v/>
      </c>
      <c r="F130" s="40" t="str">
        <f t="array" ref="F130">INDEX('UNESCO Data'!$M$3:$M$4658,MATCH(A130&amp;$F$397,'UNESCO Data'!$B$3:$B$4658&amp;'UNESCO Data'!$A$3:$A$4658,0))</f>
        <v/>
      </c>
      <c r="G130" s="40" t="str">
        <f t="array" ref="G130">INDEX('UNESCO Data'!$M$3:$M$4658,MATCH(A130&amp;$G$397,'UNESCO Data'!$B$3:$B$4658&amp;'UNESCO Data'!$A$3:$A$4658,0))</f>
        <v/>
      </c>
      <c r="H130" s="40">
        <f t="array" ref="H130">INDEX('UNESCO Data'!$M$3:$M$4658,MATCH(A130&amp;$H$397,'UNESCO Data'!$B$3:$B$4658&amp;'UNESCO Data'!$A$3:$A$4658,0))</f>
        <v>10.445589999999999</v>
      </c>
      <c r="I130" s="40">
        <f t="array" ref="I130">INDEX('UNESCO Data'!$M$3:$M$4658,MATCH(A130&amp;$I$397,'UNESCO Data'!$B$3:$B$4658&amp;'UNESCO Data'!$A$3:$A$4658,0))</f>
        <v>99.099429999999998</v>
      </c>
      <c r="J130" s="40" t="str">
        <f t="array" ref="J130">INDEX('UNESCO Data'!$M$3:$M$4658,MATCH(A130&amp;$J$397,'UNESCO Data'!$B$3:$B$4658&amp;'UNESCO Data'!$A$3:$A$4658,0))</f>
        <v/>
      </c>
      <c r="K130" s="40" t="str">
        <f t="array" ref="K130">INDEX('UNESCO Data'!$M$3:$M$4658,MATCH(A130&amp;$K$397,'UNESCO Data'!$B$3:$B$4658&amp;'UNESCO Data'!$A$3:$A$4658,0))</f>
        <v/>
      </c>
      <c r="L130" s="40">
        <f t="array" ref="L130">INDEX('UNESCO Data'!$M$3:$M$4658,MATCH(A130&amp;$L$397,'UNESCO Data'!$B$3:$B$4658&amp;'UNESCO Data'!$A$3:$A$4658,0))</f>
        <v>11.08018</v>
      </c>
      <c r="M130" s="42">
        <f t="shared" si="3"/>
        <v>6</v>
      </c>
    </row>
    <row r="131" spans="1:13" x14ac:dyDescent="0.25">
      <c r="A131" s="41" t="s">
        <v>131</v>
      </c>
      <c r="B131" s="40">
        <f t="array" ref="B131">INDEX('UNESCO Data'!$M$3:$M$4658,MATCH(A131&amp;$B$397,'UNESCO Data'!$B$3:$B$4658&amp;'UNESCO Data'!$A$3:$A$4658,0))</f>
        <v>32.119370000000004</v>
      </c>
      <c r="C131" s="40">
        <f t="array" ref="C131">INDEX('UNESCO Data'!$M$3:$M$4658,MATCH(A131&amp;$C$397,'UNESCO Data'!$B$3:$B$4658&amp;'UNESCO Data'!$A$3:$A$4658,0))</f>
        <v>52.10519</v>
      </c>
      <c r="D131" s="40">
        <f t="array" ref="D131">INDEX('UNESCO Data'!$M$3:$M$4658,MATCH(A131&amp;$D$397,'UNESCO Data'!$B$3:$B$4658&amp;'UNESCO Data'!$A$3:$A$4658,0))</f>
        <v>68.125789999999995</v>
      </c>
      <c r="E131" s="40">
        <f t="array" ref="E131">INDEX('UNESCO Data'!$M$3:$M$4658,MATCH(A131&amp;$E$397,'UNESCO Data'!$B$3:$B$4658&amp;'UNESCO Data'!$A$3:$A$4658,0))</f>
        <v>58.40607</v>
      </c>
      <c r="F131" s="40">
        <f t="array" ref="F131">INDEX('UNESCO Data'!$M$3:$M$4658,MATCH(A131&amp;$F$397,'UNESCO Data'!$B$3:$B$4658&amp;'UNESCO Data'!$A$3:$A$4658,0))</f>
        <v>41.252540000000003</v>
      </c>
      <c r="G131" s="40">
        <f t="array" ref="G131">INDEX('UNESCO Data'!$M$3:$M$4658,MATCH(A131&amp;$G$397,'UNESCO Data'!$B$3:$B$4658&amp;'UNESCO Data'!$A$3:$A$4658,0))</f>
        <v>17.99559</v>
      </c>
      <c r="H131" s="40">
        <f t="array" ref="H131">INDEX('UNESCO Data'!$M$3:$M$4658,MATCH(A131&amp;$H$397,'UNESCO Data'!$B$3:$B$4658&amp;'UNESCO Data'!$A$3:$A$4658,0))</f>
        <v>3.7855099999999999</v>
      </c>
      <c r="I131" s="40">
        <f t="array" ref="I131">INDEX('UNESCO Data'!$M$3:$M$4658,MATCH(A131&amp;$I$397,'UNESCO Data'!$B$3:$B$4658&amp;'UNESCO Data'!$A$3:$A$4658,0))</f>
        <v>66.795469999999995</v>
      </c>
      <c r="J131" s="40">
        <f t="array" ref="J131">INDEX('UNESCO Data'!$M$3:$M$4658,MATCH(A131&amp;$J$397,'UNESCO Data'!$B$3:$B$4658&amp;'UNESCO Data'!$A$3:$A$4658,0))</f>
        <v>82.467309999999998</v>
      </c>
      <c r="K131" s="40">
        <f t="array" ref="K131">INDEX('UNESCO Data'!$M$3:$M$4658,MATCH(A131&amp;$K$397,'UNESCO Data'!$B$3:$B$4658&amp;'UNESCO Data'!$A$3:$A$4658,0))</f>
        <v>46.340649999999997</v>
      </c>
      <c r="L131" s="40">
        <f t="array" ref="L131">INDEX('UNESCO Data'!$M$3:$M$4658,MATCH(A131&amp;$L$397,'UNESCO Data'!$B$3:$B$4658&amp;'UNESCO Data'!$A$3:$A$4658,0))</f>
        <v>13.187279999999999</v>
      </c>
      <c r="M131" s="42">
        <f t="shared" si="3"/>
        <v>11</v>
      </c>
    </row>
    <row r="132" spans="1:13" x14ac:dyDescent="0.25">
      <c r="A132" s="41" t="s">
        <v>132</v>
      </c>
      <c r="B132" s="40">
        <f t="array" ref="B132">INDEX('UNESCO Data'!$M$3:$M$4658,MATCH(A132&amp;$B$397,'UNESCO Data'!$B$3:$B$4658&amp;'UNESCO Data'!$A$3:$A$4658,0))</f>
        <v>13.1934</v>
      </c>
      <c r="C132" s="40">
        <f t="array" ref="C132">INDEX('UNESCO Data'!$M$3:$M$4658,MATCH(A132&amp;$C$397,'UNESCO Data'!$B$3:$B$4658&amp;'UNESCO Data'!$A$3:$A$4658,0))</f>
        <v>51.982379999999999</v>
      </c>
      <c r="D132" s="40">
        <f t="array" ref="D132">INDEX('UNESCO Data'!$M$3:$M$4658,MATCH(A132&amp;$D$397,'UNESCO Data'!$B$3:$B$4658&amp;'UNESCO Data'!$A$3:$A$4658,0))</f>
        <v>6.1224499999999997</v>
      </c>
      <c r="E132" s="40" t="str">
        <f t="array" ref="E132">INDEX('UNESCO Data'!$M$3:$M$4658,MATCH(A132&amp;$E$397,'UNESCO Data'!$B$3:$B$4658&amp;'UNESCO Data'!$A$3:$A$4658,0))</f>
        <v/>
      </c>
      <c r="F132" s="40" t="str">
        <f t="array" ref="F132">INDEX('UNESCO Data'!$M$3:$M$4658,MATCH(A132&amp;$F$397,'UNESCO Data'!$B$3:$B$4658&amp;'UNESCO Data'!$A$3:$A$4658,0))</f>
        <v/>
      </c>
      <c r="G132" s="40" t="str">
        <f t="array" ref="G132">INDEX('UNESCO Data'!$M$3:$M$4658,MATCH(A132&amp;$G$397,'UNESCO Data'!$B$3:$B$4658&amp;'UNESCO Data'!$A$3:$A$4658,0))</f>
        <v/>
      </c>
      <c r="H132" s="40">
        <f t="array" ref="H132">INDEX('UNESCO Data'!$M$3:$M$4658,MATCH(A132&amp;$H$397,'UNESCO Data'!$B$3:$B$4658&amp;'UNESCO Data'!$A$3:$A$4658,0))</f>
        <v>13.01102</v>
      </c>
      <c r="I132" s="40">
        <f t="array" ref="I132">INDEX('UNESCO Data'!$M$3:$M$4658,MATCH(A132&amp;$I$397,'UNESCO Data'!$B$3:$B$4658&amp;'UNESCO Data'!$A$3:$A$4658,0))</f>
        <v>99.829549999999998</v>
      </c>
      <c r="J132" s="40">
        <f t="array" ref="J132">INDEX('UNESCO Data'!$M$3:$M$4658,MATCH(A132&amp;$J$397,'UNESCO Data'!$B$3:$B$4658&amp;'UNESCO Data'!$A$3:$A$4658,0))</f>
        <v>33.673470000000002</v>
      </c>
      <c r="K132" s="40">
        <f t="array" ref="K132">INDEX('UNESCO Data'!$M$3:$M$4658,MATCH(A132&amp;$K$397,'UNESCO Data'!$B$3:$B$4658&amp;'UNESCO Data'!$A$3:$A$4658,0))</f>
        <v>14.19388</v>
      </c>
      <c r="L132" s="40" t="str">
        <f t="array" ref="L132">INDEX('UNESCO Data'!$M$3:$M$4658,MATCH(A132&amp;$L$397,'UNESCO Data'!$B$3:$B$4658&amp;'UNESCO Data'!$A$3:$A$4658,0))</f>
        <v/>
      </c>
      <c r="M132" s="42">
        <f t="shared" ref="M132:M163" si="4">COUNT(B132:L132)</f>
        <v>7</v>
      </c>
    </row>
    <row r="133" spans="1:13" x14ac:dyDescent="0.25">
      <c r="A133" s="41" t="s">
        <v>133</v>
      </c>
      <c r="B133" s="40">
        <f t="array" ref="B133">INDEX('UNESCO Data'!$M$3:$M$4658,MATCH(A133&amp;$B$397,'UNESCO Data'!$B$3:$B$4658&amp;'UNESCO Data'!$A$3:$A$4658,0))</f>
        <v>7.3005000000000004</v>
      </c>
      <c r="C133" s="40">
        <f t="array" ref="C133">INDEX('UNESCO Data'!$M$3:$M$4658,MATCH(A133&amp;$C$397,'UNESCO Data'!$B$3:$B$4658&amp;'UNESCO Data'!$A$3:$A$4658,0))</f>
        <v>10.49028</v>
      </c>
      <c r="D133" s="40">
        <f t="array" ref="D133">INDEX('UNESCO Data'!$M$3:$M$4658,MATCH(A133&amp;$D$397,'UNESCO Data'!$B$3:$B$4658&amp;'UNESCO Data'!$A$3:$A$4658,0))</f>
        <v>26.748339999999999</v>
      </c>
      <c r="E133" s="40">
        <f t="array" ref="E133">INDEX('UNESCO Data'!$M$3:$M$4658,MATCH(A133&amp;$E$397,'UNESCO Data'!$B$3:$B$4658&amp;'UNESCO Data'!$A$3:$A$4658,0))</f>
        <v>99.458330000000004</v>
      </c>
      <c r="F133" s="40">
        <f t="array" ref="F133">INDEX('UNESCO Data'!$M$3:$M$4658,MATCH(A133&amp;$F$397,'UNESCO Data'!$B$3:$B$4658&amp;'UNESCO Data'!$A$3:$A$4658,0))</f>
        <v>92.589839999999995</v>
      </c>
      <c r="G133" s="40">
        <f t="array" ref="G133">INDEX('UNESCO Data'!$M$3:$M$4658,MATCH(A133&amp;$G$397,'UNESCO Data'!$B$3:$B$4658&amp;'UNESCO Data'!$A$3:$A$4658,0))</f>
        <v>72.689400000000006</v>
      </c>
      <c r="H133" s="40">
        <f t="array" ref="H133">INDEX('UNESCO Data'!$M$3:$M$4658,MATCH(A133&amp;$H$397,'UNESCO Data'!$B$3:$B$4658&amp;'UNESCO Data'!$A$3:$A$4658,0))</f>
        <v>8.7611699999999999</v>
      </c>
      <c r="I133" s="40">
        <f t="array" ref="I133">INDEX('UNESCO Data'!$M$3:$M$4658,MATCH(A133&amp;$I$397,'UNESCO Data'!$B$3:$B$4658&amp;'UNESCO Data'!$A$3:$A$4658,0))</f>
        <v>99.327209999999994</v>
      </c>
      <c r="J133" s="40">
        <f t="array" ref="J133">INDEX('UNESCO Data'!$M$3:$M$4658,MATCH(A133&amp;$J$397,'UNESCO Data'!$B$3:$B$4658&amp;'UNESCO Data'!$A$3:$A$4658,0))</f>
        <v>100</v>
      </c>
      <c r="K133" s="40">
        <f t="array" ref="K133">INDEX('UNESCO Data'!$M$3:$M$4658,MATCH(A133&amp;$K$397,'UNESCO Data'!$B$3:$B$4658&amp;'UNESCO Data'!$A$3:$A$4658,0))</f>
        <v>23.998190000000001</v>
      </c>
      <c r="L133" s="40" t="str">
        <f t="array" ref="L133">INDEX('UNESCO Data'!$M$3:$M$4658,MATCH(A133&amp;$L$397,'UNESCO Data'!$B$3:$B$4658&amp;'UNESCO Data'!$A$3:$A$4658,0))</f>
        <v/>
      </c>
      <c r="M133" s="42" t="s">
        <v>133</v>
      </c>
    </row>
    <row r="134" spans="1:13" x14ac:dyDescent="0.25">
      <c r="A134" s="41" t="s">
        <v>134</v>
      </c>
      <c r="B134" s="40">
        <f t="array" ref="B134">INDEX('UNESCO Data'!$M$3:$M$4658,MATCH(A134&amp;$B$397,'UNESCO Data'!$B$3:$B$4658&amp;'UNESCO Data'!$A$3:$A$4658,0))</f>
        <v>6.81548</v>
      </c>
      <c r="C134" s="40">
        <f t="array" ref="C134">INDEX('UNESCO Data'!$M$3:$M$4658,MATCH(A134&amp;$C$397,'UNESCO Data'!$B$3:$B$4658&amp;'UNESCO Data'!$A$3:$A$4658,0))</f>
        <v>10.99291</v>
      </c>
      <c r="D134" s="40">
        <f t="array" ref="D134">INDEX('UNESCO Data'!$M$3:$M$4658,MATCH(A134&amp;$D$397,'UNESCO Data'!$B$3:$B$4658&amp;'UNESCO Data'!$A$3:$A$4658,0))</f>
        <v>11.6717</v>
      </c>
      <c r="E134" s="40">
        <f t="array" ref="E134">INDEX('UNESCO Data'!$M$3:$M$4658,MATCH(A134&amp;$E$397,'UNESCO Data'!$B$3:$B$4658&amp;'UNESCO Data'!$A$3:$A$4658,0))</f>
        <v>95.04</v>
      </c>
      <c r="F134" s="40">
        <f t="array" ref="F134">INDEX('UNESCO Data'!$M$3:$M$4658,MATCH(A134&amp;$F$397,'UNESCO Data'!$B$3:$B$4658&amp;'UNESCO Data'!$A$3:$A$4658,0))</f>
        <v>78.980170000000001</v>
      </c>
      <c r="G134" s="40">
        <f t="array" ref="G134">INDEX('UNESCO Data'!$M$3:$M$4658,MATCH(A134&amp;$G$397,'UNESCO Data'!$B$3:$B$4658&amp;'UNESCO Data'!$A$3:$A$4658,0))</f>
        <v>66.171840000000003</v>
      </c>
      <c r="H134" s="40">
        <f t="array" ref="H134">INDEX('UNESCO Data'!$M$3:$M$4658,MATCH(A134&amp;$H$397,'UNESCO Data'!$B$3:$B$4658&amp;'UNESCO Data'!$A$3:$A$4658,0))</f>
        <v>9.4931900000000002</v>
      </c>
      <c r="I134" s="40">
        <f t="array" ref="I134">INDEX('UNESCO Data'!$M$3:$M$4658,MATCH(A134&amp;$I$397,'UNESCO Data'!$B$3:$B$4658&amp;'UNESCO Data'!$A$3:$A$4658,0))</f>
        <v>97.995750000000001</v>
      </c>
      <c r="J134" s="40">
        <f t="array" ref="J134">INDEX('UNESCO Data'!$M$3:$M$4658,MATCH(A134&amp;$J$397,'UNESCO Data'!$B$3:$B$4658&amp;'UNESCO Data'!$A$3:$A$4658,0))</f>
        <v>83.189030000000002</v>
      </c>
      <c r="K134" s="40">
        <f t="array" ref="K134">INDEX('UNESCO Data'!$M$3:$M$4658,MATCH(A134&amp;$K$397,'UNESCO Data'!$B$3:$B$4658&amp;'UNESCO Data'!$A$3:$A$4658,0))</f>
        <v>21.98706</v>
      </c>
      <c r="L134" s="40">
        <f t="array" ref="L134">INDEX('UNESCO Data'!$M$3:$M$4658,MATCH(A134&amp;$L$397,'UNESCO Data'!$B$3:$B$4658&amp;'UNESCO Data'!$A$3:$A$4658,0))</f>
        <v>13.01972</v>
      </c>
      <c r="M134" s="42">
        <f t="shared" ref="M134:M165" si="5">COUNT(B134:L134)</f>
        <v>11</v>
      </c>
    </row>
    <row r="135" spans="1:13" x14ac:dyDescent="0.25">
      <c r="A135" s="41" t="s">
        <v>135</v>
      </c>
      <c r="B135" s="40">
        <f t="array" ref="B135">INDEX('UNESCO Data'!$M$3:$M$4658,MATCH(A135&amp;$B$397,'UNESCO Data'!$B$3:$B$4658&amp;'UNESCO Data'!$A$3:$A$4658,0))</f>
        <v>16.374310000000001</v>
      </c>
      <c r="C135" s="40" t="str">
        <f t="array" ref="C135">INDEX('UNESCO Data'!$M$3:$M$4658,MATCH(A135&amp;$C$397,'UNESCO Data'!$B$3:$B$4658&amp;'UNESCO Data'!$A$3:$A$4658,0))</f>
        <v/>
      </c>
      <c r="D135" s="40" t="str">
        <f t="array" ref="D135">INDEX('UNESCO Data'!$M$3:$M$4658,MATCH(A135&amp;$D$397,'UNESCO Data'!$B$3:$B$4658&amp;'UNESCO Data'!$A$3:$A$4658,0))</f>
        <v/>
      </c>
      <c r="E135" s="40" t="str">
        <f t="array" ref="E135">INDEX('UNESCO Data'!$M$3:$M$4658,MATCH(A135&amp;$E$397,'UNESCO Data'!$B$3:$B$4658&amp;'UNESCO Data'!$A$3:$A$4658,0))</f>
        <v/>
      </c>
      <c r="F135" s="40" t="str">
        <f t="array" ref="F135">INDEX('UNESCO Data'!$M$3:$M$4658,MATCH(A135&amp;$F$397,'UNESCO Data'!$B$3:$B$4658&amp;'UNESCO Data'!$A$3:$A$4658,0))</f>
        <v/>
      </c>
      <c r="G135" s="40" t="str">
        <f t="array" ref="G135">INDEX('UNESCO Data'!$M$3:$M$4658,MATCH(A135&amp;$G$397,'UNESCO Data'!$B$3:$B$4658&amp;'UNESCO Data'!$A$3:$A$4658,0))</f>
        <v/>
      </c>
      <c r="H135" s="40" t="str">
        <f t="array" ref="H135">INDEX('UNESCO Data'!$M$3:$M$4658,MATCH(A135&amp;$H$397,'UNESCO Data'!$B$3:$B$4658&amp;'UNESCO Data'!$A$3:$A$4658,0))</f>
        <v/>
      </c>
      <c r="I135" s="40">
        <f t="array" ref="I135">INDEX('UNESCO Data'!$M$3:$M$4658,MATCH(A135&amp;$I$397,'UNESCO Data'!$B$3:$B$4658&amp;'UNESCO Data'!$A$3:$A$4658,0))</f>
        <v>64.058130000000006</v>
      </c>
      <c r="J135" s="40">
        <f t="array" ref="J135">INDEX('UNESCO Data'!$M$3:$M$4658,MATCH(A135&amp;$J$397,'UNESCO Data'!$B$3:$B$4658&amp;'UNESCO Data'!$A$3:$A$4658,0))</f>
        <v>100</v>
      </c>
      <c r="K135" s="40">
        <f t="array" ref="K135">INDEX('UNESCO Data'!$M$3:$M$4658,MATCH(A135&amp;$K$397,'UNESCO Data'!$B$3:$B$4658&amp;'UNESCO Data'!$A$3:$A$4658,0))</f>
        <v>45.174570000000003</v>
      </c>
      <c r="L135" s="40" t="str">
        <f t="array" ref="L135">INDEX('UNESCO Data'!$M$3:$M$4658,MATCH(A135&amp;$L$397,'UNESCO Data'!$B$3:$B$4658&amp;'UNESCO Data'!$A$3:$A$4658,0))</f>
        <v/>
      </c>
      <c r="M135" s="42">
        <f t="shared" si="5"/>
        <v>4</v>
      </c>
    </row>
    <row r="136" spans="1:13" x14ac:dyDescent="0.25">
      <c r="A136" s="41" t="s">
        <v>136</v>
      </c>
      <c r="B136" s="40">
        <f t="array" ref="B136">INDEX('UNESCO Data'!$M$3:$M$4658,MATCH(A136&amp;$B$397,'UNESCO Data'!$B$3:$B$4658&amp;'UNESCO Data'!$A$3:$A$4658,0))</f>
        <v>10.95232</v>
      </c>
      <c r="C136" s="40">
        <f t="array" ref="C136">INDEX('UNESCO Data'!$M$3:$M$4658,MATCH(A136&amp;$C$397,'UNESCO Data'!$B$3:$B$4658&amp;'UNESCO Data'!$A$3:$A$4658,0))</f>
        <v>14.574260000000001</v>
      </c>
      <c r="D136" s="40">
        <f t="array" ref="D136">INDEX('UNESCO Data'!$M$3:$M$4658,MATCH(A136&amp;$D$397,'UNESCO Data'!$B$3:$B$4658&amp;'UNESCO Data'!$A$3:$A$4658,0))</f>
        <v>29.098330000000001</v>
      </c>
      <c r="E136" s="40">
        <f t="array" ref="E136">INDEX('UNESCO Data'!$M$3:$M$4658,MATCH(A136&amp;$E$397,'UNESCO Data'!$B$3:$B$4658&amp;'UNESCO Data'!$A$3:$A$4658,0))</f>
        <v>93.11</v>
      </c>
      <c r="F136" s="40" t="str">
        <f t="array" ref="F136">INDEX('UNESCO Data'!$M$3:$M$4658,MATCH(A136&amp;$F$397,'UNESCO Data'!$B$3:$B$4658&amp;'UNESCO Data'!$A$3:$A$4658,0))</f>
        <v/>
      </c>
      <c r="G136" s="40" t="str">
        <f t="array" ref="G136">INDEX('UNESCO Data'!$M$3:$M$4658,MATCH(A136&amp;$G$397,'UNESCO Data'!$B$3:$B$4658&amp;'UNESCO Data'!$A$3:$A$4658,0))</f>
        <v/>
      </c>
      <c r="H136" s="40">
        <f t="array" ref="H136">INDEX('UNESCO Data'!$M$3:$M$4658,MATCH(A136&amp;$H$397,'UNESCO Data'!$B$3:$B$4658&amp;'UNESCO Data'!$A$3:$A$4658,0))</f>
        <v>8.4079599999999992</v>
      </c>
      <c r="I136" s="40">
        <f t="array" ref="I136">INDEX('UNESCO Data'!$M$3:$M$4658,MATCH(A136&amp;$I$397,'UNESCO Data'!$B$3:$B$4658&amp;'UNESCO Data'!$A$3:$A$4658,0))</f>
        <v>99.47739</v>
      </c>
      <c r="J136" s="40">
        <f t="array" ref="J136">INDEX('UNESCO Data'!$M$3:$M$4658,MATCH(A136&amp;$J$397,'UNESCO Data'!$B$3:$B$4658&amp;'UNESCO Data'!$A$3:$A$4658,0))</f>
        <v>92.076440000000005</v>
      </c>
      <c r="K136" s="40">
        <f t="array" ref="K136">INDEX('UNESCO Data'!$M$3:$M$4658,MATCH(A136&amp;$K$397,'UNESCO Data'!$B$3:$B$4658&amp;'UNESCO Data'!$A$3:$A$4658,0))</f>
        <v>24.159739999999999</v>
      </c>
      <c r="L136" s="40">
        <f t="array" ref="L136">INDEX('UNESCO Data'!$M$3:$M$4658,MATCH(A136&amp;$L$397,'UNESCO Data'!$B$3:$B$4658&amp;'UNESCO Data'!$A$3:$A$4658,0))</f>
        <v>19.634229999999999</v>
      </c>
      <c r="M136" s="42">
        <f t="shared" si="5"/>
        <v>9</v>
      </c>
    </row>
    <row r="137" spans="1:13" x14ac:dyDescent="0.25">
      <c r="A137" s="41" t="s">
        <v>137</v>
      </c>
      <c r="B137" s="40">
        <f t="array" ref="B137">INDEX('UNESCO Data'!$M$3:$M$4658,MATCH(A137&amp;$B$397,'UNESCO Data'!$B$3:$B$4658&amp;'UNESCO Data'!$A$3:$A$4658,0))</f>
        <v>1.71912</v>
      </c>
      <c r="C137" s="40">
        <f t="array" ref="C137">INDEX('UNESCO Data'!$M$3:$M$4658,MATCH(A137&amp;$C$397,'UNESCO Data'!$B$3:$B$4658&amp;'UNESCO Data'!$A$3:$A$4658,0))</f>
        <v>9.3282799999999995</v>
      </c>
      <c r="D137" s="40">
        <f t="array" ref="D137">INDEX('UNESCO Data'!$M$3:$M$4658,MATCH(A137&amp;$D$397,'UNESCO Data'!$B$3:$B$4658&amp;'UNESCO Data'!$A$3:$A$4658,0))</f>
        <v>20.857250000000001</v>
      </c>
      <c r="E137" s="40">
        <f t="array" ref="E137">INDEX('UNESCO Data'!$M$3:$M$4658,MATCH(A137&amp;$E$397,'UNESCO Data'!$B$3:$B$4658&amp;'UNESCO Data'!$A$3:$A$4658,0))</f>
        <v>96.32</v>
      </c>
      <c r="F137" s="40">
        <f t="array" ref="F137">INDEX('UNESCO Data'!$M$3:$M$4658,MATCH(A137&amp;$F$397,'UNESCO Data'!$B$3:$B$4658&amp;'UNESCO Data'!$A$3:$A$4658,0))</f>
        <v>77.993710000000007</v>
      </c>
      <c r="G137" s="40">
        <f t="array" ref="G137">INDEX('UNESCO Data'!$M$3:$M$4658,MATCH(A137&amp;$G$397,'UNESCO Data'!$B$3:$B$4658&amp;'UNESCO Data'!$A$3:$A$4658,0))</f>
        <v>69.610259999999997</v>
      </c>
      <c r="H137" s="40">
        <f t="array" ref="H137">INDEX('UNESCO Data'!$M$3:$M$4658,MATCH(A137&amp;$H$397,'UNESCO Data'!$B$3:$B$4658&amp;'UNESCO Data'!$A$3:$A$4658,0))</f>
        <v>8.6158300000000008</v>
      </c>
      <c r="I137" s="40">
        <f t="array" ref="I137">INDEX('UNESCO Data'!$M$3:$M$4658,MATCH(A137&amp;$I$397,'UNESCO Data'!$B$3:$B$4658&amp;'UNESCO Data'!$A$3:$A$4658,0))</f>
        <v>98.984399999999994</v>
      </c>
      <c r="J137" s="40">
        <f t="array" ref="J137">INDEX('UNESCO Data'!$M$3:$M$4658,MATCH(A137&amp;$J$397,'UNESCO Data'!$B$3:$B$4658&amp;'UNESCO Data'!$A$3:$A$4658,0))</f>
        <v>96.74127</v>
      </c>
      <c r="K137" s="40">
        <f t="array" ref="K137">INDEX('UNESCO Data'!$M$3:$M$4658,MATCH(A137&amp;$K$397,'UNESCO Data'!$B$3:$B$4658&amp;'UNESCO Data'!$A$3:$A$4658,0))</f>
        <v>17.976700000000001</v>
      </c>
      <c r="L137" s="40">
        <f t="array" ref="L137">INDEX('UNESCO Data'!$M$3:$M$4658,MATCH(A137&amp;$L$397,'UNESCO Data'!$B$3:$B$4658&amp;'UNESCO Data'!$A$3:$A$4658,0))</f>
        <v>17.598189999999999</v>
      </c>
      <c r="M137" s="42">
        <f t="shared" si="5"/>
        <v>11</v>
      </c>
    </row>
    <row r="138" spans="1:13" x14ac:dyDescent="0.25">
      <c r="A138" s="41" t="s">
        <v>138</v>
      </c>
      <c r="B138" s="40">
        <f t="array" ref="B138">INDEX('UNESCO Data'!$M$3:$M$4658,MATCH(A138&amp;$B$397,'UNESCO Data'!$B$3:$B$4658&amp;'UNESCO Data'!$A$3:$A$4658,0))</f>
        <v>1.1921999999999999</v>
      </c>
      <c r="C138" s="40">
        <f t="array" ref="C138">INDEX('UNESCO Data'!$M$3:$M$4658,MATCH(A138&amp;$C$397,'UNESCO Data'!$B$3:$B$4658&amp;'UNESCO Data'!$A$3:$A$4658,0))</f>
        <v>1.6941999999999999</v>
      </c>
      <c r="D138" s="40">
        <f t="array" ref="D138">INDEX('UNESCO Data'!$M$3:$M$4658,MATCH(A138&amp;$D$397,'UNESCO Data'!$B$3:$B$4658&amp;'UNESCO Data'!$A$3:$A$4658,0))</f>
        <v>15.282959999999999</v>
      </c>
      <c r="E138" s="40">
        <f t="array" ref="E138">INDEX('UNESCO Data'!$M$3:$M$4658,MATCH(A138&amp;$E$397,'UNESCO Data'!$B$3:$B$4658&amp;'UNESCO Data'!$A$3:$A$4658,0))</f>
        <v>95.621930000000006</v>
      </c>
      <c r="F138" s="40">
        <f t="array" ref="F138">INDEX('UNESCO Data'!$M$3:$M$4658,MATCH(A138&amp;$F$397,'UNESCO Data'!$B$3:$B$4658&amp;'UNESCO Data'!$A$3:$A$4658,0))</f>
        <v>78.963269999999994</v>
      </c>
      <c r="G138" s="40">
        <f t="array" ref="G138">INDEX('UNESCO Data'!$M$3:$M$4658,MATCH(A138&amp;$G$397,'UNESCO Data'!$B$3:$B$4658&amp;'UNESCO Data'!$A$3:$A$4658,0))</f>
        <v>78.926719999999989</v>
      </c>
      <c r="H138" s="40">
        <f t="array" ref="H138">INDEX('UNESCO Data'!$M$3:$M$4658,MATCH(A138&amp;$H$397,'UNESCO Data'!$B$3:$B$4658&amp;'UNESCO Data'!$A$3:$A$4658,0))</f>
        <v>9.3181600000000007</v>
      </c>
      <c r="I138" s="40">
        <f t="array" ref="I138">INDEX('UNESCO Data'!$M$3:$M$4658,MATCH(A138&amp;$I$397,'UNESCO Data'!$B$3:$B$4658&amp;'UNESCO Data'!$A$3:$A$4658,0))</f>
        <v>98.932220000000001</v>
      </c>
      <c r="J138" s="40">
        <f t="array" ref="J138">INDEX('UNESCO Data'!$M$3:$M$4658,MATCH(A138&amp;$J$397,'UNESCO Data'!$B$3:$B$4658&amp;'UNESCO Data'!$A$3:$A$4658,0))</f>
        <v>100</v>
      </c>
      <c r="K138" s="40">
        <f t="array" ref="K138">INDEX('UNESCO Data'!$M$3:$M$4658,MATCH(A138&amp;$K$397,'UNESCO Data'!$B$3:$B$4658&amp;'UNESCO Data'!$A$3:$A$4658,0))</f>
        <v>31.350819999999999</v>
      </c>
      <c r="L138" s="40" t="str">
        <f t="array" ref="L138">INDEX('UNESCO Data'!$M$3:$M$4658,MATCH(A138&amp;$L$397,'UNESCO Data'!$B$3:$B$4658&amp;'UNESCO Data'!$A$3:$A$4658,0))</f>
        <v/>
      </c>
      <c r="M138" s="42">
        <f t="shared" si="5"/>
        <v>10</v>
      </c>
    </row>
    <row r="139" spans="1:13" x14ac:dyDescent="0.25">
      <c r="A139" s="41" t="s">
        <v>139</v>
      </c>
      <c r="B139" s="40">
        <f t="array" ref="B139">INDEX('UNESCO Data'!$M$3:$M$4658,MATCH(A139&amp;$B$397,'UNESCO Data'!$B$3:$B$4658&amp;'UNESCO Data'!$A$3:$A$4658,0))</f>
        <v>3.4595899999999999</v>
      </c>
      <c r="C139" s="40">
        <f t="array" ref="C139">INDEX('UNESCO Data'!$M$3:$M$4658,MATCH(A139&amp;$C$397,'UNESCO Data'!$B$3:$B$4658&amp;'UNESCO Data'!$A$3:$A$4658,0))</f>
        <v>4.0195999999999996</v>
      </c>
      <c r="D139" s="40">
        <f t="array" ref="D139">INDEX('UNESCO Data'!$M$3:$M$4658,MATCH(A139&amp;$D$397,'UNESCO Data'!$B$3:$B$4658&amp;'UNESCO Data'!$A$3:$A$4658,0))</f>
        <v>8.0028100000000002</v>
      </c>
      <c r="E139" s="40" t="str">
        <f t="array" ref="E139">INDEX('UNESCO Data'!$M$3:$M$4658,MATCH(A139&amp;$E$397,'UNESCO Data'!$B$3:$B$4658&amp;'UNESCO Data'!$A$3:$A$4658,0))</f>
        <v/>
      </c>
      <c r="F139" s="40">
        <f t="array" ref="F139">INDEX('UNESCO Data'!$M$3:$M$4658,MATCH(A139&amp;$F$397,'UNESCO Data'!$B$3:$B$4658&amp;'UNESCO Data'!$A$3:$A$4658,0))</f>
        <v>98.648150000000001</v>
      </c>
      <c r="G139" s="40">
        <f t="array" ref="G139">INDEX('UNESCO Data'!$M$3:$M$4658,MATCH(A139&amp;$G$397,'UNESCO Data'!$B$3:$B$4658&amp;'UNESCO Data'!$A$3:$A$4658,0))</f>
        <v>93.936509999999998</v>
      </c>
      <c r="H139" s="40">
        <f t="array" ref="H139">INDEX('UNESCO Data'!$M$3:$M$4658,MATCH(A139&amp;$H$397,'UNESCO Data'!$B$3:$B$4658&amp;'UNESCO Data'!$A$3:$A$4658,0))</f>
        <v>12.71219</v>
      </c>
      <c r="I139" s="40">
        <f t="array" ref="I139">INDEX('UNESCO Data'!$M$3:$M$4658,MATCH(A139&amp;$I$397,'UNESCO Data'!$B$3:$B$4658&amp;'UNESCO Data'!$A$3:$A$4658,0))</f>
        <v>99.999979999999994</v>
      </c>
      <c r="J139" s="40" t="str">
        <f t="array" ref="J139">INDEX('UNESCO Data'!$M$3:$M$4658,MATCH(A139&amp;$J$397,'UNESCO Data'!$B$3:$B$4658&amp;'UNESCO Data'!$A$3:$A$4658,0))</f>
        <v/>
      </c>
      <c r="K139" s="40">
        <f t="array" ref="K139">INDEX('UNESCO Data'!$M$3:$M$4658,MATCH(A139&amp;$K$397,'UNESCO Data'!$B$3:$B$4658&amp;'UNESCO Data'!$A$3:$A$4658,0))</f>
        <v>10.192449999999999</v>
      </c>
      <c r="L139" s="40">
        <f t="array" ref="L139">INDEX('UNESCO Data'!$M$3:$M$4658,MATCH(A139&amp;$L$397,'UNESCO Data'!$B$3:$B$4658&amp;'UNESCO Data'!$A$3:$A$4658,0))</f>
        <v>11.649789999999999</v>
      </c>
      <c r="M139" s="42">
        <f t="shared" si="5"/>
        <v>9</v>
      </c>
    </row>
    <row r="140" spans="1:13" x14ac:dyDescent="0.25">
      <c r="A140" s="41" t="s">
        <v>140</v>
      </c>
      <c r="B140" s="40">
        <f t="array" ref="B140">INDEX('UNESCO Data'!$M$3:$M$4658,MATCH(A140&amp;$B$397,'UNESCO Data'!$B$3:$B$4658&amp;'UNESCO Data'!$A$3:$A$4658,0))</f>
        <v>2.2034699999999998</v>
      </c>
      <c r="C140" s="40" t="str">
        <f t="array" ref="C140">INDEX('UNESCO Data'!$M$3:$M$4658,MATCH(A140&amp;$C$397,'UNESCO Data'!$B$3:$B$4658&amp;'UNESCO Data'!$A$3:$A$4658,0))</f>
        <v/>
      </c>
      <c r="D140" s="40">
        <f t="array" ref="D140">INDEX('UNESCO Data'!$M$3:$M$4658,MATCH(A140&amp;$D$397,'UNESCO Data'!$B$3:$B$4658&amp;'UNESCO Data'!$A$3:$A$4658,0))</f>
        <v>3.46055</v>
      </c>
      <c r="E140" s="40" t="str">
        <f t="array" ref="E140">INDEX('UNESCO Data'!$M$3:$M$4658,MATCH(A140&amp;$E$397,'UNESCO Data'!$B$3:$B$4658&amp;'UNESCO Data'!$A$3:$A$4658,0))</f>
        <v/>
      </c>
      <c r="F140" s="40">
        <f t="array" ref="F140">INDEX('UNESCO Data'!$M$3:$M$4658,MATCH(A140&amp;$F$397,'UNESCO Data'!$B$3:$B$4658&amp;'UNESCO Data'!$A$3:$A$4658,0))</f>
        <v>91.09987000000001</v>
      </c>
      <c r="G140" s="40">
        <f t="array" ref="G140">INDEX('UNESCO Data'!$M$3:$M$4658,MATCH(A140&amp;$G$397,'UNESCO Data'!$B$3:$B$4658&amp;'UNESCO Data'!$A$3:$A$4658,0))</f>
        <v>72.776309999999995</v>
      </c>
      <c r="H140" s="40">
        <f t="array" ref="H140">INDEX('UNESCO Data'!$M$3:$M$4658,MATCH(A140&amp;$H$397,'UNESCO Data'!$B$3:$B$4658&amp;'UNESCO Data'!$A$3:$A$4658,0))</f>
        <v>8.8081300000000002</v>
      </c>
      <c r="I140" s="40">
        <f t="array" ref="I140">INDEX('UNESCO Data'!$M$3:$M$4658,MATCH(A140&amp;$I$397,'UNESCO Data'!$B$3:$B$4658&amp;'UNESCO Data'!$A$3:$A$4658,0))</f>
        <v>99.631110000000007</v>
      </c>
      <c r="J140" s="40" t="str">
        <f t="array" ref="J140">INDEX('UNESCO Data'!$M$3:$M$4658,MATCH(A140&amp;$J$397,'UNESCO Data'!$B$3:$B$4658&amp;'UNESCO Data'!$A$3:$A$4658,0))</f>
        <v/>
      </c>
      <c r="K140" s="40">
        <f t="array" ref="K140">INDEX('UNESCO Data'!$M$3:$M$4658,MATCH(A140&amp;$K$397,'UNESCO Data'!$B$3:$B$4658&amp;'UNESCO Data'!$A$3:$A$4658,0))</f>
        <v>13.306190000000001</v>
      </c>
      <c r="L140" s="40">
        <f t="array" ref="L140">INDEX('UNESCO Data'!$M$3:$M$4658,MATCH(A140&amp;$L$397,'UNESCO Data'!$B$3:$B$4658&amp;'UNESCO Data'!$A$3:$A$4658,0))</f>
        <v>9.8880099999999995</v>
      </c>
      <c r="M140" s="42">
        <f t="shared" si="5"/>
        <v>8</v>
      </c>
    </row>
    <row r="141" spans="1:13" x14ac:dyDescent="0.25">
      <c r="A141" s="41" t="s">
        <v>141</v>
      </c>
      <c r="B141" s="40">
        <f t="array" ref="B141">INDEX('UNESCO Data'!$M$3:$M$4658,MATCH(A141&amp;$B$397,'UNESCO Data'!$B$3:$B$4658&amp;'UNESCO Data'!$A$3:$A$4658,0))</f>
        <v>2.7461700000000002</v>
      </c>
      <c r="C141" s="40">
        <f t="array" ref="C141">INDEX('UNESCO Data'!$M$3:$M$4658,MATCH(A141&amp;$C$397,'UNESCO Data'!$B$3:$B$4658&amp;'UNESCO Data'!$A$3:$A$4658,0))</f>
        <v>2.7147299999999999</v>
      </c>
      <c r="D141" s="40">
        <f t="array" ref="D141">INDEX('UNESCO Data'!$M$3:$M$4658,MATCH(A141&amp;$D$397,'UNESCO Data'!$B$3:$B$4658&amp;'UNESCO Data'!$A$3:$A$4658,0))</f>
        <v>12.783429999999999</v>
      </c>
      <c r="E141" s="40" t="str">
        <f t="array" ref="E141">INDEX('UNESCO Data'!$M$3:$M$4658,MATCH(A141&amp;$E$397,'UNESCO Data'!$B$3:$B$4658&amp;'UNESCO Data'!$A$3:$A$4658,0))</f>
        <v/>
      </c>
      <c r="F141" s="40" t="str">
        <f t="array" ref="F141">INDEX('UNESCO Data'!$M$3:$M$4658,MATCH(A141&amp;$F$397,'UNESCO Data'!$B$3:$B$4658&amp;'UNESCO Data'!$A$3:$A$4658,0))</f>
        <v/>
      </c>
      <c r="G141" s="40" t="str">
        <f t="array" ref="G141">INDEX('UNESCO Data'!$M$3:$M$4658,MATCH(A141&amp;$G$397,'UNESCO Data'!$B$3:$B$4658&amp;'UNESCO Data'!$A$3:$A$4658,0))</f>
        <v/>
      </c>
      <c r="H141" s="40">
        <f t="array" ref="H141">INDEX('UNESCO Data'!$M$3:$M$4658,MATCH(A141&amp;$H$397,'UNESCO Data'!$B$3:$B$4658&amp;'UNESCO Data'!$A$3:$A$4658,0))</f>
        <v>11.06653</v>
      </c>
      <c r="I141" s="40">
        <f t="array" ref="I141">INDEX('UNESCO Data'!$M$3:$M$4658,MATCH(A141&amp;$I$397,'UNESCO Data'!$B$3:$B$4658&amp;'UNESCO Data'!$A$3:$A$4658,0))</f>
        <v>99.728269999999995</v>
      </c>
      <c r="J141" s="40" t="str">
        <f t="array" ref="J141">INDEX('UNESCO Data'!$M$3:$M$4658,MATCH(A141&amp;$J$397,'UNESCO Data'!$B$3:$B$4658&amp;'UNESCO Data'!$A$3:$A$4658,0))</f>
        <v/>
      </c>
      <c r="K141" s="40">
        <f t="array" ref="K141">INDEX('UNESCO Data'!$M$3:$M$4658,MATCH(A141&amp;$K$397,'UNESCO Data'!$B$3:$B$4658&amp;'UNESCO Data'!$A$3:$A$4658,0))</f>
        <v>11.62677</v>
      </c>
      <c r="L141" s="40">
        <f t="array" ref="L141">INDEX('UNESCO Data'!$M$3:$M$4658,MATCH(A141&amp;$L$397,'UNESCO Data'!$B$3:$B$4658&amp;'UNESCO Data'!$A$3:$A$4658,0))</f>
        <v>12.74315</v>
      </c>
      <c r="M141" s="42">
        <f t="shared" si="5"/>
        <v>7</v>
      </c>
    </row>
    <row r="142" spans="1:13" x14ac:dyDescent="0.25">
      <c r="A142" s="41" t="s">
        <v>142</v>
      </c>
      <c r="B142" s="40">
        <f t="array" ref="B142">INDEX('UNESCO Data'!$M$3:$M$4658,MATCH(A142&amp;$B$397,'UNESCO Data'!$B$3:$B$4658&amp;'UNESCO Data'!$A$3:$A$4658,0))</f>
        <v>1.43489</v>
      </c>
      <c r="C142" s="40">
        <f t="array" ref="C142">INDEX('UNESCO Data'!$M$3:$M$4658,MATCH(A142&amp;$C$397,'UNESCO Data'!$B$3:$B$4658&amp;'UNESCO Data'!$A$3:$A$4658,0))</f>
        <v>1.15859</v>
      </c>
      <c r="D142" s="40">
        <f t="array" ref="D142">INDEX('UNESCO Data'!$M$3:$M$4658,MATCH(A142&amp;$D$397,'UNESCO Data'!$B$3:$B$4658&amp;'UNESCO Data'!$A$3:$A$4658,0))</f>
        <v>4.4805599999999997</v>
      </c>
      <c r="E142" s="40" t="str">
        <f t="array" ref="E142">INDEX('UNESCO Data'!$M$3:$M$4658,MATCH(A142&amp;$E$397,'UNESCO Data'!$B$3:$B$4658&amp;'UNESCO Data'!$A$3:$A$4658,0))</f>
        <v/>
      </c>
      <c r="F142" s="40" t="str">
        <f t="array" ref="F142">INDEX('UNESCO Data'!$M$3:$M$4658,MATCH(A142&amp;$F$397,'UNESCO Data'!$B$3:$B$4658&amp;'UNESCO Data'!$A$3:$A$4658,0))</f>
        <v/>
      </c>
      <c r="G142" s="40" t="str">
        <f t="array" ref="G142">INDEX('UNESCO Data'!$M$3:$M$4658,MATCH(A142&amp;$G$397,'UNESCO Data'!$B$3:$B$4658&amp;'UNESCO Data'!$A$3:$A$4658,0))</f>
        <v/>
      </c>
      <c r="H142" s="40">
        <f t="array" ref="H142">INDEX('UNESCO Data'!$M$3:$M$4658,MATCH(A142&amp;$H$397,'UNESCO Data'!$B$3:$B$4658&amp;'UNESCO Data'!$A$3:$A$4658,0))</f>
        <v>10.864409999999999</v>
      </c>
      <c r="I142" s="40" t="str">
        <f t="array" ref="I142">INDEX('UNESCO Data'!$M$3:$M$4658,MATCH(A142&amp;$I$397,'UNESCO Data'!$B$3:$B$4658&amp;'UNESCO Data'!$A$3:$A$4658,0))</f>
        <v/>
      </c>
      <c r="J142" s="40" t="str">
        <f t="array" ref="J142">INDEX('UNESCO Data'!$M$3:$M$4658,MATCH(A142&amp;$J$397,'UNESCO Data'!$B$3:$B$4658&amp;'UNESCO Data'!$A$3:$A$4658,0))</f>
        <v/>
      </c>
      <c r="K142" s="40">
        <f t="array" ref="K142">INDEX('UNESCO Data'!$M$3:$M$4658,MATCH(A142&amp;$K$397,'UNESCO Data'!$B$3:$B$4658&amp;'UNESCO Data'!$A$3:$A$4658,0))</f>
        <v>16.504549999999998</v>
      </c>
      <c r="L142" s="40" t="str">
        <f t="array" ref="L142">INDEX('UNESCO Data'!$M$3:$M$4658,MATCH(A142&amp;$L$397,'UNESCO Data'!$B$3:$B$4658&amp;'UNESCO Data'!$A$3:$A$4658,0))</f>
        <v/>
      </c>
      <c r="M142" s="42">
        <f t="shared" si="5"/>
        <v>5</v>
      </c>
    </row>
    <row r="143" spans="1:13" x14ac:dyDescent="0.25">
      <c r="A143" s="41" t="s">
        <v>143</v>
      </c>
      <c r="B143" s="40">
        <f t="array" ref="B143">INDEX('UNESCO Data'!$M$3:$M$4658,MATCH(A143&amp;$B$397,'UNESCO Data'!$B$3:$B$4658&amp;'UNESCO Data'!$A$3:$A$4658,0))</f>
        <v>10.313560000000001</v>
      </c>
      <c r="C143" s="40">
        <f t="array" ref="C143">INDEX('UNESCO Data'!$M$3:$M$4658,MATCH(A143&amp;$C$397,'UNESCO Data'!$B$3:$B$4658&amp;'UNESCO Data'!$A$3:$A$4658,0))</f>
        <v>14.81216</v>
      </c>
      <c r="D143" s="40">
        <f t="array" ref="D143">INDEX('UNESCO Data'!$M$3:$M$4658,MATCH(A143&amp;$D$397,'UNESCO Data'!$B$3:$B$4658&amp;'UNESCO Data'!$A$3:$A$4658,0))</f>
        <v>38.418370000000003</v>
      </c>
      <c r="E143" s="40">
        <f t="array" ref="E143">INDEX('UNESCO Data'!$M$3:$M$4658,MATCH(A143&amp;$E$397,'UNESCO Data'!$B$3:$B$4658&amp;'UNESCO Data'!$A$3:$A$4658,0))</f>
        <v>98.553870000000003</v>
      </c>
      <c r="F143" s="40">
        <f t="array" ref="F143">INDEX('UNESCO Data'!$M$3:$M$4658,MATCH(A143&amp;$F$397,'UNESCO Data'!$B$3:$B$4658&amp;'UNESCO Data'!$A$3:$A$4658,0))</f>
        <v>89.427949999999996</v>
      </c>
      <c r="G143" s="40">
        <f t="array" ref="G143">INDEX('UNESCO Data'!$M$3:$M$4658,MATCH(A143&amp;$G$397,'UNESCO Data'!$B$3:$B$4658&amp;'UNESCO Data'!$A$3:$A$4658,0))</f>
        <v>64.800440000000009</v>
      </c>
      <c r="H143" s="40">
        <f t="array" ref="H143">INDEX('UNESCO Data'!$M$3:$M$4658,MATCH(A143&amp;$H$397,'UNESCO Data'!$B$3:$B$4658&amp;'UNESCO Data'!$A$3:$A$4658,0))</f>
        <v>11.69552</v>
      </c>
      <c r="I143" s="40">
        <f t="array" ref="I143">INDEX('UNESCO Data'!$M$3:$M$4658,MATCH(A143&amp;$I$397,'UNESCO Data'!$B$3:$B$4658&amp;'UNESCO Data'!$A$3:$A$4658,0))</f>
        <v>99.424629999999993</v>
      </c>
      <c r="J143" s="40">
        <f t="array" ref="J143">INDEX('UNESCO Data'!$M$3:$M$4658,MATCH(A143&amp;$J$397,'UNESCO Data'!$B$3:$B$4658&amp;'UNESCO Data'!$A$3:$A$4658,0))</f>
        <v>100</v>
      </c>
      <c r="K143" s="40">
        <f t="array" ref="K143">INDEX('UNESCO Data'!$M$3:$M$4658,MATCH(A143&amp;$K$397,'UNESCO Data'!$B$3:$B$4658&amp;'UNESCO Data'!$A$3:$A$4658,0))</f>
        <v>17.45665</v>
      </c>
      <c r="L143" s="40">
        <f t="array" ref="L143">INDEX('UNESCO Data'!$M$3:$M$4658,MATCH(A143&amp;$L$397,'UNESCO Data'!$B$3:$B$4658&amp;'UNESCO Data'!$A$3:$A$4658,0))</f>
        <v>18.7651</v>
      </c>
      <c r="M143" s="42">
        <f t="shared" si="5"/>
        <v>11</v>
      </c>
    </row>
    <row r="144" spans="1:13" x14ac:dyDescent="0.25">
      <c r="A144" s="41" t="s">
        <v>144</v>
      </c>
      <c r="B144" s="40">
        <f t="array" ref="B144">INDEX('UNESCO Data'!$M$3:$M$4658,MATCH(A144&amp;$B$397,'UNESCO Data'!$B$3:$B$4658&amp;'UNESCO Data'!$A$3:$A$4658,0))</f>
        <v>9.9380400000000009</v>
      </c>
      <c r="C144" s="40">
        <f t="array" ref="C144">INDEX('UNESCO Data'!$M$3:$M$4658,MATCH(A144&amp;$C$397,'UNESCO Data'!$B$3:$B$4658&amp;'UNESCO Data'!$A$3:$A$4658,0))</f>
        <v>9.0520099999999992</v>
      </c>
      <c r="D144" s="40">
        <f t="array" ref="D144">INDEX('UNESCO Data'!$M$3:$M$4658,MATCH(A144&amp;$D$397,'UNESCO Data'!$B$3:$B$4658&amp;'UNESCO Data'!$A$3:$A$4658,0))</f>
        <v>17.775480000000002</v>
      </c>
      <c r="E144" s="40" t="str">
        <f t="array" ref="E144">INDEX('UNESCO Data'!$M$3:$M$4658,MATCH(A144&amp;$E$397,'UNESCO Data'!$B$3:$B$4658&amp;'UNESCO Data'!$A$3:$A$4658,0))</f>
        <v/>
      </c>
      <c r="F144" s="40">
        <f t="array" ref="F144">INDEX('UNESCO Data'!$M$3:$M$4658,MATCH(A144&amp;$F$397,'UNESCO Data'!$B$3:$B$4658&amp;'UNESCO Data'!$A$3:$A$4658,0))</f>
        <v>97.127969999999991</v>
      </c>
      <c r="G144" s="40">
        <f t="array" ref="G144">INDEX('UNESCO Data'!$M$3:$M$4658,MATCH(A144&amp;$G$397,'UNESCO Data'!$B$3:$B$4658&amp;'UNESCO Data'!$A$3:$A$4658,0))</f>
        <v>78.442930000000004</v>
      </c>
      <c r="H144" s="40">
        <f t="array" ref="H144">INDEX('UNESCO Data'!$M$3:$M$4658,MATCH(A144&amp;$H$397,'UNESCO Data'!$B$3:$B$4658&amp;'UNESCO Data'!$A$3:$A$4658,0))</f>
        <v>10.607229999999999</v>
      </c>
      <c r="I144" s="40">
        <f t="array" ref="I144">INDEX('UNESCO Data'!$M$3:$M$4658,MATCH(A144&amp;$I$397,'UNESCO Data'!$B$3:$B$4658&amp;'UNESCO Data'!$A$3:$A$4658,0))</f>
        <v>99.303839999999994</v>
      </c>
      <c r="J144" s="40" t="str">
        <f t="array" ref="J144">INDEX('UNESCO Data'!$M$3:$M$4658,MATCH(A144&amp;$J$397,'UNESCO Data'!$B$3:$B$4658&amp;'UNESCO Data'!$A$3:$A$4658,0))</f>
        <v/>
      </c>
      <c r="K144" s="40">
        <f t="array" ref="K144">INDEX('UNESCO Data'!$M$3:$M$4658,MATCH(A144&amp;$K$397,'UNESCO Data'!$B$3:$B$4658&amp;'UNESCO Data'!$A$3:$A$4658,0))</f>
        <v>18.907039999999999</v>
      </c>
      <c r="L144" s="40">
        <f t="array" ref="L144">INDEX('UNESCO Data'!$M$3:$M$4658,MATCH(A144&amp;$L$397,'UNESCO Data'!$B$3:$B$4658&amp;'UNESCO Data'!$A$3:$A$4658,0))</f>
        <v>9.2357200000000006</v>
      </c>
      <c r="M144" s="42">
        <f t="shared" si="5"/>
        <v>9</v>
      </c>
    </row>
    <row r="145" spans="1:13" x14ac:dyDescent="0.25">
      <c r="A145" s="41" t="s">
        <v>145</v>
      </c>
      <c r="B145" s="40">
        <f t="array" ref="B145">INDEX('UNESCO Data'!$M$3:$M$4658,MATCH(A145&amp;$B$397,'UNESCO Data'!$B$3:$B$4658&amp;'UNESCO Data'!$A$3:$A$4658,0))</f>
        <v>1.83551</v>
      </c>
      <c r="C145" s="40">
        <f t="array" ref="C145">INDEX('UNESCO Data'!$M$3:$M$4658,MATCH(A145&amp;$C$397,'UNESCO Data'!$B$3:$B$4658&amp;'UNESCO Data'!$A$3:$A$4658,0))</f>
        <v>0.52069999999999994</v>
      </c>
      <c r="D145" s="40">
        <f t="array" ref="D145">INDEX('UNESCO Data'!$M$3:$M$4658,MATCH(A145&amp;$D$397,'UNESCO Data'!$B$3:$B$4658&amp;'UNESCO Data'!$A$3:$A$4658,0))</f>
        <v>3.1013800000000002</v>
      </c>
      <c r="E145" s="40">
        <f t="array" ref="E145">INDEX('UNESCO Data'!$M$3:$M$4658,MATCH(A145&amp;$E$397,'UNESCO Data'!$B$3:$B$4658&amp;'UNESCO Data'!$A$3:$A$4658,0))</f>
        <v>99.896479999999997</v>
      </c>
      <c r="F145" s="40">
        <f t="array" ref="F145">INDEX('UNESCO Data'!$M$3:$M$4658,MATCH(A145&amp;$F$397,'UNESCO Data'!$B$3:$B$4658&amp;'UNESCO Data'!$A$3:$A$4658,0))</f>
        <v>91.922470000000004</v>
      </c>
      <c r="G145" s="40">
        <f t="array" ref="G145">INDEX('UNESCO Data'!$M$3:$M$4658,MATCH(A145&amp;$G$397,'UNESCO Data'!$B$3:$B$4658&amp;'UNESCO Data'!$A$3:$A$4658,0))</f>
        <v>89.374510000000001</v>
      </c>
      <c r="H145" s="40">
        <f t="array" ref="H145">INDEX('UNESCO Data'!$M$3:$M$4658,MATCH(A145&amp;$H$397,'UNESCO Data'!$B$3:$B$4658&amp;'UNESCO Data'!$A$3:$A$4658,0))</f>
        <v>11.385579999999999</v>
      </c>
      <c r="I145" s="40">
        <f t="array" ref="I145">INDEX('UNESCO Data'!$M$3:$M$4658,MATCH(A145&amp;$I$397,'UNESCO Data'!$B$3:$B$4658&amp;'UNESCO Data'!$A$3:$A$4658,0))</f>
        <v>99.752440000000007</v>
      </c>
      <c r="J145" s="40" t="str">
        <f t="array" ref="J145">INDEX('UNESCO Data'!$M$3:$M$4658,MATCH(A145&amp;$J$397,'UNESCO Data'!$B$3:$B$4658&amp;'UNESCO Data'!$A$3:$A$4658,0))</f>
        <v/>
      </c>
      <c r="K145" s="40">
        <f t="array" ref="K145">INDEX('UNESCO Data'!$M$3:$M$4658,MATCH(A145&amp;$K$397,'UNESCO Data'!$B$3:$B$4658&amp;'UNESCO Data'!$A$3:$A$4658,0))</f>
        <v>19.808019999999999</v>
      </c>
      <c r="L145" s="40">
        <f t="array" ref="L145">INDEX('UNESCO Data'!$M$3:$M$4658,MATCH(A145&amp;$L$397,'UNESCO Data'!$B$3:$B$4658&amp;'UNESCO Data'!$A$3:$A$4658,0))</f>
        <v>11.14676</v>
      </c>
      <c r="M145" s="42">
        <f t="shared" si="5"/>
        <v>10</v>
      </c>
    </row>
    <row r="146" spans="1:13" x14ac:dyDescent="0.25">
      <c r="A146" s="41" t="s">
        <v>146</v>
      </c>
      <c r="B146" s="40">
        <f t="array" ref="B146">INDEX('UNESCO Data'!$M$3:$M$4658,MATCH(A146&amp;$B$397,'UNESCO Data'!$B$3:$B$4658&amp;'UNESCO Data'!$A$3:$A$4658,0))</f>
        <v>3.9081600000000001</v>
      </c>
      <c r="C146" s="40">
        <f t="array" ref="C146">INDEX('UNESCO Data'!$M$3:$M$4658,MATCH(A146&amp;$C$397,'UNESCO Data'!$B$3:$B$4658&amp;'UNESCO Data'!$A$3:$A$4658,0))</f>
        <v>25.96753</v>
      </c>
      <c r="D146" s="40">
        <f t="array" ref="D146">INDEX('UNESCO Data'!$M$3:$M$4658,MATCH(A146&amp;$D$397,'UNESCO Data'!$B$3:$B$4658&amp;'UNESCO Data'!$A$3:$A$4658,0))</f>
        <v>41.400199999999998</v>
      </c>
      <c r="E146" s="40">
        <f t="array" ref="E146">INDEX('UNESCO Data'!$M$3:$M$4658,MATCH(A146&amp;$E$397,'UNESCO Data'!$B$3:$B$4658&amp;'UNESCO Data'!$A$3:$A$4658,0))</f>
        <v>61.08426</v>
      </c>
      <c r="F146" s="40">
        <f t="array" ref="F146">INDEX('UNESCO Data'!$M$3:$M$4658,MATCH(A146&amp;$F$397,'UNESCO Data'!$B$3:$B$4658&amp;'UNESCO Data'!$A$3:$A$4658,0))</f>
        <v>30.243449999999999</v>
      </c>
      <c r="G146" s="40">
        <f t="array" ref="G146">INDEX('UNESCO Data'!$M$3:$M$4658,MATCH(A146&amp;$G$397,'UNESCO Data'!$B$3:$B$4658&amp;'UNESCO Data'!$A$3:$A$4658,0))</f>
        <v>16.199560000000002</v>
      </c>
      <c r="H146" s="40">
        <f t="array" ref="H146">INDEX('UNESCO Data'!$M$3:$M$4658,MATCH(A146&amp;$H$397,'UNESCO Data'!$B$3:$B$4658&amp;'UNESCO Data'!$A$3:$A$4658,0))</f>
        <v>3.2721900000000002</v>
      </c>
      <c r="I146" s="40">
        <f t="array" ref="I146">INDEX('UNESCO Data'!$M$3:$M$4658,MATCH(A146&amp;$I$397,'UNESCO Data'!$B$3:$B$4658&amp;'UNESCO Data'!$A$3:$A$4658,0))</f>
        <v>86.994879999999995</v>
      </c>
      <c r="J146" s="40">
        <f t="array" ref="J146">INDEX('UNESCO Data'!$M$3:$M$4658,MATCH(A146&amp;$J$397,'UNESCO Data'!$B$3:$B$4658&amp;'UNESCO Data'!$A$3:$A$4658,0))</f>
        <v>93.924530000000004</v>
      </c>
      <c r="K146" s="40">
        <f t="array" ref="K146">INDEX('UNESCO Data'!$M$3:$M$4658,MATCH(A146&amp;$K$397,'UNESCO Data'!$B$3:$B$4658&amp;'UNESCO Data'!$A$3:$A$4658,0))</f>
        <v>58.343170000000001</v>
      </c>
      <c r="L146" s="40">
        <f t="array" ref="L146">INDEX('UNESCO Data'!$M$3:$M$4658,MATCH(A146&amp;$L$397,'UNESCO Data'!$B$3:$B$4658&amp;'UNESCO Data'!$A$3:$A$4658,0))</f>
        <v>12.487640000000001</v>
      </c>
      <c r="M146" s="42">
        <f t="shared" si="5"/>
        <v>11</v>
      </c>
    </row>
    <row r="147" spans="1:13" x14ac:dyDescent="0.25">
      <c r="A147" s="41" t="s">
        <v>147</v>
      </c>
      <c r="B147" s="40">
        <f t="array" ref="B147">INDEX('UNESCO Data'!$M$3:$M$4658,MATCH(A147&amp;$B$397,'UNESCO Data'!$B$3:$B$4658&amp;'UNESCO Data'!$A$3:$A$4658,0))</f>
        <v>18.16789</v>
      </c>
      <c r="C147" s="40">
        <f t="array" ref="C147">INDEX('UNESCO Data'!$M$3:$M$4658,MATCH(A147&amp;$C$397,'UNESCO Data'!$B$3:$B$4658&amp;'UNESCO Data'!$A$3:$A$4658,0))</f>
        <v>11.593170000000001</v>
      </c>
      <c r="D147" s="40">
        <f t="array" ref="D147">INDEX('UNESCO Data'!$M$3:$M$4658,MATCH(A147&amp;$D$397,'UNESCO Data'!$B$3:$B$4658&amp;'UNESCO Data'!$A$3:$A$4658,0))</f>
        <v>16.037739999999999</v>
      </c>
      <c r="E147" s="40" t="str">
        <f t="array" ref="E147">INDEX('UNESCO Data'!$M$3:$M$4658,MATCH(A147&amp;$E$397,'UNESCO Data'!$B$3:$B$4658&amp;'UNESCO Data'!$A$3:$A$4658,0))</f>
        <v/>
      </c>
      <c r="F147" s="40" t="str">
        <f t="array" ref="F147">INDEX('UNESCO Data'!$M$3:$M$4658,MATCH(A147&amp;$F$397,'UNESCO Data'!$B$3:$B$4658&amp;'UNESCO Data'!$A$3:$A$4658,0))</f>
        <v/>
      </c>
      <c r="G147" s="40" t="str">
        <f t="array" ref="G147">INDEX('UNESCO Data'!$M$3:$M$4658,MATCH(A147&amp;$G$397,'UNESCO Data'!$B$3:$B$4658&amp;'UNESCO Data'!$A$3:$A$4658,0))</f>
        <v/>
      </c>
      <c r="H147" s="40" t="str">
        <f t="array" ref="H147">INDEX('UNESCO Data'!$M$3:$M$4658,MATCH(A147&amp;$H$397,'UNESCO Data'!$B$3:$B$4658&amp;'UNESCO Data'!$A$3:$A$4658,0))</f>
        <v/>
      </c>
      <c r="I147" s="40" t="str">
        <f t="array" ref="I147">INDEX('UNESCO Data'!$M$3:$M$4658,MATCH(A147&amp;$I$397,'UNESCO Data'!$B$3:$B$4658&amp;'UNESCO Data'!$A$3:$A$4658,0))</f>
        <v/>
      </c>
      <c r="J147" s="40">
        <f t="array" ref="J147">INDEX('UNESCO Data'!$M$3:$M$4658,MATCH(A147&amp;$J$397,'UNESCO Data'!$B$3:$B$4658&amp;'UNESCO Data'!$A$3:$A$4658,0))</f>
        <v>71.8232</v>
      </c>
      <c r="K147" s="40">
        <f t="array" ref="K147">INDEX('UNESCO Data'!$M$3:$M$4658,MATCH(A147&amp;$K$397,'UNESCO Data'!$B$3:$B$4658&amp;'UNESCO Data'!$A$3:$A$4658,0))</f>
        <v>15.099449999999999</v>
      </c>
      <c r="L147" s="40">
        <f t="array" ref="L147">INDEX('UNESCO Data'!$M$3:$M$4658,MATCH(A147&amp;$L$397,'UNESCO Data'!$B$3:$B$4658&amp;'UNESCO Data'!$A$3:$A$4658,0))</f>
        <v>8.7969100000000005</v>
      </c>
      <c r="M147" s="42">
        <f t="shared" si="5"/>
        <v>6</v>
      </c>
    </row>
    <row r="148" spans="1:13" x14ac:dyDescent="0.25">
      <c r="A148" s="41" t="s">
        <v>148</v>
      </c>
      <c r="B148" s="40">
        <f t="array" ref="B148">INDEX('UNESCO Data'!$M$3:$M$4658,MATCH(A148&amp;$B$397,'UNESCO Data'!$B$3:$B$4658&amp;'UNESCO Data'!$A$3:$A$4658,0))</f>
        <v>7.0886100000000001</v>
      </c>
      <c r="C148" s="40">
        <f t="array" ref="C148">INDEX('UNESCO Data'!$M$3:$M$4658,MATCH(A148&amp;$C$397,'UNESCO Data'!$B$3:$B$4658&amp;'UNESCO Data'!$A$3:$A$4658,0))</f>
        <v>15.65366</v>
      </c>
      <c r="D148" s="40">
        <f t="array" ref="D148">INDEX('UNESCO Data'!$M$3:$M$4658,MATCH(A148&amp;$D$397,'UNESCO Data'!$B$3:$B$4658&amp;'UNESCO Data'!$A$3:$A$4658,0))</f>
        <v>23.490359999999999</v>
      </c>
      <c r="E148" s="40">
        <f t="array" ref="E148">INDEX('UNESCO Data'!$M$3:$M$4658,MATCH(A148&amp;$E$397,'UNESCO Data'!$B$3:$B$4658&amp;'UNESCO Data'!$A$3:$A$4658,0))</f>
        <v>99.596469999999997</v>
      </c>
      <c r="F148" s="40">
        <f t="array" ref="F148">INDEX('UNESCO Data'!$M$3:$M$4658,MATCH(A148&amp;$F$397,'UNESCO Data'!$B$3:$B$4658&amp;'UNESCO Data'!$A$3:$A$4658,0))</f>
        <v>97.734679999999997</v>
      </c>
      <c r="G148" s="40">
        <f t="array" ref="G148">INDEX('UNESCO Data'!$M$3:$M$4658,MATCH(A148&amp;$G$397,'UNESCO Data'!$B$3:$B$4658&amp;'UNESCO Data'!$A$3:$A$4658,0))</f>
        <v>89.457070000000002</v>
      </c>
      <c r="H148" s="40">
        <f t="array" ref="H148">INDEX('UNESCO Data'!$M$3:$M$4658,MATCH(A148&amp;$H$397,'UNESCO Data'!$B$3:$B$4658&amp;'UNESCO Data'!$A$3:$A$4658,0))</f>
        <v>8.6513399999999994</v>
      </c>
      <c r="I148" s="40">
        <f t="array" ref="I148">INDEX('UNESCO Data'!$M$3:$M$4658,MATCH(A148&amp;$I$397,'UNESCO Data'!$B$3:$B$4658&amp;'UNESCO Data'!$A$3:$A$4658,0))</f>
        <v>99.955919999999992</v>
      </c>
      <c r="J148" s="40">
        <f t="array" ref="J148">INDEX('UNESCO Data'!$M$3:$M$4658,MATCH(A148&amp;$J$397,'UNESCO Data'!$B$3:$B$4658&amp;'UNESCO Data'!$A$3:$A$4658,0))</f>
        <v>78.782889999999995</v>
      </c>
      <c r="K148" s="40">
        <f t="array" ref="K148">INDEX('UNESCO Data'!$M$3:$M$4658,MATCH(A148&amp;$K$397,'UNESCO Data'!$B$3:$B$4658&amp;'UNESCO Data'!$A$3:$A$4658,0))</f>
        <v>15.461399999999999</v>
      </c>
      <c r="L148" s="40">
        <f t="array" ref="L148">INDEX('UNESCO Data'!$M$3:$M$4658,MATCH(A148&amp;$L$397,'UNESCO Data'!$B$3:$B$4658&amp;'UNESCO Data'!$A$3:$A$4658,0))</f>
        <v>16.527159999999999</v>
      </c>
      <c r="M148" s="42">
        <f t="shared" si="5"/>
        <v>11</v>
      </c>
    </row>
    <row r="149" spans="1:13" ht="26.4" x14ac:dyDescent="0.25">
      <c r="A149" s="41" t="s">
        <v>149</v>
      </c>
      <c r="B149" s="40">
        <f t="array" ref="B149">INDEX('UNESCO Data'!$M$3:$M$4658,MATCH(A149&amp;$B$397,'UNESCO Data'!$B$3:$B$4658&amp;'UNESCO Data'!$A$3:$A$4658,0))</f>
        <v>1.23149</v>
      </c>
      <c r="C149" s="40">
        <f t="array" ref="C149">INDEX('UNESCO Data'!$M$3:$M$4658,MATCH(A149&amp;$C$397,'UNESCO Data'!$B$3:$B$4658&amp;'UNESCO Data'!$A$3:$A$4658,0))</f>
        <v>6.7726600000000001</v>
      </c>
      <c r="D149" s="40">
        <f t="array" ref="D149">INDEX('UNESCO Data'!$M$3:$M$4658,MATCH(A149&amp;$D$397,'UNESCO Data'!$B$3:$B$4658&amp;'UNESCO Data'!$A$3:$A$4658,0))</f>
        <v>12.683389999999999</v>
      </c>
      <c r="E149" s="40" t="str">
        <f t="array" ref="E149">INDEX('UNESCO Data'!$M$3:$M$4658,MATCH(A149&amp;$E$397,'UNESCO Data'!$B$3:$B$4658&amp;'UNESCO Data'!$A$3:$A$4658,0))</f>
        <v/>
      </c>
      <c r="F149" s="40" t="str">
        <f t="array" ref="F149">INDEX('UNESCO Data'!$M$3:$M$4658,MATCH(A149&amp;$F$397,'UNESCO Data'!$B$3:$B$4658&amp;'UNESCO Data'!$A$3:$A$4658,0))</f>
        <v/>
      </c>
      <c r="G149" s="40" t="str">
        <f t="array" ref="G149">INDEX('UNESCO Data'!$M$3:$M$4658,MATCH(A149&amp;$G$397,'UNESCO Data'!$B$3:$B$4658&amp;'UNESCO Data'!$A$3:$A$4658,0))</f>
        <v/>
      </c>
      <c r="H149" s="40" t="str">
        <f t="array" ref="H149">INDEX('UNESCO Data'!$M$3:$M$4658,MATCH(A149&amp;$H$397,'UNESCO Data'!$B$3:$B$4658&amp;'UNESCO Data'!$A$3:$A$4658,0))</f>
        <v/>
      </c>
      <c r="I149" s="40" t="str">
        <f t="array" ref="I149">INDEX('UNESCO Data'!$M$3:$M$4658,MATCH(A149&amp;$I$397,'UNESCO Data'!$B$3:$B$4658&amp;'UNESCO Data'!$A$3:$A$4658,0))</f>
        <v/>
      </c>
      <c r="J149" s="40">
        <f t="array" ref="J149">INDEX('UNESCO Data'!$M$3:$M$4658,MATCH(A149&amp;$J$397,'UNESCO Data'!$B$3:$B$4658&amp;'UNESCO Data'!$A$3:$A$4658,0))</f>
        <v>84.280940000000001</v>
      </c>
      <c r="K149" s="40">
        <f t="array" ref="K149">INDEX('UNESCO Data'!$M$3:$M$4658,MATCH(A149&amp;$K$397,'UNESCO Data'!$B$3:$B$4658&amp;'UNESCO Data'!$A$3:$A$4658,0))</f>
        <v>14.896319999999999</v>
      </c>
      <c r="L149" s="40">
        <f t="array" ref="L149">INDEX('UNESCO Data'!$M$3:$M$4658,MATCH(A149&amp;$L$397,'UNESCO Data'!$B$3:$B$4658&amp;'UNESCO Data'!$A$3:$A$4658,0))</f>
        <v>15.48563</v>
      </c>
      <c r="M149" s="42">
        <f t="shared" si="5"/>
        <v>6</v>
      </c>
    </row>
    <row r="150" spans="1:13" x14ac:dyDescent="0.25">
      <c r="A150" s="41" t="s">
        <v>150</v>
      </c>
      <c r="B150" s="40">
        <f t="array" ref="B150">INDEX('UNESCO Data'!$M$3:$M$4658,MATCH(A150&amp;$B$397,'UNESCO Data'!$B$3:$B$4658&amp;'UNESCO Data'!$A$3:$A$4658,0))</f>
        <v>2.0720100000000001</v>
      </c>
      <c r="C150" s="40">
        <f t="array" ref="C150">INDEX('UNESCO Data'!$M$3:$M$4658,MATCH(A150&amp;$C$397,'UNESCO Data'!$B$3:$B$4658&amp;'UNESCO Data'!$A$3:$A$4658,0))</f>
        <v>3.1552899999999999</v>
      </c>
      <c r="D150" s="40">
        <f t="array" ref="D150">INDEX('UNESCO Data'!$M$3:$M$4658,MATCH(A150&amp;$D$397,'UNESCO Data'!$B$3:$B$4658&amp;'UNESCO Data'!$A$3:$A$4658,0))</f>
        <v>13.83568</v>
      </c>
      <c r="E150" s="40" t="str">
        <f t="array" ref="E150">INDEX('UNESCO Data'!$M$3:$M$4658,MATCH(A150&amp;$E$397,'UNESCO Data'!$B$3:$B$4658&amp;'UNESCO Data'!$A$3:$A$4658,0))</f>
        <v/>
      </c>
      <c r="F150" s="40" t="str">
        <f t="array" ref="F150">INDEX('UNESCO Data'!$M$3:$M$4658,MATCH(A150&amp;$F$397,'UNESCO Data'!$B$3:$B$4658&amp;'UNESCO Data'!$A$3:$A$4658,0))</f>
        <v/>
      </c>
      <c r="G150" s="40" t="str">
        <f t="array" ref="G150">INDEX('UNESCO Data'!$M$3:$M$4658,MATCH(A150&amp;$G$397,'UNESCO Data'!$B$3:$B$4658&amp;'UNESCO Data'!$A$3:$A$4658,0))</f>
        <v/>
      </c>
      <c r="H150" s="40" t="str">
        <f t="array" ref="H150">INDEX('UNESCO Data'!$M$3:$M$4658,MATCH(A150&amp;$H$397,'UNESCO Data'!$B$3:$B$4658&amp;'UNESCO Data'!$A$3:$A$4658,0))</f>
        <v/>
      </c>
      <c r="I150" s="40">
        <f t="array" ref="I150">INDEX('UNESCO Data'!$M$3:$M$4658,MATCH(A150&amp;$I$397,'UNESCO Data'!$B$3:$B$4658&amp;'UNESCO Data'!$A$3:$A$4658,0))</f>
        <v>99.448459999999997</v>
      </c>
      <c r="J150" s="40" t="str">
        <f t="array" ref="J150">INDEX('UNESCO Data'!$M$3:$M$4658,MATCH(A150&amp;$J$397,'UNESCO Data'!$B$3:$B$4658&amp;'UNESCO Data'!$A$3:$A$4658,0))</f>
        <v/>
      </c>
      <c r="K150" s="40">
        <f t="array" ref="K150">INDEX('UNESCO Data'!$M$3:$M$4658,MATCH(A150&amp;$K$397,'UNESCO Data'!$B$3:$B$4658&amp;'UNESCO Data'!$A$3:$A$4658,0))</f>
        <v>30.236039999999999</v>
      </c>
      <c r="L150" s="40" t="str">
        <f t="array" ref="L150">INDEX('UNESCO Data'!$M$3:$M$4658,MATCH(A150&amp;$L$397,'UNESCO Data'!$B$3:$B$4658&amp;'UNESCO Data'!$A$3:$A$4658,0))</f>
        <v/>
      </c>
      <c r="M150" s="42">
        <f t="shared" si="5"/>
        <v>5</v>
      </c>
    </row>
    <row r="151" spans="1:13" x14ac:dyDescent="0.25">
      <c r="A151" s="41" t="s">
        <v>151</v>
      </c>
      <c r="B151" s="40">
        <f t="array" ref="B151">INDEX('UNESCO Data'!$M$3:$M$4658,MATCH(A151&amp;$B$397,'UNESCO Data'!$B$3:$B$4658&amp;'UNESCO Data'!$A$3:$A$4658,0))</f>
        <v>7.0967700000000002</v>
      </c>
      <c r="C151" s="40" t="str">
        <f t="array" ref="C151">INDEX('UNESCO Data'!$M$3:$M$4658,MATCH(A151&amp;$C$397,'UNESCO Data'!$B$3:$B$4658&amp;'UNESCO Data'!$A$3:$A$4658,0))</f>
        <v/>
      </c>
      <c r="D151" s="40" t="str">
        <f t="array" ref="D151">INDEX('UNESCO Data'!$M$3:$M$4658,MATCH(A151&amp;$D$397,'UNESCO Data'!$B$3:$B$4658&amp;'UNESCO Data'!$A$3:$A$4658,0))</f>
        <v/>
      </c>
      <c r="E151" s="40" t="str">
        <f t="array" ref="E151">INDEX('UNESCO Data'!$M$3:$M$4658,MATCH(A151&amp;$E$397,'UNESCO Data'!$B$3:$B$4658&amp;'UNESCO Data'!$A$3:$A$4658,0))</f>
        <v/>
      </c>
      <c r="F151" s="40" t="str">
        <f t="array" ref="F151">INDEX('UNESCO Data'!$M$3:$M$4658,MATCH(A151&amp;$F$397,'UNESCO Data'!$B$3:$B$4658&amp;'UNESCO Data'!$A$3:$A$4658,0))</f>
        <v/>
      </c>
      <c r="G151" s="40" t="str">
        <f t="array" ref="G151">INDEX('UNESCO Data'!$M$3:$M$4658,MATCH(A151&amp;$G$397,'UNESCO Data'!$B$3:$B$4658&amp;'UNESCO Data'!$A$3:$A$4658,0))</f>
        <v/>
      </c>
      <c r="H151" s="40" t="str">
        <f t="array" ref="H151">INDEX('UNESCO Data'!$M$3:$M$4658,MATCH(A151&amp;$H$397,'UNESCO Data'!$B$3:$B$4658&amp;'UNESCO Data'!$A$3:$A$4658,0))</f>
        <v/>
      </c>
      <c r="I151" s="40" t="str">
        <f t="array" ref="I151">INDEX('UNESCO Data'!$M$3:$M$4658,MATCH(A151&amp;$I$397,'UNESCO Data'!$B$3:$B$4658&amp;'UNESCO Data'!$A$3:$A$4658,0))</f>
        <v/>
      </c>
      <c r="J151" s="40" t="str">
        <f t="array" ref="J151">INDEX('UNESCO Data'!$M$3:$M$4658,MATCH(A151&amp;$J$397,'UNESCO Data'!$B$3:$B$4658&amp;'UNESCO Data'!$A$3:$A$4658,0))</f>
        <v/>
      </c>
      <c r="K151" s="40">
        <f t="array" ref="K151">INDEX('UNESCO Data'!$M$3:$M$4658,MATCH(A151&amp;$K$397,'UNESCO Data'!$B$3:$B$4658&amp;'UNESCO Data'!$A$3:$A$4658,0))</f>
        <v>6.2709200000000003</v>
      </c>
      <c r="L151" s="40">
        <f t="array" ref="L151">INDEX('UNESCO Data'!$M$3:$M$4658,MATCH(A151&amp;$L$397,'UNESCO Data'!$B$3:$B$4658&amp;'UNESCO Data'!$A$3:$A$4658,0))</f>
        <v>10.640359999999999</v>
      </c>
      <c r="M151" s="42">
        <f t="shared" si="5"/>
        <v>3</v>
      </c>
    </row>
    <row r="152" spans="1:13" x14ac:dyDescent="0.25">
      <c r="A152" s="41" t="s">
        <v>152</v>
      </c>
      <c r="B152" s="40">
        <f t="array" ref="B152">INDEX('UNESCO Data'!$M$3:$M$4658,MATCH(A152&amp;$B$397,'UNESCO Data'!$B$3:$B$4658&amp;'UNESCO Data'!$A$3:$A$4658,0))</f>
        <v>5.41289</v>
      </c>
      <c r="C152" s="40">
        <f t="array" ref="C152">INDEX('UNESCO Data'!$M$3:$M$4658,MATCH(A152&amp;$C$397,'UNESCO Data'!$B$3:$B$4658&amp;'UNESCO Data'!$A$3:$A$4658,0))</f>
        <v>2.8513199999999999</v>
      </c>
      <c r="D152" s="40">
        <f t="array" ref="D152">INDEX('UNESCO Data'!$M$3:$M$4658,MATCH(A152&amp;$D$397,'UNESCO Data'!$B$3:$B$4658&amp;'UNESCO Data'!$A$3:$A$4658,0))</f>
        <v>15.05536</v>
      </c>
      <c r="E152" s="40" t="str">
        <f t="array" ref="E152">INDEX('UNESCO Data'!$M$3:$M$4658,MATCH(A152&amp;$E$397,'UNESCO Data'!$B$3:$B$4658&amp;'UNESCO Data'!$A$3:$A$4658,0))</f>
        <v/>
      </c>
      <c r="F152" s="40" t="str">
        <f t="array" ref="F152">INDEX('UNESCO Data'!$M$3:$M$4658,MATCH(A152&amp;$F$397,'UNESCO Data'!$B$3:$B$4658&amp;'UNESCO Data'!$A$3:$A$4658,0))</f>
        <v/>
      </c>
      <c r="G152" s="40" t="str">
        <f t="array" ref="G152">INDEX('UNESCO Data'!$M$3:$M$4658,MATCH(A152&amp;$G$397,'UNESCO Data'!$B$3:$B$4658&amp;'UNESCO Data'!$A$3:$A$4658,0))</f>
        <v/>
      </c>
      <c r="H152" s="40">
        <f t="array" ref="H152">INDEX('UNESCO Data'!$M$3:$M$4658,MATCH(A152&amp;$H$397,'UNESCO Data'!$B$3:$B$4658&amp;'UNESCO Data'!$A$3:$A$4658,0))</f>
        <v>5.2402199999999999</v>
      </c>
      <c r="I152" s="40">
        <f t="array" ref="I152">INDEX('UNESCO Data'!$M$3:$M$4658,MATCH(A152&amp;$I$397,'UNESCO Data'!$B$3:$B$4658&amp;'UNESCO Data'!$A$3:$A$4658,0))</f>
        <v>97.20093</v>
      </c>
      <c r="J152" s="40">
        <f t="array" ref="J152">INDEX('UNESCO Data'!$M$3:$M$4658,MATCH(A152&amp;$J$397,'UNESCO Data'!$B$3:$B$4658&amp;'UNESCO Data'!$A$3:$A$4658,0))</f>
        <v>31.095410000000001</v>
      </c>
      <c r="K152" s="40">
        <f t="array" ref="K152">INDEX('UNESCO Data'!$M$3:$M$4658,MATCH(A152&amp;$K$397,'UNESCO Data'!$B$3:$B$4658&amp;'UNESCO Data'!$A$3:$A$4658,0))</f>
        <v>32.150179999999999</v>
      </c>
      <c r="L152" s="40">
        <f t="array" ref="L152">INDEX('UNESCO Data'!$M$3:$M$4658,MATCH(A152&amp;$L$397,'UNESCO Data'!$B$3:$B$4658&amp;'UNESCO Data'!$A$3:$A$4658,0))</f>
        <v>12.3226</v>
      </c>
      <c r="M152" s="42">
        <f t="shared" si="5"/>
        <v>8</v>
      </c>
    </row>
    <row r="153" spans="1:13" x14ac:dyDescent="0.25">
      <c r="A153" s="41" t="s">
        <v>153</v>
      </c>
      <c r="B153" s="40">
        <f t="array" ref="B153">INDEX('UNESCO Data'!$M$3:$M$4658,MATCH(A153&amp;$B$397,'UNESCO Data'!$B$3:$B$4658&amp;'UNESCO Data'!$A$3:$A$4658,0))</f>
        <v>1.54356</v>
      </c>
      <c r="C153" s="40">
        <f t="array" ref="C153">INDEX('UNESCO Data'!$M$3:$M$4658,MATCH(A153&amp;$C$397,'UNESCO Data'!$B$3:$B$4658&amp;'UNESCO Data'!$A$3:$A$4658,0))</f>
        <v>10.37908</v>
      </c>
      <c r="D153" s="40">
        <f t="array" ref="D153">INDEX('UNESCO Data'!$M$3:$M$4658,MATCH(A153&amp;$D$397,'UNESCO Data'!$B$3:$B$4658&amp;'UNESCO Data'!$A$3:$A$4658,0))</f>
        <v>10.657030000000001</v>
      </c>
      <c r="E153" s="40" t="str">
        <f t="array" ref="E153">INDEX('UNESCO Data'!$M$3:$M$4658,MATCH(A153&amp;$E$397,'UNESCO Data'!$B$3:$B$4658&amp;'UNESCO Data'!$A$3:$A$4658,0))</f>
        <v/>
      </c>
      <c r="F153" s="40" t="str">
        <f t="array" ref="F153">INDEX('UNESCO Data'!$M$3:$M$4658,MATCH(A153&amp;$F$397,'UNESCO Data'!$B$3:$B$4658&amp;'UNESCO Data'!$A$3:$A$4658,0))</f>
        <v/>
      </c>
      <c r="G153" s="40" t="str">
        <f t="array" ref="G153">INDEX('UNESCO Data'!$M$3:$M$4658,MATCH(A153&amp;$G$397,'UNESCO Data'!$B$3:$B$4658&amp;'UNESCO Data'!$A$3:$A$4658,0))</f>
        <v/>
      </c>
      <c r="H153" s="40">
        <f t="array" ref="H153">INDEX('UNESCO Data'!$M$3:$M$4658,MATCH(A153&amp;$H$397,'UNESCO Data'!$B$3:$B$4658&amp;'UNESCO Data'!$A$3:$A$4658,0))</f>
        <v>8.7667300000000008</v>
      </c>
      <c r="I153" s="40">
        <f t="array" ref="I153">INDEX('UNESCO Data'!$M$3:$M$4658,MATCH(A153&amp;$I$397,'UNESCO Data'!$B$3:$B$4658&amp;'UNESCO Data'!$A$3:$A$4658,0))</f>
        <v>99.314049999999995</v>
      </c>
      <c r="J153" s="40">
        <f t="array" ref="J153">INDEX('UNESCO Data'!$M$3:$M$4658,MATCH(A153&amp;$J$397,'UNESCO Data'!$B$3:$B$4658&amp;'UNESCO Data'!$A$3:$A$4658,0))</f>
        <v>100</v>
      </c>
      <c r="K153" s="40">
        <f t="array" ref="K153">INDEX('UNESCO Data'!$M$3:$M$4658,MATCH(A153&amp;$K$397,'UNESCO Data'!$B$3:$B$4658&amp;'UNESCO Data'!$A$3:$A$4658,0))</f>
        <v>10.90061</v>
      </c>
      <c r="L153" s="40" t="str">
        <f t="array" ref="L153">INDEX('UNESCO Data'!$M$3:$M$4658,MATCH(A153&amp;$L$397,'UNESCO Data'!$B$3:$B$4658&amp;'UNESCO Data'!$A$3:$A$4658,0))</f>
        <v/>
      </c>
      <c r="M153" s="42">
        <f t="shared" si="5"/>
        <v>7</v>
      </c>
    </row>
    <row r="154" spans="1:13" x14ac:dyDescent="0.25">
      <c r="A154" s="41" t="s">
        <v>154</v>
      </c>
      <c r="B154" s="40">
        <f t="array" ref="B154">INDEX('UNESCO Data'!$M$3:$M$4658,MATCH(A154&amp;$B$397,'UNESCO Data'!$B$3:$B$4658&amp;'UNESCO Data'!$A$3:$A$4658,0))</f>
        <v>23.621079999999999</v>
      </c>
      <c r="C154" s="40">
        <f t="array" ref="C154">INDEX('UNESCO Data'!$M$3:$M$4658,MATCH(A154&amp;$C$397,'UNESCO Data'!$B$3:$B$4658&amp;'UNESCO Data'!$A$3:$A$4658,0))</f>
        <v>47.342260000000003</v>
      </c>
      <c r="D154" s="40">
        <f t="array" ref="D154">INDEX('UNESCO Data'!$M$3:$M$4658,MATCH(A154&amp;$D$397,'UNESCO Data'!$B$3:$B$4658&amp;'UNESCO Data'!$A$3:$A$4658,0))</f>
        <v>76.859639999999999</v>
      </c>
      <c r="E154" s="40">
        <f t="array" ref="E154">INDEX('UNESCO Data'!$M$3:$M$4658,MATCH(A154&amp;$E$397,'UNESCO Data'!$B$3:$B$4658&amp;'UNESCO Data'!$A$3:$A$4658,0))</f>
        <v>41.765259999999998</v>
      </c>
      <c r="F154" s="40">
        <f t="array" ref="F154">INDEX('UNESCO Data'!$M$3:$M$4658,MATCH(A154&amp;$F$397,'UNESCO Data'!$B$3:$B$4658&amp;'UNESCO Data'!$A$3:$A$4658,0))</f>
        <v>12.74417</v>
      </c>
      <c r="G154" s="40">
        <f t="array" ref="G154">INDEX('UNESCO Data'!$M$3:$M$4658,MATCH(A154&amp;$G$397,'UNESCO Data'!$B$3:$B$4658&amp;'UNESCO Data'!$A$3:$A$4658,0))</f>
        <v>6.0275800000000004</v>
      </c>
      <c r="H154" s="40">
        <f t="array" ref="H154">INDEX('UNESCO Data'!$M$3:$M$4658,MATCH(A154&amp;$H$397,'UNESCO Data'!$B$3:$B$4658&amp;'UNESCO Data'!$A$3:$A$4658,0))</f>
        <v>2.11822</v>
      </c>
      <c r="I154" s="40">
        <f t="array" ref="I154">INDEX('UNESCO Data'!$M$3:$M$4658,MATCH(A154&amp;$I$397,'UNESCO Data'!$B$3:$B$4658&amp;'UNESCO Data'!$A$3:$A$4658,0))</f>
        <v>63.567279999999997</v>
      </c>
      <c r="J154" s="40">
        <f t="array" ref="J154">INDEX('UNESCO Data'!$M$3:$M$4658,MATCH(A154&amp;$J$397,'UNESCO Data'!$B$3:$B$4658&amp;'UNESCO Data'!$A$3:$A$4658,0))</f>
        <v>68.339820000000003</v>
      </c>
      <c r="K154" s="40">
        <f t="array" ref="K154">INDEX('UNESCO Data'!$M$3:$M$4658,MATCH(A154&amp;$K$397,'UNESCO Data'!$B$3:$B$4658&amp;'UNESCO Data'!$A$3:$A$4658,0))</f>
        <v>32.090040000000002</v>
      </c>
      <c r="L154" s="40">
        <f t="array" ref="L154">INDEX('UNESCO Data'!$M$3:$M$4658,MATCH(A154&amp;$L$397,'UNESCO Data'!$B$3:$B$4658&amp;'UNESCO Data'!$A$3:$A$4658,0))</f>
        <v>24.76247</v>
      </c>
      <c r="M154" s="42">
        <f t="shared" si="5"/>
        <v>11</v>
      </c>
    </row>
    <row r="155" spans="1:13" x14ac:dyDescent="0.25">
      <c r="A155" s="41" t="s">
        <v>155</v>
      </c>
      <c r="B155" s="40">
        <f t="array" ref="B155">INDEX('UNESCO Data'!$M$3:$M$4658,MATCH(A155&amp;$B$397,'UNESCO Data'!$B$3:$B$4658&amp;'UNESCO Data'!$A$3:$A$4658,0))</f>
        <v>0.69703999999999999</v>
      </c>
      <c r="C155" s="40">
        <f t="array" ref="C155">INDEX('UNESCO Data'!$M$3:$M$4658,MATCH(A155&amp;$C$397,'UNESCO Data'!$B$3:$B$4658&amp;'UNESCO Data'!$A$3:$A$4658,0))</f>
        <v>1.2290000000000001E-2</v>
      </c>
      <c r="D155" s="40">
        <f t="array" ref="D155">INDEX('UNESCO Data'!$M$3:$M$4658,MATCH(A155&amp;$D$397,'UNESCO Data'!$B$3:$B$4658&amp;'UNESCO Data'!$A$3:$A$4658,0))</f>
        <v>9.1600400000000004</v>
      </c>
      <c r="E155" s="40">
        <f t="array" ref="E155">INDEX('UNESCO Data'!$M$3:$M$4658,MATCH(A155&amp;$E$397,'UNESCO Data'!$B$3:$B$4658&amp;'UNESCO Data'!$A$3:$A$4658,0))</f>
        <v>99.90652</v>
      </c>
      <c r="F155" s="40">
        <f t="array" ref="F155">INDEX('UNESCO Data'!$M$3:$M$4658,MATCH(A155&amp;$F$397,'UNESCO Data'!$B$3:$B$4658&amp;'UNESCO Data'!$A$3:$A$4658,0))</f>
        <v>39.110120000000002</v>
      </c>
      <c r="G155" s="40">
        <f t="array" ref="G155">INDEX('UNESCO Data'!$M$3:$M$4658,MATCH(A155&amp;$G$397,'UNESCO Data'!$B$3:$B$4658&amp;'UNESCO Data'!$A$3:$A$4658,0))</f>
        <v>57.694299999999998</v>
      </c>
      <c r="H155" s="40">
        <f t="array" ref="H155">INDEX('UNESCO Data'!$M$3:$M$4658,MATCH(A155&amp;$H$397,'UNESCO Data'!$B$3:$B$4658&amp;'UNESCO Data'!$A$3:$A$4658,0))</f>
        <v>10.558350000000001</v>
      </c>
      <c r="I155" s="40">
        <f t="array" ref="I155">INDEX('UNESCO Data'!$M$3:$M$4658,MATCH(A155&amp;$I$397,'UNESCO Data'!$B$3:$B$4658&amp;'UNESCO Data'!$A$3:$A$4658,0))</f>
        <v>98.397630000000007</v>
      </c>
      <c r="J155" s="40">
        <f t="array" ref="J155">INDEX('UNESCO Data'!$M$3:$M$4658,MATCH(A155&amp;$J$397,'UNESCO Data'!$B$3:$B$4658&amp;'UNESCO Data'!$A$3:$A$4658,0))</f>
        <v>55.734430000000003</v>
      </c>
      <c r="K155" s="40">
        <f t="array" ref="K155">INDEX('UNESCO Data'!$M$3:$M$4658,MATCH(A155&amp;$K$397,'UNESCO Data'!$B$3:$B$4658&amp;'UNESCO Data'!$A$3:$A$4658,0))</f>
        <v>15.242929999999999</v>
      </c>
      <c r="L155" s="40">
        <f t="array" ref="L155">INDEX('UNESCO Data'!$M$3:$M$4658,MATCH(A155&amp;$L$397,'UNESCO Data'!$B$3:$B$4658&amp;'UNESCO Data'!$A$3:$A$4658,0))</f>
        <v>9.1016100000000009</v>
      </c>
      <c r="M155" s="42">
        <f t="shared" si="5"/>
        <v>11</v>
      </c>
    </row>
    <row r="156" spans="1:13" x14ac:dyDescent="0.25">
      <c r="A156" s="41" t="s">
        <v>156</v>
      </c>
      <c r="B156" s="40">
        <f t="array" ref="B156">INDEX('UNESCO Data'!$M$3:$M$4658,MATCH(A156&amp;$B$397,'UNESCO Data'!$B$3:$B$4658&amp;'UNESCO Data'!$A$3:$A$4658,0))</f>
        <v>3.5174699999999999</v>
      </c>
      <c r="C156" s="40" t="str">
        <f t="array" ref="C156">INDEX('UNESCO Data'!$M$3:$M$4658,MATCH(A156&amp;$C$397,'UNESCO Data'!$B$3:$B$4658&amp;'UNESCO Data'!$A$3:$A$4658,0))</f>
        <v/>
      </c>
      <c r="D156" s="40">
        <f t="array" ref="D156">INDEX('UNESCO Data'!$M$3:$M$4658,MATCH(A156&amp;$D$397,'UNESCO Data'!$B$3:$B$4658&amp;'UNESCO Data'!$A$3:$A$4658,0))</f>
        <v>14.588240000000001</v>
      </c>
      <c r="E156" s="40" t="str">
        <f t="array" ref="E156">INDEX('UNESCO Data'!$M$3:$M$4658,MATCH(A156&amp;$E$397,'UNESCO Data'!$B$3:$B$4658&amp;'UNESCO Data'!$A$3:$A$4658,0))</f>
        <v/>
      </c>
      <c r="F156" s="40" t="str">
        <f t="array" ref="F156">INDEX('UNESCO Data'!$M$3:$M$4658,MATCH(A156&amp;$F$397,'UNESCO Data'!$B$3:$B$4658&amp;'UNESCO Data'!$A$3:$A$4658,0))</f>
        <v/>
      </c>
      <c r="G156" s="40" t="str">
        <f t="array" ref="G156">INDEX('UNESCO Data'!$M$3:$M$4658,MATCH(A156&amp;$G$397,'UNESCO Data'!$B$3:$B$4658&amp;'UNESCO Data'!$A$3:$A$4658,0))</f>
        <v/>
      </c>
      <c r="H156" s="40" t="str">
        <f t="array" ref="H156">INDEX('UNESCO Data'!$M$3:$M$4658,MATCH(A156&amp;$H$397,'UNESCO Data'!$B$3:$B$4658&amp;'UNESCO Data'!$A$3:$A$4658,0))</f>
        <v/>
      </c>
      <c r="I156" s="40">
        <f t="array" ref="I156">INDEX('UNESCO Data'!$M$3:$M$4658,MATCH(A156&amp;$I$397,'UNESCO Data'!$B$3:$B$4658&amp;'UNESCO Data'!$A$3:$A$4658,0))</f>
        <v>99.553219999999996</v>
      </c>
      <c r="J156" s="40">
        <f t="array" ref="J156">INDEX('UNESCO Data'!$M$3:$M$4658,MATCH(A156&amp;$J$397,'UNESCO Data'!$B$3:$B$4658&amp;'UNESCO Data'!$A$3:$A$4658,0))</f>
        <v>83.639139999999998</v>
      </c>
      <c r="K156" s="40">
        <f t="array" ref="K156">INDEX('UNESCO Data'!$M$3:$M$4658,MATCH(A156&amp;$K$397,'UNESCO Data'!$B$3:$B$4658&amp;'UNESCO Data'!$A$3:$A$4658,0))</f>
        <v>13.72171</v>
      </c>
      <c r="L156" s="40">
        <f t="array" ref="L156">INDEX('UNESCO Data'!$M$3:$M$4658,MATCH(A156&amp;$L$397,'UNESCO Data'!$B$3:$B$4658&amp;'UNESCO Data'!$A$3:$A$4658,0))</f>
        <v>10.38641</v>
      </c>
      <c r="M156" s="42">
        <f t="shared" si="5"/>
        <v>6</v>
      </c>
    </row>
    <row r="157" spans="1:13" x14ac:dyDescent="0.25">
      <c r="A157" s="41" t="s">
        <v>157</v>
      </c>
      <c r="B157" s="40">
        <f t="array" ref="B157">INDEX('UNESCO Data'!$M$3:$M$4658,MATCH(A157&amp;$B$397,'UNESCO Data'!$B$3:$B$4658&amp;'UNESCO Data'!$A$3:$A$4658,0))</f>
        <v>0.68149000000000004</v>
      </c>
      <c r="C157" s="40">
        <f t="array" ref="C157">INDEX('UNESCO Data'!$M$3:$M$4658,MATCH(A157&amp;$C$397,'UNESCO Data'!$B$3:$B$4658&amp;'UNESCO Data'!$A$3:$A$4658,0))</f>
        <v>25.069420000000001</v>
      </c>
      <c r="D157" s="40">
        <f t="array" ref="D157">INDEX('UNESCO Data'!$M$3:$M$4658,MATCH(A157&amp;$D$397,'UNESCO Data'!$B$3:$B$4658&amp;'UNESCO Data'!$A$3:$A$4658,0))</f>
        <v>42.860999999999997</v>
      </c>
      <c r="E157" s="40">
        <f t="array" ref="E157">INDEX('UNESCO Data'!$M$3:$M$4658,MATCH(A157&amp;$E$397,'UNESCO Data'!$B$3:$B$4658&amp;'UNESCO Data'!$A$3:$A$4658,0))</f>
        <v>68.338989999999995</v>
      </c>
      <c r="F157" s="40">
        <f t="array" ref="F157">INDEX('UNESCO Data'!$M$3:$M$4658,MATCH(A157&amp;$F$397,'UNESCO Data'!$B$3:$B$4658&amp;'UNESCO Data'!$A$3:$A$4658,0))</f>
        <v>32.760829999999999</v>
      </c>
      <c r="G157" s="40">
        <f t="array" ref="G157">INDEX('UNESCO Data'!$M$3:$M$4658,MATCH(A157&amp;$G$397,'UNESCO Data'!$B$3:$B$4658&amp;'UNESCO Data'!$A$3:$A$4658,0))</f>
        <v>16.789180000000002</v>
      </c>
      <c r="H157" s="40">
        <f t="array" ref="H157">INDEX('UNESCO Data'!$M$3:$M$4658,MATCH(A157&amp;$H$397,'UNESCO Data'!$B$3:$B$4658&amp;'UNESCO Data'!$A$3:$A$4658,0))</f>
        <v>4.2968820000000001</v>
      </c>
      <c r="I157" s="40">
        <f t="array" ref="I157">INDEX('UNESCO Data'!$M$3:$M$4658,MATCH(A157&amp;$I$397,'UNESCO Data'!$B$3:$B$4658&amp;'UNESCO Data'!$A$3:$A$4658,0))</f>
        <v>59.168050000000001</v>
      </c>
      <c r="J157" s="40">
        <f t="array" ref="J157">INDEX('UNESCO Data'!$M$3:$M$4658,MATCH(A157&amp;$J$397,'UNESCO Data'!$B$3:$B$4658&amp;'UNESCO Data'!$A$3:$A$4658,0))</f>
        <v>29.325399999999998</v>
      </c>
      <c r="K157" s="40">
        <f t="array" ref="K157">INDEX('UNESCO Data'!$M$3:$M$4658,MATCH(A157&amp;$K$397,'UNESCO Data'!$B$3:$B$4658&amp;'UNESCO Data'!$A$3:$A$4658,0))</f>
        <v>18.389119999999998</v>
      </c>
      <c r="L157" s="40">
        <f t="array" ref="L157">INDEX('UNESCO Data'!$M$3:$M$4658,MATCH(A157&amp;$L$397,'UNESCO Data'!$B$3:$B$4658&amp;'UNESCO Data'!$A$3:$A$4658,0))</f>
        <v>15.09174</v>
      </c>
      <c r="M157" s="42">
        <f t="shared" si="5"/>
        <v>11</v>
      </c>
    </row>
    <row r="158" spans="1:13" x14ac:dyDescent="0.25">
      <c r="A158" s="41" t="s">
        <v>158</v>
      </c>
      <c r="B158" s="40" t="str">
        <f t="array" ref="B158">INDEX('UNESCO Data'!$M$3:$M$4658,MATCH(A158&amp;$B$397,'UNESCO Data'!$B$3:$B$4658&amp;'UNESCO Data'!$A$3:$A$4658,0))</f>
        <v/>
      </c>
      <c r="C158" s="40" t="str">
        <f t="array" ref="C158">INDEX('UNESCO Data'!$M$3:$M$4658,MATCH(A158&amp;$C$397,'UNESCO Data'!$B$3:$B$4658&amp;'UNESCO Data'!$A$3:$A$4658,0))</f>
        <v/>
      </c>
      <c r="D158" s="40" t="str">
        <f t="array" ref="D158">INDEX('UNESCO Data'!$M$3:$M$4658,MATCH(A158&amp;$D$397,'UNESCO Data'!$B$3:$B$4658&amp;'UNESCO Data'!$A$3:$A$4658,0))</f>
        <v/>
      </c>
      <c r="E158" s="40" t="str">
        <f t="array" ref="E158">INDEX('UNESCO Data'!$M$3:$M$4658,MATCH(A158&amp;$E$397,'UNESCO Data'!$B$3:$B$4658&amp;'UNESCO Data'!$A$3:$A$4658,0))</f>
        <v/>
      </c>
      <c r="F158" s="40" t="str">
        <f t="array" ref="F158">INDEX('UNESCO Data'!$M$3:$M$4658,MATCH(A158&amp;$F$397,'UNESCO Data'!$B$3:$B$4658&amp;'UNESCO Data'!$A$3:$A$4658,0))</f>
        <v/>
      </c>
      <c r="G158" s="40" t="str">
        <f t="array" ref="G158">INDEX('UNESCO Data'!$M$3:$M$4658,MATCH(A158&amp;$G$397,'UNESCO Data'!$B$3:$B$4658&amp;'UNESCO Data'!$A$3:$A$4658,0))</f>
        <v/>
      </c>
      <c r="H158" s="40">
        <f t="array" ref="H158">INDEX('UNESCO Data'!$M$3:$M$4658,MATCH(A158&amp;$H$397,'UNESCO Data'!$B$3:$B$4658&amp;'UNESCO Data'!$A$3:$A$4658,0))</f>
        <v>11.030329999999999</v>
      </c>
      <c r="I158" s="40">
        <f t="array" ref="I158">INDEX('UNESCO Data'!$M$3:$M$4658,MATCH(A158&amp;$I$397,'UNESCO Data'!$B$3:$B$4658&amp;'UNESCO Data'!$A$3:$A$4658,0))</f>
        <v>99.919929999999994</v>
      </c>
      <c r="J158" s="40" t="str">
        <f t="array" ref="J158">INDEX('UNESCO Data'!$M$3:$M$4658,MATCH(A158&amp;$J$397,'UNESCO Data'!$B$3:$B$4658&amp;'UNESCO Data'!$A$3:$A$4658,0))</f>
        <v/>
      </c>
      <c r="K158" s="40" t="str">
        <f t="array" ref="K158">INDEX('UNESCO Data'!$M$3:$M$4658,MATCH(A158&amp;$K$397,'UNESCO Data'!$B$3:$B$4658&amp;'UNESCO Data'!$A$3:$A$4658,0))</f>
        <v/>
      </c>
      <c r="L158" s="40">
        <f t="array" ref="L158">INDEX('UNESCO Data'!$M$3:$M$4658,MATCH(A158&amp;$L$397,'UNESCO Data'!$B$3:$B$4658&amp;'UNESCO Data'!$A$3:$A$4658,0))</f>
        <v>19.958659999999998</v>
      </c>
      <c r="M158" s="42">
        <f t="shared" si="5"/>
        <v>3</v>
      </c>
    </row>
    <row r="159" spans="1:13" x14ac:dyDescent="0.25">
      <c r="A159" s="41" t="s">
        <v>159</v>
      </c>
      <c r="B159" s="40" t="str">
        <f t="array" ref="B159">INDEX('UNESCO Data'!$M$3:$M$4658,MATCH(A159&amp;$B$397,'UNESCO Data'!$B$3:$B$4658&amp;'UNESCO Data'!$A$3:$A$4658,0))</f>
        <v/>
      </c>
      <c r="C159" s="40" t="str">
        <f t="array" ref="C159">INDEX('UNESCO Data'!$M$3:$M$4658,MATCH(A159&amp;$C$397,'UNESCO Data'!$B$3:$B$4658&amp;'UNESCO Data'!$A$3:$A$4658,0))</f>
        <v/>
      </c>
      <c r="D159" s="40" t="str">
        <f t="array" ref="D159">INDEX('UNESCO Data'!$M$3:$M$4658,MATCH(A159&amp;$D$397,'UNESCO Data'!$B$3:$B$4658&amp;'UNESCO Data'!$A$3:$A$4658,0))</f>
        <v/>
      </c>
      <c r="E159" s="40" t="str">
        <f t="array" ref="E159">INDEX('UNESCO Data'!$M$3:$M$4658,MATCH(A159&amp;$E$397,'UNESCO Data'!$B$3:$B$4658&amp;'UNESCO Data'!$A$3:$A$4658,0))</f>
        <v/>
      </c>
      <c r="F159" s="40">
        <f t="array" ref="F159">INDEX('UNESCO Data'!$M$3:$M$4658,MATCH(A159&amp;$F$397,'UNESCO Data'!$B$3:$B$4658&amp;'UNESCO Data'!$A$3:$A$4658,0))</f>
        <v>99.870859999999993</v>
      </c>
      <c r="G159" s="40">
        <f t="array" ref="G159">INDEX('UNESCO Data'!$M$3:$M$4658,MATCH(A159&amp;$G$397,'UNESCO Data'!$B$3:$B$4658&amp;'UNESCO Data'!$A$3:$A$4658,0))</f>
        <v>91.330120000000008</v>
      </c>
      <c r="H159" s="40">
        <f t="array" ref="H159">INDEX('UNESCO Data'!$M$3:$M$4658,MATCH(A159&amp;$H$397,'UNESCO Data'!$B$3:$B$4658&amp;'UNESCO Data'!$A$3:$A$4658,0))</f>
        <v>12.541359999999999</v>
      </c>
      <c r="I159" s="40" t="str">
        <f t="array" ref="I159">INDEX('UNESCO Data'!$M$3:$M$4658,MATCH(A159&amp;$I$397,'UNESCO Data'!$B$3:$B$4658&amp;'UNESCO Data'!$A$3:$A$4658,0))</f>
        <v/>
      </c>
      <c r="J159" s="40" t="str">
        <f t="array" ref="J159">INDEX('UNESCO Data'!$M$3:$M$4658,MATCH(A159&amp;$J$397,'UNESCO Data'!$B$3:$B$4658&amp;'UNESCO Data'!$A$3:$A$4658,0))</f>
        <v/>
      </c>
      <c r="K159" s="40">
        <f t="array" ref="K159">INDEX('UNESCO Data'!$M$3:$M$4658,MATCH(A159&amp;$K$397,'UNESCO Data'!$B$3:$B$4658&amp;'UNESCO Data'!$A$3:$A$4658,0))</f>
        <v>15.24933</v>
      </c>
      <c r="L159" s="40">
        <f t="array" ref="L159">INDEX('UNESCO Data'!$M$3:$M$4658,MATCH(A159&amp;$L$397,'UNESCO Data'!$B$3:$B$4658&amp;'UNESCO Data'!$A$3:$A$4658,0))</f>
        <v>10.160119999999999</v>
      </c>
      <c r="M159" s="42">
        <f t="shared" si="5"/>
        <v>5</v>
      </c>
    </row>
    <row r="160" spans="1:13" x14ac:dyDescent="0.25">
      <c r="A160" s="41" t="s">
        <v>160</v>
      </c>
      <c r="B160" s="40">
        <f t="array" ref="B160">INDEX('UNESCO Data'!$M$3:$M$4658,MATCH(A160&amp;$B$397,'UNESCO Data'!$B$3:$B$4658&amp;'UNESCO Data'!$A$3:$A$4658,0))</f>
        <v>1.6424399999999999</v>
      </c>
      <c r="C160" s="40">
        <f t="array" ref="C160">INDEX('UNESCO Data'!$M$3:$M$4658,MATCH(A160&amp;$C$397,'UNESCO Data'!$B$3:$B$4658&amp;'UNESCO Data'!$A$3:$A$4658,0))</f>
        <v>1.2488600000000001</v>
      </c>
      <c r="D160" s="40">
        <f t="array" ref="D160">INDEX('UNESCO Data'!$M$3:$M$4658,MATCH(A160&amp;$D$397,'UNESCO Data'!$B$3:$B$4658&amp;'UNESCO Data'!$A$3:$A$4658,0))</f>
        <v>4.3733000000000004</v>
      </c>
      <c r="E160" s="40" t="str">
        <f t="array" ref="E160">INDEX('UNESCO Data'!$M$3:$M$4658,MATCH(A160&amp;$E$397,'UNESCO Data'!$B$3:$B$4658&amp;'UNESCO Data'!$A$3:$A$4658,0))</f>
        <v/>
      </c>
      <c r="F160" s="40">
        <f t="array" ref="F160">INDEX('UNESCO Data'!$M$3:$M$4658,MATCH(A160&amp;$F$397,'UNESCO Data'!$B$3:$B$4658&amp;'UNESCO Data'!$A$3:$A$4658,0))</f>
        <v>99.76155</v>
      </c>
      <c r="G160" s="40">
        <f t="array" ref="G160">INDEX('UNESCO Data'!$M$3:$M$4658,MATCH(A160&amp;$G$397,'UNESCO Data'!$B$3:$B$4658&amp;'UNESCO Data'!$A$3:$A$4658,0))</f>
        <v>93.162189999999995</v>
      </c>
      <c r="H160" s="40">
        <f t="array" ref="H160">INDEX('UNESCO Data'!$M$3:$M$4658,MATCH(A160&amp;$H$397,'UNESCO Data'!$B$3:$B$4658&amp;'UNESCO Data'!$A$3:$A$4658,0))</f>
        <v>12.27722</v>
      </c>
      <c r="I160" s="40">
        <f t="array" ref="I160">INDEX('UNESCO Data'!$M$3:$M$4658,MATCH(A160&amp;$I$397,'UNESCO Data'!$B$3:$B$4658&amp;'UNESCO Data'!$A$3:$A$4658,0))</f>
        <v>99.913200000000003</v>
      </c>
      <c r="J160" s="40" t="str">
        <f t="array" ref="J160">INDEX('UNESCO Data'!$M$3:$M$4658,MATCH(A160&amp;$J$397,'UNESCO Data'!$B$3:$B$4658&amp;'UNESCO Data'!$A$3:$A$4658,0))</f>
        <v/>
      </c>
      <c r="K160" s="40">
        <f t="array" ref="K160">INDEX('UNESCO Data'!$M$3:$M$4658,MATCH(A160&amp;$K$397,'UNESCO Data'!$B$3:$B$4658&amp;'UNESCO Data'!$A$3:$A$4658,0))</f>
        <v>16.885899999999999</v>
      </c>
      <c r="L160" s="40">
        <f t="array" ref="L160">INDEX('UNESCO Data'!$M$3:$M$4658,MATCH(A160&amp;$L$397,'UNESCO Data'!$B$3:$B$4658&amp;'UNESCO Data'!$A$3:$A$4658,0))</f>
        <v>9.9950399999999995</v>
      </c>
      <c r="M160" s="42">
        <f t="shared" si="5"/>
        <v>9</v>
      </c>
    </row>
    <row r="161" spans="1:13" x14ac:dyDescent="0.25">
      <c r="A161" s="41" t="s">
        <v>161</v>
      </c>
      <c r="B161" s="40">
        <f t="array" ref="B161">INDEX('UNESCO Data'!$M$3:$M$4658,MATCH(A161&amp;$B$397,'UNESCO Data'!$B$3:$B$4658&amp;'UNESCO Data'!$A$3:$A$4658,0))</f>
        <v>29.34497</v>
      </c>
      <c r="C161" s="40" t="str">
        <f t="array" ref="C161">INDEX('UNESCO Data'!$M$3:$M$4658,MATCH(A161&amp;$C$397,'UNESCO Data'!$B$3:$B$4658&amp;'UNESCO Data'!$A$3:$A$4658,0))</f>
        <v/>
      </c>
      <c r="D161" s="40" t="str">
        <f t="array" ref="D161">INDEX('UNESCO Data'!$M$3:$M$4658,MATCH(A161&amp;$D$397,'UNESCO Data'!$B$3:$B$4658&amp;'UNESCO Data'!$A$3:$A$4658,0))</f>
        <v/>
      </c>
      <c r="E161" s="40" t="str">
        <f t="array" ref="E161">INDEX('UNESCO Data'!$M$3:$M$4658,MATCH(A161&amp;$E$397,'UNESCO Data'!$B$3:$B$4658&amp;'UNESCO Data'!$A$3:$A$4658,0))</f>
        <v/>
      </c>
      <c r="F161" s="40" t="str">
        <f t="array" ref="F161">INDEX('UNESCO Data'!$M$3:$M$4658,MATCH(A161&amp;$F$397,'UNESCO Data'!$B$3:$B$4658&amp;'UNESCO Data'!$A$3:$A$4658,0))</f>
        <v/>
      </c>
      <c r="G161" s="40" t="str">
        <f t="array" ref="G161">INDEX('UNESCO Data'!$M$3:$M$4658,MATCH(A161&amp;$G$397,'UNESCO Data'!$B$3:$B$4658&amp;'UNESCO Data'!$A$3:$A$4658,0))</f>
        <v/>
      </c>
      <c r="H161" s="40" t="str">
        <f t="array" ref="H161">INDEX('UNESCO Data'!$M$3:$M$4658,MATCH(A161&amp;$H$397,'UNESCO Data'!$B$3:$B$4658&amp;'UNESCO Data'!$A$3:$A$4658,0))</f>
        <v/>
      </c>
      <c r="I161" s="40" t="str">
        <f t="array" ref="I161">INDEX('UNESCO Data'!$M$3:$M$4658,MATCH(A161&amp;$I$397,'UNESCO Data'!$B$3:$B$4658&amp;'UNESCO Data'!$A$3:$A$4658,0))</f>
        <v/>
      </c>
      <c r="J161" s="40">
        <f t="array" ref="J161">INDEX('UNESCO Data'!$M$3:$M$4658,MATCH(A161&amp;$J$397,'UNESCO Data'!$B$3:$B$4658&amp;'UNESCO Data'!$A$3:$A$4658,0))</f>
        <v>59.195259999999998</v>
      </c>
      <c r="K161" s="40">
        <f t="array" ref="K161">INDEX('UNESCO Data'!$M$3:$M$4658,MATCH(A161&amp;$K$397,'UNESCO Data'!$B$3:$B$4658&amp;'UNESCO Data'!$A$3:$A$4658,0))</f>
        <v>25.730930000000001</v>
      </c>
      <c r="L161" s="40">
        <f t="array" ref="L161">INDEX('UNESCO Data'!$M$3:$M$4658,MATCH(A161&amp;$L$397,'UNESCO Data'!$B$3:$B$4658&amp;'UNESCO Data'!$A$3:$A$4658,0))</f>
        <v>17.478490000000001</v>
      </c>
      <c r="M161" s="42">
        <f t="shared" si="5"/>
        <v>4</v>
      </c>
    </row>
    <row r="162" spans="1:13" x14ac:dyDescent="0.25">
      <c r="A162" s="41" t="s">
        <v>162</v>
      </c>
      <c r="B162" s="40" t="str">
        <f t="array" ref="B162">INDEX('UNESCO Data'!$M$3:$M$4658,MATCH(A162&amp;$B$397,'UNESCO Data'!$B$3:$B$4658&amp;'UNESCO Data'!$A$3:$A$4658,0))</f>
        <v/>
      </c>
      <c r="C162" s="40" t="str">
        <f t="array" ref="C162">INDEX('UNESCO Data'!$M$3:$M$4658,MATCH(A162&amp;$C$397,'UNESCO Data'!$B$3:$B$4658&amp;'UNESCO Data'!$A$3:$A$4658,0))</f>
        <v/>
      </c>
      <c r="D162" s="40" t="str">
        <f t="array" ref="D162">INDEX('UNESCO Data'!$M$3:$M$4658,MATCH(A162&amp;$D$397,'UNESCO Data'!$B$3:$B$4658&amp;'UNESCO Data'!$A$3:$A$4658,0))</f>
        <v/>
      </c>
      <c r="E162" s="40" t="str">
        <f t="array" ref="E162">INDEX('UNESCO Data'!$M$3:$M$4658,MATCH(A162&amp;$E$397,'UNESCO Data'!$B$3:$B$4658&amp;'UNESCO Data'!$A$3:$A$4658,0))</f>
        <v/>
      </c>
      <c r="F162" s="40" t="str">
        <f t="array" ref="F162">INDEX('UNESCO Data'!$M$3:$M$4658,MATCH(A162&amp;$F$397,'UNESCO Data'!$B$3:$B$4658&amp;'UNESCO Data'!$A$3:$A$4658,0))</f>
        <v/>
      </c>
      <c r="G162" s="40" t="str">
        <f t="array" ref="G162">INDEX('UNESCO Data'!$M$3:$M$4658,MATCH(A162&amp;$G$397,'UNESCO Data'!$B$3:$B$4658&amp;'UNESCO Data'!$A$3:$A$4658,0))</f>
        <v/>
      </c>
      <c r="H162" s="40" t="str">
        <f t="array" ref="H162">INDEX('UNESCO Data'!$M$3:$M$4658,MATCH(A162&amp;$H$397,'UNESCO Data'!$B$3:$B$4658&amp;'UNESCO Data'!$A$3:$A$4658,0))</f>
        <v/>
      </c>
      <c r="I162" s="40" t="str">
        <f t="array" ref="I162">INDEX('UNESCO Data'!$M$3:$M$4658,MATCH(A162&amp;$I$397,'UNESCO Data'!$B$3:$B$4658&amp;'UNESCO Data'!$A$3:$A$4658,0))</f>
        <v/>
      </c>
      <c r="J162" s="40" t="str">
        <f t="array" ref="J162">INDEX('UNESCO Data'!$M$3:$M$4658,MATCH(A162&amp;$J$397,'UNESCO Data'!$B$3:$B$4658&amp;'UNESCO Data'!$A$3:$A$4658,0))</f>
        <v/>
      </c>
      <c r="K162" s="40" t="str">
        <f t="array" ref="K162">INDEX('UNESCO Data'!$M$3:$M$4658,MATCH(A162&amp;$K$397,'UNESCO Data'!$B$3:$B$4658&amp;'UNESCO Data'!$A$3:$A$4658,0))</f>
        <v/>
      </c>
      <c r="L162" s="40" t="str">
        <f t="array" ref="L162">INDEX('UNESCO Data'!$M$3:$M$4658,MATCH(A162&amp;$L$397,'UNESCO Data'!$B$3:$B$4658&amp;'UNESCO Data'!$A$3:$A$4658,0))</f>
        <v/>
      </c>
      <c r="M162" s="42">
        <f t="shared" si="5"/>
        <v>0</v>
      </c>
    </row>
    <row r="163" spans="1:13" x14ac:dyDescent="0.25">
      <c r="A163" s="41" t="s">
        <v>163</v>
      </c>
      <c r="B163" s="40">
        <f t="array" ref="B163">INDEX('UNESCO Data'!$M$3:$M$4658,MATCH(A163&amp;$B$397,'UNESCO Data'!$B$3:$B$4658&amp;'UNESCO Data'!$A$3:$A$4658,0))</f>
        <v>0.62819999999999998</v>
      </c>
      <c r="C163" s="40">
        <f t="array" ref="C163">INDEX('UNESCO Data'!$M$3:$M$4658,MATCH(A163&amp;$C$397,'UNESCO Data'!$B$3:$B$4658&amp;'UNESCO Data'!$A$3:$A$4658,0))</f>
        <v>2.6909000000000001</v>
      </c>
      <c r="D163" s="40">
        <f t="array" ref="D163">INDEX('UNESCO Data'!$M$3:$M$4658,MATCH(A163&amp;$D$397,'UNESCO Data'!$B$3:$B$4658&amp;'UNESCO Data'!$A$3:$A$4658,0))</f>
        <v>15.096699999999998</v>
      </c>
      <c r="E163" s="40">
        <f t="array" ref="E163">INDEX('UNESCO Data'!$M$3:$M$4658,MATCH(A163&amp;$E$397,'UNESCO Data'!$B$3:$B$4658&amp;'UNESCO Data'!$A$3:$A$4658,0))</f>
        <v>94.793710000000004</v>
      </c>
      <c r="F163" s="40">
        <f t="array" ref="F163">INDEX('UNESCO Data'!$M$3:$M$4658,MATCH(A163&amp;$F$397,'UNESCO Data'!$B$3:$B$4658&amp;'UNESCO Data'!$A$3:$A$4658,0))</f>
        <v>87.878290000000007</v>
      </c>
      <c r="G163" s="40">
        <f t="array" ref="G163">INDEX('UNESCO Data'!$M$3:$M$4658,MATCH(A163&amp;$G$397,'UNESCO Data'!$B$3:$B$4658&amp;'UNESCO Data'!$A$3:$A$4658,0))</f>
        <v>52.391779999999997</v>
      </c>
      <c r="H163" s="40">
        <f t="array" ref="H163">INDEX('UNESCO Data'!$M$3:$M$4658,MATCH(A163&amp;$H$397,'UNESCO Data'!$B$3:$B$4658&amp;'UNESCO Data'!$A$3:$A$4658,0))</f>
        <v>10.09343</v>
      </c>
      <c r="I163" s="40">
        <f t="array" ref="I163">INDEX('UNESCO Data'!$M$3:$M$4658,MATCH(A163&amp;$I$397,'UNESCO Data'!$B$3:$B$4658&amp;'UNESCO Data'!$A$3:$A$4658,0))</f>
        <v>99.398409999999998</v>
      </c>
      <c r="J163" s="40" t="str">
        <f t="array" ref="J163">INDEX('UNESCO Data'!$M$3:$M$4658,MATCH(A163&amp;$J$397,'UNESCO Data'!$B$3:$B$4658&amp;'UNESCO Data'!$A$3:$A$4658,0))</f>
        <v/>
      </c>
      <c r="K163" s="40">
        <f t="array" ref="K163">INDEX('UNESCO Data'!$M$3:$M$4658,MATCH(A163&amp;$K$397,'UNESCO Data'!$B$3:$B$4658&amp;'UNESCO Data'!$A$3:$A$4658,0))</f>
        <v>33.595660000000002</v>
      </c>
      <c r="L163" s="40">
        <f t="array" ref="L163">INDEX('UNESCO Data'!$M$3:$M$4658,MATCH(A163&amp;$L$397,'UNESCO Data'!$B$3:$B$4658&amp;'UNESCO Data'!$A$3:$A$4658,0))</f>
        <v>19.13034</v>
      </c>
      <c r="M163" s="42">
        <f t="shared" si="5"/>
        <v>10</v>
      </c>
    </row>
    <row r="164" spans="1:13" x14ac:dyDescent="0.25">
      <c r="A164" s="41" t="s">
        <v>164</v>
      </c>
      <c r="B164" s="40">
        <f t="array" ref="B164">INDEX('UNESCO Data'!$M$3:$M$4658,MATCH(A164&amp;$B$397,'UNESCO Data'!$B$3:$B$4658&amp;'UNESCO Data'!$A$3:$A$4658,0))</f>
        <v>73.255399999999995</v>
      </c>
      <c r="C164" s="40">
        <f t="array" ref="C164">INDEX('UNESCO Data'!$M$3:$M$4658,MATCH(A164&amp;$C$397,'UNESCO Data'!$B$3:$B$4658&amp;'UNESCO Data'!$A$3:$A$4658,0))</f>
        <v>59.734610000000004</v>
      </c>
      <c r="D164" s="40">
        <f t="array" ref="D164">INDEX('UNESCO Data'!$M$3:$M$4658,MATCH(A164&amp;$D$397,'UNESCO Data'!$B$3:$B$4658&amp;'UNESCO Data'!$A$3:$A$4658,0))</f>
        <v>65.870199999999997</v>
      </c>
      <c r="E164" s="40">
        <f t="array" ref="E164">INDEX('UNESCO Data'!$M$3:$M$4658,MATCH(A164&amp;$E$397,'UNESCO Data'!$B$3:$B$4658&amp;'UNESCO Data'!$A$3:$A$4658,0))</f>
        <v>18.16442</v>
      </c>
      <c r="F164" s="40">
        <f t="array" ref="F164">INDEX('UNESCO Data'!$M$3:$M$4658,MATCH(A164&amp;$F$397,'UNESCO Data'!$B$3:$B$4658&amp;'UNESCO Data'!$A$3:$A$4658,0))</f>
        <v>9.4072899999999997</v>
      </c>
      <c r="G164" s="40">
        <f t="array" ref="G164">INDEX('UNESCO Data'!$M$3:$M$4658,MATCH(A164&amp;$G$397,'UNESCO Data'!$B$3:$B$4658&amp;'UNESCO Data'!$A$3:$A$4658,0))</f>
        <v>3.05044</v>
      </c>
      <c r="H164" s="40">
        <f t="array" ref="H164">INDEX('UNESCO Data'!$M$3:$M$4658,MATCH(A164&amp;$H$397,'UNESCO Data'!$B$3:$B$4658&amp;'UNESCO Data'!$A$3:$A$4658,0))</f>
        <v>1.372457</v>
      </c>
      <c r="I164" s="40">
        <f t="array" ref="I164">INDEX('UNESCO Data'!$M$3:$M$4658,MATCH(A164&amp;$I$397,'UNESCO Data'!$B$3:$B$4658&amp;'UNESCO Data'!$A$3:$A$4658,0))</f>
        <v>41.77599</v>
      </c>
      <c r="J164" s="40">
        <f t="array" ref="J164">INDEX('UNESCO Data'!$M$3:$M$4658,MATCH(A164&amp;$J$397,'UNESCO Data'!$B$3:$B$4658&amp;'UNESCO Data'!$A$3:$A$4658,0))</f>
        <v>44.027099999999997</v>
      </c>
      <c r="K164" s="40">
        <f t="array" ref="K164">INDEX('UNESCO Data'!$M$3:$M$4658,MATCH(A164&amp;$K$397,'UNESCO Data'!$B$3:$B$4658&amp;'UNESCO Data'!$A$3:$A$4658,0))</f>
        <v>46.75029</v>
      </c>
      <c r="L164" s="40">
        <f t="array" ref="L164">INDEX('UNESCO Data'!$M$3:$M$4658,MATCH(A164&amp;$L$397,'UNESCO Data'!$B$3:$B$4658&amp;'UNESCO Data'!$A$3:$A$4658,0))</f>
        <v>2.56324</v>
      </c>
      <c r="M164" s="42">
        <f t="shared" si="5"/>
        <v>11</v>
      </c>
    </row>
    <row r="165" spans="1:13" x14ac:dyDescent="0.25">
      <c r="A165" s="41" t="s">
        <v>165</v>
      </c>
      <c r="B165" s="40">
        <f t="array" ref="B165">INDEX('UNESCO Data'!$M$3:$M$4658,MATCH(A165&amp;$B$397,'UNESCO Data'!$B$3:$B$4658&amp;'UNESCO Data'!$A$3:$A$4658,0))</f>
        <v>0.35265000000000002</v>
      </c>
      <c r="C165" s="40" t="str">
        <f t="array" ref="C165">INDEX('UNESCO Data'!$M$3:$M$4658,MATCH(A165&amp;$C$397,'UNESCO Data'!$B$3:$B$4658&amp;'UNESCO Data'!$A$3:$A$4658,0))</f>
        <v/>
      </c>
      <c r="D165" s="40">
        <f t="array" ref="D165">INDEX('UNESCO Data'!$M$3:$M$4658,MATCH(A165&amp;$D$397,'UNESCO Data'!$B$3:$B$4658&amp;'UNESCO Data'!$A$3:$A$4658,0))</f>
        <v>1.2848999999999999</v>
      </c>
      <c r="E165" s="40" t="str">
        <f t="array" ref="E165">INDEX('UNESCO Data'!$M$3:$M$4658,MATCH(A165&amp;$E$397,'UNESCO Data'!$B$3:$B$4658&amp;'UNESCO Data'!$A$3:$A$4658,0))</f>
        <v/>
      </c>
      <c r="F165" s="40">
        <f t="array" ref="F165">INDEX('UNESCO Data'!$M$3:$M$4658,MATCH(A165&amp;$F$397,'UNESCO Data'!$B$3:$B$4658&amp;'UNESCO Data'!$A$3:$A$4658,0))</f>
        <v>90.905709999999999</v>
      </c>
      <c r="G165" s="40">
        <f t="array" ref="G165">INDEX('UNESCO Data'!$M$3:$M$4658,MATCH(A165&amp;$G$397,'UNESCO Data'!$B$3:$B$4658&amp;'UNESCO Data'!$A$3:$A$4658,0))</f>
        <v>72.483530000000002</v>
      </c>
      <c r="H165" s="40">
        <f t="array" ref="H165">INDEX('UNESCO Data'!$M$3:$M$4658,MATCH(A165&amp;$H$397,'UNESCO Data'!$B$3:$B$4658&amp;'UNESCO Data'!$A$3:$A$4658,0))</f>
        <v>9.7560500000000001</v>
      </c>
      <c r="I165" s="40">
        <f t="array" ref="I165">INDEX('UNESCO Data'!$M$3:$M$4658,MATCH(A165&amp;$I$397,'UNESCO Data'!$B$3:$B$4658&amp;'UNESCO Data'!$A$3:$A$4658,0))</f>
        <v>99.728629999999995</v>
      </c>
      <c r="J165" s="40" t="str">
        <f t="array" ref="J165">INDEX('UNESCO Data'!$M$3:$M$4658,MATCH(A165&amp;$J$397,'UNESCO Data'!$B$3:$B$4658&amp;'UNESCO Data'!$A$3:$A$4658,0))</f>
        <v/>
      </c>
      <c r="K165" s="40">
        <f t="array" ref="K165">INDEX('UNESCO Data'!$M$3:$M$4658,MATCH(A165&amp;$K$397,'UNESCO Data'!$B$3:$B$4658&amp;'UNESCO Data'!$A$3:$A$4658,0))</f>
        <v>13.18623</v>
      </c>
      <c r="L165" s="40">
        <f t="array" ref="L165">INDEX('UNESCO Data'!$M$3:$M$4658,MATCH(A165&amp;$L$397,'UNESCO Data'!$B$3:$B$4658&amp;'UNESCO Data'!$A$3:$A$4658,0))</f>
        <v>9.5926100000000005</v>
      </c>
      <c r="M165" s="42">
        <f t="shared" si="5"/>
        <v>8</v>
      </c>
    </row>
    <row r="166" spans="1:13" x14ac:dyDescent="0.25">
      <c r="A166" s="41" t="s">
        <v>166</v>
      </c>
      <c r="B166" s="40">
        <f t="array" ref="B166">INDEX('UNESCO Data'!$M$3:$M$4658,MATCH(A166&amp;$B$397,'UNESCO Data'!$B$3:$B$4658&amp;'UNESCO Data'!$A$3:$A$4658,0))</f>
        <v>3.55023</v>
      </c>
      <c r="C166" s="40">
        <f t="array" ref="C166">INDEX('UNESCO Data'!$M$3:$M$4658,MATCH(A166&amp;$C$397,'UNESCO Data'!$B$3:$B$4658&amp;'UNESCO Data'!$A$3:$A$4658,0))</f>
        <v>5.7866400000000002</v>
      </c>
      <c r="D166" s="40">
        <f t="array" ref="D166">INDEX('UNESCO Data'!$M$3:$M$4658,MATCH(A166&amp;$D$397,'UNESCO Data'!$B$3:$B$4658&amp;'UNESCO Data'!$A$3:$A$4658,0))</f>
        <v>17.854240000000001</v>
      </c>
      <c r="E166" s="40" t="str">
        <f t="array" ref="E166">INDEX('UNESCO Data'!$M$3:$M$4658,MATCH(A166&amp;$E$397,'UNESCO Data'!$B$3:$B$4658&amp;'UNESCO Data'!$A$3:$A$4658,0))</f>
        <v/>
      </c>
      <c r="F166" s="40" t="str">
        <f t="array" ref="F166">INDEX('UNESCO Data'!$M$3:$M$4658,MATCH(A166&amp;$F$397,'UNESCO Data'!$B$3:$B$4658&amp;'UNESCO Data'!$A$3:$A$4658,0))</f>
        <v/>
      </c>
      <c r="G166" s="40" t="str">
        <f t="array" ref="G166">INDEX('UNESCO Data'!$M$3:$M$4658,MATCH(A166&amp;$G$397,'UNESCO Data'!$B$3:$B$4658&amp;'UNESCO Data'!$A$3:$A$4658,0))</f>
        <v/>
      </c>
      <c r="H166" s="40" t="str">
        <f t="array" ref="H166">INDEX('UNESCO Data'!$M$3:$M$4658,MATCH(A166&amp;$H$397,'UNESCO Data'!$B$3:$B$4658&amp;'UNESCO Data'!$A$3:$A$4658,0))</f>
        <v/>
      </c>
      <c r="I166" s="40">
        <f t="array" ref="I166">INDEX('UNESCO Data'!$M$3:$M$4658,MATCH(A166&amp;$I$397,'UNESCO Data'!$B$3:$B$4658&amp;'UNESCO Data'!$A$3:$A$4658,0))</f>
        <v>99.16534</v>
      </c>
      <c r="J166" s="40">
        <f t="array" ref="J166">INDEX('UNESCO Data'!$M$3:$M$4658,MATCH(A166&amp;$J$397,'UNESCO Data'!$B$3:$B$4658&amp;'UNESCO Data'!$A$3:$A$4658,0))</f>
        <v>71.305809999999994</v>
      </c>
      <c r="K166" s="40">
        <f t="array" ref="K166">INDEX('UNESCO Data'!$M$3:$M$4658,MATCH(A166&amp;$K$397,'UNESCO Data'!$B$3:$B$4658&amp;'UNESCO Data'!$A$3:$A$4658,0))</f>
        <v>23.152429999999999</v>
      </c>
      <c r="L166" s="40">
        <f t="array" ref="L166">INDEX('UNESCO Data'!$M$3:$M$4658,MATCH(A166&amp;$L$397,'UNESCO Data'!$B$3:$B$4658&amp;'UNESCO Data'!$A$3:$A$4658,0))</f>
        <v>10.95026</v>
      </c>
      <c r="M166" s="42">
        <f t="shared" ref="M166:M197" si="6">COUNT(B166:L166)</f>
        <v>7</v>
      </c>
    </row>
    <row r="167" spans="1:13" x14ac:dyDescent="0.25">
      <c r="A167" s="41" t="s">
        <v>167</v>
      </c>
      <c r="B167" s="40">
        <f t="array" ref="B167">INDEX('UNESCO Data'!$M$3:$M$4658,MATCH(A167&amp;$B$397,'UNESCO Data'!$B$3:$B$4658&amp;'UNESCO Data'!$A$3:$A$4658,0))</f>
        <v>43.944380000000002</v>
      </c>
      <c r="C167" s="40">
        <f t="array" ref="C167">INDEX('UNESCO Data'!$M$3:$M$4658,MATCH(A167&amp;$C$397,'UNESCO Data'!$B$3:$B$4658&amp;'UNESCO Data'!$A$3:$A$4658,0))</f>
        <v>50.737310000000001</v>
      </c>
      <c r="D167" s="40">
        <f t="array" ref="D167">INDEX('UNESCO Data'!$M$3:$M$4658,MATCH(A167&amp;$D$397,'UNESCO Data'!$B$3:$B$4658&amp;'UNESCO Data'!$A$3:$A$4658,0))</f>
        <v>38.21716</v>
      </c>
      <c r="E167" s="40">
        <f t="array" ref="E167">INDEX('UNESCO Data'!$M$3:$M$4658,MATCH(A167&amp;$E$397,'UNESCO Data'!$B$3:$B$4658&amp;'UNESCO Data'!$A$3:$A$4658,0))</f>
        <v>64.438130000000001</v>
      </c>
      <c r="F167" s="40">
        <f t="array" ref="F167">INDEX('UNESCO Data'!$M$3:$M$4658,MATCH(A167&amp;$F$397,'UNESCO Data'!$B$3:$B$4658&amp;'UNESCO Data'!$A$3:$A$4658,0))</f>
        <v>39.285640000000001</v>
      </c>
      <c r="G167" s="40">
        <f t="array" ref="G167">INDEX('UNESCO Data'!$M$3:$M$4658,MATCH(A167&amp;$G$397,'UNESCO Data'!$B$3:$B$4658&amp;'UNESCO Data'!$A$3:$A$4658,0))</f>
        <v>15.55805</v>
      </c>
      <c r="H167" s="40">
        <f t="array" ref="H167">INDEX('UNESCO Data'!$M$3:$M$4658,MATCH(A167&amp;$H$397,'UNESCO Data'!$B$3:$B$4658&amp;'UNESCO Data'!$A$3:$A$4658,0))</f>
        <v>4.4643030000000001</v>
      </c>
      <c r="I167" s="40">
        <f t="array" ref="I167">INDEX('UNESCO Data'!$M$3:$M$4658,MATCH(A167&amp;$I$397,'UNESCO Data'!$B$3:$B$4658&amp;'UNESCO Data'!$A$3:$A$4658,0))</f>
        <v>70.413409999999999</v>
      </c>
      <c r="J167" s="40" t="str">
        <f t="array" ref="J167">INDEX('UNESCO Data'!$M$3:$M$4658,MATCH(A167&amp;$J$397,'UNESCO Data'!$B$3:$B$4658&amp;'UNESCO Data'!$A$3:$A$4658,0))</f>
        <v/>
      </c>
      <c r="K167" s="40" t="str">
        <f t="array" ref="K167">INDEX('UNESCO Data'!$M$3:$M$4658,MATCH(A167&amp;$K$397,'UNESCO Data'!$B$3:$B$4658&amp;'UNESCO Data'!$A$3:$A$4658,0))</f>
        <v/>
      </c>
      <c r="L167" s="40" t="str">
        <f t="array" ref="L167">INDEX('UNESCO Data'!$M$3:$M$4658,MATCH(A167&amp;$L$397,'UNESCO Data'!$B$3:$B$4658&amp;'UNESCO Data'!$A$3:$A$4658,0))</f>
        <v/>
      </c>
      <c r="M167" s="42">
        <f t="shared" si="6"/>
        <v>8</v>
      </c>
    </row>
    <row r="168" spans="1:13" x14ac:dyDescent="0.25">
      <c r="A168" s="41" t="s">
        <v>168</v>
      </c>
      <c r="B168" s="40">
        <f t="array" ref="B168">INDEX('UNESCO Data'!$M$3:$M$4658,MATCH(A168&amp;$B$397,'UNESCO Data'!$B$3:$B$4658&amp;'UNESCO Data'!$A$3:$A$4658,0))</f>
        <v>4.8848500000000001</v>
      </c>
      <c r="C168" s="40">
        <f t="array" ref="C168">INDEX('UNESCO Data'!$M$3:$M$4658,MATCH(A168&amp;$C$397,'UNESCO Data'!$B$3:$B$4658&amp;'UNESCO Data'!$A$3:$A$4658,0))</f>
        <v>9.8121399999999994</v>
      </c>
      <c r="D168" s="40">
        <f t="array" ref="D168">INDEX('UNESCO Data'!$M$3:$M$4658,MATCH(A168&amp;$D$397,'UNESCO Data'!$B$3:$B$4658&amp;'UNESCO Data'!$A$3:$A$4658,0))</f>
        <v>30.83231</v>
      </c>
      <c r="E168" s="40">
        <f t="array" ref="E168">INDEX('UNESCO Data'!$M$3:$M$4658,MATCH(A168&amp;$E$397,'UNESCO Data'!$B$3:$B$4658&amp;'UNESCO Data'!$A$3:$A$4658,0))</f>
        <v>83.384169999999997</v>
      </c>
      <c r="F168" s="40">
        <f t="array" ref="F168">INDEX('UNESCO Data'!$M$3:$M$4658,MATCH(A168&amp;$F$397,'UNESCO Data'!$B$3:$B$4658&amp;'UNESCO Data'!$A$3:$A$4658,0))</f>
        <v>54.72251</v>
      </c>
      <c r="G168" s="40">
        <f t="array" ref="G168">INDEX('UNESCO Data'!$M$3:$M$4658,MATCH(A168&amp;$G$397,'UNESCO Data'!$B$3:$B$4658&amp;'UNESCO Data'!$A$3:$A$4658,0))</f>
        <v>27.780889999999999</v>
      </c>
      <c r="H168" s="40">
        <f t="array" ref="H168">INDEX('UNESCO Data'!$M$3:$M$4658,MATCH(A168&amp;$H$397,'UNESCO Data'!$B$3:$B$4658&amp;'UNESCO Data'!$A$3:$A$4658,0))</f>
        <v>8.90564</v>
      </c>
      <c r="I168" s="40">
        <f t="array" ref="I168">INDEX('UNESCO Data'!$M$3:$M$4658,MATCH(A168&amp;$I$397,'UNESCO Data'!$B$3:$B$4658&amp;'UNESCO Data'!$A$3:$A$4658,0))</f>
        <v>99.660809999999998</v>
      </c>
      <c r="J168" s="40">
        <f t="array" ref="J168">INDEX('UNESCO Data'!$M$3:$M$4658,MATCH(A168&amp;$J$397,'UNESCO Data'!$B$3:$B$4658&amp;'UNESCO Data'!$A$3:$A$4658,0))</f>
        <v>5.7638600000000002</v>
      </c>
      <c r="K168" s="40">
        <f t="array" ref="K168">INDEX('UNESCO Data'!$M$3:$M$4658,MATCH(A168&amp;$K$397,'UNESCO Data'!$B$3:$B$4658&amp;'UNESCO Data'!$A$3:$A$4658,0))</f>
        <v>14.34404</v>
      </c>
      <c r="L168" s="40" t="str">
        <f t="array" ref="L168">INDEX('UNESCO Data'!$M$3:$M$4658,MATCH(A168&amp;$L$397,'UNESCO Data'!$B$3:$B$4658&amp;'UNESCO Data'!$A$3:$A$4658,0))</f>
        <v/>
      </c>
      <c r="M168" s="42">
        <f t="shared" si="6"/>
        <v>10</v>
      </c>
    </row>
    <row r="169" spans="1:13" x14ac:dyDescent="0.25">
      <c r="A169" s="41" t="s">
        <v>169</v>
      </c>
      <c r="B169" s="40">
        <f t="array" ref="B169">INDEX('UNESCO Data'!$M$3:$M$4658,MATCH(A169&amp;$B$397,'UNESCO Data'!$B$3:$B$4658&amp;'UNESCO Data'!$A$3:$A$4658,0))</f>
        <v>20.395759999999999</v>
      </c>
      <c r="C169" s="40">
        <f t="array" ref="C169">INDEX('UNESCO Data'!$M$3:$M$4658,MATCH(A169&amp;$C$397,'UNESCO Data'!$B$3:$B$4658&amp;'UNESCO Data'!$A$3:$A$4658,0))</f>
        <v>12.60159</v>
      </c>
      <c r="D169" s="40">
        <f t="array" ref="D169">INDEX('UNESCO Data'!$M$3:$M$4658,MATCH(A169&amp;$D$397,'UNESCO Data'!$B$3:$B$4658&amp;'UNESCO Data'!$A$3:$A$4658,0))</f>
        <v>30.670290000000001</v>
      </c>
      <c r="E169" s="40">
        <f t="array" ref="E169">INDEX('UNESCO Data'!$M$3:$M$4658,MATCH(A169&amp;$E$397,'UNESCO Data'!$B$3:$B$4658&amp;'UNESCO Data'!$A$3:$A$4658,0))</f>
        <v>73.750919999999994</v>
      </c>
      <c r="F169" s="40">
        <f t="array" ref="F169">INDEX('UNESCO Data'!$M$3:$M$4658,MATCH(A169&amp;$F$397,'UNESCO Data'!$B$3:$B$4658&amp;'UNESCO Data'!$A$3:$A$4658,0))</f>
        <v>51.879309999999997</v>
      </c>
      <c r="G169" s="40">
        <f t="array" ref="G169">INDEX('UNESCO Data'!$M$3:$M$4658,MATCH(A169&amp;$G$397,'UNESCO Data'!$B$3:$B$4658&amp;'UNESCO Data'!$A$3:$A$4658,0))</f>
        <v>28.73236</v>
      </c>
      <c r="H169" s="40">
        <f t="array" ref="H169">INDEX('UNESCO Data'!$M$3:$M$4658,MATCH(A169&amp;$H$397,'UNESCO Data'!$B$3:$B$4658&amp;'UNESCO Data'!$A$3:$A$4658,0))</f>
        <v>9.1514970000000009</v>
      </c>
      <c r="I169" s="40">
        <f t="array" ref="I169">INDEX('UNESCO Data'!$M$3:$M$4658,MATCH(A169&amp;$I$397,'UNESCO Data'!$B$3:$B$4658&amp;'UNESCO Data'!$A$3:$A$4658,0))</f>
        <v>96.022170000000003</v>
      </c>
      <c r="J169" s="40">
        <f t="array" ref="J169">INDEX('UNESCO Data'!$M$3:$M$4658,MATCH(A169&amp;$J$397,'UNESCO Data'!$B$3:$B$4658&amp;'UNESCO Data'!$A$3:$A$4658,0))</f>
        <v>81.648600000000002</v>
      </c>
      <c r="K169" s="40">
        <f t="array" ref="K169">INDEX('UNESCO Data'!$M$3:$M$4658,MATCH(A169&amp;$K$397,'UNESCO Data'!$B$3:$B$4658&amp;'UNESCO Data'!$A$3:$A$4658,0))</f>
        <v>28.03276</v>
      </c>
      <c r="L169" s="40">
        <f t="array" ref="L169">INDEX('UNESCO Data'!$M$3:$M$4658,MATCH(A169&amp;$L$397,'UNESCO Data'!$B$3:$B$4658&amp;'UNESCO Data'!$A$3:$A$4658,0))</f>
        <v>24.945219999999999</v>
      </c>
      <c r="M169" s="42">
        <f t="shared" si="6"/>
        <v>11</v>
      </c>
    </row>
    <row r="170" spans="1:13" x14ac:dyDescent="0.25">
      <c r="A170" s="41" t="s">
        <v>170</v>
      </c>
      <c r="B170" s="40">
        <f t="array" ref="B170">INDEX('UNESCO Data'!$M$3:$M$4658,MATCH(A170&amp;$B$397,'UNESCO Data'!$B$3:$B$4658&amp;'UNESCO Data'!$A$3:$A$4658,0))</f>
        <v>0.33294000000000001</v>
      </c>
      <c r="C170" s="40">
        <f t="array" ref="C170">INDEX('UNESCO Data'!$M$3:$M$4658,MATCH(A170&amp;$C$397,'UNESCO Data'!$B$3:$B$4658&amp;'UNESCO Data'!$A$3:$A$4658,0))</f>
        <v>3.7144599999999999</v>
      </c>
      <c r="D170" s="40">
        <f t="array" ref="D170">INDEX('UNESCO Data'!$M$3:$M$4658,MATCH(A170&amp;$D$397,'UNESCO Data'!$B$3:$B$4658&amp;'UNESCO Data'!$A$3:$A$4658,0))</f>
        <v>2.8587899999999999</v>
      </c>
      <c r="E170" s="40" t="str">
        <f t="array" ref="E170">INDEX('UNESCO Data'!$M$3:$M$4658,MATCH(A170&amp;$E$397,'UNESCO Data'!$B$3:$B$4658&amp;'UNESCO Data'!$A$3:$A$4658,0))</f>
        <v/>
      </c>
      <c r="F170" s="40">
        <f t="array" ref="F170">INDEX('UNESCO Data'!$M$3:$M$4658,MATCH(A170&amp;$F$397,'UNESCO Data'!$B$3:$B$4658&amp;'UNESCO Data'!$A$3:$A$4658,0))</f>
        <v>99.651579999999996</v>
      </c>
      <c r="G170" s="40">
        <f t="array" ref="G170">INDEX('UNESCO Data'!$M$3:$M$4658,MATCH(A170&amp;$G$397,'UNESCO Data'!$B$3:$B$4658&amp;'UNESCO Data'!$A$3:$A$4658,0))</f>
        <v>95.348829999999992</v>
      </c>
      <c r="H170" s="40">
        <f t="array" ref="H170">INDEX('UNESCO Data'!$M$3:$M$4658,MATCH(A170&amp;$H$397,'UNESCO Data'!$B$3:$B$4658&amp;'UNESCO Data'!$A$3:$A$4658,0))</f>
        <v>12.448370000000001</v>
      </c>
      <c r="I170" s="40" t="str">
        <f t="array" ref="I170">INDEX('UNESCO Data'!$M$3:$M$4658,MATCH(A170&amp;$I$397,'UNESCO Data'!$B$3:$B$4658&amp;'UNESCO Data'!$A$3:$A$4658,0))</f>
        <v/>
      </c>
      <c r="J170" s="40" t="str">
        <f t="array" ref="J170">INDEX('UNESCO Data'!$M$3:$M$4658,MATCH(A170&amp;$J$397,'UNESCO Data'!$B$3:$B$4658&amp;'UNESCO Data'!$A$3:$A$4658,0))</f>
        <v/>
      </c>
      <c r="K170" s="40">
        <f t="array" ref="K170">INDEX('UNESCO Data'!$M$3:$M$4658,MATCH(A170&amp;$K$397,'UNESCO Data'!$B$3:$B$4658&amp;'UNESCO Data'!$A$3:$A$4658,0))</f>
        <v>12.09754</v>
      </c>
      <c r="L170" s="40">
        <f t="array" ref="L170">INDEX('UNESCO Data'!$M$3:$M$4658,MATCH(A170&amp;$L$397,'UNESCO Data'!$B$3:$B$4658&amp;'UNESCO Data'!$A$3:$A$4658,0))</f>
        <v>14.93909</v>
      </c>
      <c r="M170" s="42">
        <f t="shared" si="6"/>
        <v>8</v>
      </c>
    </row>
    <row r="171" spans="1:13" x14ac:dyDescent="0.25">
      <c r="A171" s="41" t="s">
        <v>171</v>
      </c>
      <c r="B171" s="40">
        <f t="array" ref="B171">INDEX('UNESCO Data'!$M$3:$M$4658,MATCH(A171&amp;$B$397,'UNESCO Data'!$B$3:$B$4658&amp;'UNESCO Data'!$A$3:$A$4658,0))</f>
        <v>0.14094000000000001</v>
      </c>
      <c r="C171" s="40">
        <f t="array" ref="C171">INDEX('UNESCO Data'!$M$3:$M$4658,MATCH(A171&amp;$C$397,'UNESCO Data'!$B$3:$B$4658&amp;'UNESCO Data'!$A$3:$A$4658,0))</f>
        <v>1.26196</v>
      </c>
      <c r="D171" s="40">
        <f t="array" ref="D171">INDEX('UNESCO Data'!$M$3:$M$4658,MATCH(A171&amp;$D$397,'UNESCO Data'!$B$3:$B$4658&amp;'UNESCO Data'!$A$3:$A$4658,0))</f>
        <v>19.664850000000001</v>
      </c>
      <c r="E171" s="40" t="str">
        <f t="array" ref="E171">INDEX('UNESCO Data'!$M$3:$M$4658,MATCH(A171&amp;$E$397,'UNESCO Data'!$B$3:$B$4658&amp;'UNESCO Data'!$A$3:$A$4658,0))</f>
        <v/>
      </c>
      <c r="F171" s="40">
        <f t="array" ref="F171">INDEX('UNESCO Data'!$M$3:$M$4658,MATCH(A171&amp;$F$397,'UNESCO Data'!$B$3:$B$4658&amp;'UNESCO Data'!$A$3:$A$4658,0))</f>
        <v>96.96087</v>
      </c>
      <c r="G171" s="40">
        <f t="array" ref="G171">INDEX('UNESCO Data'!$M$3:$M$4658,MATCH(A171&amp;$G$397,'UNESCO Data'!$B$3:$B$4658&amp;'UNESCO Data'!$A$3:$A$4658,0))</f>
        <v>84.728040000000007</v>
      </c>
      <c r="H171" s="40">
        <f t="array" ref="H171">INDEX('UNESCO Data'!$M$3:$M$4658,MATCH(A171&amp;$H$397,'UNESCO Data'!$B$3:$B$4658&amp;'UNESCO Data'!$A$3:$A$4658,0))</f>
        <v>13.299899999999999</v>
      </c>
      <c r="I171" s="40" t="str">
        <f t="array" ref="I171">INDEX('UNESCO Data'!$M$3:$M$4658,MATCH(A171&amp;$I$397,'UNESCO Data'!$B$3:$B$4658&amp;'UNESCO Data'!$A$3:$A$4658,0))</f>
        <v/>
      </c>
      <c r="J171" s="40" t="str">
        <f t="array" ref="J171">INDEX('UNESCO Data'!$M$3:$M$4658,MATCH(A171&amp;$J$397,'UNESCO Data'!$B$3:$B$4658&amp;'UNESCO Data'!$A$3:$A$4658,0))</f>
        <v/>
      </c>
      <c r="K171" s="40">
        <f t="array" ref="K171">INDEX('UNESCO Data'!$M$3:$M$4658,MATCH(A171&amp;$K$397,'UNESCO Data'!$B$3:$B$4658&amp;'UNESCO Data'!$A$3:$A$4658,0))</f>
        <v>10.10432</v>
      </c>
      <c r="L171" s="40">
        <f t="array" ref="L171">INDEX('UNESCO Data'!$M$3:$M$4658,MATCH(A171&amp;$L$397,'UNESCO Data'!$B$3:$B$4658&amp;'UNESCO Data'!$A$3:$A$4658,0))</f>
        <v>15.52632</v>
      </c>
      <c r="M171" s="42">
        <f t="shared" si="6"/>
        <v>8</v>
      </c>
    </row>
    <row r="172" spans="1:13" x14ac:dyDescent="0.25">
      <c r="A172" s="41" t="s">
        <v>172</v>
      </c>
      <c r="B172" s="40">
        <f t="array" ref="B172">INDEX('UNESCO Data'!$M$3:$M$4658,MATCH(A172&amp;$B$397,'UNESCO Data'!$B$3:$B$4658&amp;'UNESCO Data'!$A$3:$A$4658,0))</f>
        <v>29.86223</v>
      </c>
      <c r="C172" s="40">
        <f t="array" ref="C172">INDEX('UNESCO Data'!$M$3:$M$4658,MATCH(A172&amp;$C$397,'UNESCO Data'!$B$3:$B$4658&amp;'UNESCO Data'!$A$3:$A$4658,0))</f>
        <v>42.15146</v>
      </c>
      <c r="D172" s="40">
        <f t="array" ref="D172">INDEX('UNESCO Data'!$M$3:$M$4658,MATCH(A172&amp;$D$397,'UNESCO Data'!$B$3:$B$4658&amp;'UNESCO Data'!$A$3:$A$4658,0))</f>
        <v>66.712639999999993</v>
      </c>
      <c r="E172" s="40" t="str">
        <f t="array" ref="E172">INDEX('UNESCO Data'!$M$3:$M$4658,MATCH(A172&amp;$E$397,'UNESCO Data'!$B$3:$B$4658&amp;'UNESCO Data'!$A$3:$A$4658,0))</f>
        <v/>
      </c>
      <c r="F172" s="40" t="str">
        <f t="array" ref="F172">INDEX('UNESCO Data'!$M$3:$M$4658,MATCH(A172&amp;$F$397,'UNESCO Data'!$B$3:$B$4658&amp;'UNESCO Data'!$A$3:$A$4658,0))</f>
        <v/>
      </c>
      <c r="G172" s="40" t="str">
        <f t="array" ref="G172">INDEX('UNESCO Data'!$M$3:$M$4658,MATCH(A172&amp;$G$397,'UNESCO Data'!$B$3:$B$4658&amp;'UNESCO Data'!$A$3:$A$4658,0))</f>
        <v/>
      </c>
      <c r="H172" s="40" t="str">
        <f t="array" ref="H172">INDEX('UNESCO Data'!$M$3:$M$4658,MATCH(A172&amp;$H$397,'UNESCO Data'!$B$3:$B$4658&amp;'UNESCO Data'!$A$3:$A$4658,0))</f>
        <v/>
      </c>
      <c r="I172" s="40">
        <f t="array" ref="I172">INDEX('UNESCO Data'!$M$3:$M$4658,MATCH(A172&amp;$I$397,'UNESCO Data'!$B$3:$B$4658&amp;'UNESCO Data'!$A$3:$A$4658,0))</f>
        <v>95.631010000000003</v>
      </c>
      <c r="J172" s="40" t="str">
        <f t="array" ref="J172">INDEX('UNESCO Data'!$M$3:$M$4658,MATCH(A172&amp;$J$397,'UNESCO Data'!$B$3:$B$4658&amp;'UNESCO Data'!$A$3:$A$4658,0))</f>
        <v/>
      </c>
      <c r="K172" s="40" t="str">
        <f t="array" ref="K172">INDEX('UNESCO Data'!$M$3:$M$4658,MATCH(A172&amp;$K$397,'UNESCO Data'!$B$3:$B$4658&amp;'UNESCO Data'!$A$3:$A$4658,0))</f>
        <v/>
      </c>
      <c r="L172" s="40" t="str">
        <f t="array" ref="L172">INDEX('UNESCO Data'!$M$3:$M$4658,MATCH(A172&amp;$L$397,'UNESCO Data'!$B$3:$B$4658&amp;'UNESCO Data'!$A$3:$A$4658,0))</f>
        <v/>
      </c>
      <c r="M172" s="42">
        <f t="shared" si="6"/>
        <v>4</v>
      </c>
    </row>
    <row r="173" spans="1:13" x14ac:dyDescent="0.25">
      <c r="A173" s="41" t="s">
        <v>173</v>
      </c>
      <c r="B173" s="40">
        <f t="array" ref="B173">INDEX('UNESCO Data'!$M$3:$M$4658,MATCH(A173&amp;$B$397,'UNESCO Data'!$B$3:$B$4658&amp;'UNESCO Data'!$A$3:$A$4658,0))</f>
        <v>0.38059999999999999</v>
      </c>
      <c r="C173" s="40">
        <f t="array" ref="C173">INDEX('UNESCO Data'!$M$3:$M$4658,MATCH(A173&amp;$C$397,'UNESCO Data'!$B$3:$B$4658&amp;'UNESCO Data'!$A$3:$A$4658,0))</f>
        <v>9.0052500000000002</v>
      </c>
      <c r="D173" s="40">
        <f t="array" ref="D173">INDEX('UNESCO Data'!$M$3:$M$4658,MATCH(A173&amp;$D$397,'UNESCO Data'!$B$3:$B$4658&amp;'UNESCO Data'!$A$3:$A$4658,0))</f>
        <v>48.414619999999999</v>
      </c>
      <c r="E173" s="40">
        <f t="array" ref="E173">INDEX('UNESCO Data'!$M$3:$M$4658,MATCH(A173&amp;$E$397,'UNESCO Data'!$B$3:$B$4658&amp;'UNESCO Data'!$A$3:$A$4658,0))</f>
        <v>97.762950000000004</v>
      </c>
      <c r="F173" s="40">
        <f t="array" ref="F173">INDEX('UNESCO Data'!$M$3:$M$4658,MATCH(A173&amp;$F$397,'UNESCO Data'!$B$3:$B$4658&amp;'UNESCO Data'!$A$3:$A$4658,0))</f>
        <v>85.665419999999997</v>
      </c>
      <c r="G173" s="40">
        <f t="array" ref="G173">INDEX('UNESCO Data'!$M$3:$M$4658,MATCH(A173&amp;$G$397,'UNESCO Data'!$B$3:$B$4658&amp;'UNESCO Data'!$A$3:$A$4658,0))</f>
        <v>50.205599999999997</v>
      </c>
      <c r="H173" s="40">
        <f t="array" ref="H173">INDEX('UNESCO Data'!$M$3:$M$4658,MATCH(A173&amp;$H$397,'UNESCO Data'!$B$3:$B$4658&amp;'UNESCO Data'!$A$3:$A$4658,0))</f>
        <v>9.432321</v>
      </c>
      <c r="I173" s="40">
        <f t="array" ref="I173">INDEX('UNESCO Data'!$M$3:$M$4658,MATCH(A173&amp;$I$397,'UNESCO Data'!$B$3:$B$4658&amp;'UNESCO Data'!$A$3:$A$4658,0))</f>
        <v>99.889259999999993</v>
      </c>
      <c r="J173" s="40">
        <f t="array" ref="J173">INDEX('UNESCO Data'!$M$3:$M$4658,MATCH(A173&amp;$J$397,'UNESCO Data'!$B$3:$B$4658&amp;'UNESCO Data'!$A$3:$A$4658,0))</f>
        <v>100</v>
      </c>
      <c r="K173" s="40">
        <f t="array" ref="K173">INDEX('UNESCO Data'!$M$3:$M$4658,MATCH(A173&amp;$K$397,'UNESCO Data'!$B$3:$B$4658&amp;'UNESCO Data'!$A$3:$A$4658,0))</f>
        <v>22.191590000000001</v>
      </c>
      <c r="L173" s="40">
        <f t="array" ref="L173">INDEX('UNESCO Data'!$M$3:$M$4658,MATCH(A173&amp;$L$397,'UNESCO Data'!$B$3:$B$4658&amp;'UNESCO Data'!$A$3:$A$4658,0))</f>
        <v>16.276409999999998</v>
      </c>
      <c r="M173" s="42">
        <f t="shared" si="6"/>
        <v>11</v>
      </c>
    </row>
    <row r="174" spans="1:13" x14ac:dyDescent="0.25">
      <c r="A174" s="41" t="s">
        <v>174</v>
      </c>
      <c r="B174" s="40">
        <f t="array" ref="B174">INDEX('UNESCO Data'!$M$3:$M$4658,MATCH(A174&amp;$B$397,'UNESCO Data'!$B$3:$B$4658&amp;'UNESCO Data'!$A$3:$A$4658,0))</f>
        <v>12.540229999999999</v>
      </c>
      <c r="C174" s="40">
        <f t="array" ref="C174">INDEX('UNESCO Data'!$M$3:$M$4658,MATCH(A174&amp;$C$397,'UNESCO Data'!$B$3:$B$4658&amp;'UNESCO Data'!$A$3:$A$4658,0))</f>
        <v>9.3273700000000002</v>
      </c>
      <c r="D174" s="40">
        <f t="array" ref="D174">INDEX('UNESCO Data'!$M$3:$M$4658,MATCH(A174&amp;$D$397,'UNESCO Data'!$B$3:$B$4658&amp;'UNESCO Data'!$A$3:$A$4658,0))</f>
        <v>15.14969</v>
      </c>
      <c r="E174" s="40">
        <f t="array" ref="E174">INDEX('UNESCO Data'!$M$3:$M$4658,MATCH(A174&amp;$E$397,'UNESCO Data'!$B$3:$B$4658&amp;'UNESCO Data'!$A$3:$A$4658,0))</f>
        <v>99.252170000000007</v>
      </c>
      <c r="F174" s="40">
        <f t="array" ref="F174">INDEX('UNESCO Data'!$M$3:$M$4658,MATCH(A174&amp;$F$397,'UNESCO Data'!$B$3:$B$4658&amp;'UNESCO Data'!$A$3:$A$4658,0))</f>
        <v>89.681269999999998</v>
      </c>
      <c r="G174" s="40">
        <f t="array" ref="G174">INDEX('UNESCO Data'!$M$3:$M$4658,MATCH(A174&amp;$G$397,'UNESCO Data'!$B$3:$B$4658&amp;'UNESCO Data'!$A$3:$A$4658,0))</f>
        <v>59.563519999999997</v>
      </c>
      <c r="H174" s="40">
        <f t="array" ref="H174">INDEX('UNESCO Data'!$M$3:$M$4658,MATCH(A174&amp;$H$397,'UNESCO Data'!$B$3:$B$4658&amp;'UNESCO Data'!$A$3:$A$4658,0))</f>
        <v>8.1529199999999999</v>
      </c>
      <c r="I174" s="40">
        <f t="array" ref="I174">INDEX('UNESCO Data'!$M$3:$M$4658,MATCH(A174&amp;$I$397,'UNESCO Data'!$B$3:$B$4658&amp;'UNESCO Data'!$A$3:$A$4658,0))</f>
        <v>98.953760000000003</v>
      </c>
      <c r="J174" s="40">
        <f t="array" ref="J174">INDEX('UNESCO Data'!$M$3:$M$4658,MATCH(A174&amp;$J$397,'UNESCO Data'!$B$3:$B$4658&amp;'UNESCO Data'!$A$3:$A$4658,0))</f>
        <v>100</v>
      </c>
      <c r="K174" s="40">
        <f t="array" ref="K174">INDEX('UNESCO Data'!$M$3:$M$4658,MATCH(A174&amp;$K$397,'UNESCO Data'!$B$3:$B$4658&amp;'UNESCO Data'!$A$3:$A$4658,0))</f>
        <v>16.882459999999998</v>
      </c>
      <c r="L174" s="40">
        <f t="array" ref="L174">INDEX('UNESCO Data'!$M$3:$M$4658,MATCH(A174&amp;$L$397,'UNESCO Data'!$B$3:$B$4658&amp;'UNESCO Data'!$A$3:$A$4658,0))</f>
        <v>18.860199999999999</v>
      </c>
      <c r="M174" s="42">
        <f t="shared" si="6"/>
        <v>11</v>
      </c>
    </row>
    <row r="175" spans="1:13" ht="26.4" x14ac:dyDescent="0.25">
      <c r="A175" s="41" t="s">
        <v>175</v>
      </c>
      <c r="B175" s="40">
        <f t="array" ref="B175">INDEX('UNESCO Data'!$M$3:$M$4658,MATCH(A175&amp;$B$397,'UNESCO Data'!$B$3:$B$4658&amp;'UNESCO Data'!$A$3:$A$4658,0))</f>
        <v>9.2567500000000003</v>
      </c>
      <c r="C175" s="40">
        <f t="array" ref="C175">INDEX('UNESCO Data'!$M$3:$M$4658,MATCH(A175&amp;$C$397,'UNESCO Data'!$B$3:$B$4658&amp;'UNESCO Data'!$A$3:$A$4658,0))</f>
        <v>2.5422400000000001</v>
      </c>
      <c r="D175" s="40">
        <f t="array" ref="D175">INDEX('UNESCO Data'!$M$3:$M$4658,MATCH(A175&amp;$D$397,'UNESCO Data'!$B$3:$B$4658&amp;'UNESCO Data'!$A$3:$A$4658,0))</f>
        <v>17.178789999999999</v>
      </c>
      <c r="E175" s="40">
        <f t="array" ref="E175">INDEX('UNESCO Data'!$M$3:$M$4658,MATCH(A175&amp;$E$397,'UNESCO Data'!$B$3:$B$4658&amp;'UNESCO Data'!$A$3:$A$4658,0))</f>
        <v>98.399510000000006</v>
      </c>
      <c r="F175" s="40">
        <f t="array" ref="F175">INDEX('UNESCO Data'!$M$3:$M$4658,MATCH(A175&amp;$F$397,'UNESCO Data'!$B$3:$B$4658&amp;'UNESCO Data'!$A$3:$A$4658,0))</f>
        <v>81.47533</v>
      </c>
      <c r="G175" s="40">
        <f t="array" ref="G175">INDEX('UNESCO Data'!$M$3:$M$4658,MATCH(A175&amp;$G$397,'UNESCO Data'!$B$3:$B$4658&amp;'UNESCO Data'!$A$3:$A$4658,0))</f>
        <v>47.032069999999997</v>
      </c>
      <c r="H175" s="40">
        <f t="array" ref="H175">INDEX('UNESCO Data'!$M$3:$M$4658,MATCH(A175&amp;$H$397,'UNESCO Data'!$B$3:$B$4658&amp;'UNESCO Data'!$A$3:$A$4658,0))</f>
        <v>12.28579</v>
      </c>
      <c r="I175" s="40">
        <f t="array" ref="I175">INDEX('UNESCO Data'!$M$3:$M$4658,MATCH(A175&amp;$I$397,'UNESCO Data'!$B$3:$B$4658&amp;'UNESCO Data'!$A$3:$A$4658,0))</f>
        <v>98.484960000000001</v>
      </c>
      <c r="J175" s="40" t="str">
        <f t="array" ref="J175">INDEX('UNESCO Data'!$M$3:$M$4658,MATCH(A175&amp;$J$397,'UNESCO Data'!$B$3:$B$4658&amp;'UNESCO Data'!$A$3:$A$4658,0))</f>
        <v/>
      </c>
      <c r="K175" s="40">
        <f t="array" ref="K175">INDEX('UNESCO Data'!$M$3:$M$4658,MATCH(A175&amp;$K$397,'UNESCO Data'!$B$3:$B$4658&amp;'UNESCO Data'!$A$3:$A$4658,0))</f>
        <v>15.167999999999999</v>
      </c>
      <c r="L175" s="40" t="str">
        <f t="array" ref="L175">INDEX('UNESCO Data'!$M$3:$M$4658,MATCH(A175&amp;$L$397,'UNESCO Data'!$B$3:$B$4658&amp;'UNESCO Data'!$A$3:$A$4658,0))</f>
        <v/>
      </c>
      <c r="M175" s="42">
        <f t="shared" si="6"/>
        <v>9</v>
      </c>
    </row>
    <row r="176" spans="1:13" x14ac:dyDescent="0.25">
      <c r="A176" s="41" t="s">
        <v>176</v>
      </c>
      <c r="B176" s="40">
        <f t="array" ref="B176">INDEX('UNESCO Data'!$M$3:$M$4658,MATCH(A176&amp;$B$397,'UNESCO Data'!$B$3:$B$4658&amp;'UNESCO Data'!$A$3:$A$4658,0))</f>
        <v>0.88658000000000003</v>
      </c>
      <c r="C176" s="40">
        <f t="array" ref="C176">INDEX('UNESCO Data'!$M$3:$M$4658,MATCH(A176&amp;$C$397,'UNESCO Data'!$B$3:$B$4658&amp;'UNESCO Data'!$A$3:$A$4658,0))</f>
        <v>10.07301</v>
      </c>
      <c r="D176" s="40">
        <f t="array" ref="D176">INDEX('UNESCO Data'!$M$3:$M$4658,MATCH(A176&amp;$D$397,'UNESCO Data'!$B$3:$B$4658&amp;'UNESCO Data'!$A$3:$A$4658,0))</f>
        <v>22.276520000000001</v>
      </c>
      <c r="E176" s="40" t="str">
        <f t="array" ref="E176">INDEX('UNESCO Data'!$M$3:$M$4658,MATCH(A176&amp;$E$397,'UNESCO Data'!$B$3:$B$4658&amp;'UNESCO Data'!$A$3:$A$4658,0))</f>
        <v/>
      </c>
      <c r="F176" s="40" t="str">
        <f t="array" ref="F176">INDEX('UNESCO Data'!$M$3:$M$4658,MATCH(A176&amp;$F$397,'UNESCO Data'!$B$3:$B$4658&amp;'UNESCO Data'!$A$3:$A$4658,0))</f>
        <v/>
      </c>
      <c r="G176" s="40" t="str">
        <f t="array" ref="G176">INDEX('UNESCO Data'!$M$3:$M$4658,MATCH(A176&amp;$G$397,'UNESCO Data'!$B$3:$B$4658&amp;'UNESCO Data'!$A$3:$A$4658,0))</f>
        <v/>
      </c>
      <c r="H176" s="40" t="str">
        <f t="array" ref="H176">INDEX('UNESCO Data'!$M$3:$M$4658,MATCH(A176&amp;$H$397,'UNESCO Data'!$B$3:$B$4658&amp;'UNESCO Data'!$A$3:$A$4658,0))</f>
        <v/>
      </c>
      <c r="I176" s="40">
        <f t="array" ref="I176">INDEX('UNESCO Data'!$M$3:$M$4658,MATCH(A176&amp;$I$397,'UNESCO Data'!$B$3:$B$4658&amp;'UNESCO Data'!$A$3:$A$4658,0))</f>
        <v>82.712260000000001</v>
      </c>
      <c r="J176" s="40" t="str">
        <f t="array" ref="J176">INDEX('UNESCO Data'!$M$3:$M$4658,MATCH(A176&amp;$J$397,'UNESCO Data'!$B$3:$B$4658&amp;'UNESCO Data'!$A$3:$A$4658,0))</f>
        <v/>
      </c>
      <c r="K176" s="40">
        <f t="array" ref="K176">INDEX('UNESCO Data'!$M$3:$M$4658,MATCH(A176&amp;$K$397,'UNESCO Data'!$B$3:$B$4658&amp;'UNESCO Data'!$A$3:$A$4658,0))</f>
        <v>31.354810000000001</v>
      </c>
      <c r="L176" s="40">
        <f t="array" ref="L176">INDEX('UNESCO Data'!$M$3:$M$4658,MATCH(A176&amp;$L$397,'UNESCO Data'!$B$3:$B$4658&amp;'UNESCO Data'!$A$3:$A$4658,0))</f>
        <v>8.0038499999999999</v>
      </c>
      <c r="M176" s="42">
        <f t="shared" si="6"/>
        <v>6</v>
      </c>
    </row>
    <row r="177" spans="1:13" x14ac:dyDescent="0.25">
      <c r="A177" s="41" t="s">
        <v>177</v>
      </c>
      <c r="B177" s="40">
        <f t="array" ref="B177">INDEX('UNESCO Data'!$M$3:$M$4658,MATCH(A177&amp;$B$397,'UNESCO Data'!$B$3:$B$4658&amp;'UNESCO Data'!$A$3:$A$4658,0))</f>
        <v>10.2119</v>
      </c>
      <c r="C177" s="40">
        <f t="array" ref="C177">INDEX('UNESCO Data'!$M$3:$M$4658,MATCH(A177&amp;$C$397,'UNESCO Data'!$B$3:$B$4658&amp;'UNESCO Data'!$A$3:$A$4658,0))</f>
        <v>18.862970000000001</v>
      </c>
      <c r="D177" s="40">
        <f t="array" ref="D177">INDEX('UNESCO Data'!$M$3:$M$4658,MATCH(A177&amp;$D$397,'UNESCO Data'!$B$3:$B$4658&amp;'UNESCO Data'!$A$3:$A$4658,0))</f>
        <v>44.875599999999999</v>
      </c>
      <c r="E177" s="40">
        <f t="array" ref="E177">INDEX('UNESCO Data'!$M$3:$M$4658,MATCH(A177&amp;$E$397,'UNESCO Data'!$B$3:$B$4658&amp;'UNESCO Data'!$A$3:$A$4658,0))</f>
        <v>57.591639999999998</v>
      </c>
      <c r="F177" s="40">
        <f t="array" ref="F177">INDEX('UNESCO Data'!$M$3:$M$4658,MATCH(A177&amp;$F$397,'UNESCO Data'!$B$3:$B$4658&amp;'UNESCO Data'!$A$3:$A$4658,0))</f>
        <v>18.574480000000001</v>
      </c>
      <c r="G177" s="40">
        <f t="array" ref="G177">INDEX('UNESCO Data'!$M$3:$M$4658,MATCH(A177&amp;$G$397,'UNESCO Data'!$B$3:$B$4658&amp;'UNESCO Data'!$A$3:$A$4658,0))</f>
        <v>10.00675</v>
      </c>
      <c r="H177" s="40">
        <f t="array" ref="H177">INDEX('UNESCO Data'!$M$3:$M$4658,MATCH(A177&amp;$H$397,'UNESCO Data'!$B$3:$B$4658&amp;'UNESCO Data'!$A$3:$A$4658,0))</f>
        <v>2.17456</v>
      </c>
      <c r="I177" s="40">
        <f t="array" ref="I177">INDEX('UNESCO Data'!$M$3:$M$4658,MATCH(A177&amp;$I$397,'UNESCO Data'!$B$3:$B$4658&amp;'UNESCO Data'!$A$3:$A$4658,0))</f>
        <v>81.402460000000005</v>
      </c>
      <c r="J177" s="40">
        <f t="array" ref="J177">INDEX('UNESCO Data'!$M$3:$M$4658,MATCH(A177&amp;$J$397,'UNESCO Data'!$B$3:$B$4658&amp;'UNESCO Data'!$A$3:$A$4658,0))</f>
        <v>73.3292</v>
      </c>
      <c r="K177" s="40">
        <f t="array" ref="K177">INDEX('UNESCO Data'!$M$3:$M$4658,MATCH(A177&amp;$K$397,'UNESCO Data'!$B$3:$B$4658&amp;'UNESCO Data'!$A$3:$A$4658,0))</f>
        <v>41.708620000000003</v>
      </c>
      <c r="L177" s="40">
        <f t="array" ref="L177">INDEX('UNESCO Data'!$M$3:$M$4658,MATCH(A177&amp;$L$397,'UNESCO Data'!$B$3:$B$4658&amp;'UNESCO Data'!$A$3:$A$4658,0))</f>
        <v>17.985469999999999</v>
      </c>
      <c r="M177" s="42">
        <f t="shared" si="6"/>
        <v>11</v>
      </c>
    </row>
    <row r="178" spans="1:13" x14ac:dyDescent="0.25">
      <c r="A178" s="41" t="s">
        <v>178</v>
      </c>
      <c r="B178" s="40">
        <f t="array" ref="B178">INDEX('UNESCO Data'!$M$3:$M$4658,MATCH(A178&amp;$B$397,'UNESCO Data'!$B$3:$B$4658&amp;'UNESCO Data'!$A$3:$A$4658,0))</f>
        <v>2.52962</v>
      </c>
      <c r="C178" s="40">
        <f t="array" ref="C178">INDEX('UNESCO Data'!$M$3:$M$4658,MATCH(A178&amp;$C$397,'UNESCO Data'!$B$3:$B$4658&amp;'UNESCO Data'!$A$3:$A$4658,0))</f>
        <v>1.1253500000000001</v>
      </c>
      <c r="D178" s="40">
        <f t="array" ref="D178">INDEX('UNESCO Data'!$M$3:$M$4658,MATCH(A178&amp;$D$397,'UNESCO Data'!$B$3:$B$4658&amp;'UNESCO Data'!$A$3:$A$4658,0))</f>
        <v>51.50094</v>
      </c>
      <c r="E178" s="40" t="str">
        <f t="array" ref="E178">INDEX('UNESCO Data'!$M$3:$M$4658,MATCH(A178&amp;$E$397,'UNESCO Data'!$B$3:$B$4658&amp;'UNESCO Data'!$A$3:$A$4658,0))</f>
        <v/>
      </c>
      <c r="F178" s="40" t="str">
        <f t="array" ref="F178">INDEX('UNESCO Data'!$M$3:$M$4658,MATCH(A178&amp;$F$397,'UNESCO Data'!$B$3:$B$4658&amp;'UNESCO Data'!$A$3:$A$4658,0))</f>
        <v/>
      </c>
      <c r="G178" s="40" t="str">
        <f t="array" ref="G178">INDEX('UNESCO Data'!$M$3:$M$4658,MATCH(A178&amp;$G$397,'UNESCO Data'!$B$3:$B$4658&amp;'UNESCO Data'!$A$3:$A$4658,0))</f>
        <v/>
      </c>
      <c r="H178" s="40">
        <f t="array" ref="H178">INDEX('UNESCO Data'!$M$3:$M$4658,MATCH(A178&amp;$H$397,'UNESCO Data'!$B$3:$B$4658&amp;'UNESCO Data'!$A$3:$A$4658,0))</f>
        <v>11.11345</v>
      </c>
      <c r="I178" s="40">
        <f t="array" ref="I178">INDEX('UNESCO Data'!$M$3:$M$4658,MATCH(A178&amp;$I$397,'UNESCO Data'!$B$3:$B$4658&amp;'UNESCO Data'!$A$3:$A$4658,0))</f>
        <v>99.544169999999994</v>
      </c>
      <c r="J178" s="40">
        <f t="array" ref="J178">INDEX('UNESCO Data'!$M$3:$M$4658,MATCH(A178&amp;$J$397,'UNESCO Data'!$B$3:$B$4658&amp;'UNESCO Data'!$A$3:$A$4658,0))</f>
        <v>97.058819999999997</v>
      </c>
      <c r="K178" s="40">
        <f t="array" ref="K178">INDEX('UNESCO Data'!$M$3:$M$4658,MATCH(A178&amp;$K$397,'UNESCO Data'!$B$3:$B$4658&amp;'UNESCO Data'!$A$3:$A$4658,0))</f>
        <v>21.858059999999998</v>
      </c>
      <c r="L178" s="40" t="str">
        <f t="array" ref="L178">INDEX('UNESCO Data'!$M$3:$M$4658,MATCH(A178&amp;$L$397,'UNESCO Data'!$B$3:$B$4658&amp;'UNESCO Data'!$A$3:$A$4658,0))</f>
        <v/>
      </c>
      <c r="M178" s="42">
        <f t="shared" si="6"/>
        <v>7</v>
      </c>
    </row>
    <row r="179" spans="1:13" x14ac:dyDescent="0.25">
      <c r="A179" s="41" t="s">
        <v>179</v>
      </c>
      <c r="B179" s="40">
        <f t="array" ref="B179">INDEX('UNESCO Data'!$M$3:$M$4658,MATCH(A179&amp;$B$397,'UNESCO Data'!$B$3:$B$4658&amp;'UNESCO Data'!$A$3:$A$4658,0))</f>
        <v>1.6010599999999999</v>
      </c>
      <c r="C179" s="40" t="str">
        <f t="array" ref="C179">INDEX('UNESCO Data'!$M$3:$M$4658,MATCH(A179&amp;$C$397,'UNESCO Data'!$B$3:$B$4658&amp;'UNESCO Data'!$A$3:$A$4658,0))</f>
        <v/>
      </c>
      <c r="D179" s="40" t="str">
        <f t="array" ref="D179">INDEX('UNESCO Data'!$M$3:$M$4658,MATCH(A179&amp;$D$397,'UNESCO Data'!$B$3:$B$4658&amp;'UNESCO Data'!$A$3:$A$4658,0))</f>
        <v/>
      </c>
      <c r="E179" s="40" t="str">
        <f t="array" ref="E179">INDEX('UNESCO Data'!$M$3:$M$4658,MATCH(A179&amp;$E$397,'UNESCO Data'!$B$3:$B$4658&amp;'UNESCO Data'!$A$3:$A$4658,0))</f>
        <v/>
      </c>
      <c r="F179" s="40" t="str">
        <f t="array" ref="F179">INDEX('UNESCO Data'!$M$3:$M$4658,MATCH(A179&amp;$F$397,'UNESCO Data'!$B$3:$B$4658&amp;'UNESCO Data'!$A$3:$A$4658,0))</f>
        <v/>
      </c>
      <c r="G179" s="40" t="str">
        <f t="array" ref="G179">INDEX('UNESCO Data'!$M$3:$M$4658,MATCH(A179&amp;$G$397,'UNESCO Data'!$B$3:$B$4658&amp;'UNESCO Data'!$A$3:$A$4658,0))</f>
        <v/>
      </c>
      <c r="H179" s="40" t="str">
        <f t="array" ref="H179">INDEX('UNESCO Data'!$M$3:$M$4658,MATCH(A179&amp;$H$397,'UNESCO Data'!$B$3:$B$4658&amp;'UNESCO Data'!$A$3:$A$4658,0))</f>
        <v/>
      </c>
      <c r="I179" s="40">
        <f t="array" ref="I179">INDEX('UNESCO Data'!$M$3:$M$4658,MATCH(A179&amp;$I$397,'UNESCO Data'!$B$3:$B$4658&amp;'UNESCO Data'!$A$3:$A$4658,0))</f>
        <v>99.618840000000006</v>
      </c>
      <c r="J179" s="40" t="str">
        <f t="array" ref="J179">INDEX('UNESCO Data'!$M$3:$M$4658,MATCH(A179&amp;$J$397,'UNESCO Data'!$B$3:$B$4658&amp;'UNESCO Data'!$A$3:$A$4658,0))</f>
        <v/>
      </c>
      <c r="K179" s="40" t="str">
        <f t="array" ref="K179">INDEX('UNESCO Data'!$M$3:$M$4658,MATCH(A179&amp;$K$397,'UNESCO Data'!$B$3:$B$4658&amp;'UNESCO Data'!$A$3:$A$4658,0))</f>
        <v/>
      </c>
      <c r="L179" s="40" t="str">
        <f t="array" ref="L179">INDEX('UNESCO Data'!$M$3:$M$4658,MATCH(A179&amp;$L$397,'UNESCO Data'!$B$3:$B$4658&amp;'UNESCO Data'!$A$3:$A$4658,0))</f>
        <v/>
      </c>
      <c r="M179" s="42">
        <f t="shared" si="6"/>
        <v>2</v>
      </c>
    </row>
    <row r="180" spans="1:13" x14ac:dyDescent="0.25">
      <c r="A180" s="41" t="s">
        <v>180</v>
      </c>
      <c r="B180" s="40">
        <f t="array" ref="B180">INDEX('UNESCO Data'!$M$3:$M$4658,MATCH(A180&amp;$B$397,'UNESCO Data'!$B$3:$B$4658&amp;'UNESCO Data'!$A$3:$A$4658,0))</f>
        <v>1.8977299999999999</v>
      </c>
      <c r="C180" s="40">
        <f t="array" ref="C180">INDEX('UNESCO Data'!$M$3:$M$4658,MATCH(A180&amp;$C$397,'UNESCO Data'!$B$3:$B$4658&amp;'UNESCO Data'!$A$3:$A$4658,0))</f>
        <v>8.95547</v>
      </c>
      <c r="D180" s="40">
        <f t="array" ref="D180">INDEX('UNESCO Data'!$M$3:$M$4658,MATCH(A180&amp;$D$397,'UNESCO Data'!$B$3:$B$4658&amp;'UNESCO Data'!$A$3:$A$4658,0))</f>
        <v>31.704799999999999</v>
      </c>
      <c r="E180" s="40">
        <f t="array" ref="E180">INDEX('UNESCO Data'!$M$3:$M$4658,MATCH(A180&amp;$E$397,'UNESCO Data'!$B$3:$B$4658&amp;'UNESCO Data'!$A$3:$A$4658,0))</f>
        <v>95.036869999999993</v>
      </c>
      <c r="F180" s="40">
        <f t="array" ref="F180">INDEX('UNESCO Data'!$M$3:$M$4658,MATCH(A180&amp;$F$397,'UNESCO Data'!$B$3:$B$4658&amp;'UNESCO Data'!$A$3:$A$4658,0))</f>
        <v>73.578630000000004</v>
      </c>
      <c r="G180" s="40">
        <f t="array" ref="G180">INDEX('UNESCO Data'!$M$3:$M$4658,MATCH(A180&amp;$G$397,'UNESCO Data'!$B$3:$B$4658&amp;'UNESCO Data'!$A$3:$A$4658,0))</f>
        <v>51.006100000000004</v>
      </c>
      <c r="H180" s="40">
        <f t="array" ref="H180">INDEX('UNESCO Data'!$M$3:$M$4658,MATCH(A180&amp;$H$397,'UNESCO Data'!$B$3:$B$4658&amp;'UNESCO Data'!$A$3:$A$4658,0))</f>
        <v>5.7728900000000003</v>
      </c>
      <c r="I180" s="40">
        <f t="array" ref="I180">INDEX('UNESCO Data'!$M$3:$M$4658,MATCH(A180&amp;$I$397,'UNESCO Data'!$B$3:$B$4658&amp;'UNESCO Data'!$A$3:$A$4658,0))</f>
        <v>96.661910000000006</v>
      </c>
      <c r="J180" s="40">
        <f t="array" ref="J180">INDEX('UNESCO Data'!$M$3:$M$4658,MATCH(A180&amp;$J$397,'UNESCO Data'!$B$3:$B$4658&amp;'UNESCO Data'!$A$3:$A$4658,0))</f>
        <v>100</v>
      </c>
      <c r="K180" s="40">
        <f t="array" ref="K180">INDEX('UNESCO Data'!$M$3:$M$4658,MATCH(A180&amp;$K$397,'UNESCO Data'!$B$3:$B$4658&amp;'UNESCO Data'!$A$3:$A$4658,0))</f>
        <v>15.79669</v>
      </c>
      <c r="L180" s="40">
        <f t="array" ref="L180">INDEX('UNESCO Data'!$M$3:$M$4658,MATCH(A180&amp;$L$397,'UNESCO Data'!$B$3:$B$4658&amp;'UNESCO Data'!$A$3:$A$4658,0))</f>
        <v>20.646070000000002</v>
      </c>
      <c r="M180" s="42">
        <f t="shared" si="6"/>
        <v>11</v>
      </c>
    </row>
    <row r="181" spans="1:13" x14ac:dyDescent="0.25">
      <c r="A181" s="41" t="s">
        <v>181</v>
      </c>
      <c r="B181" s="40">
        <f t="array" ref="B181">INDEX('UNESCO Data'!$M$3:$M$4658,MATCH(A181&amp;$B$397,'UNESCO Data'!$B$3:$B$4658&amp;'UNESCO Data'!$A$3:$A$4658,0))</f>
        <v>6.1988500000000002</v>
      </c>
      <c r="C181" s="40">
        <f t="array" ref="C181">INDEX('UNESCO Data'!$M$3:$M$4658,MATCH(A181&amp;$C$397,'UNESCO Data'!$B$3:$B$4658&amp;'UNESCO Data'!$A$3:$A$4658,0))</f>
        <v>6.5720499999999999</v>
      </c>
      <c r="D181" s="40">
        <f t="array" ref="D181">INDEX('UNESCO Data'!$M$3:$M$4658,MATCH(A181&amp;$D$397,'UNESCO Data'!$B$3:$B$4658&amp;'UNESCO Data'!$A$3:$A$4658,0))</f>
        <v>15.446619999999999</v>
      </c>
      <c r="E181" s="40" t="str">
        <f t="array" ref="E181">INDEX('UNESCO Data'!$M$3:$M$4658,MATCH(A181&amp;$E$397,'UNESCO Data'!$B$3:$B$4658&amp;'UNESCO Data'!$A$3:$A$4658,0))</f>
        <v/>
      </c>
      <c r="F181" s="40" t="str">
        <f t="array" ref="F181">INDEX('UNESCO Data'!$M$3:$M$4658,MATCH(A181&amp;$F$397,'UNESCO Data'!$B$3:$B$4658&amp;'UNESCO Data'!$A$3:$A$4658,0))</f>
        <v/>
      </c>
      <c r="G181" s="40" t="str">
        <f t="array" ref="G181">INDEX('UNESCO Data'!$M$3:$M$4658,MATCH(A181&amp;$G$397,'UNESCO Data'!$B$3:$B$4658&amp;'UNESCO Data'!$A$3:$A$4658,0))</f>
        <v/>
      </c>
      <c r="H181" s="40">
        <f t="array" ref="H181">INDEX('UNESCO Data'!$M$3:$M$4658,MATCH(A181&amp;$H$397,'UNESCO Data'!$B$3:$B$4658&amp;'UNESCO Data'!$A$3:$A$4658,0))</f>
        <v>7.23834</v>
      </c>
      <c r="I181" s="40">
        <f t="array" ref="I181">INDEX('UNESCO Data'!$M$3:$M$4658,MATCH(A181&amp;$I$397,'UNESCO Data'!$B$3:$B$4658&amp;'UNESCO Data'!$A$3:$A$4658,0))</f>
        <v>99.154250000000005</v>
      </c>
      <c r="J181" s="40" t="str">
        <f t="array" ref="J181">INDEX('UNESCO Data'!$M$3:$M$4658,MATCH(A181&amp;$J$397,'UNESCO Data'!$B$3:$B$4658&amp;'UNESCO Data'!$A$3:$A$4658,0))</f>
        <v/>
      </c>
      <c r="K181" s="40">
        <f t="array" ref="K181">INDEX('UNESCO Data'!$M$3:$M$4658,MATCH(A181&amp;$K$397,'UNESCO Data'!$B$3:$B$4658&amp;'UNESCO Data'!$A$3:$A$4658,0))</f>
        <v>19.327549999999999</v>
      </c>
      <c r="L181" s="40">
        <f t="array" ref="L181">INDEX('UNESCO Data'!$M$3:$M$4658,MATCH(A181&amp;$L$397,'UNESCO Data'!$B$3:$B$4658&amp;'UNESCO Data'!$A$3:$A$4658,0))</f>
        <v>12.430440000000001</v>
      </c>
      <c r="M181" s="42">
        <f t="shared" si="6"/>
        <v>7</v>
      </c>
    </row>
    <row r="182" spans="1:13" x14ac:dyDescent="0.25">
      <c r="A182" s="41" t="s">
        <v>182</v>
      </c>
      <c r="B182" s="40" t="str">
        <f t="array" ref="B182">INDEX('UNESCO Data'!$M$3:$M$4658,MATCH(A182&amp;$B$397,'UNESCO Data'!$B$3:$B$4658&amp;'UNESCO Data'!$A$3:$A$4658,0))</f>
        <v/>
      </c>
      <c r="C182" s="40" t="str">
        <f t="array" ref="C182">INDEX('UNESCO Data'!$M$3:$M$4658,MATCH(A182&amp;$C$397,'UNESCO Data'!$B$3:$B$4658&amp;'UNESCO Data'!$A$3:$A$4658,0))</f>
        <v/>
      </c>
      <c r="D182" s="40" t="str">
        <f t="array" ref="D182">INDEX('UNESCO Data'!$M$3:$M$4658,MATCH(A182&amp;$D$397,'UNESCO Data'!$B$3:$B$4658&amp;'UNESCO Data'!$A$3:$A$4658,0))</f>
        <v/>
      </c>
      <c r="E182" s="40" t="str">
        <f t="array" ref="E182">INDEX('UNESCO Data'!$M$3:$M$4658,MATCH(A182&amp;$E$397,'UNESCO Data'!$B$3:$B$4658&amp;'UNESCO Data'!$A$3:$A$4658,0))</f>
        <v/>
      </c>
      <c r="F182" s="40" t="str">
        <f t="array" ref="F182">INDEX('UNESCO Data'!$M$3:$M$4658,MATCH(A182&amp;$F$397,'UNESCO Data'!$B$3:$B$4658&amp;'UNESCO Data'!$A$3:$A$4658,0))</f>
        <v/>
      </c>
      <c r="G182" s="40" t="str">
        <f t="array" ref="G182">INDEX('UNESCO Data'!$M$3:$M$4658,MATCH(A182&amp;$G$397,'UNESCO Data'!$B$3:$B$4658&amp;'UNESCO Data'!$A$3:$A$4658,0))</f>
        <v/>
      </c>
      <c r="H182" s="40" t="str">
        <f t="array" ref="H182">INDEX('UNESCO Data'!$M$3:$M$4658,MATCH(A182&amp;$H$397,'UNESCO Data'!$B$3:$B$4658&amp;'UNESCO Data'!$A$3:$A$4658,0))</f>
        <v/>
      </c>
      <c r="I182" s="40">
        <f t="array" ref="I182">INDEX('UNESCO Data'!$M$3:$M$4658,MATCH(A182&amp;$I$397,'UNESCO Data'!$B$3:$B$4658&amp;'UNESCO Data'!$A$3:$A$4658,0))</f>
        <v>99.909610000000001</v>
      </c>
      <c r="J182" s="40" t="str">
        <f t="array" ref="J182">INDEX('UNESCO Data'!$M$3:$M$4658,MATCH(A182&amp;$J$397,'UNESCO Data'!$B$3:$B$4658&amp;'UNESCO Data'!$A$3:$A$4658,0))</f>
        <v/>
      </c>
      <c r="K182" s="40" t="str">
        <f t="array" ref="K182">INDEX('UNESCO Data'!$M$3:$M$4658,MATCH(A182&amp;$K$397,'UNESCO Data'!$B$3:$B$4658&amp;'UNESCO Data'!$A$3:$A$4658,0))</f>
        <v/>
      </c>
      <c r="L182" s="40">
        <f t="array" ref="L182">INDEX('UNESCO Data'!$M$3:$M$4658,MATCH(A182&amp;$L$397,'UNESCO Data'!$B$3:$B$4658&amp;'UNESCO Data'!$A$3:$A$4658,0))</f>
        <v>20.79551</v>
      </c>
      <c r="M182" s="42">
        <f t="shared" si="6"/>
        <v>2</v>
      </c>
    </row>
    <row r="183" spans="1:13" x14ac:dyDescent="0.25">
      <c r="A183" s="41" t="s">
        <v>183</v>
      </c>
      <c r="B183" s="40">
        <f t="array" ref="B183">INDEX('UNESCO Data'!$M$3:$M$4658,MATCH(A183&amp;$B$397,'UNESCO Data'!$B$3:$B$4658&amp;'UNESCO Data'!$A$3:$A$4658,0))</f>
        <v>2.2727300000000001</v>
      </c>
      <c r="C183" s="40">
        <f t="array" ref="C183">INDEX('UNESCO Data'!$M$3:$M$4658,MATCH(A183&amp;$C$397,'UNESCO Data'!$B$3:$B$4658&amp;'UNESCO Data'!$A$3:$A$4658,0))</f>
        <v>7.4257400000000002</v>
      </c>
      <c r="D183" s="40">
        <f t="array" ref="D183">INDEX('UNESCO Data'!$M$3:$M$4658,MATCH(A183&amp;$D$397,'UNESCO Data'!$B$3:$B$4658&amp;'UNESCO Data'!$A$3:$A$4658,0))</f>
        <v>53.666670000000003</v>
      </c>
      <c r="E183" s="40" t="str">
        <f t="array" ref="E183">INDEX('UNESCO Data'!$M$3:$M$4658,MATCH(A183&amp;$E$397,'UNESCO Data'!$B$3:$B$4658&amp;'UNESCO Data'!$A$3:$A$4658,0))</f>
        <v/>
      </c>
      <c r="F183" s="40" t="str">
        <f t="array" ref="F183">INDEX('UNESCO Data'!$M$3:$M$4658,MATCH(A183&amp;$F$397,'UNESCO Data'!$B$3:$B$4658&amp;'UNESCO Data'!$A$3:$A$4658,0))</f>
        <v/>
      </c>
      <c r="G183" s="40" t="str">
        <f t="array" ref="G183">INDEX('UNESCO Data'!$M$3:$M$4658,MATCH(A183&amp;$G$397,'UNESCO Data'!$B$3:$B$4658&amp;'UNESCO Data'!$A$3:$A$4658,0))</f>
        <v/>
      </c>
      <c r="H183" s="40" t="str">
        <f t="array" ref="H183">INDEX('UNESCO Data'!$M$3:$M$4658,MATCH(A183&amp;$H$397,'UNESCO Data'!$B$3:$B$4658&amp;'UNESCO Data'!$A$3:$A$4658,0))</f>
        <v/>
      </c>
      <c r="I183" s="40" t="str">
        <f t="array" ref="I183">INDEX('UNESCO Data'!$M$3:$M$4658,MATCH(A183&amp;$I$397,'UNESCO Data'!$B$3:$B$4658&amp;'UNESCO Data'!$A$3:$A$4658,0))</f>
        <v/>
      </c>
      <c r="J183" s="40" t="str">
        <f t="array" ref="J183">INDEX('UNESCO Data'!$M$3:$M$4658,MATCH(A183&amp;$J$397,'UNESCO Data'!$B$3:$B$4658&amp;'UNESCO Data'!$A$3:$A$4658,0))</f>
        <v/>
      </c>
      <c r="K183" s="40">
        <f t="array" ref="K183">INDEX('UNESCO Data'!$M$3:$M$4658,MATCH(A183&amp;$K$397,'UNESCO Data'!$B$3:$B$4658&amp;'UNESCO Data'!$A$3:$A$4658,0))</f>
        <v>12.71795</v>
      </c>
      <c r="L183" s="40" t="str">
        <f t="array" ref="L183">INDEX('UNESCO Data'!$M$3:$M$4658,MATCH(A183&amp;$L$397,'UNESCO Data'!$B$3:$B$4658&amp;'UNESCO Data'!$A$3:$A$4658,0))</f>
        <v/>
      </c>
      <c r="M183" s="42">
        <f t="shared" si="6"/>
        <v>4</v>
      </c>
    </row>
    <row r="184" spans="1:13" x14ac:dyDescent="0.25">
      <c r="A184" s="41" t="s">
        <v>184</v>
      </c>
      <c r="B184" s="40">
        <f t="array" ref="B184">INDEX('UNESCO Data'!$M$3:$M$4658,MATCH(A184&amp;$B$397,'UNESCO Data'!$B$3:$B$4658&amp;'UNESCO Data'!$A$3:$A$4658,0))</f>
        <v>4.7258699999999996</v>
      </c>
      <c r="C184" s="40">
        <f t="array" ref="C184">INDEX('UNESCO Data'!$M$3:$M$4658,MATCH(A184&amp;$C$397,'UNESCO Data'!$B$3:$B$4658&amp;'UNESCO Data'!$A$3:$A$4658,0))</f>
        <v>19.620159999999998</v>
      </c>
      <c r="D184" s="40">
        <f t="array" ref="D184">INDEX('UNESCO Data'!$M$3:$M$4658,MATCH(A184&amp;$D$397,'UNESCO Data'!$B$3:$B$4658&amp;'UNESCO Data'!$A$3:$A$4658,0))</f>
        <v>69.658900000000003</v>
      </c>
      <c r="E184" s="40">
        <f t="array" ref="E184">INDEX('UNESCO Data'!$M$3:$M$4658,MATCH(A184&amp;$E$397,'UNESCO Data'!$B$3:$B$4658&amp;'UNESCO Data'!$A$3:$A$4658,0))</f>
        <v>43.18282</v>
      </c>
      <c r="F184" s="40">
        <f t="array" ref="F184">INDEX('UNESCO Data'!$M$3:$M$4658,MATCH(A184&amp;$F$397,'UNESCO Data'!$B$3:$B$4658&amp;'UNESCO Data'!$A$3:$A$4658,0))</f>
        <v>21.726030000000002</v>
      </c>
      <c r="G184" s="40">
        <f t="array" ref="G184">INDEX('UNESCO Data'!$M$3:$M$4658,MATCH(A184&amp;$G$397,'UNESCO Data'!$B$3:$B$4658&amp;'UNESCO Data'!$A$3:$A$4658,0))</f>
        <v>12.873139999999999</v>
      </c>
      <c r="H184" s="40">
        <f t="array" ref="H184">INDEX('UNESCO Data'!$M$3:$M$4658,MATCH(A184&amp;$H$397,'UNESCO Data'!$B$3:$B$4658&amp;'UNESCO Data'!$A$3:$A$4658,0))</f>
        <v>4.07782</v>
      </c>
      <c r="I184" s="40">
        <f t="array" ref="I184">INDEX('UNESCO Data'!$M$3:$M$4658,MATCH(A184&amp;$I$397,'UNESCO Data'!$B$3:$B$4658&amp;'UNESCO Data'!$A$3:$A$4658,0))</f>
        <v>86.568820000000002</v>
      </c>
      <c r="J184" s="40">
        <f t="array" ref="J184">INDEX('UNESCO Data'!$M$3:$M$4658,MATCH(A184&amp;$J$397,'UNESCO Data'!$B$3:$B$4658&amp;'UNESCO Data'!$A$3:$A$4658,0))</f>
        <v>89.416709999999995</v>
      </c>
      <c r="K184" s="40">
        <f t="array" ref="K184">INDEX('UNESCO Data'!$M$3:$M$4658,MATCH(A184&amp;$K$397,'UNESCO Data'!$B$3:$B$4658&amp;'UNESCO Data'!$A$3:$A$4658,0))</f>
        <v>45.591090000000001</v>
      </c>
      <c r="L184" s="40">
        <f t="array" ref="L184">INDEX('UNESCO Data'!$M$3:$M$4658,MATCH(A184&amp;$L$397,'UNESCO Data'!$B$3:$B$4658&amp;'UNESCO Data'!$A$3:$A$4658,0))</f>
        <v>11.70491</v>
      </c>
      <c r="M184" s="42">
        <f t="shared" si="6"/>
        <v>11</v>
      </c>
    </row>
    <row r="185" spans="1:13" x14ac:dyDescent="0.25">
      <c r="A185" s="41" t="s">
        <v>185</v>
      </c>
      <c r="B185" s="40">
        <f t="array" ref="B185">INDEX('UNESCO Data'!$M$3:$M$4658,MATCH(A185&amp;$B$397,'UNESCO Data'!$B$3:$B$4658&amp;'UNESCO Data'!$A$3:$A$4658,0))</f>
        <v>2.4134699999999998</v>
      </c>
      <c r="C185" s="40">
        <f t="array" ref="C185">INDEX('UNESCO Data'!$M$3:$M$4658,MATCH(A185&amp;$C$397,'UNESCO Data'!$B$3:$B$4658&amp;'UNESCO Data'!$A$3:$A$4658,0))</f>
        <v>2.1055700000000002</v>
      </c>
      <c r="D185" s="40">
        <f t="array" ref="D185">INDEX('UNESCO Data'!$M$3:$M$4658,MATCH(A185&amp;$D$397,'UNESCO Data'!$B$3:$B$4658&amp;'UNESCO Data'!$A$3:$A$4658,0))</f>
        <v>4.6005200000000004</v>
      </c>
      <c r="E185" s="40">
        <f t="array" ref="E185">INDEX('UNESCO Data'!$M$3:$M$4658,MATCH(A185&amp;$E$397,'UNESCO Data'!$B$3:$B$4658&amp;'UNESCO Data'!$A$3:$A$4658,0))</f>
        <v>99.642030000000005</v>
      </c>
      <c r="F185" s="40">
        <f t="array" ref="F185">INDEX('UNESCO Data'!$M$3:$M$4658,MATCH(A185&amp;$F$397,'UNESCO Data'!$B$3:$B$4658&amp;'UNESCO Data'!$A$3:$A$4658,0))</f>
        <v>96.579669999999993</v>
      </c>
      <c r="G185" s="40">
        <f t="array" ref="G185">INDEX('UNESCO Data'!$M$3:$M$4658,MATCH(A185&amp;$G$397,'UNESCO Data'!$B$3:$B$4658&amp;'UNESCO Data'!$A$3:$A$4658,0))</f>
        <v>94.340599999999995</v>
      </c>
      <c r="H185" s="40">
        <f t="array" ref="H185">INDEX('UNESCO Data'!$M$3:$M$4658,MATCH(A185&amp;$H$397,'UNESCO Data'!$B$3:$B$4658&amp;'UNESCO Data'!$A$3:$A$4658,0))</f>
        <v>14.12283</v>
      </c>
      <c r="I185" s="40">
        <f t="array" ref="I185">INDEX('UNESCO Data'!$M$3:$M$4658,MATCH(A185&amp;$I$397,'UNESCO Data'!$B$3:$B$4658&amp;'UNESCO Data'!$A$3:$A$4658,0))</f>
        <v>99.806610000000006</v>
      </c>
      <c r="J185" s="40">
        <f t="array" ref="J185">INDEX('UNESCO Data'!$M$3:$M$4658,MATCH(A185&amp;$J$397,'UNESCO Data'!$B$3:$B$4658&amp;'UNESCO Data'!$A$3:$A$4658,0))</f>
        <v>99.888310000000004</v>
      </c>
      <c r="K185" s="40">
        <f t="array" ref="K185">INDEX('UNESCO Data'!$M$3:$M$4658,MATCH(A185&amp;$K$397,'UNESCO Data'!$B$3:$B$4658&amp;'UNESCO Data'!$A$3:$A$4658,0))</f>
        <v>16.89406</v>
      </c>
      <c r="L185" s="40">
        <f t="array" ref="L185">INDEX('UNESCO Data'!$M$3:$M$4658,MATCH(A185&amp;$L$397,'UNESCO Data'!$B$3:$B$4658&amp;'UNESCO Data'!$A$3:$A$4658,0))</f>
        <v>13.12135</v>
      </c>
      <c r="M185" s="42">
        <f t="shared" si="6"/>
        <v>11</v>
      </c>
    </row>
    <row r="186" spans="1:13" x14ac:dyDescent="0.25">
      <c r="A186" s="41" t="s">
        <v>186</v>
      </c>
      <c r="B186" s="40">
        <f t="array" ref="B186">INDEX('UNESCO Data'!$M$3:$M$4658,MATCH(A186&amp;$B$397,'UNESCO Data'!$B$3:$B$4658&amp;'UNESCO Data'!$A$3:$A$4658,0))</f>
        <v>4.2884500000000001</v>
      </c>
      <c r="C186" s="40" t="str">
        <f t="array" ref="C186">INDEX('UNESCO Data'!$M$3:$M$4658,MATCH(A186&amp;$C$397,'UNESCO Data'!$B$3:$B$4658&amp;'UNESCO Data'!$A$3:$A$4658,0))</f>
        <v/>
      </c>
      <c r="D186" s="40" t="str">
        <f t="array" ref="D186">INDEX('UNESCO Data'!$M$3:$M$4658,MATCH(A186&amp;$D$397,'UNESCO Data'!$B$3:$B$4658&amp;'UNESCO Data'!$A$3:$A$4658,0))</f>
        <v/>
      </c>
      <c r="E186" s="40" t="str">
        <f t="array" ref="E186">INDEX('UNESCO Data'!$M$3:$M$4658,MATCH(A186&amp;$E$397,'UNESCO Data'!$B$3:$B$4658&amp;'UNESCO Data'!$A$3:$A$4658,0))</f>
        <v/>
      </c>
      <c r="F186" s="40" t="str">
        <f t="array" ref="F186">INDEX('UNESCO Data'!$M$3:$M$4658,MATCH(A186&amp;$F$397,'UNESCO Data'!$B$3:$B$4658&amp;'UNESCO Data'!$A$3:$A$4658,0))</f>
        <v/>
      </c>
      <c r="G186" s="40" t="str">
        <f t="array" ref="G186">INDEX('UNESCO Data'!$M$3:$M$4658,MATCH(A186&amp;$G$397,'UNESCO Data'!$B$3:$B$4658&amp;'UNESCO Data'!$A$3:$A$4658,0))</f>
        <v/>
      </c>
      <c r="H186" s="40" t="str">
        <f t="array" ref="H186">INDEX('UNESCO Data'!$M$3:$M$4658,MATCH(A186&amp;$H$397,'UNESCO Data'!$B$3:$B$4658&amp;'UNESCO Data'!$A$3:$A$4658,0))</f>
        <v/>
      </c>
      <c r="I186" s="40">
        <f t="array" ref="I186">INDEX('UNESCO Data'!$M$3:$M$4658,MATCH(A186&amp;$I$397,'UNESCO Data'!$B$3:$B$4658&amp;'UNESCO Data'!$A$3:$A$4658,0))</f>
        <v>99.117699999999999</v>
      </c>
      <c r="J186" s="40">
        <f t="array" ref="J186">INDEX('UNESCO Data'!$M$3:$M$4658,MATCH(A186&amp;$J$397,'UNESCO Data'!$B$3:$B$4658&amp;'UNESCO Data'!$A$3:$A$4658,0))</f>
        <v>100</v>
      </c>
      <c r="K186" s="40">
        <f t="array" ref="K186">INDEX('UNESCO Data'!$M$3:$M$4658,MATCH(A186&amp;$K$397,'UNESCO Data'!$B$3:$B$4658&amp;'UNESCO Data'!$A$3:$A$4658,0))</f>
        <v>23.617940000000001</v>
      </c>
      <c r="L186" s="40" t="str">
        <f t="array" ref="L186">INDEX('UNESCO Data'!$M$3:$M$4658,MATCH(A186&amp;$L$397,'UNESCO Data'!$B$3:$B$4658&amp;'UNESCO Data'!$A$3:$A$4658,0))</f>
        <v/>
      </c>
      <c r="M186" s="42">
        <f t="shared" si="6"/>
        <v>4</v>
      </c>
    </row>
    <row r="187" spans="1:13" ht="39.6" x14ac:dyDescent="0.25">
      <c r="A187" s="41" t="s">
        <v>187</v>
      </c>
      <c r="B187" s="40">
        <f t="array" ref="B187">INDEX('UNESCO Data'!$M$3:$M$4658,MATCH(A187&amp;$B$397,'UNESCO Data'!$B$3:$B$4658&amp;'UNESCO Data'!$A$3:$A$4658,0))</f>
        <v>0.27224999999999999</v>
      </c>
      <c r="C187" s="40">
        <f t="array" ref="C187">INDEX('UNESCO Data'!$M$3:$M$4658,MATCH(A187&amp;$C$397,'UNESCO Data'!$B$3:$B$4658&amp;'UNESCO Data'!$A$3:$A$4658,0))</f>
        <v>1.4827399999999999</v>
      </c>
      <c r="D187" s="40">
        <f t="array" ref="D187">INDEX('UNESCO Data'!$M$3:$M$4658,MATCH(A187&amp;$D$397,'UNESCO Data'!$B$3:$B$4658&amp;'UNESCO Data'!$A$3:$A$4658,0))</f>
        <v>5.4234900000000001</v>
      </c>
      <c r="E187" s="40" t="str">
        <f t="array" ref="E187">INDEX('UNESCO Data'!$M$3:$M$4658,MATCH(A187&amp;$E$397,'UNESCO Data'!$B$3:$B$4658&amp;'UNESCO Data'!$A$3:$A$4658,0))</f>
        <v/>
      </c>
      <c r="F187" s="40">
        <f t="array" ref="F187">INDEX('UNESCO Data'!$M$3:$M$4658,MATCH(A187&amp;$F$397,'UNESCO Data'!$B$3:$B$4658&amp;'UNESCO Data'!$A$3:$A$4658,0))</f>
        <v>100</v>
      </c>
      <c r="G187" s="40">
        <f t="array" ref="G187">INDEX('UNESCO Data'!$M$3:$M$4658,MATCH(A187&amp;$G$397,'UNESCO Data'!$B$3:$B$4658&amp;'UNESCO Data'!$A$3:$A$4658,0))</f>
        <v>94.00461</v>
      </c>
      <c r="H187" s="40">
        <f t="array" ref="H187">INDEX('UNESCO Data'!$M$3:$M$4658,MATCH(A187&amp;$H$397,'UNESCO Data'!$B$3:$B$4658&amp;'UNESCO Data'!$A$3:$A$4658,0))</f>
        <v>12.599640000000001</v>
      </c>
      <c r="I187" s="40" t="str">
        <f t="array" ref="I187">INDEX('UNESCO Data'!$M$3:$M$4658,MATCH(A187&amp;$I$397,'UNESCO Data'!$B$3:$B$4658&amp;'UNESCO Data'!$A$3:$A$4658,0))</f>
        <v/>
      </c>
      <c r="J187" s="40" t="str">
        <f t="array" ref="J187">INDEX('UNESCO Data'!$M$3:$M$4658,MATCH(A187&amp;$J$397,'UNESCO Data'!$B$3:$B$4658&amp;'UNESCO Data'!$A$3:$A$4658,0))</f>
        <v/>
      </c>
      <c r="K187" s="40">
        <f t="array" ref="K187">INDEX('UNESCO Data'!$M$3:$M$4658,MATCH(A187&amp;$K$397,'UNESCO Data'!$B$3:$B$4658&amp;'UNESCO Data'!$A$3:$A$4658,0))</f>
        <v>17.388200000000001</v>
      </c>
      <c r="L187" s="40">
        <f t="array" ref="L187">INDEX('UNESCO Data'!$M$3:$M$4658,MATCH(A187&amp;$L$397,'UNESCO Data'!$B$3:$B$4658&amp;'UNESCO Data'!$A$3:$A$4658,0))</f>
        <v>13.880240000000001</v>
      </c>
      <c r="M187" s="42">
        <f t="shared" si="6"/>
        <v>8</v>
      </c>
    </row>
    <row r="188" spans="1:13" ht="26.4" x14ac:dyDescent="0.25">
      <c r="A188" s="41" t="s">
        <v>188</v>
      </c>
      <c r="B188" s="40">
        <f t="array" ref="B188">INDEX('UNESCO Data'!$M$3:$M$4658,MATCH(A188&amp;$B$397,'UNESCO Data'!$B$3:$B$4658&amp;'UNESCO Data'!$A$3:$A$4658,0))</f>
        <v>19.318480000000001</v>
      </c>
      <c r="C188" s="40">
        <f t="array" ref="C188">INDEX('UNESCO Data'!$M$3:$M$4658,MATCH(A188&amp;$C$397,'UNESCO Data'!$B$3:$B$4658&amp;'UNESCO Data'!$A$3:$A$4658,0))</f>
        <v>45.929929999999999</v>
      </c>
      <c r="D188" s="40">
        <f t="array" ref="D188">INDEX('UNESCO Data'!$M$3:$M$4658,MATCH(A188&amp;$D$397,'UNESCO Data'!$B$3:$B$4658&amp;'UNESCO Data'!$A$3:$A$4658,0))</f>
        <v>75.733859999999993</v>
      </c>
      <c r="E188" s="40">
        <f t="array" ref="E188">INDEX('UNESCO Data'!$M$3:$M$4658,MATCH(A188&amp;$E$397,'UNESCO Data'!$B$3:$B$4658&amp;'UNESCO Data'!$A$3:$A$4658,0))</f>
        <v>72.394210000000001</v>
      </c>
      <c r="F188" s="40">
        <f t="array" ref="F188">INDEX('UNESCO Data'!$M$3:$M$4658,MATCH(A188&amp;$F$397,'UNESCO Data'!$B$3:$B$4658&amp;'UNESCO Data'!$A$3:$A$4658,0))</f>
        <v>12.66099</v>
      </c>
      <c r="G188" s="40">
        <f t="array" ref="G188">INDEX('UNESCO Data'!$M$3:$M$4658,MATCH(A188&amp;$G$397,'UNESCO Data'!$B$3:$B$4658&amp;'UNESCO Data'!$A$3:$A$4658,0))</f>
        <v>3.0305399999999998</v>
      </c>
      <c r="H188" s="40">
        <f t="array" ref="H188">INDEX('UNESCO Data'!$M$3:$M$4658,MATCH(A188&amp;$H$397,'UNESCO Data'!$B$3:$B$4658&amp;'UNESCO Data'!$A$3:$A$4658,0))</f>
        <v>4.8806200000000004</v>
      </c>
      <c r="I188" s="40">
        <f t="array" ref="I188">INDEX('UNESCO Data'!$M$3:$M$4658,MATCH(A188&amp;$I$397,'UNESCO Data'!$B$3:$B$4658&amp;'UNESCO Data'!$A$3:$A$4658,0))</f>
        <v>87.162369999999996</v>
      </c>
      <c r="J188" s="40">
        <f t="array" ref="J188">INDEX('UNESCO Data'!$M$3:$M$4658,MATCH(A188&amp;$J$397,'UNESCO Data'!$B$3:$B$4658&amp;'UNESCO Data'!$A$3:$A$4658,0))</f>
        <v>98.98621</v>
      </c>
      <c r="K188" s="40">
        <f t="array" ref="K188">INDEX('UNESCO Data'!$M$3:$M$4658,MATCH(A188&amp;$K$397,'UNESCO Data'!$B$3:$B$4658&amp;'UNESCO Data'!$A$3:$A$4658,0))</f>
        <v>43.060310000000001</v>
      </c>
      <c r="L188" s="40">
        <f t="array" ref="L188">INDEX('UNESCO Data'!$M$3:$M$4658,MATCH(A188&amp;$L$397,'UNESCO Data'!$B$3:$B$4658&amp;'UNESCO Data'!$A$3:$A$4658,0))</f>
        <v>17.2971</v>
      </c>
      <c r="M188" s="42">
        <f t="shared" si="6"/>
        <v>11</v>
      </c>
    </row>
    <row r="189" spans="1:13" x14ac:dyDescent="0.25">
      <c r="A189" s="41" t="s">
        <v>189</v>
      </c>
      <c r="B189" s="40">
        <f t="array" ref="B189">INDEX('UNESCO Data'!$M$3:$M$4658,MATCH(A189&amp;$B$397,'UNESCO Data'!$B$3:$B$4658&amp;'UNESCO Data'!$A$3:$A$4658,0))</f>
        <v>5.2344600000000003</v>
      </c>
      <c r="C189" s="40">
        <f t="array" ref="C189">INDEX('UNESCO Data'!$M$3:$M$4658,MATCH(A189&amp;$C$397,'UNESCO Data'!$B$3:$B$4658&amp;'UNESCO Data'!$A$3:$A$4658,0))</f>
        <v>0.18956000000000001</v>
      </c>
      <c r="D189" s="40">
        <f t="array" ref="D189">INDEX('UNESCO Data'!$M$3:$M$4658,MATCH(A189&amp;$D$397,'UNESCO Data'!$B$3:$B$4658&amp;'UNESCO Data'!$A$3:$A$4658,0))</f>
        <v>6.5242500000000003</v>
      </c>
      <c r="E189" s="40">
        <f t="array" ref="E189">INDEX('UNESCO Data'!$M$3:$M$4658,MATCH(A189&amp;$E$397,'UNESCO Data'!$B$3:$B$4658&amp;'UNESCO Data'!$A$3:$A$4658,0))</f>
        <v>99.708240000000004</v>
      </c>
      <c r="F189" s="40">
        <f t="array" ref="F189">INDEX('UNESCO Data'!$M$3:$M$4658,MATCH(A189&amp;$F$397,'UNESCO Data'!$B$3:$B$4658&amp;'UNESCO Data'!$A$3:$A$4658,0))</f>
        <v>98.71275</v>
      </c>
      <c r="G189" s="40">
        <f t="array" ref="G189">INDEX('UNESCO Data'!$M$3:$M$4658,MATCH(A189&amp;$G$397,'UNESCO Data'!$B$3:$B$4658&amp;'UNESCO Data'!$A$3:$A$4658,0))</f>
        <v>92.113950000000003</v>
      </c>
      <c r="H189" s="40">
        <f t="array" ref="H189">INDEX('UNESCO Data'!$M$3:$M$4658,MATCH(A189&amp;$H$397,'UNESCO Data'!$B$3:$B$4658&amp;'UNESCO Data'!$A$3:$A$4658,0))</f>
        <v>13.5351</v>
      </c>
      <c r="I189" s="40" t="str">
        <f t="array" ref="I189">INDEX('UNESCO Data'!$M$3:$M$4658,MATCH(A189&amp;$I$397,'UNESCO Data'!$B$3:$B$4658&amp;'UNESCO Data'!$A$3:$A$4658,0))</f>
        <v/>
      </c>
      <c r="J189" s="40" t="str">
        <f t="array" ref="J189">INDEX('UNESCO Data'!$M$3:$M$4658,MATCH(A189&amp;$J$397,'UNESCO Data'!$B$3:$B$4658&amp;'UNESCO Data'!$A$3:$A$4658,0))</f>
        <v/>
      </c>
      <c r="K189" s="40">
        <f t="array" ref="K189">INDEX('UNESCO Data'!$M$3:$M$4658,MATCH(A189&amp;$K$397,'UNESCO Data'!$B$3:$B$4658&amp;'UNESCO Data'!$A$3:$A$4658,0))</f>
        <v>14.53749</v>
      </c>
      <c r="L189" s="40">
        <f t="array" ref="L189">INDEX('UNESCO Data'!$M$3:$M$4658,MATCH(A189&amp;$L$397,'UNESCO Data'!$B$3:$B$4658&amp;'UNESCO Data'!$A$3:$A$4658,0))</f>
        <v>14.5482</v>
      </c>
      <c r="M189" s="42">
        <f t="shared" si="6"/>
        <v>9</v>
      </c>
    </row>
    <row r="190" spans="1:13" x14ac:dyDescent="0.25">
      <c r="A190" s="41" t="s">
        <v>190</v>
      </c>
      <c r="B190" s="40">
        <f t="array" ref="B190">INDEX('UNESCO Data'!$M$3:$M$4658,MATCH(A190&amp;$B$397,'UNESCO Data'!$B$3:$B$4658&amp;'UNESCO Data'!$A$3:$A$4658,0))</f>
        <v>5.5358900000000002</v>
      </c>
      <c r="C190" s="40">
        <f t="array" ref="C190">INDEX('UNESCO Data'!$M$3:$M$4658,MATCH(A190&amp;$C$397,'UNESCO Data'!$B$3:$B$4658&amp;'UNESCO Data'!$A$3:$A$4658,0))</f>
        <v>5.10189</v>
      </c>
      <c r="D190" s="40">
        <f t="array" ref="D190">INDEX('UNESCO Data'!$M$3:$M$4658,MATCH(A190&amp;$D$397,'UNESCO Data'!$B$3:$B$4658&amp;'UNESCO Data'!$A$3:$A$4658,0))</f>
        <v>13.802530000000001</v>
      </c>
      <c r="E190" s="40">
        <f t="array" ref="E190">INDEX('UNESCO Data'!$M$3:$M$4658,MATCH(A190&amp;$E$397,'UNESCO Data'!$B$3:$B$4658&amp;'UNESCO Data'!$A$3:$A$4658,0))</f>
        <v>98.18</v>
      </c>
      <c r="F190" s="40">
        <f t="array" ref="F190">INDEX('UNESCO Data'!$M$3:$M$4658,MATCH(A190&amp;$F$397,'UNESCO Data'!$B$3:$B$4658&amp;'UNESCO Data'!$A$3:$A$4658,0))</f>
        <v>69.724189999999993</v>
      </c>
      <c r="G190" s="40">
        <f t="array" ref="G190">INDEX('UNESCO Data'!$M$3:$M$4658,MATCH(A190&amp;$G$397,'UNESCO Data'!$B$3:$B$4658&amp;'UNESCO Data'!$A$3:$A$4658,0))</f>
        <v>28.160520000000002</v>
      </c>
      <c r="H190" s="40">
        <f t="array" ref="H190">INDEX('UNESCO Data'!$M$3:$M$4658,MATCH(A190&amp;$H$397,'UNESCO Data'!$B$3:$B$4658&amp;'UNESCO Data'!$A$3:$A$4658,0))</f>
        <v>8.9100400000000004</v>
      </c>
      <c r="I190" s="40">
        <f t="array" ref="I190">INDEX('UNESCO Data'!$M$3:$M$4658,MATCH(A190&amp;$I$397,'UNESCO Data'!$B$3:$B$4658&amp;'UNESCO Data'!$A$3:$A$4658,0))</f>
        <v>99.4054</v>
      </c>
      <c r="J190" s="40">
        <f t="array" ref="J190">INDEX('UNESCO Data'!$M$3:$M$4658,MATCH(A190&amp;$J$397,'UNESCO Data'!$B$3:$B$4658&amp;'UNESCO Data'!$A$3:$A$4658,0))</f>
        <v>100</v>
      </c>
      <c r="K190" s="40">
        <f t="array" ref="K190">INDEX('UNESCO Data'!$M$3:$M$4658,MATCH(A190&amp;$K$397,'UNESCO Data'!$B$3:$B$4658&amp;'UNESCO Data'!$A$3:$A$4658,0))</f>
        <v>11.46753</v>
      </c>
      <c r="L190" s="40">
        <f t="array" ref="L190">INDEX('UNESCO Data'!$M$3:$M$4658,MATCH(A190&amp;$L$397,'UNESCO Data'!$B$3:$B$4658&amp;'UNESCO Data'!$A$3:$A$4658,0))</f>
        <v>14.925890000000001</v>
      </c>
      <c r="M190" s="42">
        <f t="shared" si="6"/>
        <v>11</v>
      </c>
    </row>
    <row r="191" spans="1:13" x14ac:dyDescent="0.25">
      <c r="A191" s="41" t="s">
        <v>191</v>
      </c>
      <c r="B191" s="40">
        <f t="array" ref="B191">INDEX('UNESCO Data'!$M$3:$M$4658,MATCH(A191&amp;$B$397,'UNESCO Data'!$B$3:$B$4658&amp;'UNESCO Data'!$A$3:$A$4658,0))</f>
        <v>3.9780700000000002</v>
      </c>
      <c r="C191" s="40">
        <f t="array" ref="C191">INDEX('UNESCO Data'!$M$3:$M$4658,MATCH(A191&amp;$C$397,'UNESCO Data'!$B$3:$B$4658&amp;'UNESCO Data'!$A$3:$A$4658,0))</f>
        <v>3.24918</v>
      </c>
      <c r="D191" s="40">
        <f t="array" ref="D191">INDEX('UNESCO Data'!$M$3:$M$4658,MATCH(A191&amp;$D$397,'UNESCO Data'!$B$3:$B$4658&amp;'UNESCO Data'!$A$3:$A$4658,0))</f>
        <v>12.99089</v>
      </c>
      <c r="E191" s="40" t="str">
        <f t="array" ref="E191">INDEX('UNESCO Data'!$M$3:$M$4658,MATCH(A191&amp;$E$397,'UNESCO Data'!$B$3:$B$4658&amp;'UNESCO Data'!$A$3:$A$4658,0))</f>
        <v/>
      </c>
      <c r="F191" s="40" t="str">
        <f t="array" ref="F191">INDEX('UNESCO Data'!$M$3:$M$4658,MATCH(A191&amp;$F$397,'UNESCO Data'!$B$3:$B$4658&amp;'UNESCO Data'!$A$3:$A$4658,0))</f>
        <v/>
      </c>
      <c r="G191" s="40" t="str">
        <f t="array" ref="G191">INDEX('UNESCO Data'!$M$3:$M$4658,MATCH(A191&amp;$G$397,'UNESCO Data'!$B$3:$B$4658&amp;'UNESCO Data'!$A$3:$A$4658,0))</f>
        <v/>
      </c>
      <c r="H191" s="40">
        <f t="array" ref="H191">INDEX('UNESCO Data'!$M$3:$M$4658,MATCH(A191&amp;$H$397,'UNESCO Data'!$B$3:$B$4658&amp;'UNESCO Data'!$A$3:$A$4658,0))</f>
        <v>11.16592</v>
      </c>
      <c r="I191" s="40">
        <f t="array" ref="I191">INDEX('UNESCO Data'!$M$3:$M$4658,MATCH(A191&amp;$I$397,'UNESCO Data'!$B$3:$B$4658&amp;'UNESCO Data'!$A$3:$A$4658,0))</f>
        <v>100</v>
      </c>
      <c r="J191" s="40">
        <f t="array" ref="J191">INDEX('UNESCO Data'!$M$3:$M$4658,MATCH(A191&amp;$J$397,'UNESCO Data'!$B$3:$B$4658&amp;'UNESCO Data'!$A$3:$A$4658,0))</f>
        <v>100</v>
      </c>
      <c r="K191" s="40">
        <f t="array" ref="K191">INDEX('UNESCO Data'!$M$3:$M$4658,MATCH(A191&amp;$K$397,'UNESCO Data'!$B$3:$B$4658&amp;'UNESCO Data'!$A$3:$A$4658,0))</f>
        <v>20.424430000000001</v>
      </c>
      <c r="L191" s="40" t="str">
        <f t="array" ref="L191">INDEX('UNESCO Data'!$M$3:$M$4658,MATCH(A191&amp;$L$397,'UNESCO Data'!$B$3:$B$4658&amp;'UNESCO Data'!$A$3:$A$4658,0))</f>
        <v/>
      </c>
      <c r="M191" s="42">
        <f t="shared" si="6"/>
        <v>7</v>
      </c>
    </row>
    <row r="192" spans="1:13" x14ac:dyDescent="0.25">
      <c r="A192" s="41" t="s">
        <v>192</v>
      </c>
      <c r="B192" s="40">
        <f t="array" ref="B192">INDEX('UNESCO Data'!$M$3:$M$4658,MATCH(A192&amp;$B$397,'UNESCO Data'!$B$3:$B$4658&amp;'UNESCO Data'!$A$3:$A$4658,0))</f>
        <v>12.02528</v>
      </c>
      <c r="C192" s="40">
        <f t="array" ref="C192">INDEX('UNESCO Data'!$M$3:$M$4658,MATCH(A192&amp;$C$397,'UNESCO Data'!$B$3:$B$4658&amp;'UNESCO Data'!$A$3:$A$4658,0))</f>
        <v>0.67527999999999999</v>
      </c>
      <c r="D192" s="40">
        <f t="array" ref="D192">INDEX('UNESCO Data'!$M$3:$M$4658,MATCH(A192&amp;$D$397,'UNESCO Data'!$B$3:$B$4658&amp;'UNESCO Data'!$A$3:$A$4658,0))</f>
        <v>45.802140000000001</v>
      </c>
      <c r="E192" s="40" t="str">
        <f t="array" ref="E192">INDEX('UNESCO Data'!$M$3:$M$4658,MATCH(A192&amp;$E$397,'UNESCO Data'!$B$3:$B$4658&amp;'UNESCO Data'!$A$3:$A$4658,0))</f>
        <v/>
      </c>
      <c r="F192" s="40" t="str">
        <f t="array" ref="F192">INDEX('UNESCO Data'!$M$3:$M$4658,MATCH(A192&amp;$F$397,'UNESCO Data'!$B$3:$B$4658&amp;'UNESCO Data'!$A$3:$A$4658,0))</f>
        <v/>
      </c>
      <c r="G192" s="40" t="str">
        <f t="array" ref="G192">INDEX('UNESCO Data'!$M$3:$M$4658,MATCH(A192&amp;$G$397,'UNESCO Data'!$B$3:$B$4658&amp;'UNESCO Data'!$A$3:$A$4658,0))</f>
        <v/>
      </c>
      <c r="H192" s="40" t="str">
        <f t="array" ref="H192">INDEX('UNESCO Data'!$M$3:$M$4658,MATCH(A192&amp;$H$397,'UNESCO Data'!$B$3:$B$4658&amp;'UNESCO Data'!$A$3:$A$4658,0))</f>
        <v/>
      </c>
      <c r="I192" s="40">
        <f t="array" ref="I192">INDEX('UNESCO Data'!$M$3:$M$4658,MATCH(A192&amp;$I$397,'UNESCO Data'!$B$3:$B$4658&amp;'UNESCO Data'!$A$3:$A$4658,0))</f>
        <v>95.951430000000002</v>
      </c>
      <c r="J192" s="40">
        <f t="array" ref="J192">INDEX('UNESCO Data'!$M$3:$M$4658,MATCH(A192&amp;$J$397,'UNESCO Data'!$B$3:$B$4658&amp;'UNESCO Data'!$A$3:$A$4658,0))</f>
        <v>27.935220000000001</v>
      </c>
      <c r="K192" s="40">
        <f t="array" ref="K192">INDEX('UNESCO Data'!$M$3:$M$4658,MATCH(A192&amp;$K$397,'UNESCO Data'!$B$3:$B$4658&amp;'UNESCO Data'!$A$3:$A$4658,0))</f>
        <v>26.565069999999999</v>
      </c>
      <c r="L192" s="40">
        <f t="array" ref="L192">INDEX('UNESCO Data'!$M$3:$M$4658,MATCH(A192&amp;$L$397,'UNESCO Data'!$B$3:$B$4658&amp;'UNESCO Data'!$A$3:$A$4658,0))</f>
        <v>22.298459999999999</v>
      </c>
      <c r="M192" s="42">
        <f t="shared" si="6"/>
        <v>7</v>
      </c>
    </row>
    <row r="193" spans="1:14" ht="26.4" x14ac:dyDescent="0.25">
      <c r="A193" s="41" t="s">
        <v>193</v>
      </c>
      <c r="B193" s="40">
        <f t="array" ref="B193">INDEX('UNESCO Data'!$M$3:$M$4658,MATCH(A193&amp;$B$397,'UNESCO Data'!$B$3:$B$4658&amp;'UNESCO Data'!$A$3:$A$4658,0))</f>
        <v>7.6618899999999996</v>
      </c>
      <c r="C193" s="40">
        <f t="array" ref="C193">INDEX('UNESCO Data'!$M$3:$M$4658,MATCH(A193&amp;$C$397,'UNESCO Data'!$B$3:$B$4658&amp;'UNESCO Data'!$A$3:$A$4658,0))</f>
        <v>8.8026</v>
      </c>
      <c r="D193" s="40">
        <f t="array" ref="D193">INDEX('UNESCO Data'!$M$3:$M$4658,MATCH(A193&amp;$D$397,'UNESCO Data'!$B$3:$B$4658&amp;'UNESCO Data'!$A$3:$A$4658,0))</f>
        <v>27.549479999999999</v>
      </c>
      <c r="E193" s="40">
        <f t="array" ref="E193">INDEX('UNESCO Data'!$M$3:$M$4658,MATCH(A193&amp;$E$397,'UNESCO Data'!$B$3:$B$4658&amp;'UNESCO Data'!$A$3:$A$4658,0))</f>
        <v>95.89</v>
      </c>
      <c r="F193" s="40" t="str">
        <f t="array" ref="F193">INDEX('UNESCO Data'!$M$3:$M$4658,MATCH(A193&amp;$F$397,'UNESCO Data'!$B$3:$B$4658&amp;'UNESCO Data'!$A$3:$A$4658,0))</f>
        <v/>
      </c>
      <c r="G193" s="40" t="str">
        <f t="array" ref="G193">INDEX('UNESCO Data'!$M$3:$M$4658,MATCH(A193&amp;$G$397,'UNESCO Data'!$B$3:$B$4658&amp;'UNESCO Data'!$A$3:$A$4658,0))</f>
        <v/>
      </c>
      <c r="H193" s="40">
        <f t="array" ref="H193">INDEX('UNESCO Data'!$M$3:$M$4658,MATCH(A193&amp;$H$397,'UNESCO Data'!$B$3:$B$4658&amp;'UNESCO Data'!$A$3:$A$4658,0))</f>
        <v>10.49253</v>
      </c>
      <c r="I193" s="40">
        <f t="array" ref="I193">INDEX('UNESCO Data'!$M$3:$M$4658,MATCH(A193&amp;$I$397,'UNESCO Data'!$B$3:$B$4658&amp;'UNESCO Data'!$A$3:$A$4658,0))</f>
        <v>98.347340000000003</v>
      </c>
      <c r="J193" s="40" t="str">
        <f t="array" ref="J193">INDEX('UNESCO Data'!$M$3:$M$4658,MATCH(A193&amp;$J$397,'UNESCO Data'!$B$3:$B$4658&amp;'UNESCO Data'!$A$3:$A$4658,0))</f>
        <v/>
      </c>
      <c r="K193" s="40" t="str">
        <f t="array" ref="K193">INDEX('UNESCO Data'!$M$3:$M$4658,MATCH(A193&amp;$K$397,'UNESCO Data'!$B$3:$B$4658&amp;'UNESCO Data'!$A$3:$A$4658,0))</f>
        <v/>
      </c>
      <c r="L193" s="40" t="str">
        <f t="array" ref="L193">INDEX('UNESCO Data'!$M$3:$M$4658,MATCH(A193&amp;$L$397,'UNESCO Data'!$B$3:$B$4658&amp;'UNESCO Data'!$A$3:$A$4658,0))</f>
        <v/>
      </c>
      <c r="M193" s="42">
        <f t="shared" si="6"/>
        <v>6</v>
      </c>
    </row>
    <row r="194" spans="1:14" x14ac:dyDescent="0.25">
      <c r="A194" s="41" t="s">
        <v>194</v>
      </c>
      <c r="B194" s="40">
        <f t="array" ref="B194">INDEX('UNESCO Data'!$M$3:$M$4658,MATCH(A194&amp;$B$397,'UNESCO Data'!$B$3:$B$4658&amp;'UNESCO Data'!$A$3:$A$4658,0))</f>
        <v>2.1634699999999998</v>
      </c>
      <c r="C194" s="40">
        <f t="array" ref="C194">INDEX('UNESCO Data'!$M$3:$M$4658,MATCH(A194&amp;$C$397,'UNESCO Data'!$B$3:$B$4658&amp;'UNESCO Data'!$A$3:$A$4658,0))</f>
        <v>6.8569800000000001</v>
      </c>
      <c r="D194" s="40">
        <f t="array" ref="D194">INDEX('UNESCO Data'!$M$3:$M$4658,MATCH(A194&amp;$D$397,'UNESCO Data'!$B$3:$B$4658&amp;'UNESCO Data'!$A$3:$A$4658,0))</f>
        <v>31.394169999999999</v>
      </c>
      <c r="E194" s="40">
        <f t="array" ref="E194">INDEX('UNESCO Data'!$M$3:$M$4658,MATCH(A194&amp;$E$397,'UNESCO Data'!$B$3:$B$4658&amp;'UNESCO Data'!$A$3:$A$4658,0))</f>
        <v>95.741879999999995</v>
      </c>
      <c r="F194" s="40">
        <f t="array" ref="F194">INDEX('UNESCO Data'!$M$3:$M$4658,MATCH(A194&amp;$F$397,'UNESCO Data'!$B$3:$B$4658&amp;'UNESCO Data'!$A$3:$A$4658,0))</f>
        <v>80.899640000000005</v>
      </c>
      <c r="G194" s="40">
        <f t="array" ref="G194">INDEX('UNESCO Data'!$M$3:$M$4658,MATCH(A194&amp;$G$397,'UNESCO Data'!$B$3:$B$4658&amp;'UNESCO Data'!$A$3:$A$4658,0))</f>
        <v>50.96566</v>
      </c>
      <c r="H194" s="40">
        <f t="array" ref="H194">INDEX('UNESCO Data'!$M$3:$M$4658,MATCH(A194&amp;$H$397,'UNESCO Data'!$B$3:$B$4658&amp;'UNESCO Data'!$A$3:$A$4658,0))</f>
        <v>10.707229999999999</v>
      </c>
      <c r="I194" s="40">
        <f t="array" ref="I194">INDEX('UNESCO Data'!$M$3:$M$4658,MATCH(A194&amp;$I$397,'UNESCO Data'!$B$3:$B$4658&amp;'UNESCO Data'!$A$3:$A$4658,0))</f>
        <v>97.963729999999998</v>
      </c>
      <c r="J194" s="40">
        <f t="array" ref="J194">INDEX('UNESCO Data'!$M$3:$M$4658,MATCH(A194&amp;$J$397,'UNESCO Data'!$B$3:$B$4658&amp;'UNESCO Data'!$A$3:$A$4658,0))</f>
        <v>99.611869999999996</v>
      </c>
      <c r="K194" s="40">
        <f t="array" ref="K194">INDEX('UNESCO Data'!$M$3:$M$4658,MATCH(A194&amp;$K$397,'UNESCO Data'!$B$3:$B$4658&amp;'UNESCO Data'!$A$3:$A$4658,0))</f>
        <v>19.237290000000002</v>
      </c>
      <c r="L194" s="40">
        <f t="array" ref="L194">INDEX('UNESCO Data'!$M$3:$M$4658,MATCH(A194&amp;$L$397,'UNESCO Data'!$B$3:$B$4658&amp;'UNESCO Data'!$A$3:$A$4658,0))</f>
        <v>18.533080000000002</v>
      </c>
      <c r="M194" s="42">
        <f t="shared" si="6"/>
        <v>11</v>
      </c>
    </row>
    <row r="195" spans="1:14" x14ac:dyDescent="0.25">
      <c r="A195" s="41" t="s">
        <v>195</v>
      </c>
      <c r="B195" s="40">
        <f t="array" ref="B195">INDEX('UNESCO Data'!$M$3:$M$4658,MATCH(A195&amp;$B$397,'UNESCO Data'!$B$3:$B$4658&amp;'UNESCO Data'!$A$3:$A$4658,0))</f>
        <v>21.75254</v>
      </c>
      <c r="C195" s="40">
        <f t="array" ref="C195">INDEX('UNESCO Data'!$M$3:$M$4658,MATCH(A195&amp;$C$397,'UNESCO Data'!$B$3:$B$4658&amp;'UNESCO Data'!$A$3:$A$4658,0))</f>
        <v>48.932830000000003</v>
      </c>
      <c r="D195" s="40">
        <f t="array" ref="D195">INDEX('UNESCO Data'!$M$3:$M$4658,MATCH(A195&amp;$D$397,'UNESCO Data'!$B$3:$B$4658&amp;'UNESCO Data'!$A$3:$A$4658,0))</f>
        <v>67.849140000000006</v>
      </c>
      <c r="E195" s="40">
        <f t="array" ref="E195">INDEX('UNESCO Data'!$M$3:$M$4658,MATCH(A195&amp;$E$397,'UNESCO Data'!$B$3:$B$4658&amp;'UNESCO Data'!$A$3:$A$4658,0))</f>
        <v>53.913780000000003</v>
      </c>
      <c r="F195" s="40">
        <f t="array" ref="F195">INDEX('UNESCO Data'!$M$3:$M$4658,MATCH(A195&amp;$F$397,'UNESCO Data'!$B$3:$B$4658&amp;'UNESCO Data'!$A$3:$A$4658,0))</f>
        <v>31.789760000000001</v>
      </c>
      <c r="G195" s="40">
        <f t="array" ref="G195">INDEX('UNESCO Data'!$M$3:$M$4658,MATCH(A195&amp;$G$397,'UNESCO Data'!$B$3:$B$4658&amp;'UNESCO Data'!$A$3:$A$4658,0))</f>
        <v>21.70467</v>
      </c>
      <c r="H195" s="40">
        <f t="array" ref="H195">INDEX('UNESCO Data'!$M$3:$M$4658,MATCH(A195&amp;$H$397,'UNESCO Data'!$B$3:$B$4658&amp;'UNESCO Data'!$A$3:$A$4658,0))</f>
        <v>5.6449629999999997</v>
      </c>
      <c r="I195" s="40">
        <f t="array" ref="I195">INDEX('UNESCO Data'!$M$3:$M$4658,MATCH(A195&amp;$I$397,'UNESCO Data'!$B$3:$B$4658&amp;'UNESCO Data'!$A$3:$A$4658,0))</f>
        <v>82.660480000000007</v>
      </c>
      <c r="J195" s="40" t="str">
        <f t="array" ref="J195">INDEX('UNESCO Data'!$M$3:$M$4658,MATCH(A195&amp;$J$397,'UNESCO Data'!$B$3:$B$4658&amp;'UNESCO Data'!$A$3:$A$4658,0))</f>
        <v/>
      </c>
      <c r="K195" s="40">
        <f t="array" ref="K195">INDEX('UNESCO Data'!$M$3:$M$4658,MATCH(A195&amp;$K$397,'UNESCO Data'!$B$3:$B$4658&amp;'UNESCO Data'!$A$3:$A$4658,0))</f>
        <v>30.252790000000001</v>
      </c>
      <c r="L195" s="40" t="str">
        <f t="array" ref="L195">INDEX('UNESCO Data'!$M$3:$M$4658,MATCH(A195&amp;$L$397,'UNESCO Data'!$B$3:$B$4658&amp;'UNESCO Data'!$A$3:$A$4658,0))</f>
        <v/>
      </c>
      <c r="M195" s="42">
        <f t="shared" si="6"/>
        <v>9</v>
      </c>
    </row>
    <row r="196" spans="1:14" x14ac:dyDescent="0.25">
      <c r="A196" s="41" t="s">
        <v>196</v>
      </c>
      <c r="B196" s="40">
        <f t="array" ref="B196">INDEX('UNESCO Data'!$M$3:$M$4658,MATCH(A196&amp;$B$397,'UNESCO Data'!$B$3:$B$4658&amp;'UNESCO Data'!$A$3:$A$4658,0))</f>
        <v>9.9721299999999999</v>
      </c>
      <c r="C196" s="40">
        <f t="array" ref="C196">INDEX('UNESCO Data'!$M$3:$M$4658,MATCH(A196&amp;$C$397,'UNESCO Data'!$B$3:$B$4658&amp;'UNESCO Data'!$A$3:$A$4658,0))</f>
        <v>23.595469999999999</v>
      </c>
      <c r="D196" s="40">
        <f t="array" ref="D196">INDEX('UNESCO Data'!$M$3:$M$4658,MATCH(A196&amp;$D$397,'UNESCO Data'!$B$3:$B$4658&amp;'UNESCO Data'!$A$3:$A$4658,0))</f>
        <v>43.483420000000002</v>
      </c>
      <c r="E196" s="40">
        <f t="array" ref="E196">INDEX('UNESCO Data'!$M$3:$M$4658,MATCH(A196&amp;$E$397,'UNESCO Data'!$B$3:$B$4658&amp;'UNESCO Data'!$A$3:$A$4658,0))</f>
        <v>76.048230000000004</v>
      </c>
      <c r="F196" s="40">
        <f t="array" ref="F196">INDEX('UNESCO Data'!$M$3:$M$4658,MATCH(A196&amp;$F$397,'UNESCO Data'!$B$3:$B$4658&amp;'UNESCO Data'!$A$3:$A$4658,0))</f>
        <v>48.391599999999997</v>
      </c>
      <c r="G196" s="40">
        <f t="array" ref="G196">INDEX('UNESCO Data'!$M$3:$M$4658,MATCH(A196&amp;$G$397,'UNESCO Data'!$B$3:$B$4658&amp;'UNESCO Data'!$A$3:$A$4658,0))</f>
        <v>23.558579999999999</v>
      </c>
      <c r="H196" s="40">
        <f t="array" ref="H196">INDEX('UNESCO Data'!$M$3:$M$4658,MATCH(A196&amp;$H$397,'UNESCO Data'!$B$3:$B$4658&amp;'UNESCO Data'!$A$3:$A$4658,0))</f>
        <v>7.9823779999999998</v>
      </c>
      <c r="I196" s="40">
        <f t="array" ref="I196">INDEX('UNESCO Data'!$M$3:$M$4658,MATCH(A196&amp;$I$397,'UNESCO Data'!$B$3:$B$4658&amp;'UNESCO Data'!$A$3:$A$4658,0))</f>
        <v>90.628209999999996</v>
      </c>
      <c r="J196" s="40">
        <f t="array" ref="J196">INDEX('UNESCO Data'!$M$3:$M$4658,MATCH(A196&amp;$J$397,'UNESCO Data'!$B$3:$B$4658&amp;'UNESCO Data'!$A$3:$A$4658,0))</f>
        <v>92.655860000000004</v>
      </c>
      <c r="K196" s="40">
        <f t="array" ref="K196">INDEX('UNESCO Data'!$M$3:$M$4658,MATCH(A196&amp;$K$397,'UNESCO Data'!$B$3:$B$4658&amp;'UNESCO Data'!$A$3:$A$4658,0))</f>
        <v>47.945259999999998</v>
      </c>
      <c r="L196" s="40" t="str">
        <f t="array" ref="L196">INDEX('UNESCO Data'!$M$3:$M$4658,MATCH(A196&amp;$L$397,'UNESCO Data'!$B$3:$B$4658&amp;'UNESCO Data'!$A$3:$A$4658,0))</f>
        <v/>
      </c>
      <c r="M196" s="42">
        <f t="shared" si="6"/>
        <v>10</v>
      </c>
    </row>
    <row r="197" spans="1:14" x14ac:dyDescent="0.25">
      <c r="A197" s="43" t="s">
        <v>197</v>
      </c>
      <c r="B197" s="73">
        <f t="array" ref="B197">INDEX('UNESCO Data'!$M$3:$M$4658,MATCH(A197&amp;$B$397,'UNESCO Data'!$B$3:$B$4658&amp;'UNESCO Data'!$A$3:$A$4658,0))</f>
        <v>12.99718</v>
      </c>
      <c r="C197" s="73">
        <f t="array" ref="C197">INDEX('UNESCO Data'!$M$3:$M$4658,MATCH(A197&amp;$C$397,'UNESCO Data'!$B$3:$B$4658&amp;'UNESCO Data'!$A$3:$A$4658,0))</f>
        <v>9.8721099999999993</v>
      </c>
      <c r="D197" s="73">
        <f t="array" ref="D197">INDEX('UNESCO Data'!$M$3:$M$4658,MATCH(A197&amp;$D$397,'UNESCO Data'!$B$3:$B$4658&amp;'UNESCO Data'!$A$3:$A$4658,0))</f>
        <v>54.693570000000001</v>
      </c>
      <c r="E197" s="73">
        <f t="array" ref="E197">INDEX('UNESCO Data'!$M$3:$M$4658,MATCH(A197&amp;$E$397,'UNESCO Data'!$B$3:$B$4658&amp;'UNESCO Data'!$A$3:$A$4658,0))</f>
        <v>90.63749</v>
      </c>
      <c r="F197" s="73">
        <f t="array" ref="F197">INDEX('UNESCO Data'!$M$3:$M$4658,MATCH(A197&amp;$F$397,'UNESCO Data'!$B$3:$B$4658&amp;'UNESCO Data'!$A$3:$A$4658,0))</f>
        <v>71.624920000000003</v>
      </c>
      <c r="G197" s="73">
        <f t="array" ref="G197">INDEX('UNESCO Data'!$M$3:$M$4658,MATCH(A197&amp;$G$397,'UNESCO Data'!$B$3:$B$4658&amp;'UNESCO Data'!$A$3:$A$4658,0))</f>
        <v>10.112909999999999</v>
      </c>
      <c r="H197" s="73">
        <f t="array" ref="H197">INDEX('UNESCO Data'!$M$3:$M$4658,MATCH(A197&amp;$H$397,'UNESCO Data'!$B$3:$B$4658&amp;'UNESCO Data'!$A$3:$A$4658,0))</f>
        <v>7.5255099999999997</v>
      </c>
      <c r="I197" s="73">
        <f t="array" ref="I197">INDEX('UNESCO Data'!$M$3:$M$4658,MATCH(A197&amp;$I$397,'UNESCO Data'!$B$3:$B$4658&amp;'UNESCO Data'!$A$3:$A$4658,0))</f>
        <v>93.502350000000007</v>
      </c>
      <c r="J197" s="73">
        <f t="array" ref="J197">INDEX('UNESCO Data'!$M$3:$M$4658,MATCH(A197&amp;$J$397,'UNESCO Data'!$B$3:$B$4658&amp;'UNESCO Data'!$A$3:$A$4658,0))</f>
        <v>85.862909999999999</v>
      </c>
      <c r="K197" s="73">
        <f t="array" ref="K197">INDEX('UNESCO Data'!$M$3:$M$4658,MATCH(A197&amp;$K$397,'UNESCO Data'!$B$3:$B$4658&amp;'UNESCO Data'!$A$3:$A$4658,0))</f>
        <v>36.408200000000001</v>
      </c>
      <c r="L197" s="73">
        <f t="array" ref="L197">INDEX('UNESCO Data'!$M$3:$M$4658,MATCH(A197&amp;$L$397,'UNESCO Data'!$B$3:$B$4658&amp;'UNESCO Data'!$A$3:$A$4658,0))</f>
        <v>30.007619999999999</v>
      </c>
      <c r="M197" s="42">
        <f t="shared" si="6"/>
        <v>11</v>
      </c>
    </row>
    <row r="198" spans="1:14" x14ac:dyDescent="0.25">
      <c r="A198" s="35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</row>
    <row r="199" spans="1:14" x14ac:dyDescent="0.25">
      <c r="A199" s="104" t="s">
        <v>432</v>
      </c>
      <c r="B199" s="104"/>
      <c r="C199" s="104"/>
      <c r="D199" s="104"/>
      <c r="E199" s="104"/>
      <c r="F199" s="104"/>
      <c r="G199" s="104"/>
      <c r="H199" s="104"/>
      <c r="I199" s="104"/>
      <c r="J199" s="104"/>
      <c r="K199" s="104"/>
      <c r="L199" s="104"/>
      <c r="M199" s="104"/>
    </row>
    <row r="200" spans="1:14" x14ac:dyDescent="0.25">
      <c r="A200" s="104"/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</row>
    <row r="201" spans="1:14" ht="52.8" x14ac:dyDescent="0.25">
      <c r="A201" s="44" t="s">
        <v>2</v>
      </c>
      <c r="B201" s="45" t="s">
        <v>420</v>
      </c>
      <c r="C201" s="45" t="s">
        <v>430</v>
      </c>
      <c r="D201" s="45" t="s">
        <v>431</v>
      </c>
      <c r="E201" s="45" t="s">
        <v>421</v>
      </c>
      <c r="F201" s="45" t="s">
        <v>422</v>
      </c>
      <c r="G201" s="45" t="s">
        <v>423</v>
      </c>
      <c r="H201" s="45" t="s">
        <v>424</v>
      </c>
      <c r="I201" s="45" t="s">
        <v>425</v>
      </c>
      <c r="J201" s="45" t="s">
        <v>426</v>
      </c>
      <c r="K201" s="45" t="s">
        <v>427</v>
      </c>
      <c r="L201" s="45" t="s">
        <v>428</v>
      </c>
      <c r="M201" s="46" t="s">
        <v>429</v>
      </c>
    </row>
    <row r="202" spans="1:14" x14ac:dyDescent="0.25">
      <c r="A202" s="41" t="s">
        <v>4</v>
      </c>
      <c r="B202" s="40">
        <f t="array" ref="B202">INDEX('UNESCO Data'!$M$3:$M$4658,MATCH(A202&amp;$B$398,'UNESCO Data'!$B$3:$B$4658&amp;'UNESCO Data'!$A$3:$A$4658,0))</f>
        <v>34.609720000000003</v>
      </c>
      <c r="C202" s="40">
        <f t="array" ref="C202">INDEX('UNESCO Data'!$M$3:$M$4658,MATCH(A202&amp;$C$398,'UNESCO Data'!$B$3:$B$4658&amp;'UNESCO Data'!$A$3:$A$4658,0))</f>
        <v>18.647130000000001</v>
      </c>
      <c r="D202" s="40">
        <f t="array" ref="D202">INDEX('UNESCO Data'!$M$3:$M$4658,MATCH(A202&amp;$D$398,'UNESCO Data'!$B$3:$B$4658&amp;'UNESCO Data'!$A$3:$A$4658,0))</f>
        <v>40.684939999999997</v>
      </c>
      <c r="E202" s="40">
        <f t="array" ref="E202">INDEX('UNESCO Data'!$M$3:$M$4658,MATCH(A202&amp;$E$398,'UNESCO Data'!$B$3:$B$4658&amp;'UNESCO Data'!$A$3:$A$4658,0))</f>
        <v>53.748930000000001</v>
      </c>
      <c r="F202" s="40">
        <f t="array" ref="F202">INDEX('UNESCO Data'!$M$3:$M$4658,MATCH(A202&amp;$F$398,'UNESCO Data'!$B$3:$B$4658&amp;'UNESCO Data'!$A$3:$A$4658,0))</f>
        <v>34.652549999999998</v>
      </c>
      <c r="G202" s="40">
        <f t="array" ref="G202">INDEX('UNESCO Data'!$M$3:$M$4658,MATCH(A202&amp;$G$398,'UNESCO Data'!$B$3:$B$4658&amp;'UNESCO Data'!$A$3:$A$4658,0))</f>
        <v>20.62782</v>
      </c>
      <c r="H202" s="40">
        <f t="array" ref="H202">INDEX('UNESCO Data'!$M$3:$M$4658,MATCH(A202&amp;$H$398,'UNESCO Data'!$B$3:$B$4658&amp;'UNESCO Data'!$A$3:$A$4658,0))</f>
        <v>4.693314</v>
      </c>
      <c r="I202" s="40">
        <f t="array" ref="I202">INDEX('UNESCO Data'!$M$3:$M$4658,MATCH(A202&amp;$I$398,'UNESCO Data'!$B$3:$B$4658&amp;'UNESCO Data'!$A$3:$A$4658,0))</f>
        <v>69.420519999999996</v>
      </c>
      <c r="J202" s="40" t="str">
        <f t="array" ref="J202">INDEX('UNESCO Data'!$M$3:$M$4658,MATCH(A202&amp;$J$397,'UNESCO Data'!$B$3:$B$4658&amp;'UNESCO Data'!$A$3:$A$4658,0))</f>
        <v/>
      </c>
      <c r="K202" s="40">
        <f t="array" ref="K202">INDEX('UNESCO Data'!$M$3:$M$4658,MATCH(A202&amp;$K$397,'UNESCO Data'!$B$3:$B$4658&amp;'UNESCO Data'!$A$3:$A$4658,0))</f>
        <v>44.328769999999999</v>
      </c>
      <c r="L202" s="40">
        <f t="array" ref="L202">INDEX('UNESCO Data'!$M$3:$M$4658,MATCH(A202&amp;$L$397,'UNESCO Data'!$B$3:$B$4658&amp;'UNESCO Data'!$A$3:$A$4658,0))</f>
        <v>12.509</v>
      </c>
      <c r="M202" s="42">
        <f t="shared" ref="M202:M233" si="7">COUNT(B202:L202)</f>
        <v>10</v>
      </c>
    </row>
    <row r="203" spans="1:14" x14ac:dyDescent="0.25">
      <c r="A203" s="41" t="s">
        <v>5</v>
      </c>
      <c r="B203" s="40">
        <f t="array" ref="B203">INDEX('UNESCO Data'!$M$3:$M$4658,MATCH(A203&amp;$B$398,'UNESCO Data'!$B$3:$B$4658&amp;'UNESCO Data'!$A$3:$A$4658,0))</f>
        <v>3.4790100000000002</v>
      </c>
      <c r="C203" s="40">
        <f t="array" ref="C203">INDEX('UNESCO Data'!$M$3:$M$4658,MATCH(A203&amp;$C$398,'UNESCO Data'!$B$3:$B$4658&amp;'UNESCO Data'!$A$3:$A$4658,0))</f>
        <v>0.27461999999999998</v>
      </c>
      <c r="D203" s="40">
        <f t="array" ref="D203">INDEX('UNESCO Data'!$M$3:$M$4658,MATCH(A203&amp;$D$398,'UNESCO Data'!$B$3:$B$4658&amp;'UNESCO Data'!$A$3:$A$4658,0))</f>
        <v>19.142700000000001</v>
      </c>
      <c r="E203" s="40" t="str">
        <f t="array" ref="E203">INDEX('UNESCO Data'!$M$3:$M$4658,MATCH(A203&amp;$E$398,'UNESCO Data'!$B$3:$B$4658&amp;'UNESCO Data'!$A$3:$A$4658,0))</f>
        <v/>
      </c>
      <c r="F203" s="40" t="str">
        <f t="array" ref="F203">INDEX('UNESCO Data'!$M$3:$M$4658,MATCH(A203&amp;$F$398,'UNESCO Data'!$B$3:$B$4658&amp;'UNESCO Data'!$A$3:$A$4658,0))</f>
        <v/>
      </c>
      <c r="G203" s="40" t="str">
        <f t="array" ref="G203">INDEX('UNESCO Data'!$M$3:$M$4658,MATCH(A203&amp;$G$398,'UNESCO Data'!$B$3:$B$4658&amp;'UNESCO Data'!$A$3:$A$4658,0))</f>
        <v/>
      </c>
      <c r="H203" s="40">
        <f t="array" ref="H203">INDEX('UNESCO Data'!$M$3:$M$4658,MATCH(A203&amp;$H$398,'UNESCO Data'!$B$3:$B$4658&amp;'UNESCO Data'!$A$3:$A$4658,0))</f>
        <v>10.23851</v>
      </c>
      <c r="I203" s="40">
        <f t="array" ref="I203">INDEX('UNESCO Data'!$M$3:$M$4658,MATCH(A203&amp;$I$398,'UNESCO Data'!$B$3:$B$4658&amp;'UNESCO Data'!$A$3:$A$4658,0))</f>
        <v>98.978219999999993</v>
      </c>
      <c r="J203" s="40" t="str">
        <f t="array" ref="J203">INDEX('UNESCO Data'!$M$3:$M$4658,MATCH(A203&amp;$J$397,'UNESCO Data'!$B$3:$B$4658&amp;'UNESCO Data'!$A$3:$A$4658,0))</f>
        <v/>
      </c>
      <c r="K203" s="40">
        <f t="array" ref="K203">INDEX('UNESCO Data'!$M$3:$M$4658,MATCH(A203&amp;$K$397,'UNESCO Data'!$B$3:$B$4658&amp;'UNESCO Data'!$A$3:$A$4658,0))</f>
        <v>18.615570000000002</v>
      </c>
      <c r="L203" s="40">
        <f t="array" ref="L203">INDEX('UNESCO Data'!$M$3:$M$4658,MATCH(A203&amp;$L$397,'UNESCO Data'!$B$3:$B$4658&amp;'UNESCO Data'!$A$3:$A$4658,0))</f>
        <v>12.12391</v>
      </c>
      <c r="M203" s="42">
        <f t="shared" si="7"/>
        <v>7</v>
      </c>
    </row>
    <row r="204" spans="1:14" x14ac:dyDescent="0.25">
      <c r="A204" s="41" t="s">
        <v>6</v>
      </c>
      <c r="B204" s="40">
        <f t="array" ref="B204">INDEX('UNESCO Data'!$M$3:$M$4658,MATCH(A204&amp;$B$398,'UNESCO Data'!$B$3:$B$4658&amp;'UNESCO Data'!$A$3:$A$4658,0))</f>
        <v>2.4831799999999999</v>
      </c>
      <c r="C204" s="40">
        <f t="array" ref="C204">INDEX('UNESCO Data'!$M$3:$M$4658,MATCH(A204&amp;$C$398,'UNESCO Data'!$B$3:$B$4658&amp;'UNESCO Data'!$A$3:$A$4658,0))</f>
        <v>4.1449100000000003</v>
      </c>
      <c r="D204" s="40" t="str">
        <f t="array" ref="D204">INDEX('UNESCO Data'!$M$3:$M$4658,MATCH(A204&amp;$D$398,'UNESCO Data'!$B$3:$B$4658&amp;'UNESCO Data'!$A$3:$A$4658,0))</f>
        <v/>
      </c>
      <c r="E204" s="40">
        <f t="array" ref="E204">INDEX('UNESCO Data'!$M$3:$M$4658,MATCH(A204&amp;$E$398,'UNESCO Data'!$B$3:$B$4658&amp;'UNESCO Data'!$A$3:$A$4658,0))</f>
        <v>93.346369999999993</v>
      </c>
      <c r="F204" s="40">
        <f t="array" ref="F204">INDEX('UNESCO Data'!$M$3:$M$4658,MATCH(A204&amp;$F$398,'UNESCO Data'!$B$3:$B$4658&amp;'UNESCO Data'!$A$3:$A$4658,0))</f>
        <v>47.963120000000004</v>
      </c>
      <c r="G204" s="40">
        <f t="array" ref="G204">INDEX('UNESCO Data'!$M$3:$M$4658,MATCH(A204&amp;$G$398,'UNESCO Data'!$B$3:$B$4658&amp;'UNESCO Data'!$A$3:$A$4658,0))</f>
        <v>21.304390000000001</v>
      </c>
      <c r="H204" s="40" t="str">
        <f t="array" ref="H204">INDEX('UNESCO Data'!$M$3:$M$4658,MATCH(A204&amp;$H$398,'UNESCO Data'!$B$3:$B$4658&amp;'UNESCO Data'!$A$3:$A$4658,0))</f>
        <v/>
      </c>
      <c r="I204" s="40">
        <f t="array" ref="I204">INDEX('UNESCO Data'!$M$3:$M$4658,MATCH(A204&amp;$I$398,'UNESCO Data'!$B$3:$B$4658&amp;'UNESCO Data'!$A$3:$A$4658,0))</f>
        <v>97.200320000000005</v>
      </c>
      <c r="J204" s="40">
        <f t="array" ref="J204">INDEX('UNESCO Data'!$M$3:$M$4658,MATCH(A204&amp;$J$397,'UNESCO Data'!$B$3:$B$4658&amp;'UNESCO Data'!$A$3:$A$4658,0))</f>
        <v>100</v>
      </c>
      <c r="K204" s="40">
        <f t="array" ref="K204">INDEX('UNESCO Data'!$M$3:$M$4658,MATCH(A204&amp;$K$397,'UNESCO Data'!$B$3:$B$4658&amp;'UNESCO Data'!$A$3:$A$4658,0))</f>
        <v>23.836130000000001</v>
      </c>
      <c r="L204" s="40" t="str">
        <f t="array" ref="L204">INDEX('UNESCO Data'!$M$3:$M$4658,MATCH(A204&amp;$L$397,'UNESCO Data'!$B$3:$B$4658&amp;'UNESCO Data'!$A$3:$A$4658,0))</f>
        <v/>
      </c>
      <c r="M204" s="42">
        <f t="shared" si="7"/>
        <v>8</v>
      </c>
    </row>
    <row r="205" spans="1:14" x14ac:dyDescent="0.25">
      <c r="A205" s="41" t="s">
        <v>7</v>
      </c>
      <c r="B205" s="40" t="str">
        <f t="array" ref="B205">INDEX('UNESCO Data'!$M$3:$M$4658,MATCH(A205&amp;$B$398,'UNESCO Data'!$B$3:$B$4658&amp;'UNESCO Data'!$A$3:$A$4658,0))</f>
        <v/>
      </c>
      <c r="C205" s="40" t="str">
        <f t="array" ref="C205">INDEX('UNESCO Data'!$M$3:$M$4658,MATCH(A205&amp;$C$398,'UNESCO Data'!$B$3:$B$4658&amp;'UNESCO Data'!$A$3:$A$4658,0))</f>
        <v/>
      </c>
      <c r="D205" s="40" t="str">
        <f t="array" ref="D205">INDEX('UNESCO Data'!$M$3:$M$4658,MATCH(A205&amp;$D$398,'UNESCO Data'!$B$3:$B$4658&amp;'UNESCO Data'!$A$3:$A$4658,0))</f>
        <v/>
      </c>
      <c r="E205" s="40" t="str">
        <f t="array" ref="E205">INDEX('UNESCO Data'!$M$3:$M$4658,MATCH(A205&amp;$E$398,'UNESCO Data'!$B$3:$B$4658&amp;'UNESCO Data'!$A$3:$A$4658,0))</f>
        <v/>
      </c>
      <c r="F205" s="40" t="str">
        <f t="array" ref="F205">INDEX('UNESCO Data'!$M$3:$M$4658,MATCH(A205&amp;$F$398,'UNESCO Data'!$B$3:$B$4658&amp;'UNESCO Data'!$A$3:$A$4658,0))</f>
        <v/>
      </c>
      <c r="G205" s="40" t="str">
        <f t="array" ref="G205">INDEX('UNESCO Data'!$M$3:$M$4658,MATCH(A205&amp;$G$398,'UNESCO Data'!$B$3:$B$4658&amp;'UNESCO Data'!$A$3:$A$4658,0))</f>
        <v/>
      </c>
      <c r="H205" s="40">
        <f t="array" ref="H205">INDEX('UNESCO Data'!$M$3:$M$4658,MATCH(A205&amp;$H$398,'UNESCO Data'!$B$3:$B$4658&amp;'UNESCO Data'!$A$3:$A$4658,0))</f>
        <v>10.564819999999999</v>
      </c>
      <c r="I205" s="40" t="str">
        <f t="array" ref="I205">INDEX('UNESCO Data'!$M$3:$M$4658,MATCH(A205&amp;$I$398,'UNESCO Data'!$B$3:$B$4658&amp;'UNESCO Data'!$A$3:$A$4658,0))</f>
        <v/>
      </c>
      <c r="J205" s="40">
        <f t="array" ref="J205">INDEX('UNESCO Data'!$M$3:$M$4658,MATCH(A205&amp;$J$397,'UNESCO Data'!$B$3:$B$4658&amp;'UNESCO Data'!$A$3:$A$4658,0))</f>
        <v>100</v>
      </c>
      <c r="K205" s="40">
        <f t="array" ref="K205">INDEX('UNESCO Data'!$M$3:$M$4658,MATCH(A205&amp;$K$397,'UNESCO Data'!$B$3:$B$4658&amp;'UNESCO Data'!$A$3:$A$4658,0))</f>
        <v>9.9379500000000007</v>
      </c>
      <c r="L205" s="40" t="str">
        <f t="array" ref="L205">INDEX('UNESCO Data'!$M$3:$M$4658,MATCH(A205&amp;$L$397,'UNESCO Data'!$B$3:$B$4658&amp;'UNESCO Data'!$A$3:$A$4658,0))</f>
        <v/>
      </c>
      <c r="M205" s="42">
        <f t="shared" si="7"/>
        <v>3</v>
      </c>
    </row>
    <row r="206" spans="1:14" x14ac:dyDescent="0.25">
      <c r="A206" s="41" t="s">
        <v>8</v>
      </c>
      <c r="B206" s="40">
        <f t="array" ref="B206">INDEX('UNESCO Data'!$M$3:$M$4658,MATCH(A206&amp;$B$398,'UNESCO Data'!$B$3:$B$4658&amp;'UNESCO Data'!$A$3:$A$4658,0))</f>
        <v>5.0714300000000003</v>
      </c>
      <c r="C206" s="40">
        <f t="array" ref="C206">INDEX('UNESCO Data'!$M$3:$M$4658,MATCH(A206&amp;$C$398,'UNESCO Data'!$B$3:$B$4658&amp;'UNESCO Data'!$A$3:$A$4658,0))</f>
        <v>6.3198600000000003</v>
      </c>
      <c r="D206" s="40">
        <f t="array" ref="D206">INDEX('UNESCO Data'!$M$3:$M$4658,MATCH(A206&amp;$D$398,'UNESCO Data'!$B$3:$B$4658&amp;'UNESCO Data'!$A$3:$A$4658,0))</f>
        <v>77.056709999999995</v>
      </c>
      <c r="E206" s="40" t="str">
        <f t="array" ref="E206">INDEX('UNESCO Data'!$M$3:$M$4658,MATCH(A206&amp;$E$398,'UNESCO Data'!$B$3:$B$4658&amp;'UNESCO Data'!$A$3:$A$4658,0))</f>
        <v/>
      </c>
      <c r="F206" s="40" t="str">
        <f t="array" ref="F206">INDEX('UNESCO Data'!$M$3:$M$4658,MATCH(A206&amp;$F$398,'UNESCO Data'!$B$3:$B$4658&amp;'UNESCO Data'!$A$3:$A$4658,0))</f>
        <v/>
      </c>
      <c r="G206" s="40" t="str">
        <f t="array" ref="G206">INDEX('UNESCO Data'!$M$3:$M$4658,MATCH(A206&amp;$G$398,'UNESCO Data'!$B$3:$B$4658&amp;'UNESCO Data'!$A$3:$A$4658,0))</f>
        <v/>
      </c>
      <c r="H206" s="40" t="str">
        <f t="array" ref="H206">INDEX('UNESCO Data'!$M$3:$M$4658,MATCH(A206&amp;$H$398,'UNESCO Data'!$B$3:$B$4658&amp;'UNESCO Data'!$A$3:$A$4658,0))</f>
        <v/>
      </c>
      <c r="I206" s="40">
        <f t="array" ref="I206">INDEX('UNESCO Data'!$M$3:$M$4658,MATCH(A206&amp;$I$398,'UNESCO Data'!$B$3:$B$4658&amp;'UNESCO Data'!$A$3:$A$4658,0))</f>
        <v>78.614570000000001</v>
      </c>
      <c r="J206" s="40">
        <f t="array" ref="J206">INDEX('UNESCO Data'!$M$3:$M$4658,MATCH(A206&amp;$J$397,'UNESCO Data'!$B$3:$B$4658&amp;'UNESCO Data'!$A$3:$A$4658,0))</f>
        <v>47.486420000000003</v>
      </c>
      <c r="K206" s="40">
        <f t="array" ref="K206">INDEX('UNESCO Data'!$M$3:$M$4658,MATCH(A206&amp;$K$397,'UNESCO Data'!$B$3:$B$4658&amp;'UNESCO Data'!$A$3:$A$4658,0))</f>
        <v>42.543059999999997</v>
      </c>
      <c r="L206" s="40">
        <f t="array" ref="L206">INDEX('UNESCO Data'!$M$3:$M$4658,MATCH(A206&amp;$L$397,'UNESCO Data'!$B$3:$B$4658&amp;'UNESCO Data'!$A$3:$A$4658,0))</f>
        <v>8.6847700000000003</v>
      </c>
      <c r="M206" s="42">
        <f t="shared" si="7"/>
        <v>7</v>
      </c>
    </row>
    <row r="207" spans="1:14" x14ac:dyDescent="0.25">
      <c r="A207" s="41" t="s">
        <v>9</v>
      </c>
      <c r="B207" s="40">
        <f t="array" ref="B207">INDEX('UNESCO Data'!$M$3:$M$4658,MATCH(A207&amp;$B$398,'UNESCO Data'!$B$3:$B$4658&amp;'UNESCO Data'!$A$3:$A$4658,0))</f>
        <v>9.3292199999999994</v>
      </c>
      <c r="C207" s="40">
        <f t="array" ref="C207">INDEX('UNESCO Data'!$M$3:$M$4658,MATCH(A207&amp;$C$398,'UNESCO Data'!$B$3:$B$4658&amp;'UNESCO Data'!$A$3:$A$4658,0))</f>
        <v>6.4735899999999997</v>
      </c>
      <c r="D207" s="40">
        <f t="array" ref="D207">INDEX('UNESCO Data'!$M$3:$M$4658,MATCH(A207&amp;$D$398,'UNESCO Data'!$B$3:$B$4658&amp;'UNESCO Data'!$A$3:$A$4658,0))</f>
        <v>21.104900000000001</v>
      </c>
      <c r="E207" s="40" t="str">
        <f t="array" ref="E207">INDEX('UNESCO Data'!$M$3:$M$4658,MATCH(A207&amp;$E$398,'UNESCO Data'!$B$3:$B$4658&amp;'UNESCO Data'!$A$3:$A$4658,0))</f>
        <v/>
      </c>
      <c r="F207" s="40" t="str">
        <f t="array" ref="F207">INDEX('UNESCO Data'!$M$3:$M$4658,MATCH(A207&amp;$F$398,'UNESCO Data'!$B$3:$B$4658&amp;'UNESCO Data'!$A$3:$A$4658,0))</f>
        <v/>
      </c>
      <c r="G207" s="40" t="str">
        <f t="array" ref="G207">INDEX('UNESCO Data'!$M$3:$M$4658,MATCH(A207&amp;$G$398,'UNESCO Data'!$B$3:$B$4658&amp;'UNESCO Data'!$A$3:$A$4658,0))</f>
        <v/>
      </c>
      <c r="H207" s="40" t="str">
        <f t="array" ref="H207">INDEX('UNESCO Data'!$M$3:$M$4658,MATCH(A207&amp;$H$398,'UNESCO Data'!$B$3:$B$4658&amp;'UNESCO Data'!$A$3:$A$4658,0))</f>
        <v/>
      </c>
      <c r="I207" s="40" t="str">
        <f t="array" ref="I207">INDEX('UNESCO Data'!$M$3:$M$4658,MATCH(A207&amp;$I$398,'UNESCO Data'!$B$3:$B$4658&amp;'UNESCO Data'!$A$3:$A$4658,0))</f>
        <v/>
      </c>
      <c r="J207" s="40">
        <f t="array" ref="J207">INDEX('UNESCO Data'!$M$3:$M$4658,MATCH(A207&amp;$J$397,'UNESCO Data'!$B$3:$B$4658&amp;'UNESCO Data'!$A$3:$A$4658,0))</f>
        <v>65.291610000000006</v>
      </c>
      <c r="K207" s="40">
        <f t="array" ref="K207">INDEX('UNESCO Data'!$M$3:$M$4658,MATCH(A207&amp;$K$397,'UNESCO Data'!$B$3:$B$4658&amp;'UNESCO Data'!$A$3:$A$4658,0))</f>
        <v>14.33428</v>
      </c>
      <c r="L207" s="40" t="str">
        <f t="array" ref="L207">INDEX('UNESCO Data'!$M$3:$M$4658,MATCH(A207&amp;$L$397,'UNESCO Data'!$B$3:$B$4658&amp;'UNESCO Data'!$A$3:$A$4658,0))</f>
        <v/>
      </c>
      <c r="M207" s="42">
        <f t="shared" si="7"/>
        <v>5</v>
      </c>
    </row>
    <row r="208" spans="1:14" x14ac:dyDescent="0.25">
      <c r="A208" s="41" t="s">
        <v>10</v>
      </c>
      <c r="B208" s="40">
        <f t="array" ref="B208">INDEX('UNESCO Data'!$M$3:$M$4658,MATCH(A208&amp;$B$398,'UNESCO Data'!$B$3:$B$4658&amp;'UNESCO Data'!$A$3:$A$4658,0))</f>
        <v>0.12836</v>
      </c>
      <c r="C208" s="40">
        <f t="array" ref="C208">INDEX('UNESCO Data'!$M$3:$M$4658,MATCH(A208&amp;$C$398,'UNESCO Data'!$B$3:$B$4658&amp;'UNESCO Data'!$A$3:$A$4658,0))</f>
        <v>2.5901199999999998</v>
      </c>
      <c r="D208" s="40">
        <f t="array" ref="D208">INDEX('UNESCO Data'!$M$3:$M$4658,MATCH(A208&amp;$D$398,'UNESCO Data'!$B$3:$B$4658&amp;'UNESCO Data'!$A$3:$A$4658,0))</f>
        <v>16.38993</v>
      </c>
      <c r="E208" s="40">
        <f t="array" ref="E208">INDEX('UNESCO Data'!$M$3:$M$4658,MATCH(A208&amp;$E$398,'UNESCO Data'!$B$3:$B$4658&amp;'UNESCO Data'!$A$3:$A$4658,0))</f>
        <v>91.088970000000003</v>
      </c>
      <c r="F208" s="40">
        <f t="array" ref="F208">INDEX('UNESCO Data'!$M$3:$M$4658,MATCH(A208&amp;$F$398,'UNESCO Data'!$B$3:$B$4658&amp;'UNESCO Data'!$A$3:$A$4658,0))</f>
        <v>70.0197</v>
      </c>
      <c r="G208" s="40">
        <f t="array" ref="G208">INDEX('UNESCO Data'!$M$3:$M$4658,MATCH(A208&amp;$G$398,'UNESCO Data'!$B$3:$B$4658&amp;'UNESCO Data'!$A$3:$A$4658,0))</f>
        <v>49.432949999999998</v>
      </c>
      <c r="H208" s="40">
        <f t="array" ref="H208">INDEX('UNESCO Data'!$M$3:$M$4658,MATCH(A208&amp;$H$398,'UNESCO Data'!$B$3:$B$4658&amp;'UNESCO Data'!$A$3:$A$4658,0))</f>
        <v>11.17381</v>
      </c>
      <c r="I208" s="40">
        <f t="array" ref="I208">INDEX('UNESCO Data'!$M$3:$M$4658,MATCH(A208&amp;$I$398,'UNESCO Data'!$B$3:$B$4658&amp;'UNESCO Data'!$A$3:$A$4658,0))</f>
        <v>99.131320000000002</v>
      </c>
      <c r="J208" s="40" t="str">
        <f t="array" ref="J208">INDEX('UNESCO Data'!$M$3:$M$4658,MATCH(A208&amp;$J$397,'UNESCO Data'!$B$3:$B$4658&amp;'UNESCO Data'!$A$3:$A$4658,0))</f>
        <v/>
      </c>
      <c r="K208" s="40" t="str">
        <f t="array" ref="K208">INDEX('UNESCO Data'!$M$3:$M$4658,MATCH(A208&amp;$K$397,'UNESCO Data'!$B$3:$B$4658&amp;'UNESCO Data'!$A$3:$A$4658,0))</f>
        <v/>
      </c>
      <c r="L208" s="40">
        <f t="array" ref="L208">INDEX('UNESCO Data'!$M$3:$M$4658,MATCH(A208&amp;$L$397,'UNESCO Data'!$B$3:$B$4658&amp;'UNESCO Data'!$A$3:$A$4658,0))</f>
        <v>14.71706</v>
      </c>
      <c r="M208" s="42">
        <f t="shared" si="7"/>
        <v>9</v>
      </c>
    </row>
    <row r="209" spans="1:13" x14ac:dyDescent="0.25">
      <c r="A209" s="41" t="s">
        <v>11</v>
      </c>
      <c r="B209" s="40">
        <f t="array" ref="B209">INDEX('UNESCO Data'!$M$3:$M$4658,MATCH(A209&amp;$B$398,'UNESCO Data'!$B$3:$B$4658&amp;'UNESCO Data'!$A$3:$A$4658,0))</f>
        <v>3.4511099999999999</v>
      </c>
      <c r="C209" s="40">
        <f t="array" ref="C209">INDEX('UNESCO Data'!$M$3:$M$4658,MATCH(A209&amp;$C$398,'UNESCO Data'!$B$3:$B$4658&amp;'UNESCO Data'!$A$3:$A$4658,0))</f>
        <v>2.2058499999999999</v>
      </c>
      <c r="D209" s="40">
        <f t="array" ref="D209">INDEX('UNESCO Data'!$M$3:$M$4658,MATCH(A209&amp;$D$398,'UNESCO Data'!$B$3:$B$4658&amp;'UNESCO Data'!$A$3:$A$4658,0))</f>
        <v>14.06118</v>
      </c>
      <c r="E209" s="40">
        <f t="array" ref="E209">INDEX('UNESCO Data'!$M$3:$M$4658,MATCH(A209&amp;$E$398,'UNESCO Data'!$B$3:$B$4658&amp;'UNESCO Data'!$A$3:$A$4658,0))</f>
        <v>99.663409999999999</v>
      </c>
      <c r="F209" s="40">
        <f t="array" ref="F209">INDEX('UNESCO Data'!$M$3:$M$4658,MATCH(A209&amp;$F$398,'UNESCO Data'!$B$3:$B$4658&amp;'UNESCO Data'!$A$3:$A$4658,0))</f>
        <v>90.596310000000003</v>
      </c>
      <c r="G209" s="40">
        <f t="array" ref="G209">INDEX('UNESCO Data'!$M$3:$M$4658,MATCH(A209&amp;$G$398,'UNESCO Data'!$B$3:$B$4658&amp;'UNESCO Data'!$A$3:$A$4658,0))</f>
        <v>48.442439999999998</v>
      </c>
      <c r="H209" s="40">
        <f t="array" ref="H209">INDEX('UNESCO Data'!$M$3:$M$4658,MATCH(A209&amp;$H$398,'UNESCO Data'!$B$3:$B$4658&amp;'UNESCO Data'!$A$3:$A$4658,0))</f>
        <v>11.67249</v>
      </c>
      <c r="I209" s="40">
        <f t="array" ref="I209">INDEX('UNESCO Data'!$M$3:$M$4658,MATCH(A209&amp;$I$398,'UNESCO Data'!$B$3:$B$4658&amp;'UNESCO Data'!$A$3:$A$4658,0))</f>
        <v>99.816289999999995</v>
      </c>
      <c r="J209" s="40" t="str">
        <f t="array" ref="J209">INDEX('UNESCO Data'!$M$3:$M$4658,MATCH(A209&amp;$J$397,'UNESCO Data'!$B$3:$B$4658&amp;'UNESCO Data'!$A$3:$A$4658,0))</f>
        <v/>
      </c>
      <c r="K209" s="40" t="str">
        <f t="array" ref="K209">INDEX('UNESCO Data'!$M$3:$M$4658,MATCH(A209&amp;$K$397,'UNESCO Data'!$B$3:$B$4658&amp;'UNESCO Data'!$A$3:$A$4658,0))</f>
        <v/>
      </c>
      <c r="L209" s="40">
        <f t="array" ref="L209">INDEX('UNESCO Data'!$M$3:$M$4658,MATCH(A209&amp;$L$397,'UNESCO Data'!$B$3:$B$4658&amp;'UNESCO Data'!$A$3:$A$4658,0))</f>
        <v>10.656359999999999</v>
      </c>
      <c r="M209" s="42">
        <f t="shared" si="7"/>
        <v>9</v>
      </c>
    </row>
    <row r="210" spans="1:13" x14ac:dyDescent="0.25">
      <c r="A210" s="41" t="s">
        <v>12</v>
      </c>
      <c r="B210" s="40">
        <f t="array" ref="B210">INDEX('UNESCO Data'!$M$3:$M$4658,MATCH(A210&amp;$B$398,'UNESCO Data'!$B$3:$B$4658&amp;'UNESCO Data'!$A$3:$A$4658,0))</f>
        <v>3.1433300000000002</v>
      </c>
      <c r="C210" s="40">
        <f t="array" ref="C210">INDEX('UNESCO Data'!$M$3:$M$4658,MATCH(A210&amp;$C$398,'UNESCO Data'!$B$3:$B$4658&amp;'UNESCO Data'!$A$3:$A$4658,0))</f>
        <v>2.0535399999999999</v>
      </c>
      <c r="D210" s="40">
        <f t="array" ref="D210">INDEX('UNESCO Data'!$M$3:$M$4658,MATCH(A210&amp;$D$398,'UNESCO Data'!$B$3:$B$4658&amp;'UNESCO Data'!$A$3:$A$4658,0))</f>
        <v>8.9733199999999993</v>
      </c>
      <c r="E210" s="40" t="str">
        <f t="array" ref="E210">INDEX('UNESCO Data'!$M$3:$M$4658,MATCH(A210&amp;$E$398,'UNESCO Data'!$B$3:$B$4658&amp;'UNESCO Data'!$A$3:$A$4658,0))</f>
        <v/>
      </c>
      <c r="F210" s="40">
        <f t="array" ref="F210">INDEX('UNESCO Data'!$M$3:$M$4658,MATCH(A210&amp;$F$398,'UNESCO Data'!$B$3:$B$4658&amp;'UNESCO Data'!$A$3:$A$4658,0))</f>
        <v>97.171840000000003</v>
      </c>
      <c r="G210" s="40">
        <f t="array" ref="G210">INDEX('UNESCO Data'!$M$3:$M$4658,MATCH(A210&amp;$G$398,'UNESCO Data'!$B$3:$B$4658&amp;'UNESCO Data'!$A$3:$A$4658,0))</f>
        <v>83.700110000000009</v>
      </c>
      <c r="H210" s="40">
        <f t="array" ref="H210">INDEX('UNESCO Data'!$M$3:$M$4658,MATCH(A210&amp;$H$398,'UNESCO Data'!$B$3:$B$4658&amp;'UNESCO Data'!$A$3:$A$4658,0))</f>
        <v>12.222670000000001</v>
      </c>
      <c r="I210" s="40" t="str">
        <f t="array" ref="I210">INDEX('UNESCO Data'!$M$3:$M$4658,MATCH(A210&amp;$I$398,'UNESCO Data'!$B$3:$B$4658&amp;'UNESCO Data'!$A$3:$A$4658,0))</f>
        <v/>
      </c>
      <c r="J210" s="40" t="str">
        <f t="array" ref="J210">INDEX('UNESCO Data'!$M$3:$M$4658,MATCH(A210&amp;$J$397,'UNESCO Data'!$B$3:$B$4658&amp;'UNESCO Data'!$A$3:$A$4658,0))</f>
        <v/>
      </c>
      <c r="K210" s="40" t="str">
        <f t="array" ref="K210">INDEX('UNESCO Data'!$M$3:$M$4658,MATCH(A210&amp;$K$397,'UNESCO Data'!$B$3:$B$4658&amp;'UNESCO Data'!$A$3:$A$4658,0))</f>
        <v/>
      </c>
      <c r="L210" s="40">
        <f t="array" ref="L210">INDEX('UNESCO Data'!$M$3:$M$4658,MATCH(A210&amp;$L$397,'UNESCO Data'!$B$3:$B$4658&amp;'UNESCO Data'!$A$3:$A$4658,0))</f>
        <v>13.9001</v>
      </c>
      <c r="M210" s="42">
        <f t="shared" si="7"/>
        <v>7</v>
      </c>
    </row>
    <row r="211" spans="1:13" x14ac:dyDescent="0.25">
      <c r="A211" s="41" t="s">
        <v>13</v>
      </c>
      <c r="B211" s="40" t="str">
        <f t="array" ref="B211">INDEX('UNESCO Data'!$M$3:$M$4658,MATCH(A211&amp;$B$398,'UNESCO Data'!$B$3:$B$4658&amp;'UNESCO Data'!$A$3:$A$4658,0))</f>
        <v/>
      </c>
      <c r="C211" s="40" t="str">
        <f t="array" ref="C211">INDEX('UNESCO Data'!$M$3:$M$4658,MATCH(A211&amp;$C$398,'UNESCO Data'!$B$3:$B$4658&amp;'UNESCO Data'!$A$3:$A$4658,0))</f>
        <v/>
      </c>
      <c r="D211" s="40" t="str">
        <f t="array" ref="D211">INDEX('UNESCO Data'!$M$3:$M$4658,MATCH(A211&amp;$D$398,'UNESCO Data'!$B$3:$B$4658&amp;'UNESCO Data'!$A$3:$A$4658,0))</f>
        <v/>
      </c>
      <c r="E211" s="40" t="str">
        <f t="array" ref="E211">INDEX('UNESCO Data'!$M$3:$M$4658,MATCH(A211&amp;$E$398,'UNESCO Data'!$B$3:$B$4658&amp;'UNESCO Data'!$A$3:$A$4658,0))</f>
        <v/>
      </c>
      <c r="F211" s="40">
        <f t="array" ref="F211">INDEX('UNESCO Data'!$M$3:$M$4658,MATCH(A211&amp;$F$398,'UNESCO Data'!$B$3:$B$4658&amp;'UNESCO Data'!$A$3:$A$4658,0))</f>
        <v>98.810929999999999</v>
      </c>
      <c r="G211" s="40">
        <f t="array" ref="G211">INDEX('UNESCO Data'!$M$3:$M$4658,MATCH(A211&amp;$G$398,'UNESCO Data'!$B$3:$B$4658&amp;'UNESCO Data'!$A$3:$A$4658,0))</f>
        <v>89.205970000000008</v>
      </c>
      <c r="H211" s="40" t="str">
        <f t="array" ref="H211">INDEX('UNESCO Data'!$M$3:$M$4658,MATCH(A211&amp;$H$398,'UNESCO Data'!$B$3:$B$4658&amp;'UNESCO Data'!$A$3:$A$4658,0))</f>
        <v/>
      </c>
      <c r="I211" s="40" t="str">
        <f t="array" ref="I211">INDEX('UNESCO Data'!$M$3:$M$4658,MATCH(A211&amp;$I$398,'UNESCO Data'!$B$3:$B$4658&amp;'UNESCO Data'!$A$3:$A$4658,0))</f>
        <v/>
      </c>
      <c r="J211" s="40" t="str">
        <f t="array" ref="J211">INDEX('UNESCO Data'!$M$3:$M$4658,MATCH(A211&amp;$J$397,'UNESCO Data'!$B$3:$B$4658&amp;'UNESCO Data'!$A$3:$A$4658,0))</f>
        <v/>
      </c>
      <c r="K211" s="40">
        <f t="array" ref="K211">INDEX('UNESCO Data'!$M$3:$M$4658,MATCH(A211&amp;$K$397,'UNESCO Data'!$B$3:$B$4658&amp;'UNESCO Data'!$A$3:$A$4658,0))</f>
        <v>10.584149999999999</v>
      </c>
      <c r="L211" s="40">
        <f t="array" ref="L211">INDEX('UNESCO Data'!$M$3:$M$4658,MATCH(A211&amp;$L$397,'UNESCO Data'!$B$3:$B$4658&amp;'UNESCO Data'!$A$3:$A$4658,0))</f>
        <v>10.48321</v>
      </c>
      <c r="M211" s="42">
        <f t="shared" si="7"/>
        <v>4</v>
      </c>
    </row>
    <row r="212" spans="1:13" x14ac:dyDescent="0.25">
      <c r="A212" s="41" t="s">
        <v>14</v>
      </c>
      <c r="B212" s="40">
        <f t="array" ref="B212">INDEX('UNESCO Data'!$M$3:$M$4658,MATCH(A212&amp;$B$398,'UNESCO Data'!$B$3:$B$4658&amp;'UNESCO Data'!$A$3:$A$4658,0))</f>
        <v>4.6038899999999998</v>
      </c>
      <c r="C212" s="40">
        <f t="array" ref="C212">INDEX('UNESCO Data'!$M$3:$M$4658,MATCH(A212&amp;$C$398,'UNESCO Data'!$B$3:$B$4658&amp;'UNESCO Data'!$A$3:$A$4658,0))</f>
        <v>8.7928200000000007</v>
      </c>
      <c r="D212" s="40" t="str">
        <f t="array" ref="D212">INDEX('UNESCO Data'!$M$3:$M$4658,MATCH(A212&amp;$D$398,'UNESCO Data'!$B$3:$B$4658&amp;'UNESCO Data'!$A$3:$A$4658,0))</f>
        <v/>
      </c>
      <c r="E212" s="40" t="str">
        <f t="array" ref="E212">INDEX('UNESCO Data'!$M$3:$M$4658,MATCH(A212&amp;$E$398,'UNESCO Data'!$B$3:$B$4658&amp;'UNESCO Data'!$A$3:$A$4658,0))</f>
        <v/>
      </c>
      <c r="F212" s="40" t="str">
        <f t="array" ref="F212">INDEX('UNESCO Data'!$M$3:$M$4658,MATCH(A212&amp;$F$398,'UNESCO Data'!$B$3:$B$4658&amp;'UNESCO Data'!$A$3:$A$4658,0))</f>
        <v/>
      </c>
      <c r="G212" s="40" t="str">
        <f t="array" ref="G212">INDEX('UNESCO Data'!$M$3:$M$4658,MATCH(A212&amp;$G$398,'UNESCO Data'!$B$3:$B$4658&amp;'UNESCO Data'!$A$3:$A$4658,0))</f>
        <v/>
      </c>
      <c r="H212" s="40">
        <f t="array" ref="H212">INDEX('UNESCO Data'!$M$3:$M$4658,MATCH(A212&amp;$H$398,'UNESCO Data'!$B$3:$B$4658&amp;'UNESCO Data'!$A$3:$A$4658,0))</f>
        <v>10.81676</v>
      </c>
      <c r="I212" s="40">
        <f t="array" ref="I212">INDEX('UNESCO Data'!$M$3:$M$4658,MATCH(A212&amp;$I$398,'UNESCO Data'!$B$3:$B$4658&amp;'UNESCO Data'!$A$3:$A$4658,0))</f>
        <v>99.975710000000007</v>
      </c>
      <c r="J212" s="40">
        <f t="array" ref="J212">INDEX('UNESCO Data'!$M$3:$M$4658,MATCH(A212&amp;$J$397,'UNESCO Data'!$B$3:$B$4658&amp;'UNESCO Data'!$A$3:$A$4658,0))</f>
        <v>99.279939999999996</v>
      </c>
      <c r="K212" s="40">
        <f t="array" ref="K212">INDEX('UNESCO Data'!$M$3:$M$4658,MATCH(A212&amp;$K$397,'UNESCO Data'!$B$3:$B$4658&amp;'UNESCO Data'!$A$3:$A$4658,0))</f>
        <v>13.497870000000001</v>
      </c>
      <c r="L212" s="40">
        <f t="array" ref="L212">INDEX('UNESCO Data'!$M$3:$M$4658,MATCH(A212&amp;$L$397,'UNESCO Data'!$B$3:$B$4658&amp;'UNESCO Data'!$A$3:$A$4658,0))</f>
        <v>7.37547</v>
      </c>
      <c r="M212" s="42">
        <f t="shared" si="7"/>
        <v>7</v>
      </c>
    </row>
    <row r="213" spans="1:13" x14ac:dyDescent="0.25">
      <c r="A213" s="41" t="s">
        <v>15</v>
      </c>
      <c r="B213" s="40" t="str">
        <f t="array" ref="B213">INDEX('UNESCO Data'!$M$3:$M$4658,MATCH(A213&amp;$B$398,'UNESCO Data'!$B$3:$B$4658&amp;'UNESCO Data'!$A$3:$A$4658,0))</f>
        <v/>
      </c>
      <c r="C213" s="40">
        <f t="array" ref="C213">INDEX('UNESCO Data'!$M$3:$M$4658,MATCH(A213&amp;$C$398,'UNESCO Data'!$B$3:$B$4658&amp;'UNESCO Data'!$A$3:$A$4658,0))</f>
        <v>11.41573</v>
      </c>
      <c r="D213" s="40">
        <f t="array" ref="D213">INDEX('UNESCO Data'!$M$3:$M$4658,MATCH(A213&amp;$D$398,'UNESCO Data'!$B$3:$B$4658&amp;'UNESCO Data'!$A$3:$A$4658,0))</f>
        <v>10.00104</v>
      </c>
      <c r="E213" s="40" t="str">
        <f t="array" ref="E213">INDEX('UNESCO Data'!$M$3:$M$4658,MATCH(A213&amp;$E$398,'UNESCO Data'!$B$3:$B$4658&amp;'UNESCO Data'!$A$3:$A$4658,0))</f>
        <v/>
      </c>
      <c r="F213" s="40" t="str">
        <f t="array" ref="F213">INDEX('UNESCO Data'!$M$3:$M$4658,MATCH(A213&amp;$F$398,'UNESCO Data'!$B$3:$B$4658&amp;'UNESCO Data'!$A$3:$A$4658,0))</f>
        <v/>
      </c>
      <c r="G213" s="40" t="str">
        <f t="array" ref="G213">INDEX('UNESCO Data'!$M$3:$M$4658,MATCH(A213&amp;$G$398,'UNESCO Data'!$B$3:$B$4658&amp;'UNESCO Data'!$A$3:$A$4658,0))</f>
        <v/>
      </c>
      <c r="H213" s="40">
        <f t="array" ref="H213">INDEX('UNESCO Data'!$M$3:$M$4658,MATCH(A213&amp;$H$398,'UNESCO Data'!$B$3:$B$4658&amp;'UNESCO Data'!$A$3:$A$4658,0))</f>
        <v>11.69083</v>
      </c>
      <c r="I213" s="40" t="str">
        <f t="array" ref="I213">INDEX('UNESCO Data'!$M$3:$M$4658,MATCH(A213&amp;$I$398,'UNESCO Data'!$B$3:$B$4658&amp;'UNESCO Data'!$A$3:$A$4658,0))</f>
        <v/>
      </c>
      <c r="J213" s="40">
        <f t="array" ref="J213">INDEX('UNESCO Data'!$M$3:$M$4658,MATCH(A213&amp;$J$397,'UNESCO Data'!$B$3:$B$4658&amp;'UNESCO Data'!$A$3:$A$4658,0))</f>
        <v>91.54871</v>
      </c>
      <c r="K213" s="40">
        <f t="array" ref="K213">INDEX('UNESCO Data'!$M$3:$M$4658,MATCH(A213&amp;$K$397,'UNESCO Data'!$B$3:$B$4658&amp;'UNESCO Data'!$A$3:$A$4658,0))</f>
        <v>14.145300000000001</v>
      </c>
      <c r="L213" s="40" t="str">
        <f t="array" ref="L213">INDEX('UNESCO Data'!$M$3:$M$4658,MATCH(A213&amp;$L$397,'UNESCO Data'!$B$3:$B$4658&amp;'UNESCO Data'!$A$3:$A$4658,0))</f>
        <v/>
      </c>
      <c r="M213" s="42">
        <f t="shared" si="7"/>
        <v>5</v>
      </c>
    </row>
    <row r="214" spans="1:13" x14ac:dyDescent="0.25">
      <c r="A214" s="41" t="s">
        <v>16</v>
      </c>
      <c r="B214" s="40">
        <f t="array" ref="B214">INDEX('UNESCO Data'!$M$3:$M$4658,MATCH(A214&amp;$B$398,'UNESCO Data'!$B$3:$B$4658&amp;'UNESCO Data'!$A$3:$A$4658,0))</f>
        <v>2.4617599999999999</v>
      </c>
      <c r="C214" s="40">
        <f t="array" ref="C214">INDEX('UNESCO Data'!$M$3:$M$4658,MATCH(A214&amp;$C$398,'UNESCO Data'!$B$3:$B$4658&amp;'UNESCO Data'!$A$3:$A$4658,0))</f>
        <v>1.3607199999999999</v>
      </c>
      <c r="D214" s="40">
        <f t="array" ref="D214">INDEX('UNESCO Data'!$M$3:$M$4658,MATCH(A214&amp;$D$398,'UNESCO Data'!$B$3:$B$4658&amp;'UNESCO Data'!$A$3:$A$4658,0))</f>
        <v>10.45337</v>
      </c>
      <c r="E214" s="40" t="str">
        <f t="array" ref="E214">INDEX('UNESCO Data'!$M$3:$M$4658,MATCH(A214&amp;$E$398,'UNESCO Data'!$B$3:$B$4658&amp;'UNESCO Data'!$A$3:$A$4658,0))</f>
        <v/>
      </c>
      <c r="F214" s="40" t="str">
        <f t="array" ref="F214">INDEX('UNESCO Data'!$M$3:$M$4658,MATCH(A214&amp;$F$398,'UNESCO Data'!$B$3:$B$4658&amp;'UNESCO Data'!$A$3:$A$4658,0))</f>
        <v/>
      </c>
      <c r="G214" s="40" t="str">
        <f t="array" ref="G214">INDEX('UNESCO Data'!$M$3:$M$4658,MATCH(A214&amp;$G$398,'UNESCO Data'!$B$3:$B$4658&amp;'UNESCO Data'!$A$3:$A$4658,0))</f>
        <v/>
      </c>
      <c r="H214" s="40">
        <f t="array" ref="H214">INDEX('UNESCO Data'!$M$3:$M$4658,MATCH(A214&amp;$H$398,'UNESCO Data'!$B$3:$B$4658&amp;'UNESCO Data'!$A$3:$A$4658,0))</f>
        <v>8.6768999999999998</v>
      </c>
      <c r="I214" s="40">
        <f t="array" ref="I214">INDEX('UNESCO Data'!$M$3:$M$4658,MATCH(A214&amp;$I$398,'UNESCO Data'!$B$3:$B$4658&amp;'UNESCO Data'!$A$3:$A$4658,0))</f>
        <v>99.790199999999999</v>
      </c>
      <c r="J214" s="40">
        <f t="array" ref="J214">INDEX('UNESCO Data'!$M$3:$M$4658,MATCH(A214&amp;$J$397,'UNESCO Data'!$B$3:$B$4658&amp;'UNESCO Data'!$A$3:$A$4658,0))</f>
        <v>82.481830000000002</v>
      </c>
      <c r="K214" s="40">
        <f t="array" ref="K214">INDEX('UNESCO Data'!$M$3:$M$4658,MATCH(A214&amp;$K$397,'UNESCO Data'!$B$3:$B$4658&amp;'UNESCO Data'!$A$3:$A$4658,0))</f>
        <v>11.731640000000001</v>
      </c>
      <c r="L214" s="40">
        <f t="array" ref="L214">INDEX('UNESCO Data'!$M$3:$M$4658,MATCH(A214&amp;$L$397,'UNESCO Data'!$B$3:$B$4658&amp;'UNESCO Data'!$A$3:$A$4658,0))</f>
        <v>7.6608000000000001</v>
      </c>
      <c r="M214" s="42">
        <f t="shared" si="7"/>
        <v>8</v>
      </c>
    </row>
    <row r="215" spans="1:13" x14ac:dyDescent="0.25">
      <c r="A215" s="41" t="s">
        <v>17</v>
      </c>
      <c r="B215" s="40">
        <f t="array" ref="B215">INDEX('UNESCO Data'!$M$3:$M$4658,MATCH(A215&amp;$B$398,'UNESCO Data'!$B$3:$B$4658&amp;'UNESCO Data'!$A$3:$A$4658,0))</f>
        <v>9.9167100000000001</v>
      </c>
      <c r="C215" s="40">
        <f t="array" ref="C215">INDEX('UNESCO Data'!$M$3:$M$4658,MATCH(A215&amp;$C$398,'UNESCO Data'!$B$3:$B$4658&amp;'UNESCO Data'!$A$3:$A$4658,0))</f>
        <v>28.128879999999999</v>
      </c>
      <c r="D215" s="40">
        <f t="array" ref="D215">INDEX('UNESCO Data'!$M$3:$M$4658,MATCH(A215&amp;$D$398,'UNESCO Data'!$B$3:$B$4658&amp;'UNESCO Data'!$A$3:$A$4658,0))</f>
        <v>55.50488</v>
      </c>
      <c r="E215" s="40">
        <f t="array" ref="E215">INDEX('UNESCO Data'!$M$3:$M$4658,MATCH(A215&amp;$E$398,'UNESCO Data'!$B$3:$B$4658&amp;'UNESCO Data'!$A$3:$A$4658,0))</f>
        <v>75.054029999999997</v>
      </c>
      <c r="F215" s="40">
        <f t="array" ref="F215">INDEX('UNESCO Data'!$M$3:$M$4658,MATCH(A215&amp;$F$398,'UNESCO Data'!$B$3:$B$4658&amp;'UNESCO Data'!$A$3:$A$4658,0))</f>
        <v>54.141249999999999</v>
      </c>
      <c r="G215" s="40">
        <f t="array" ref="G215">INDEX('UNESCO Data'!$M$3:$M$4658,MATCH(A215&amp;$G$398,'UNESCO Data'!$B$3:$B$4658&amp;'UNESCO Data'!$A$3:$A$4658,0))</f>
        <v>21.247640000000001</v>
      </c>
      <c r="H215" s="40">
        <f t="array" ref="H215">INDEX('UNESCO Data'!$M$3:$M$4658,MATCH(A215&amp;$H$398,'UNESCO Data'!$B$3:$B$4658&amp;'UNESCO Data'!$A$3:$A$4658,0))</f>
        <v>6.6305529999999999</v>
      </c>
      <c r="I215" s="40">
        <f t="array" ref="I215">INDEX('UNESCO Data'!$M$3:$M$4658,MATCH(A215&amp;$I$398,'UNESCO Data'!$B$3:$B$4658&amp;'UNESCO Data'!$A$3:$A$4658,0))</f>
        <v>80.622550000000004</v>
      </c>
      <c r="J215" s="40">
        <f t="array" ref="J215">INDEX('UNESCO Data'!$M$3:$M$4658,MATCH(A215&amp;$J$397,'UNESCO Data'!$B$3:$B$4658&amp;'UNESCO Data'!$A$3:$A$4658,0))</f>
        <v>47.579000000000001</v>
      </c>
      <c r="K215" s="40">
        <f t="array" ref="K215">INDEX('UNESCO Data'!$M$3:$M$4658,MATCH(A215&amp;$K$397,'UNESCO Data'!$B$3:$B$4658&amp;'UNESCO Data'!$A$3:$A$4658,0))</f>
        <v>36.127009999999999</v>
      </c>
      <c r="L215" s="40">
        <f t="array" ref="L215">INDEX('UNESCO Data'!$M$3:$M$4658,MATCH(A215&amp;$L$397,'UNESCO Data'!$B$3:$B$4658&amp;'UNESCO Data'!$A$3:$A$4658,0))</f>
        <v>13.82282</v>
      </c>
      <c r="M215" s="42">
        <f t="shared" si="7"/>
        <v>11</v>
      </c>
    </row>
    <row r="216" spans="1:13" x14ac:dyDescent="0.25">
      <c r="A216" s="41" t="s">
        <v>18</v>
      </c>
      <c r="B216" s="40">
        <f t="array" ref="B216">INDEX('UNESCO Data'!$M$3:$M$4658,MATCH(A216&amp;$B$398,'UNESCO Data'!$B$3:$B$4658&amp;'UNESCO Data'!$A$3:$A$4658,0))</f>
        <v>9.44679</v>
      </c>
      <c r="C216" s="40">
        <f t="array" ref="C216">INDEX('UNESCO Data'!$M$3:$M$4658,MATCH(A216&amp;$C$398,'UNESCO Data'!$B$3:$B$4658&amp;'UNESCO Data'!$A$3:$A$4658,0))</f>
        <v>9.8893500000000003</v>
      </c>
      <c r="D216" s="40">
        <f t="array" ref="D216">INDEX('UNESCO Data'!$M$3:$M$4658,MATCH(A216&amp;$D$398,'UNESCO Data'!$B$3:$B$4658&amp;'UNESCO Data'!$A$3:$A$4658,0))</f>
        <v>4.1482999999999999</v>
      </c>
      <c r="E216" s="40">
        <f t="array" ref="E216">INDEX('UNESCO Data'!$M$3:$M$4658,MATCH(A216&amp;$E$398,'UNESCO Data'!$B$3:$B$4658&amp;'UNESCO Data'!$A$3:$A$4658,0))</f>
        <v>97.476879999999994</v>
      </c>
      <c r="F216" s="40">
        <f t="array" ref="F216">INDEX('UNESCO Data'!$M$3:$M$4658,MATCH(A216&amp;$F$398,'UNESCO Data'!$B$3:$B$4658&amp;'UNESCO Data'!$A$3:$A$4658,0))</f>
        <v>98.510239999999996</v>
      </c>
      <c r="G216" s="40">
        <f t="array" ref="G216">INDEX('UNESCO Data'!$M$3:$M$4658,MATCH(A216&amp;$G$398,'UNESCO Data'!$B$3:$B$4658&amp;'UNESCO Data'!$A$3:$A$4658,0))</f>
        <v>91.440759999999997</v>
      </c>
      <c r="H216" s="40">
        <f t="array" ref="H216">INDEX('UNESCO Data'!$M$3:$M$4658,MATCH(A216&amp;$H$398,'UNESCO Data'!$B$3:$B$4658&amp;'UNESCO Data'!$A$3:$A$4658,0))</f>
        <v>11.63672</v>
      </c>
      <c r="I216" s="40">
        <f t="array" ref="I216">INDEX('UNESCO Data'!$M$3:$M$4658,MATCH(A216&amp;$I$398,'UNESCO Data'!$B$3:$B$4658&amp;'UNESCO Data'!$A$3:$A$4658,0))</f>
        <v>100</v>
      </c>
      <c r="J216" s="40">
        <f t="array" ref="J216">INDEX('UNESCO Data'!$M$3:$M$4658,MATCH(A216&amp;$J$397,'UNESCO Data'!$B$3:$B$4658&amp;'UNESCO Data'!$A$3:$A$4658,0))</f>
        <v>100</v>
      </c>
      <c r="K216" s="40">
        <f t="array" ref="K216">INDEX('UNESCO Data'!$M$3:$M$4658,MATCH(A216&amp;$K$397,'UNESCO Data'!$B$3:$B$4658&amp;'UNESCO Data'!$A$3:$A$4658,0))</f>
        <v>18.48996</v>
      </c>
      <c r="L216" s="40">
        <f t="array" ref="L216">INDEX('UNESCO Data'!$M$3:$M$4658,MATCH(A216&amp;$L$397,'UNESCO Data'!$B$3:$B$4658&amp;'UNESCO Data'!$A$3:$A$4658,0))</f>
        <v>14.16474</v>
      </c>
      <c r="M216" s="42">
        <f t="shared" si="7"/>
        <v>11</v>
      </c>
    </row>
    <row r="217" spans="1:13" x14ac:dyDescent="0.25">
      <c r="A217" s="41" t="s">
        <v>19</v>
      </c>
      <c r="B217" s="40">
        <f t="array" ref="B217">INDEX('UNESCO Data'!$M$3:$M$4658,MATCH(A217&amp;$B$398,'UNESCO Data'!$B$3:$B$4658&amp;'UNESCO Data'!$A$3:$A$4658,0))</f>
        <v>5.07463</v>
      </c>
      <c r="C217" s="40">
        <f t="array" ref="C217">INDEX('UNESCO Data'!$M$3:$M$4658,MATCH(A217&amp;$C$398,'UNESCO Data'!$B$3:$B$4658&amp;'UNESCO Data'!$A$3:$A$4658,0))</f>
        <v>4.5807500000000001</v>
      </c>
      <c r="D217" s="40">
        <f t="array" ref="D217">INDEX('UNESCO Data'!$M$3:$M$4658,MATCH(A217&amp;$D$398,'UNESCO Data'!$B$3:$B$4658&amp;'UNESCO Data'!$A$3:$A$4658,0))</f>
        <v>3.3601800000000002</v>
      </c>
      <c r="E217" s="40">
        <f t="array" ref="E217">INDEX('UNESCO Data'!$M$3:$M$4658,MATCH(A217&amp;$E$398,'UNESCO Data'!$B$3:$B$4658&amp;'UNESCO Data'!$A$3:$A$4658,0))</f>
        <v>100</v>
      </c>
      <c r="F217" s="40">
        <f t="array" ref="F217">INDEX('UNESCO Data'!$M$3:$M$4658,MATCH(A217&amp;$F$398,'UNESCO Data'!$B$3:$B$4658&amp;'UNESCO Data'!$A$3:$A$4658,0))</f>
        <v>100</v>
      </c>
      <c r="G217" s="40">
        <f t="array" ref="G217">INDEX('UNESCO Data'!$M$3:$M$4658,MATCH(A217&amp;$G$398,'UNESCO Data'!$B$3:$B$4658&amp;'UNESCO Data'!$A$3:$A$4658,0))</f>
        <v>85.237009999999998</v>
      </c>
      <c r="H217" s="40">
        <f t="array" ref="H217">INDEX('UNESCO Data'!$M$3:$M$4658,MATCH(A217&amp;$H$398,'UNESCO Data'!$B$3:$B$4658&amp;'UNESCO Data'!$A$3:$A$4658,0))</f>
        <v>12.367710000000001</v>
      </c>
      <c r="I217" s="40">
        <f t="array" ref="I217">INDEX('UNESCO Data'!$M$3:$M$4658,MATCH(A217&amp;$I$398,'UNESCO Data'!$B$3:$B$4658&amp;'UNESCO Data'!$A$3:$A$4658,0))</f>
        <v>99.82029</v>
      </c>
      <c r="J217" s="40">
        <f t="array" ref="J217">INDEX('UNESCO Data'!$M$3:$M$4658,MATCH(A217&amp;$J$397,'UNESCO Data'!$B$3:$B$4658&amp;'UNESCO Data'!$A$3:$A$4658,0))</f>
        <v>99.387169999999998</v>
      </c>
      <c r="K217" s="40">
        <f t="array" ref="K217">INDEX('UNESCO Data'!$M$3:$M$4658,MATCH(A217&amp;$K$397,'UNESCO Data'!$B$3:$B$4658&amp;'UNESCO Data'!$A$3:$A$4658,0))</f>
        <v>17.570070000000001</v>
      </c>
      <c r="L217" s="40">
        <f t="array" ref="L217">INDEX('UNESCO Data'!$M$3:$M$4658,MATCH(A217&amp;$L$397,'UNESCO Data'!$B$3:$B$4658&amp;'UNESCO Data'!$A$3:$A$4658,0))</f>
        <v>11.195209999999999</v>
      </c>
      <c r="M217" s="42">
        <f t="shared" si="7"/>
        <v>11</v>
      </c>
    </row>
    <row r="218" spans="1:13" x14ac:dyDescent="0.25">
      <c r="A218" s="41" t="s">
        <v>20</v>
      </c>
      <c r="B218" s="40">
        <f t="array" ref="B218">INDEX('UNESCO Data'!$M$3:$M$4658,MATCH(A218&amp;$B$398,'UNESCO Data'!$B$3:$B$4658&amp;'UNESCO Data'!$A$3:$A$4658,0))</f>
        <v>0.79164999999999996</v>
      </c>
      <c r="C218" s="40">
        <f t="array" ref="C218">INDEX('UNESCO Data'!$M$3:$M$4658,MATCH(A218&amp;$C$398,'UNESCO Data'!$B$3:$B$4658&amp;'UNESCO Data'!$A$3:$A$4658,0))</f>
        <v>0.36216999999999999</v>
      </c>
      <c r="D218" s="40">
        <f t="array" ref="D218">INDEX('UNESCO Data'!$M$3:$M$4658,MATCH(A218&amp;$D$398,'UNESCO Data'!$B$3:$B$4658&amp;'UNESCO Data'!$A$3:$A$4658,0))</f>
        <v>0.48098999999999997</v>
      </c>
      <c r="E218" s="40" t="str">
        <f t="array" ref="E218">INDEX('UNESCO Data'!$M$3:$M$4658,MATCH(A218&amp;$E$398,'UNESCO Data'!$B$3:$B$4658&amp;'UNESCO Data'!$A$3:$A$4658,0))</f>
        <v/>
      </c>
      <c r="F218" s="40">
        <f t="array" ref="F218">INDEX('UNESCO Data'!$M$3:$M$4658,MATCH(A218&amp;$F$398,'UNESCO Data'!$B$3:$B$4658&amp;'UNESCO Data'!$A$3:$A$4658,0))</f>
        <v>91.070700000000002</v>
      </c>
      <c r="G218" s="40">
        <f t="array" ref="G218">INDEX('UNESCO Data'!$M$3:$M$4658,MATCH(A218&amp;$G$398,'UNESCO Data'!$B$3:$B$4658&amp;'UNESCO Data'!$A$3:$A$4658,0))</f>
        <v>81.723650000000006</v>
      </c>
      <c r="H218" s="40">
        <f t="array" ref="H218">INDEX('UNESCO Data'!$M$3:$M$4658,MATCH(A218&amp;$H$398,'UNESCO Data'!$B$3:$B$4658&amp;'UNESCO Data'!$A$3:$A$4658,0))</f>
        <v>12.088039999999999</v>
      </c>
      <c r="I218" s="40" t="str">
        <f t="array" ref="I218">INDEX('UNESCO Data'!$M$3:$M$4658,MATCH(A218&amp;$I$398,'UNESCO Data'!$B$3:$B$4658&amp;'UNESCO Data'!$A$3:$A$4658,0))</f>
        <v/>
      </c>
      <c r="J218" s="40" t="str">
        <f t="array" ref="J218">INDEX('UNESCO Data'!$M$3:$M$4658,MATCH(A218&amp;$J$397,'UNESCO Data'!$B$3:$B$4658&amp;'UNESCO Data'!$A$3:$A$4658,0))</f>
        <v/>
      </c>
      <c r="K218" s="40">
        <f t="array" ref="K218">INDEX('UNESCO Data'!$M$3:$M$4658,MATCH(A218&amp;$K$397,'UNESCO Data'!$B$3:$B$4658&amp;'UNESCO Data'!$A$3:$A$4658,0))</f>
        <v>11.239470000000001</v>
      </c>
      <c r="L218" s="40">
        <f t="array" ref="L218">INDEX('UNESCO Data'!$M$3:$M$4658,MATCH(A218&amp;$L$397,'UNESCO Data'!$B$3:$B$4658&amp;'UNESCO Data'!$A$3:$A$4658,0))</f>
        <v>11.972390000000001</v>
      </c>
      <c r="M218" s="42">
        <f t="shared" si="7"/>
        <v>8</v>
      </c>
    </row>
    <row r="219" spans="1:13" x14ac:dyDescent="0.25">
      <c r="A219" s="41" t="s">
        <v>21</v>
      </c>
      <c r="B219" s="40">
        <f t="array" ref="B219">INDEX('UNESCO Data'!$M$3:$M$4658,MATCH(A219&amp;$B$398,'UNESCO Data'!$B$3:$B$4658&amp;'UNESCO Data'!$A$3:$A$4658,0))</f>
        <v>0.31125000000000003</v>
      </c>
      <c r="C219" s="40">
        <f t="array" ref="C219">INDEX('UNESCO Data'!$M$3:$M$4658,MATCH(A219&amp;$C$398,'UNESCO Data'!$B$3:$B$4658&amp;'UNESCO Data'!$A$3:$A$4658,0))</f>
        <v>10.21546</v>
      </c>
      <c r="D219" s="40">
        <f t="array" ref="D219">INDEX('UNESCO Data'!$M$3:$M$4658,MATCH(A219&amp;$D$398,'UNESCO Data'!$B$3:$B$4658&amp;'UNESCO Data'!$A$3:$A$4658,0))</f>
        <v>39.477789999999999</v>
      </c>
      <c r="E219" s="40">
        <f t="array" ref="E219">INDEX('UNESCO Data'!$M$3:$M$4658,MATCH(A219&amp;$E$398,'UNESCO Data'!$B$3:$B$4658&amp;'UNESCO Data'!$A$3:$A$4658,0))</f>
        <v>84.213509999999999</v>
      </c>
      <c r="F219" s="40">
        <f t="array" ref="F219">INDEX('UNESCO Data'!$M$3:$M$4658,MATCH(A219&amp;$F$398,'UNESCO Data'!$B$3:$B$4658&amp;'UNESCO Data'!$A$3:$A$4658,0))</f>
        <v>35.940149999999996</v>
      </c>
      <c r="G219" s="40">
        <f t="array" ref="G219">INDEX('UNESCO Data'!$M$3:$M$4658,MATCH(A219&amp;$G$398,'UNESCO Data'!$B$3:$B$4658&amp;'UNESCO Data'!$A$3:$A$4658,0))</f>
        <v>16.772939999999998</v>
      </c>
      <c r="H219" s="40">
        <f t="array" ref="H219">INDEX('UNESCO Data'!$M$3:$M$4658,MATCH(A219&amp;$H$398,'UNESCO Data'!$B$3:$B$4658&amp;'UNESCO Data'!$A$3:$A$4658,0))</f>
        <v>10.460699999999999</v>
      </c>
      <c r="I219" s="40">
        <f t="array" ref="I219">INDEX('UNESCO Data'!$M$3:$M$4658,MATCH(A219&amp;$I$398,'UNESCO Data'!$B$3:$B$4658&amp;'UNESCO Data'!$A$3:$A$4658,0))</f>
        <v>87.281769999999995</v>
      </c>
      <c r="J219" s="40">
        <f t="array" ref="J219">INDEX('UNESCO Data'!$M$3:$M$4658,MATCH(A219&amp;$J$397,'UNESCO Data'!$B$3:$B$4658&amp;'UNESCO Data'!$A$3:$A$4658,0))</f>
        <v>67.503919999999994</v>
      </c>
      <c r="K219" s="40">
        <f t="array" ref="K219">INDEX('UNESCO Data'!$M$3:$M$4658,MATCH(A219&amp;$K$397,'UNESCO Data'!$B$3:$B$4658&amp;'UNESCO Data'!$A$3:$A$4658,0))</f>
        <v>20.436419999999998</v>
      </c>
      <c r="L219" s="40">
        <f t="array" ref="L219">INDEX('UNESCO Data'!$M$3:$M$4658,MATCH(A219&amp;$L$397,'UNESCO Data'!$B$3:$B$4658&amp;'UNESCO Data'!$A$3:$A$4658,0))</f>
        <v>20.91554</v>
      </c>
      <c r="M219" s="42">
        <f t="shared" si="7"/>
        <v>11</v>
      </c>
    </row>
    <row r="220" spans="1:13" x14ac:dyDescent="0.25">
      <c r="A220" s="41" t="s">
        <v>22</v>
      </c>
      <c r="B220" s="40">
        <f t="array" ref="B220">INDEX('UNESCO Data'!$M$3:$M$4658,MATCH(A220&amp;$B$398,'UNESCO Data'!$B$3:$B$4658&amp;'UNESCO Data'!$A$3:$A$4658,0))</f>
        <v>0.13738</v>
      </c>
      <c r="C220" s="40">
        <f t="array" ref="C220">INDEX('UNESCO Data'!$M$3:$M$4658,MATCH(A220&amp;$C$398,'UNESCO Data'!$B$3:$B$4658&amp;'UNESCO Data'!$A$3:$A$4658,0))</f>
        <v>29.40504</v>
      </c>
      <c r="D220" s="40">
        <f t="array" ref="D220">INDEX('UNESCO Data'!$M$3:$M$4658,MATCH(A220&amp;$D$398,'UNESCO Data'!$B$3:$B$4658&amp;'UNESCO Data'!$A$3:$A$4658,0))</f>
        <v>48.015790000000003</v>
      </c>
      <c r="E220" s="40">
        <f t="array" ref="E220">INDEX('UNESCO Data'!$M$3:$M$4658,MATCH(A220&amp;$E$398,'UNESCO Data'!$B$3:$B$4658&amp;'UNESCO Data'!$A$3:$A$4658,0))</f>
        <v>61.893810000000002</v>
      </c>
      <c r="F220" s="40">
        <f t="array" ref="F220">INDEX('UNESCO Data'!$M$3:$M$4658,MATCH(A220&amp;$F$398,'UNESCO Data'!$B$3:$B$4658&amp;'UNESCO Data'!$A$3:$A$4658,0))</f>
        <v>40.58343</v>
      </c>
      <c r="G220" s="40">
        <f t="array" ref="G220">INDEX('UNESCO Data'!$M$3:$M$4658,MATCH(A220&amp;$G$398,'UNESCO Data'!$B$3:$B$4658&amp;'UNESCO Data'!$A$3:$A$4658,0))</f>
        <v>22.556899999999999</v>
      </c>
      <c r="H220" s="40">
        <f t="array" ref="H220">INDEX('UNESCO Data'!$M$3:$M$4658,MATCH(A220&amp;$H$398,'UNESCO Data'!$B$3:$B$4658&amp;'UNESCO Data'!$A$3:$A$4658,0))</f>
        <v>7.0893230000000003</v>
      </c>
      <c r="I220" s="40">
        <f t="array" ref="I220">INDEX('UNESCO Data'!$M$3:$M$4658,MATCH(A220&amp;$I$398,'UNESCO Data'!$B$3:$B$4658&amp;'UNESCO Data'!$A$3:$A$4658,0))</f>
        <v>62.58466</v>
      </c>
      <c r="J220" s="40">
        <f t="array" ref="J220">INDEX('UNESCO Data'!$M$3:$M$4658,MATCH(A220&amp;$J$397,'UNESCO Data'!$B$3:$B$4658&amp;'UNESCO Data'!$A$3:$A$4658,0))</f>
        <v>69.097170000000006</v>
      </c>
      <c r="K220" s="40">
        <f t="array" ref="K220">INDEX('UNESCO Data'!$M$3:$M$4658,MATCH(A220&amp;$K$397,'UNESCO Data'!$B$3:$B$4658&amp;'UNESCO Data'!$A$3:$A$4658,0))</f>
        <v>45.044780000000003</v>
      </c>
      <c r="L220" s="40">
        <f t="array" ref="L220">INDEX('UNESCO Data'!$M$3:$M$4658,MATCH(A220&amp;$L$397,'UNESCO Data'!$B$3:$B$4658&amp;'UNESCO Data'!$A$3:$A$4658,0))</f>
        <v>17.479520000000001</v>
      </c>
      <c r="M220" s="42">
        <f t="shared" si="7"/>
        <v>11</v>
      </c>
    </row>
    <row r="221" spans="1:13" x14ac:dyDescent="0.25">
      <c r="A221" s="41" t="s">
        <v>23</v>
      </c>
      <c r="B221" s="40">
        <f t="array" ref="B221">INDEX('UNESCO Data'!$M$3:$M$4658,MATCH(A221&amp;$B$398,'UNESCO Data'!$B$3:$B$4658&amp;'UNESCO Data'!$A$3:$A$4658,0))</f>
        <v>12.25808</v>
      </c>
      <c r="C221" s="40">
        <f t="array" ref="C221">INDEX('UNESCO Data'!$M$3:$M$4658,MATCH(A221&amp;$C$398,'UNESCO Data'!$B$3:$B$4658&amp;'UNESCO Data'!$A$3:$A$4658,0))</f>
        <v>20.113340000000001</v>
      </c>
      <c r="D221" s="40">
        <f t="array" ref="D221">INDEX('UNESCO Data'!$M$3:$M$4658,MATCH(A221&amp;$D$398,'UNESCO Data'!$B$3:$B$4658&amp;'UNESCO Data'!$A$3:$A$4658,0))</f>
        <v>37.004669999999997</v>
      </c>
      <c r="E221" s="40">
        <f t="array" ref="E221">INDEX('UNESCO Data'!$M$3:$M$4658,MATCH(A221&amp;$E$398,'UNESCO Data'!$B$3:$B$4658&amp;'UNESCO Data'!$A$3:$A$4658,0))</f>
        <v>65.873980000000003</v>
      </c>
      <c r="F221" s="40">
        <f t="array" ref="F221">INDEX('UNESCO Data'!$M$3:$M$4658,MATCH(A221&amp;$F$398,'UNESCO Data'!$B$3:$B$4658&amp;'UNESCO Data'!$A$3:$A$4658,0))</f>
        <v>40.075839999999999</v>
      </c>
      <c r="G221" s="40">
        <f t="array" ref="G221">INDEX('UNESCO Data'!$M$3:$M$4658,MATCH(A221&amp;$G$398,'UNESCO Data'!$B$3:$B$4658&amp;'UNESCO Data'!$A$3:$A$4658,0))</f>
        <v>24.556069999999998</v>
      </c>
      <c r="H221" s="40">
        <f t="array" ref="H221">INDEX('UNESCO Data'!$M$3:$M$4658,MATCH(A221&amp;$H$398,'UNESCO Data'!$B$3:$B$4658&amp;'UNESCO Data'!$A$3:$A$4658,0))</f>
        <v>3.1801300000000001</v>
      </c>
      <c r="I221" s="40">
        <f t="array" ref="I221">INDEX('UNESCO Data'!$M$3:$M$4658,MATCH(A221&amp;$I$398,'UNESCO Data'!$B$3:$B$4658&amp;'UNESCO Data'!$A$3:$A$4658,0))</f>
        <v>93.569839999999999</v>
      </c>
      <c r="J221" s="40">
        <f t="array" ref="J221">INDEX('UNESCO Data'!$M$3:$M$4658,MATCH(A221&amp;$J$397,'UNESCO Data'!$B$3:$B$4658&amp;'UNESCO Data'!$A$3:$A$4658,0))</f>
        <v>100</v>
      </c>
      <c r="K221" s="40">
        <f t="array" ref="K221">INDEX('UNESCO Data'!$M$3:$M$4658,MATCH(A221&amp;$K$397,'UNESCO Data'!$B$3:$B$4658&amp;'UNESCO Data'!$A$3:$A$4658,0))</f>
        <v>38.037779999999998</v>
      </c>
      <c r="L221" s="40">
        <f t="array" ref="L221">INDEX('UNESCO Data'!$M$3:$M$4658,MATCH(A221&amp;$L$397,'UNESCO Data'!$B$3:$B$4658&amp;'UNESCO Data'!$A$3:$A$4658,0))</f>
        <v>25.524480000000001</v>
      </c>
      <c r="M221" s="42">
        <f t="shared" si="7"/>
        <v>11</v>
      </c>
    </row>
    <row r="222" spans="1:13" ht="26.4" x14ac:dyDescent="0.25">
      <c r="A222" s="41" t="s">
        <v>24</v>
      </c>
      <c r="B222" s="40">
        <f t="array" ref="B222">INDEX('UNESCO Data'!$M$3:$M$4658,MATCH(A222&amp;$B$398,'UNESCO Data'!$B$3:$B$4658&amp;'UNESCO Data'!$A$3:$A$4658,0))</f>
        <v>9.4496699999999993</v>
      </c>
      <c r="C222" s="40">
        <f t="array" ref="C222">INDEX('UNESCO Data'!$M$3:$M$4658,MATCH(A222&amp;$C$398,'UNESCO Data'!$B$3:$B$4658&amp;'UNESCO Data'!$A$3:$A$4658,0))</f>
        <v>8.6601900000000001</v>
      </c>
      <c r="D222" s="40">
        <f t="array" ref="D222">INDEX('UNESCO Data'!$M$3:$M$4658,MATCH(A222&amp;$D$398,'UNESCO Data'!$B$3:$B$4658&amp;'UNESCO Data'!$A$3:$A$4658,0))</f>
        <v>16.03219</v>
      </c>
      <c r="E222" s="40">
        <f t="array" ref="E222">INDEX('UNESCO Data'!$M$3:$M$4658,MATCH(A222&amp;$E$398,'UNESCO Data'!$B$3:$B$4658&amp;'UNESCO Data'!$A$3:$A$4658,0))</f>
        <v>95.45</v>
      </c>
      <c r="F222" s="40" t="str">
        <f t="array" ref="F222">INDEX('UNESCO Data'!$M$3:$M$4658,MATCH(A222&amp;$F$398,'UNESCO Data'!$B$3:$B$4658&amp;'UNESCO Data'!$A$3:$A$4658,0))</f>
        <v/>
      </c>
      <c r="G222" s="40" t="str">
        <f t="array" ref="G222">INDEX('UNESCO Data'!$M$3:$M$4658,MATCH(A222&amp;$G$398,'UNESCO Data'!$B$3:$B$4658&amp;'UNESCO Data'!$A$3:$A$4658,0))</f>
        <v/>
      </c>
      <c r="H222" s="40">
        <f t="array" ref="H222">INDEX('UNESCO Data'!$M$3:$M$4658,MATCH(A222&amp;$H$398,'UNESCO Data'!$B$3:$B$4658&amp;'UNESCO Data'!$A$3:$A$4658,0))</f>
        <v>8.8905200000000004</v>
      </c>
      <c r="I222" s="40">
        <f t="array" ref="I222">INDEX('UNESCO Data'!$M$3:$M$4658,MATCH(A222&amp;$I$398,'UNESCO Data'!$B$3:$B$4658&amp;'UNESCO Data'!$A$3:$A$4658,0))</f>
        <v>99.185199999999995</v>
      </c>
      <c r="J222" s="40">
        <f t="array" ref="J222">INDEX('UNESCO Data'!$M$3:$M$4658,MATCH(A222&amp;$J$397,'UNESCO Data'!$B$3:$B$4658&amp;'UNESCO Data'!$A$3:$A$4658,0))</f>
        <v>57.557310000000001</v>
      </c>
      <c r="K222" s="40">
        <f t="array" ref="K222">INDEX('UNESCO Data'!$M$3:$M$4658,MATCH(A222&amp;$K$397,'UNESCO Data'!$B$3:$B$4658&amp;'UNESCO Data'!$A$3:$A$4658,0))</f>
        <v>18.108370000000001</v>
      </c>
      <c r="L222" s="40">
        <f t="array" ref="L222">INDEX('UNESCO Data'!$M$3:$M$4658,MATCH(A222&amp;$L$397,'UNESCO Data'!$B$3:$B$4658&amp;'UNESCO Data'!$A$3:$A$4658,0))</f>
        <v>16.842099999999999</v>
      </c>
      <c r="M222" s="42">
        <f t="shared" si="7"/>
        <v>9</v>
      </c>
    </row>
    <row r="223" spans="1:13" x14ac:dyDescent="0.25">
      <c r="A223" s="41" t="s">
        <v>25</v>
      </c>
      <c r="B223" s="40">
        <f t="array" ref="B223">INDEX('UNESCO Data'!$M$3:$M$4658,MATCH(A223&amp;$B$398,'UNESCO Data'!$B$3:$B$4658&amp;'UNESCO Data'!$A$3:$A$4658,0))</f>
        <v>2.1876199999999999</v>
      </c>
      <c r="C223" s="40">
        <f t="array" ref="C223">INDEX('UNESCO Data'!$M$3:$M$4658,MATCH(A223&amp;$C$398,'UNESCO Data'!$B$3:$B$4658&amp;'UNESCO Data'!$A$3:$A$4658,0))</f>
        <v>1.23115</v>
      </c>
      <c r="D223" s="40">
        <f t="array" ref="D223">INDEX('UNESCO Data'!$M$3:$M$4658,MATCH(A223&amp;$D$398,'UNESCO Data'!$B$3:$B$4658&amp;'UNESCO Data'!$A$3:$A$4658,0))</f>
        <v>4.0828199999999999</v>
      </c>
      <c r="E223" s="40">
        <f t="array" ref="E223">INDEX('UNESCO Data'!$M$3:$M$4658,MATCH(A223&amp;$E$398,'UNESCO Data'!$B$3:$B$4658&amp;'UNESCO Data'!$A$3:$A$4658,0))</f>
        <v>98.865679999999998</v>
      </c>
      <c r="F223" s="40">
        <f t="array" ref="F223">INDEX('UNESCO Data'!$M$3:$M$4658,MATCH(A223&amp;$F$398,'UNESCO Data'!$B$3:$B$4658&amp;'UNESCO Data'!$A$3:$A$4658,0))</f>
        <v>82.271180000000001</v>
      </c>
      <c r="G223" s="40">
        <f t="array" ref="G223">INDEX('UNESCO Data'!$M$3:$M$4658,MATCH(A223&amp;$G$398,'UNESCO Data'!$B$3:$B$4658&amp;'UNESCO Data'!$A$3:$A$4658,0))</f>
        <v>57.62068</v>
      </c>
      <c r="H223" s="40">
        <f t="array" ref="H223">INDEX('UNESCO Data'!$M$3:$M$4658,MATCH(A223&amp;$H$398,'UNESCO Data'!$B$3:$B$4658&amp;'UNESCO Data'!$A$3:$A$4658,0))</f>
        <v>10.23958</v>
      </c>
      <c r="I223" s="40">
        <f t="array" ref="I223">INDEX('UNESCO Data'!$M$3:$M$4658,MATCH(A223&amp;$I$398,'UNESCO Data'!$B$3:$B$4658&amp;'UNESCO Data'!$A$3:$A$4658,0))</f>
        <v>99.658420000000007</v>
      </c>
      <c r="J223" s="40" t="str">
        <f t="array" ref="J223">INDEX('UNESCO Data'!$M$3:$M$4658,MATCH(A223&amp;$J$397,'UNESCO Data'!$B$3:$B$4658&amp;'UNESCO Data'!$A$3:$A$4658,0))</f>
        <v/>
      </c>
      <c r="K223" s="40">
        <f t="array" ref="K223">INDEX('UNESCO Data'!$M$3:$M$4658,MATCH(A223&amp;$K$397,'UNESCO Data'!$B$3:$B$4658&amp;'UNESCO Data'!$A$3:$A$4658,0))</f>
        <v>17.164010000000001</v>
      </c>
      <c r="L223" s="40" t="str">
        <f t="array" ref="L223">INDEX('UNESCO Data'!$M$3:$M$4658,MATCH(A223&amp;$L$397,'UNESCO Data'!$B$3:$B$4658&amp;'UNESCO Data'!$A$3:$A$4658,0))</f>
        <v/>
      </c>
      <c r="M223" s="42">
        <f t="shared" si="7"/>
        <v>9</v>
      </c>
    </row>
    <row r="224" spans="1:13" x14ac:dyDescent="0.25">
      <c r="A224" s="41" t="s">
        <v>26</v>
      </c>
      <c r="B224" s="40">
        <f t="array" ref="B224">INDEX('UNESCO Data'!$M$3:$M$4658,MATCH(A224&amp;$B$398,'UNESCO Data'!$B$3:$B$4658&amp;'UNESCO Data'!$A$3:$A$4658,0))</f>
        <v>9.2782599999999995</v>
      </c>
      <c r="C224" s="40" t="str">
        <f t="array" ref="C224">INDEX('UNESCO Data'!$M$3:$M$4658,MATCH(A224&amp;$C$398,'UNESCO Data'!$B$3:$B$4658&amp;'UNESCO Data'!$A$3:$A$4658,0))</f>
        <v/>
      </c>
      <c r="D224" s="40" t="str">
        <f t="array" ref="D224">INDEX('UNESCO Data'!$M$3:$M$4658,MATCH(A224&amp;$D$398,'UNESCO Data'!$B$3:$B$4658&amp;'UNESCO Data'!$A$3:$A$4658,0))</f>
        <v/>
      </c>
      <c r="E224" s="40" t="str">
        <f t="array" ref="E224">INDEX('UNESCO Data'!$M$3:$M$4658,MATCH(A224&amp;$E$398,'UNESCO Data'!$B$3:$B$4658&amp;'UNESCO Data'!$A$3:$A$4658,0))</f>
        <v/>
      </c>
      <c r="F224" s="40" t="str">
        <f t="array" ref="F224">INDEX('UNESCO Data'!$M$3:$M$4658,MATCH(A224&amp;$F$398,'UNESCO Data'!$B$3:$B$4658&amp;'UNESCO Data'!$A$3:$A$4658,0))</f>
        <v/>
      </c>
      <c r="G224" s="40" t="str">
        <f t="array" ref="G224">INDEX('UNESCO Data'!$M$3:$M$4658,MATCH(A224&amp;$G$398,'UNESCO Data'!$B$3:$B$4658&amp;'UNESCO Data'!$A$3:$A$4658,0))</f>
        <v/>
      </c>
      <c r="H224" s="40" t="str">
        <f t="array" ref="H224">INDEX('UNESCO Data'!$M$3:$M$4658,MATCH(A224&amp;$H$398,'UNESCO Data'!$B$3:$B$4658&amp;'UNESCO Data'!$A$3:$A$4658,0))</f>
        <v/>
      </c>
      <c r="I224" s="40">
        <f t="array" ref="I224">INDEX('UNESCO Data'!$M$3:$M$4658,MATCH(A224&amp;$I$398,'UNESCO Data'!$B$3:$B$4658&amp;'UNESCO Data'!$A$3:$A$4658,0))</f>
        <v>96.139979999999994</v>
      </c>
      <c r="J224" s="40">
        <f t="array" ref="J224">INDEX('UNESCO Data'!$M$3:$M$4658,MATCH(A224&amp;$J$397,'UNESCO Data'!$B$3:$B$4658&amp;'UNESCO Data'!$A$3:$A$4658,0))</f>
        <v>98.636510000000001</v>
      </c>
      <c r="K224" s="40">
        <f t="array" ref="K224">INDEX('UNESCO Data'!$M$3:$M$4658,MATCH(A224&amp;$K$397,'UNESCO Data'!$B$3:$B$4658&amp;'UNESCO Data'!$A$3:$A$4658,0))</f>
        <v>22.618220000000001</v>
      </c>
      <c r="L224" s="40" t="str">
        <f t="array" ref="L224">INDEX('UNESCO Data'!$M$3:$M$4658,MATCH(A224&amp;$L$397,'UNESCO Data'!$B$3:$B$4658&amp;'UNESCO Data'!$A$3:$A$4658,0))</f>
        <v/>
      </c>
      <c r="M224" s="42">
        <f t="shared" si="7"/>
        <v>4</v>
      </c>
    </row>
    <row r="225" spans="1:13" x14ac:dyDescent="0.25">
      <c r="A225" s="41" t="s">
        <v>27</v>
      </c>
      <c r="B225" s="40">
        <f t="array" ref="B225">INDEX('UNESCO Data'!$M$3:$M$4658,MATCH(A225&amp;$B$398,'UNESCO Data'!$B$3:$B$4658&amp;'UNESCO Data'!$A$3:$A$4658,0))</f>
        <v>5.8828199999999997</v>
      </c>
      <c r="C225" s="40">
        <f t="array" ref="C225">INDEX('UNESCO Data'!$M$3:$M$4658,MATCH(A225&amp;$C$398,'UNESCO Data'!$B$3:$B$4658&amp;'UNESCO Data'!$A$3:$A$4658,0))</f>
        <v>5.9525699999999997</v>
      </c>
      <c r="D225" s="40">
        <f t="array" ref="D225">INDEX('UNESCO Data'!$M$3:$M$4658,MATCH(A225&amp;$D$398,'UNESCO Data'!$B$3:$B$4658&amp;'UNESCO Data'!$A$3:$A$4658,0))</f>
        <v>15.641629999999999</v>
      </c>
      <c r="E225" s="40">
        <f t="array" ref="E225">INDEX('UNESCO Data'!$M$3:$M$4658,MATCH(A225&amp;$E$398,'UNESCO Data'!$B$3:$B$4658&amp;'UNESCO Data'!$A$3:$A$4658,0))</f>
        <v>79.8</v>
      </c>
      <c r="F225" s="40">
        <f t="array" ref="F225">INDEX('UNESCO Data'!$M$3:$M$4658,MATCH(A225&amp;$F$398,'UNESCO Data'!$B$3:$B$4658&amp;'UNESCO Data'!$A$3:$A$4658,0))</f>
        <v>55.053669999999997</v>
      </c>
      <c r="G225" s="40">
        <f t="array" ref="G225">INDEX('UNESCO Data'!$M$3:$M$4658,MATCH(A225&amp;$G$398,'UNESCO Data'!$B$3:$B$4658&amp;'UNESCO Data'!$A$3:$A$4658,0))</f>
        <v>19.01519</v>
      </c>
      <c r="H225" s="40">
        <f t="array" ref="H225">INDEX('UNESCO Data'!$M$3:$M$4658,MATCH(A225&amp;$H$398,'UNESCO Data'!$B$3:$B$4658&amp;'UNESCO Data'!$A$3:$A$4658,0))</f>
        <v>7.2123600000000003</v>
      </c>
      <c r="I225" s="40">
        <f t="array" ref="I225">INDEX('UNESCO Data'!$M$3:$M$4658,MATCH(A225&amp;$I$398,'UNESCO Data'!$B$3:$B$4658&amp;'UNESCO Data'!$A$3:$A$4658,0))</f>
        <v>98.520150000000001</v>
      </c>
      <c r="J225" s="40" t="str">
        <f t="array" ref="J225">INDEX('UNESCO Data'!$M$3:$M$4658,MATCH(A225&amp;$J$397,'UNESCO Data'!$B$3:$B$4658&amp;'UNESCO Data'!$A$3:$A$4658,0))</f>
        <v/>
      </c>
      <c r="K225" s="40">
        <f t="array" ref="K225">INDEX('UNESCO Data'!$M$3:$M$4658,MATCH(A225&amp;$K$397,'UNESCO Data'!$B$3:$B$4658&amp;'UNESCO Data'!$A$3:$A$4658,0))</f>
        <v>20.918140000000001</v>
      </c>
      <c r="L225" s="40">
        <f t="array" ref="L225">INDEX('UNESCO Data'!$M$3:$M$4658,MATCH(A225&amp;$L$397,'UNESCO Data'!$B$3:$B$4658&amp;'UNESCO Data'!$A$3:$A$4658,0))</f>
        <v>15.974320000000001</v>
      </c>
      <c r="M225" s="42">
        <f t="shared" si="7"/>
        <v>10</v>
      </c>
    </row>
    <row r="226" spans="1:13" x14ac:dyDescent="0.25">
      <c r="A226" s="41" t="s">
        <v>28</v>
      </c>
      <c r="B226" s="40" t="str">
        <f t="array" ref="B226">INDEX('UNESCO Data'!$M$3:$M$4658,MATCH(A226&amp;$B$398,'UNESCO Data'!$B$3:$B$4658&amp;'UNESCO Data'!$A$3:$A$4658,0))</f>
        <v/>
      </c>
      <c r="C226" s="40">
        <f t="array" ref="C226">INDEX('UNESCO Data'!$M$3:$M$4658,MATCH(A226&amp;$C$398,'UNESCO Data'!$B$3:$B$4658&amp;'UNESCO Data'!$A$3:$A$4658,0))</f>
        <v>3.3422800000000001</v>
      </c>
      <c r="D226" s="40">
        <f t="array" ref="D226">INDEX('UNESCO Data'!$M$3:$M$4658,MATCH(A226&amp;$D$398,'UNESCO Data'!$B$3:$B$4658&amp;'UNESCO Data'!$A$3:$A$4658,0))</f>
        <v>21.378229999999999</v>
      </c>
      <c r="E226" s="40" t="str">
        <f t="array" ref="E226">INDEX('UNESCO Data'!$M$3:$M$4658,MATCH(A226&amp;$E$398,'UNESCO Data'!$B$3:$B$4658&amp;'UNESCO Data'!$A$3:$A$4658,0))</f>
        <v/>
      </c>
      <c r="F226" s="40" t="str">
        <f t="array" ref="F226">INDEX('UNESCO Data'!$M$3:$M$4658,MATCH(A226&amp;$F$398,'UNESCO Data'!$B$3:$B$4658&amp;'UNESCO Data'!$A$3:$A$4658,0))</f>
        <v/>
      </c>
      <c r="G226" s="40" t="str">
        <f t="array" ref="G226">INDEX('UNESCO Data'!$M$3:$M$4658,MATCH(A226&amp;$G$398,'UNESCO Data'!$B$3:$B$4658&amp;'UNESCO Data'!$A$3:$A$4658,0))</f>
        <v/>
      </c>
      <c r="H226" s="40" t="str">
        <f t="array" ref="H226">INDEX('UNESCO Data'!$M$3:$M$4658,MATCH(A226&amp;$H$398,'UNESCO Data'!$B$3:$B$4658&amp;'UNESCO Data'!$A$3:$A$4658,0))</f>
        <v/>
      </c>
      <c r="I226" s="40">
        <f t="array" ref="I226">INDEX('UNESCO Data'!$M$3:$M$4658,MATCH(A226&amp;$I$398,'UNESCO Data'!$B$3:$B$4658&amp;'UNESCO Data'!$A$3:$A$4658,0))</f>
        <v>99.501530000000002</v>
      </c>
      <c r="J226" s="40">
        <f t="array" ref="J226">INDEX('UNESCO Data'!$M$3:$M$4658,MATCH(A226&amp;$J$397,'UNESCO Data'!$B$3:$B$4658&amp;'UNESCO Data'!$A$3:$A$4658,0))</f>
        <v>82.320849999999993</v>
      </c>
      <c r="K226" s="40">
        <f t="array" ref="K226">INDEX('UNESCO Data'!$M$3:$M$4658,MATCH(A226&amp;$K$397,'UNESCO Data'!$B$3:$B$4658&amp;'UNESCO Data'!$A$3:$A$4658,0))</f>
        <v>10.01661</v>
      </c>
      <c r="L226" s="40">
        <f t="array" ref="L226">INDEX('UNESCO Data'!$M$3:$M$4658,MATCH(A226&amp;$L$397,'UNESCO Data'!$B$3:$B$4658&amp;'UNESCO Data'!$A$3:$A$4658,0))</f>
        <v>9.9859100000000005</v>
      </c>
      <c r="M226" s="42">
        <f t="shared" si="7"/>
        <v>6</v>
      </c>
    </row>
    <row r="227" spans="1:13" x14ac:dyDescent="0.25">
      <c r="A227" s="41" t="s">
        <v>29</v>
      </c>
      <c r="B227" s="40">
        <f t="array" ref="B227">INDEX('UNESCO Data'!$M$3:$M$4658,MATCH(A227&amp;$B$398,'UNESCO Data'!$B$3:$B$4658&amp;'UNESCO Data'!$A$3:$A$4658,0))</f>
        <v>4.9707800000000004</v>
      </c>
      <c r="C227" s="40">
        <f t="array" ref="C227">INDEX('UNESCO Data'!$M$3:$M$4658,MATCH(A227&amp;$C$398,'UNESCO Data'!$B$3:$B$4658&amp;'UNESCO Data'!$A$3:$A$4658,0))</f>
        <v>4.0441200000000004</v>
      </c>
      <c r="D227" s="40">
        <f t="array" ref="D227">INDEX('UNESCO Data'!$M$3:$M$4658,MATCH(A227&amp;$D$398,'UNESCO Data'!$B$3:$B$4658&amp;'UNESCO Data'!$A$3:$A$4658,0))</f>
        <v>14.329370000000001</v>
      </c>
      <c r="E227" s="40" t="str">
        <f t="array" ref="E227">INDEX('UNESCO Data'!$M$3:$M$4658,MATCH(A227&amp;$E$398,'UNESCO Data'!$B$3:$B$4658&amp;'UNESCO Data'!$A$3:$A$4658,0))</f>
        <v/>
      </c>
      <c r="F227" s="40">
        <f t="array" ref="F227">INDEX('UNESCO Data'!$M$3:$M$4658,MATCH(A227&amp;$F$398,'UNESCO Data'!$B$3:$B$4658&amp;'UNESCO Data'!$A$3:$A$4658,0))</f>
        <v>92.918300000000002</v>
      </c>
      <c r="G227" s="40">
        <f t="array" ref="G227">INDEX('UNESCO Data'!$M$3:$M$4658,MATCH(A227&amp;$G$398,'UNESCO Data'!$B$3:$B$4658&amp;'UNESCO Data'!$A$3:$A$4658,0))</f>
        <v>82.987840000000006</v>
      </c>
      <c r="H227" s="40" t="str">
        <f t="array" ref="H227">INDEX('UNESCO Data'!$M$3:$M$4658,MATCH(A227&amp;$H$398,'UNESCO Data'!$B$3:$B$4658&amp;'UNESCO Data'!$A$3:$A$4658,0))</f>
        <v/>
      </c>
      <c r="I227" s="40">
        <f t="array" ref="I227">INDEX('UNESCO Data'!$M$3:$M$4658,MATCH(A227&amp;$I$398,'UNESCO Data'!$B$3:$B$4658&amp;'UNESCO Data'!$A$3:$A$4658,0))</f>
        <v>98.20514</v>
      </c>
      <c r="J227" s="40" t="str">
        <f t="array" ref="J227">INDEX('UNESCO Data'!$M$3:$M$4658,MATCH(A227&amp;$J$397,'UNESCO Data'!$B$3:$B$4658&amp;'UNESCO Data'!$A$3:$A$4658,0))</f>
        <v/>
      </c>
      <c r="K227" s="40">
        <f t="array" ref="K227">INDEX('UNESCO Data'!$M$3:$M$4658,MATCH(A227&amp;$K$397,'UNESCO Data'!$B$3:$B$4658&amp;'UNESCO Data'!$A$3:$A$4658,0))</f>
        <v>17.733630000000002</v>
      </c>
      <c r="L227" s="40">
        <f t="array" ref="L227">INDEX('UNESCO Data'!$M$3:$M$4658,MATCH(A227&amp;$L$397,'UNESCO Data'!$B$3:$B$4658&amp;'UNESCO Data'!$A$3:$A$4658,0))</f>
        <v>11.4398</v>
      </c>
      <c r="M227" s="42">
        <f t="shared" si="7"/>
        <v>8</v>
      </c>
    </row>
    <row r="228" spans="1:13" x14ac:dyDescent="0.25">
      <c r="A228" s="41" t="s">
        <v>30</v>
      </c>
      <c r="B228" s="40">
        <f t="array" ref="B228">INDEX('UNESCO Data'!$M$3:$M$4658,MATCH(A228&amp;$B$398,'UNESCO Data'!$B$3:$B$4658&amp;'UNESCO Data'!$A$3:$A$4658,0))</f>
        <v>28.568370000000002</v>
      </c>
      <c r="C228" s="40">
        <f t="array" ref="C228">INDEX('UNESCO Data'!$M$3:$M$4658,MATCH(A228&amp;$C$398,'UNESCO Data'!$B$3:$B$4658&amp;'UNESCO Data'!$A$3:$A$4658,0))</f>
        <v>42.120510000000003</v>
      </c>
      <c r="D228" s="40">
        <f t="array" ref="D228">INDEX('UNESCO Data'!$M$3:$M$4658,MATCH(A228&amp;$D$398,'UNESCO Data'!$B$3:$B$4658&amp;'UNESCO Data'!$A$3:$A$4658,0))</f>
        <v>71.498099999999994</v>
      </c>
      <c r="E228" s="40">
        <f t="array" ref="E228">INDEX('UNESCO Data'!$M$3:$M$4658,MATCH(A228&amp;$E$398,'UNESCO Data'!$B$3:$B$4658&amp;'UNESCO Data'!$A$3:$A$4658,0))</f>
        <v>32.125489999999999</v>
      </c>
      <c r="F228" s="40">
        <f t="array" ref="F228">INDEX('UNESCO Data'!$M$3:$M$4658,MATCH(A228&amp;$F$398,'UNESCO Data'!$B$3:$B$4658&amp;'UNESCO Data'!$A$3:$A$4658,0))</f>
        <v>13.366059999999999</v>
      </c>
      <c r="G228" s="40">
        <f t="array" ref="G228">INDEX('UNESCO Data'!$M$3:$M$4658,MATCH(A228&amp;$G$398,'UNESCO Data'!$B$3:$B$4658&amp;'UNESCO Data'!$A$3:$A$4658,0))</f>
        <v>4.42225</v>
      </c>
      <c r="H228" s="40">
        <f t="array" ref="H228">INDEX('UNESCO Data'!$M$3:$M$4658,MATCH(A228&amp;$H$398,'UNESCO Data'!$B$3:$B$4658&amp;'UNESCO Data'!$A$3:$A$4658,0))</f>
        <v>1.8843099999999999</v>
      </c>
      <c r="I228" s="40">
        <f t="array" ref="I228">INDEX('UNESCO Data'!$M$3:$M$4658,MATCH(A228&amp;$I$398,'UNESCO Data'!$B$3:$B$4658&amp;'UNESCO Data'!$A$3:$A$4658,0))</f>
        <v>58.126890000000003</v>
      </c>
      <c r="J228" s="40">
        <f t="array" ref="J228">INDEX('UNESCO Data'!$M$3:$M$4658,MATCH(A228&amp;$J$397,'UNESCO Data'!$B$3:$B$4658&amp;'UNESCO Data'!$A$3:$A$4658,0))</f>
        <v>85.420010000000005</v>
      </c>
      <c r="K228" s="40">
        <f t="array" ref="K228">INDEX('UNESCO Data'!$M$3:$M$4658,MATCH(A228&amp;$K$397,'UNESCO Data'!$B$3:$B$4658&amp;'UNESCO Data'!$A$3:$A$4658,0))</f>
        <v>42.177149999999997</v>
      </c>
      <c r="L228" s="40">
        <f t="array" ref="L228">INDEX('UNESCO Data'!$M$3:$M$4658,MATCH(A228&amp;$L$397,'UNESCO Data'!$B$3:$B$4658&amp;'UNESCO Data'!$A$3:$A$4658,0))</f>
        <v>18.029060000000001</v>
      </c>
      <c r="M228" s="42">
        <f t="shared" si="7"/>
        <v>11</v>
      </c>
    </row>
    <row r="229" spans="1:13" x14ac:dyDescent="0.25">
      <c r="A229" s="41" t="s">
        <v>31</v>
      </c>
      <c r="B229" s="40">
        <f t="array" ref="B229">INDEX('UNESCO Data'!$M$3:$M$4658,MATCH(A229&amp;$B$398,'UNESCO Data'!$B$3:$B$4658&amp;'UNESCO Data'!$A$3:$A$4658,0))</f>
        <v>6.2997399999999999</v>
      </c>
      <c r="C229" s="40">
        <f t="array" ref="C229">INDEX('UNESCO Data'!$M$3:$M$4658,MATCH(A229&amp;$C$398,'UNESCO Data'!$B$3:$B$4658&amp;'UNESCO Data'!$A$3:$A$4658,0))</f>
        <v>36.868859999999998</v>
      </c>
      <c r="D229" s="40">
        <f t="array" ref="D229">INDEX('UNESCO Data'!$M$3:$M$4658,MATCH(A229&amp;$D$398,'UNESCO Data'!$B$3:$B$4658&amp;'UNESCO Data'!$A$3:$A$4658,0))</f>
        <v>62.087009999999999</v>
      </c>
      <c r="E229" s="40">
        <f t="array" ref="E229">INDEX('UNESCO Data'!$M$3:$M$4658,MATCH(A229&amp;$E$398,'UNESCO Data'!$B$3:$B$4658&amp;'UNESCO Data'!$A$3:$A$4658,0))</f>
        <v>41.446240000000003</v>
      </c>
      <c r="F229" s="40">
        <f t="array" ref="F229">INDEX('UNESCO Data'!$M$3:$M$4658,MATCH(A229&amp;$F$398,'UNESCO Data'!$B$3:$B$4658&amp;'UNESCO Data'!$A$3:$A$4658,0))</f>
        <v>16.159300000000002</v>
      </c>
      <c r="G229" s="40">
        <f t="array" ref="G229">INDEX('UNESCO Data'!$M$3:$M$4658,MATCH(A229&amp;$G$398,'UNESCO Data'!$B$3:$B$4658&amp;'UNESCO Data'!$A$3:$A$4658,0))</f>
        <v>6.7141799999999998</v>
      </c>
      <c r="H229" s="40">
        <f t="array" ref="H229">INDEX('UNESCO Data'!$M$3:$M$4658,MATCH(A229&amp;$H$398,'UNESCO Data'!$B$3:$B$4658&amp;'UNESCO Data'!$A$3:$A$4658,0))</f>
        <v>2.4459399999999998</v>
      </c>
      <c r="I229" s="40">
        <f t="array" ref="I229">INDEX('UNESCO Data'!$M$3:$M$4658,MATCH(A229&amp;$I$398,'UNESCO Data'!$B$3:$B$4658&amp;'UNESCO Data'!$A$3:$A$4658,0))</f>
        <v>87.396069999999995</v>
      </c>
      <c r="J229" s="40">
        <f t="array" ref="J229">INDEX('UNESCO Data'!$M$3:$M$4658,MATCH(A229&amp;$J$397,'UNESCO Data'!$B$3:$B$4658&amp;'UNESCO Data'!$A$3:$A$4658,0))</f>
        <v>100</v>
      </c>
      <c r="K229" s="40">
        <f t="array" ref="K229">INDEX('UNESCO Data'!$M$3:$M$4658,MATCH(A229&amp;$K$397,'UNESCO Data'!$B$3:$B$4658&amp;'UNESCO Data'!$A$3:$A$4658,0))</f>
        <v>43.221089999999997</v>
      </c>
      <c r="L229" s="40">
        <f t="array" ref="L229">INDEX('UNESCO Data'!$M$3:$M$4658,MATCH(A229&amp;$L$397,'UNESCO Data'!$B$3:$B$4658&amp;'UNESCO Data'!$A$3:$A$4658,0))</f>
        <v>17.243259999999999</v>
      </c>
      <c r="M229" s="42">
        <f t="shared" si="7"/>
        <v>11</v>
      </c>
    </row>
    <row r="230" spans="1:13" x14ac:dyDescent="0.25">
      <c r="A230" s="41" t="s">
        <v>35</v>
      </c>
      <c r="B230" s="40">
        <f t="array" ref="B230">INDEX('UNESCO Data'!$M$3:$M$4658,MATCH(A230&amp;$B$398,'UNESCO Data'!$B$3:$B$4658&amp;'UNESCO Data'!$A$3:$A$4658,0))</f>
        <v>2.8210899999999999</v>
      </c>
      <c r="C230" s="40">
        <f t="array" ref="C230">INDEX('UNESCO Data'!$M$3:$M$4658,MATCH(A230&amp;$C$398,'UNESCO Data'!$B$3:$B$4658&amp;'UNESCO Data'!$A$3:$A$4658,0))</f>
        <v>9.5059699999999996</v>
      </c>
      <c r="D230" s="40">
        <f t="array" ref="D230">INDEX('UNESCO Data'!$M$3:$M$4658,MATCH(A230&amp;$D$398,'UNESCO Data'!$B$3:$B$4658&amp;'UNESCO Data'!$A$3:$A$4658,0))</f>
        <v>33.430430000000001</v>
      </c>
      <c r="E230" s="40" t="str">
        <f t="array" ref="E230">INDEX('UNESCO Data'!$M$3:$M$4658,MATCH(A230&amp;$E$398,'UNESCO Data'!$B$3:$B$4658&amp;'UNESCO Data'!$A$3:$A$4658,0))</f>
        <v/>
      </c>
      <c r="F230" s="40" t="str">
        <f t="array" ref="F230">INDEX('UNESCO Data'!$M$3:$M$4658,MATCH(A230&amp;$F$398,'UNESCO Data'!$B$3:$B$4658&amp;'UNESCO Data'!$A$3:$A$4658,0))</f>
        <v/>
      </c>
      <c r="G230" s="40" t="str">
        <f t="array" ref="G230">INDEX('UNESCO Data'!$M$3:$M$4658,MATCH(A230&amp;$G$398,'UNESCO Data'!$B$3:$B$4658&amp;'UNESCO Data'!$A$3:$A$4658,0))</f>
        <v/>
      </c>
      <c r="H230" s="40">
        <f t="array" ref="H230">INDEX('UNESCO Data'!$M$3:$M$4658,MATCH(A230&amp;$H$398,'UNESCO Data'!$B$3:$B$4658&amp;'UNESCO Data'!$A$3:$A$4658,0))</f>
        <v>6.3872400000000003</v>
      </c>
      <c r="I230" s="40">
        <f t="array" ref="I230">INDEX('UNESCO Data'!$M$3:$M$4658,MATCH(A230&amp;$I$398,'UNESCO Data'!$B$3:$B$4658&amp;'UNESCO Data'!$A$3:$A$4658,0))</f>
        <v>98.123679999999993</v>
      </c>
      <c r="J230" s="40">
        <f t="array" ref="J230">INDEX('UNESCO Data'!$M$3:$M$4658,MATCH(A230&amp;$J$397,'UNESCO Data'!$B$3:$B$4658&amp;'UNESCO Data'!$A$3:$A$4658,0))</f>
        <v>96.020240000000001</v>
      </c>
      <c r="K230" s="40">
        <f t="array" ref="K230">INDEX('UNESCO Data'!$M$3:$M$4658,MATCH(A230&amp;$K$397,'UNESCO Data'!$B$3:$B$4658&amp;'UNESCO Data'!$A$3:$A$4658,0))</f>
        <v>21.947790000000001</v>
      </c>
      <c r="L230" s="40">
        <f t="array" ref="L230">INDEX('UNESCO Data'!$M$3:$M$4658,MATCH(A230&amp;$L$397,'UNESCO Data'!$B$3:$B$4658&amp;'UNESCO Data'!$A$3:$A$4658,0))</f>
        <v>14.977740000000001</v>
      </c>
      <c r="M230" s="42">
        <f t="shared" si="7"/>
        <v>8</v>
      </c>
    </row>
    <row r="231" spans="1:13" x14ac:dyDescent="0.25">
      <c r="A231" s="41" t="s">
        <v>32</v>
      </c>
      <c r="B231" s="40">
        <f t="array" ref="B231">INDEX('UNESCO Data'!$M$3:$M$4658,MATCH(A231&amp;$B$398,'UNESCO Data'!$B$3:$B$4658&amp;'UNESCO Data'!$A$3:$A$4658,0))</f>
        <v>6.3285099999999996</v>
      </c>
      <c r="C231" s="40">
        <f t="array" ref="C231">INDEX('UNESCO Data'!$M$3:$M$4658,MATCH(A231&amp;$C$398,'UNESCO Data'!$B$3:$B$4658&amp;'UNESCO Data'!$A$3:$A$4658,0))</f>
        <v>12.810969999999999</v>
      </c>
      <c r="D231" s="40">
        <f t="array" ref="D231">INDEX('UNESCO Data'!$M$3:$M$4658,MATCH(A231&amp;$D$398,'UNESCO Data'!$B$3:$B$4658&amp;'UNESCO Data'!$A$3:$A$4658,0))</f>
        <v>52.328220000000002</v>
      </c>
      <c r="E231" s="40">
        <f t="array" ref="E231">INDEX('UNESCO Data'!$M$3:$M$4658,MATCH(A231&amp;$E$398,'UNESCO Data'!$B$3:$B$4658&amp;'UNESCO Data'!$A$3:$A$4658,0))</f>
        <v>67.729730000000004</v>
      </c>
      <c r="F231" s="40">
        <f t="array" ref="F231">INDEX('UNESCO Data'!$M$3:$M$4658,MATCH(A231&amp;$F$398,'UNESCO Data'!$B$3:$B$4658&amp;'UNESCO Data'!$A$3:$A$4658,0))</f>
        <v>41.428719999999998</v>
      </c>
      <c r="G231" s="40">
        <f t="array" ref="G231">INDEX('UNESCO Data'!$M$3:$M$4658,MATCH(A231&amp;$G$398,'UNESCO Data'!$B$3:$B$4658&amp;'UNESCO Data'!$A$3:$A$4658,0))</f>
        <v>21.593769999999999</v>
      </c>
      <c r="H231" s="40">
        <f t="array" ref="H231">INDEX('UNESCO Data'!$M$3:$M$4658,MATCH(A231&amp;$H$398,'UNESCO Data'!$B$3:$B$4658&amp;'UNESCO Data'!$A$3:$A$4658,0))</f>
        <v>7.5368599999999999</v>
      </c>
      <c r="I231" s="40">
        <f t="array" ref="I231">INDEX('UNESCO Data'!$M$3:$M$4658,MATCH(A231&amp;$I$398,'UNESCO Data'!$B$3:$B$4658&amp;'UNESCO Data'!$A$3:$A$4658,0))</f>
        <v>91.123900000000006</v>
      </c>
      <c r="J231" s="40">
        <f t="array" ref="J231">INDEX('UNESCO Data'!$M$3:$M$4658,MATCH(A231&amp;$J$397,'UNESCO Data'!$B$3:$B$4658&amp;'UNESCO Data'!$A$3:$A$4658,0))</f>
        <v>100</v>
      </c>
      <c r="K231" s="40">
        <f t="array" ref="K231">INDEX('UNESCO Data'!$M$3:$M$4658,MATCH(A231&amp;$K$397,'UNESCO Data'!$B$3:$B$4658&amp;'UNESCO Data'!$A$3:$A$4658,0))</f>
        <v>45.521160000000002</v>
      </c>
      <c r="L231" s="40">
        <f t="array" ref="L231">INDEX('UNESCO Data'!$M$3:$M$4658,MATCH(A231&amp;$L$397,'UNESCO Data'!$B$3:$B$4658&amp;'UNESCO Data'!$A$3:$A$4658,0))</f>
        <v>9.0935299999999994</v>
      </c>
      <c r="M231" s="42">
        <f t="shared" si="7"/>
        <v>11</v>
      </c>
    </row>
    <row r="232" spans="1:13" x14ac:dyDescent="0.25">
      <c r="A232" s="41" t="s">
        <v>33</v>
      </c>
      <c r="B232" s="40">
        <f t="array" ref="B232">INDEX('UNESCO Data'!$M$3:$M$4658,MATCH(A232&amp;$B$398,'UNESCO Data'!$B$3:$B$4658&amp;'UNESCO Data'!$A$3:$A$4658,0))</f>
        <v>0.43713999999999997</v>
      </c>
      <c r="C232" s="40">
        <f t="array" ref="C232">INDEX('UNESCO Data'!$M$3:$M$4658,MATCH(A232&amp;$C$398,'UNESCO Data'!$B$3:$B$4658&amp;'UNESCO Data'!$A$3:$A$4658,0))</f>
        <v>32.232340000000001</v>
      </c>
      <c r="D232" s="40">
        <f t="array" ref="D232">INDEX('UNESCO Data'!$M$3:$M$4658,MATCH(A232&amp;$D$398,'UNESCO Data'!$B$3:$B$4658&amp;'UNESCO Data'!$A$3:$A$4658,0))</f>
        <v>50.799700000000001</v>
      </c>
      <c r="E232" s="40">
        <f t="array" ref="E232">INDEX('UNESCO Data'!$M$3:$M$4658,MATCH(A232&amp;$E$398,'UNESCO Data'!$B$3:$B$4658&amp;'UNESCO Data'!$A$3:$A$4658,0))</f>
        <v>68.559629999999999</v>
      </c>
      <c r="F232" s="40">
        <f t="array" ref="F232">INDEX('UNESCO Data'!$M$3:$M$4658,MATCH(A232&amp;$F$398,'UNESCO Data'!$B$3:$B$4658&amp;'UNESCO Data'!$A$3:$A$4658,0))</f>
        <v>37.313420000000001</v>
      </c>
      <c r="G232" s="40">
        <f t="array" ref="G232">INDEX('UNESCO Data'!$M$3:$M$4658,MATCH(A232&amp;$G$398,'UNESCO Data'!$B$3:$B$4658&amp;'UNESCO Data'!$A$3:$A$4658,0))</f>
        <v>18.471889999999998</v>
      </c>
      <c r="H232" s="40">
        <f t="array" ref="H232">INDEX('UNESCO Data'!$M$3:$M$4658,MATCH(A232&amp;$H$398,'UNESCO Data'!$B$3:$B$4658&amp;'UNESCO Data'!$A$3:$A$4658,0))</f>
        <v>6.7303699999999997</v>
      </c>
      <c r="I232" s="40">
        <f t="array" ref="I232">INDEX('UNESCO Data'!$M$3:$M$4658,MATCH(A232&amp;$I$398,'UNESCO Data'!$B$3:$B$4658&amp;'UNESCO Data'!$A$3:$A$4658,0))</f>
        <v>87.119320000000002</v>
      </c>
      <c r="J232" s="40">
        <f t="array" ref="J232">INDEX('UNESCO Data'!$M$3:$M$4658,MATCH(A232&amp;$J$397,'UNESCO Data'!$B$3:$B$4658&amp;'UNESCO Data'!$A$3:$A$4658,0))</f>
        <v>58.065429999999999</v>
      </c>
      <c r="K232" s="40">
        <f t="array" ref="K232">INDEX('UNESCO Data'!$M$3:$M$4658,MATCH(A232&amp;$K$397,'UNESCO Data'!$B$3:$B$4658&amp;'UNESCO Data'!$A$3:$A$4658,0))</f>
        <v>41.465710000000001</v>
      </c>
      <c r="L232" s="40">
        <f t="array" ref="L232">INDEX('UNESCO Data'!$M$3:$M$4658,MATCH(A232&amp;$L$397,'UNESCO Data'!$B$3:$B$4658&amp;'UNESCO Data'!$A$3:$A$4658,0))</f>
        <v>13.824949999999999</v>
      </c>
      <c r="M232" s="42">
        <f t="shared" si="7"/>
        <v>11</v>
      </c>
    </row>
    <row r="233" spans="1:13" x14ac:dyDescent="0.25">
      <c r="A233" s="41" t="s">
        <v>34</v>
      </c>
      <c r="B233" s="40" t="str">
        <f t="array" ref="B233">INDEX('UNESCO Data'!$M$3:$M$4658,MATCH(A233&amp;$B$398,'UNESCO Data'!$B$3:$B$4658&amp;'UNESCO Data'!$A$3:$A$4658,0))</f>
        <v/>
      </c>
      <c r="C233" s="40" t="str">
        <f t="array" ref="C233">INDEX('UNESCO Data'!$M$3:$M$4658,MATCH(A233&amp;$C$398,'UNESCO Data'!$B$3:$B$4658&amp;'UNESCO Data'!$A$3:$A$4658,0))</f>
        <v/>
      </c>
      <c r="D233" s="40">
        <f t="array" ref="D233">INDEX('UNESCO Data'!$M$3:$M$4658,MATCH(A233&amp;$D$398,'UNESCO Data'!$B$3:$B$4658&amp;'UNESCO Data'!$A$3:$A$4658,0))</f>
        <v>2.1221700000000001</v>
      </c>
      <c r="E233" s="40" t="str">
        <f t="array" ref="E233">INDEX('UNESCO Data'!$M$3:$M$4658,MATCH(A233&amp;$E$398,'UNESCO Data'!$B$3:$B$4658&amp;'UNESCO Data'!$A$3:$A$4658,0))</f>
        <v/>
      </c>
      <c r="F233" s="40">
        <f t="array" ref="F233">INDEX('UNESCO Data'!$M$3:$M$4658,MATCH(A233&amp;$F$398,'UNESCO Data'!$B$3:$B$4658&amp;'UNESCO Data'!$A$3:$A$4658,0))</f>
        <v>98.818700000000007</v>
      </c>
      <c r="G233" s="40">
        <f t="array" ref="G233">INDEX('UNESCO Data'!$M$3:$M$4658,MATCH(A233&amp;$G$398,'UNESCO Data'!$B$3:$B$4658&amp;'UNESCO Data'!$A$3:$A$4658,0))</f>
        <v>89.069449999999989</v>
      </c>
      <c r="H233" s="40" t="str">
        <f t="array" ref="H233">INDEX('UNESCO Data'!$M$3:$M$4658,MATCH(A233&amp;$H$398,'UNESCO Data'!$B$3:$B$4658&amp;'UNESCO Data'!$A$3:$A$4658,0))</f>
        <v/>
      </c>
      <c r="I233" s="40" t="str">
        <f t="array" ref="I233">INDEX('UNESCO Data'!$M$3:$M$4658,MATCH(A233&amp;$I$398,'UNESCO Data'!$B$3:$B$4658&amp;'UNESCO Data'!$A$3:$A$4658,0))</f>
        <v/>
      </c>
      <c r="J233" s="40" t="str">
        <f t="array" ref="J233">INDEX('UNESCO Data'!$M$3:$M$4658,MATCH(A233&amp;$J$397,'UNESCO Data'!$B$3:$B$4658&amp;'UNESCO Data'!$A$3:$A$4658,0))</f>
        <v/>
      </c>
      <c r="K233" s="40" t="str">
        <f t="array" ref="K233">INDEX('UNESCO Data'!$M$3:$M$4658,MATCH(A233&amp;$K$397,'UNESCO Data'!$B$3:$B$4658&amp;'UNESCO Data'!$A$3:$A$4658,0))</f>
        <v/>
      </c>
      <c r="L233" s="40">
        <f t="array" ref="L233">INDEX('UNESCO Data'!$M$3:$M$4658,MATCH(A233&amp;$L$397,'UNESCO Data'!$B$3:$B$4658&amp;'UNESCO Data'!$A$3:$A$4658,0))</f>
        <v>12.219139999999999</v>
      </c>
      <c r="M233" s="42">
        <f t="shared" si="7"/>
        <v>4</v>
      </c>
    </row>
    <row r="234" spans="1:13" x14ac:dyDescent="0.25">
      <c r="A234" s="41" t="s">
        <v>36</v>
      </c>
      <c r="B234" s="40">
        <f t="array" ref="B234">INDEX('UNESCO Data'!$M$3:$M$4658,MATCH(A234&amp;$B$398,'UNESCO Data'!$B$3:$B$4658&amp;'UNESCO Data'!$A$3:$A$4658,0))</f>
        <v>20.575199999999999</v>
      </c>
      <c r="C234" s="40">
        <f t="array" ref="C234">INDEX('UNESCO Data'!$M$3:$M$4658,MATCH(A234&amp;$C$398,'UNESCO Data'!$B$3:$B$4658&amp;'UNESCO Data'!$A$3:$A$4658,0))</f>
        <v>44.274140000000003</v>
      </c>
      <c r="D234" s="40">
        <f t="array" ref="D234">INDEX('UNESCO Data'!$M$3:$M$4658,MATCH(A234&amp;$D$398,'UNESCO Data'!$B$3:$B$4658&amp;'UNESCO Data'!$A$3:$A$4658,0))</f>
        <v>78.843720000000005</v>
      </c>
      <c r="E234" s="40">
        <f t="array" ref="E234">INDEX('UNESCO Data'!$M$3:$M$4658,MATCH(A234&amp;$E$398,'UNESCO Data'!$B$3:$B$4658&amp;'UNESCO Data'!$A$3:$A$4658,0))</f>
        <v>55.218109999999996</v>
      </c>
      <c r="F234" s="40">
        <f t="array" ref="F234">INDEX('UNESCO Data'!$M$3:$M$4658,MATCH(A234&amp;$F$398,'UNESCO Data'!$B$3:$B$4658&amp;'UNESCO Data'!$A$3:$A$4658,0))</f>
        <v>13.615309999999999</v>
      </c>
      <c r="G234" s="40">
        <f t="array" ref="G234">INDEX('UNESCO Data'!$M$3:$M$4658,MATCH(A234&amp;$G$398,'UNESCO Data'!$B$3:$B$4658&amp;'UNESCO Data'!$A$3:$A$4658,0))</f>
        <v>8.6540300000000006</v>
      </c>
      <c r="H234" s="40">
        <f t="array" ref="H234">INDEX('UNESCO Data'!$M$3:$M$4658,MATCH(A234&amp;$H$398,'UNESCO Data'!$B$3:$B$4658&amp;'UNESCO Data'!$A$3:$A$4658,0))</f>
        <v>6.1109600000000004</v>
      </c>
      <c r="I234" s="40">
        <f t="array" ref="I234">INDEX('UNESCO Data'!$M$3:$M$4658,MATCH(A234&amp;$I$398,'UNESCO Data'!$B$3:$B$4658&amp;'UNESCO Data'!$A$3:$A$4658,0))</f>
        <v>48.857100000000003</v>
      </c>
      <c r="J234" s="40">
        <f t="array" ref="J234">INDEX('UNESCO Data'!$M$3:$M$4658,MATCH(A234&amp;$J$397,'UNESCO Data'!$B$3:$B$4658&amp;'UNESCO Data'!$A$3:$A$4658,0))</f>
        <v>57.917020000000001</v>
      </c>
      <c r="K234" s="40">
        <f t="array" ref="K234">INDEX('UNESCO Data'!$M$3:$M$4658,MATCH(A234&amp;$K$397,'UNESCO Data'!$B$3:$B$4658&amp;'UNESCO Data'!$A$3:$A$4658,0))</f>
        <v>80.115759999999995</v>
      </c>
      <c r="L234" s="40">
        <f t="array" ref="L234">INDEX('UNESCO Data'!$M$3:$M$4658,MATCH(A234&amp;$L$397,'UNESCO Data'!$B$3:$B$4658&amp;'UNESCO Data'!$A$3:$A$4658,0))</f>
        <v>7.8254599999999996</v>
      </c>
      <c r="M234" s="42">
        <f t="shared" ref="M234:M265" si="8">COUNT(B234:L234)</f>
        <v>11</v>
      </c>
    </row>
    <row r="235" spans="1:13" x14ac:dyDescent="0.25">
      <c r="A235" s="41" t="s">
        <v>37</v>
      </c>
      <c r="B235" s="40">
        <f t="array" ref="B235">INDEX('UNESCO Data'!$M$3:$M$4658,MATCH(A235&amp;$B$398,'UNESCO Data'!$B$3:$B$4658&amp;'UNESCO Data'!$A$3:$A$4658,0))</f>
        <v>10.62294</v>
      </c>
      <c r="C235" s="40">
        <f t="array" ref="C235">INDEX('UNESCO Data'!$M$3:$M$4658,MATCH(A235&amp;$C$398,'UNESCO Data'!$B$3:$B$4658&amp;'UNESCO Data'!$A$3:$A$4658,0))</f>
        <v>35.519300000000001</v>
      </c>
      <c r="D235" s="40">
        <f t="array" ref="D235">INDEX('UNESCO Data'!$M$3:$M$4658,MATCH(A235&amp;$D$398,'UNESCO Data'!$B$3:$B$4658&amp;'UNESCO Data'!$A$3:$A$4658,0))</f>
        <v>45.326889999999999</v>
      </c>
      <c r="E235" s="40">
        <f t="array" ref="E235">INDEX('UNESCO Data'!$M$3:$M$4658,MATCH(A235&amp;$E$398,'UNESCO Data'!$B$3:$B$4658&amp;'UNESCO Data'!$A$3:$A$4658,0))</f>
        <v>30.58417</v>
      </c>
      <c r="F235" s="40">
        <f t="array" ref="F235">INDEX('UNESCO Data'!$M$3:$M$4658,MATCH(A235&amp;$F$398,'UNESCO Data'!$B$3:$B$4658&amp;'UNESCO Data'!$A$3:$A$4658,0))</f>
        <v>18.233920000000001</v>
      </c>
      <c r="G235" s="40">
        <f t="array" ref="G235">INDEX('UNESCO Data'!$M$3:$M$4658,MATCH(A235&amp;$G$398,'UNESCO Data'!$B$3:$B$4658&amp;'UNESCO Data'!$A$3:$A$4658,0))</f>
        <v>14.638059999999999</v>
      </c>
      <c r="H235" s="40">
        <f t="array" ref="H235">INDEX('UNESCO Data'!$M$3:$M$4658,MATCH(A235&amp;$H$398,'UNESCO Data'!$B$3:$B$4658&amp;'UNESCO Data'!$A$3:$A$4658,0))</f>
        <v>5.0797639999999999</v>
      </c>
      <c r="I235" s="40">
        <f t="array" ref="I235">INDEX('UNESCO Data'!$M$3:$M$4658,MATCH(A235&amp;$I$398,'UNESCO Data'!$B$3:$B$4658&amp;'UNESCO Data'!$A$3:$A$4658,0))</f>
        <v>55.300910000000002</v>
      </c>
      <c r="J235" s="40">
        <f t="array" ref="J235">INDEX('UNESCO Data'!$M$3:$M$4658,MATCH(A235&amp;$J$397,'UNESCO Data'!$B$3:$B$4658&amp;'UNESCO Data'!$A$3:$A$4658,0))</f>
        <v>64.980180000000004</v>
      </c>
      <c r="K235" s="40">
        <f t="array" ref="K235">INDEX('UNESCO Data'!$M$3:$M$4658,MATCH(A235&amp;$K$397,'UNESCO Data'!$B$3:$B$4658&amp;'UNESCO Data'!$A$3:$A$4658,0))</f>
        <v>62.427630000000001</v>
      </c>
      <c r="L235" s="40">
        <f t="array" ref="L235">INDEX('UNESCO Data'!$M$3:$M$4658,MATCH(A235&amp;$L$397,'UNESCO Data'!$B$3:$B$4658&amp;'UNESCO Data'!$A$3:$A$4658,0))</f>
        <v>12.461460000000001</v>
      </c>
      <c r="M235" s="42">
        <f t="shared" si="8"/>
        <v>11</v>
      </c>
    </row>
    <row r="236" spans="1:13" x14ac:dyDescent="0.25">
      <c r="A236" s="41" t="s">
        <v>38</v>
      </c>
      <c r="B236" s="40">
        <f t="array" ref="B236">INDEX('UNESCO Data'!$M$3:$M$4658,MATCH(A236&amp;$B$398,'UNESCO Data'!$B$3:$B$4658&amp;'UNESCO Data'!$A$3:$A$4658,0))</f>
        <v>5.5604899999999997</v>
      </c>
      <c r="C236" s="40">
        <f t="array" ref="C236">INDEX('UNESCO Data'!$M$3:$M$4658,MATCH(A236&amp;$C$398,'UNESCO Data'!$B$3:$B$4658&amp;'UNESCO Data'!$A$3:$A$4658,0))</f>
        <v>4.5580699999999998</v>
      </c>
      <c r="D236" s="40">
        <f t="array" ref="D236">INDEX('UNESCO Data'!$M$3:$M$4658,MATCH(A236&amp;$D$398,'UNESCO Data'!$B$3:$B$4658&amp;'UNESCO Data'!$A$3:$A$4658,0))</f>
        <v>6.5130499999999998</v>
      </c>
      <c r="E236" s="40">
        <f t="array" ref="E236">INDEX('UNESCO Data'!$M$3:$M$4658,MATCH(A236&amp;$E$398,'UNESCO Data'!$B$3:$B$4658&amp;'UNESCO Data'!$A$3:$A$4658,0))</f>
        <v>96.38</v>
      </c>
      <c r="F236" s="40">
        <f t="array" ref="F236">INDEX('UNESCO Data'!$M$3:$M$4658,MATCH(A236&amp;$F$398,'UNESCO Data'!$B$3:$B$4658&amp;'UNESCO Data'!$A$3:$A$4658,0))</f>
        <v>83.381519999999995</v>
      </c>
      <c r="G236" s="40">
        <f t="array" ref="G236">INDEX('UNESCO Data'!$M$3:$M$4658,MATCH(A236&amp;$G$398,'UNESCO Data'!$B$3:$B$4658&amp;'UNESCO Data'!$A$3:$A$4658,0))</f>
        <v>44.400109999999998</v>
      </c>
      <c r="H236" s="40">
        <f t="array" ref="H236">INDEX('UNESCO Data'!$M$3:$M$4658,MATCH(A236&amp;$H$398,'UNESCO Data'!$B$3:$B$4658&amp;'UNESCO Data'!$A$3:$A$4658,0))</f>
        <v>10.193989999999999</v>
      </c>
      <c r="I236" s="40">
        <f t="array" ref="I236">INDEX('UNESCO Data'!$M$3:$M$4658,MATCH(A236&amp;$I$398,'UNESCO Data'!$B$3:$B$4658&amp;'UNESCO Data'!$A$3:$A$4658,0))</f>
        <v>99.130250000000004</v>
      </c>
      <c r="J236" s="40" t="str">
        <f t="array" ref="J236">INDEX('UNESCO Data'!$M$3:$M$4658,MATCH(A236&amp;$J$397,'UNESCO Data'!$B$3:$B$4658&amp;'UNESCO Data'!$A$3:$A$4658,0))</f>
        <v/>
      </c>
      <c r="K236" s="40">
        <f t="array" ref="K236">INDEX('UNESCO Data'!$M$3:$M$4658,MATCH(A236&amp;$K$397,'UNESCO Data'!$B$3:$B$4658&amp;'UNESCO Data'!$A$3:$A$4658,0))</f>
        <v>19.525870000000001</v>
      </c>
      <c r="L236" s="40">
        <f t="array" ref="L236">INDEX('UNESCO Data'!$M$3:$M$4658,MATCH(A236&amp;$L$397,'UNESCO Data'!$B$3:$B$4658&amp;'UNESCO Data'!$A$3:$A$4658,0))</f>
        <v>18.90297</v>
      </c>
      <c r="M236" s="42">
        <f t="shared" si="8"/>
        <v>10</v>
      </c>
    </row>
    <row r="237" spans="1:13" x14ac:dyDescent="0.25">
      <c r="A237" s="41" t="s">
        <v>39</v>
      </c>
      <c r="B237" s="40">
        <f t="array" ref="B237">INDEX('UNESCO Data'!$M$3:$M$4658,MATCH(A237&amp;$B$398,'UNESCO Data'!$B$3:$B$4658&amp;'UNESCO Data'!$A$3:$A$4658,0))</f>
        <v>2.89174</v>
      </c>
      <c r="C237" s="40">
        <f t="array" ref="C237">INDEX('UNESCO Data'!$M$3:$M$4658,MATCH(A237&amp;$C$398,'UNESCO Data'!$B$3:$B$4658&amp;'UNESCO Data'!$A$3:$A$4658,0))</f>
        <v>4.7218999999999998</v>
      </c>
      <c r="D237" s="40">
        <f t="array" ref="D237">INDEX('UNESCO Data'!$M$3:$M$4658,MATCH(A237&amp;$D$398,'UNESCO Data'!$B$3:$B$4658&amp;'UNESCO Data'!$A$3:$A$4658,0))</f>
        <v>30.540689999999998</v>
      </c>
      <c r="E237" s="40">
        <f t="array" ref="E237">INDEX('UNESCO Data'!$M$3:$M$4658,MATCH(A237&amp;$E$398,'UNESCO Data'!$B$3:$B$4658&amp;'UNESCO Data'!$A$3:$A$4658,0))</f>
        <v>91.740659999999991</v>
      </c>
      <c r="F237" s="40">
        <f t="array" ref="F237">INDEX('UNESCO Data'!$M$3:$M$4658,MATCH(A237&amp;$F$398,'UNESCO Data'!$B$3:$B$4658&amp;'UNESCO Data'!$A$3:$A$4658,0))</f>
        <v>77.080100000000002</v>
      </c>
      <c r="G237" s="40">
        <f t="array" ref="G237">INDEX('UNESCO Data'!$M$3:$M$4658,MATCH(A237&amp;$G$398,'UNESCO Data'!$B$3:$B$4658&amp;'UNESCO Data'!$A$3:$A$4658,0))</f>
        <v>38.565480000000001</v>
      </c>
      <c r="H237" s="40">
        <f t="array" ref="H237">INDEX('UNESCO Data'!$M$3:$M$4658,MATCH(A237&amp;$H$398,'UNESCO Data'!$B$3:$B$4658&amp;'UNESCO Data'!$A$3:$A$4658,0))</f>
        <v>7.48672</v>
      </c>
      <c r="I237" s="40">
        <f t="array" ref="I237">INDEX('UNESCO Data'!$M$3:$M$4658,MATCH(A237&amp;$I$398,'UNESCO Data'!$B$3:$B$4658&amp;'UNESCO Data'!$A$3:$A$4658,0))</f>
        <v>99.743799999999993</v>
      </c>
      <c r="J237" s="40" t="str">
        <f t="array" ref="J237">INDEX('UNESCO Data'!$M$3:$M$4658,MATCH(A237&amp;$J$397,'UNESCO Data'!$B$3:$B$4658&amp;'UNESCO Data'!$A$3:$A$4658,0))</f>
        <v/>
      </c>
      <c r="K237" s="40">
        <f t="array" ref="K237">INDEX('UNESCO Data'!$M$3:$M$4658,MATCH(A237&amp;$K$397,'UNESCO Data'!$B$3:$B$4658&amp;'UNESCO Data'!$A$3:$A$4658,0))</f>
        <v>16.294409999999999</v>
      </c>
      <c r="L237" s="40" t="str">
        <f t="array" ref="L237">INDEX('UNESCO Data'!$M$3:$M$4658,MATCH(A237&amp;$L$397,'UNESCO Data'!$B$3:$B$4658&amp;'UNESCO Data'!$A$3:$A$4658,0))</f>
        <v/>
      </c>
      <c r="M237" s="42">
        <f t="shared" si="8"/>
        <v>9</v>
      </c>
    </row>
    <row r="238" spans="1:13" x14ac:dyDescent="0.25">
      <c r="A238" s="41" t="s">
        <v>40</v>
      </c>
      <c r="B238" s="40">
        <f t="array" ref="B238">INDEX('UNESCO Data'!$M$3:$M$4658,MATCH(A238&amp;$B$398,'UNESCO Data'!$B$3:$B$4658&amp;'UNESCO Data'!$A$3:$A$4658,0))</f>
        <v>7.0966100000000001</v>
      </c>
      <c r="C238" s="40">
        <f t="array" ref="C238">INDEX('UNESCO Data'!$M$3:$M$4658,MATCH(A238&amp;$C$398,'UNESCO Data'!$B$3:$B$4658&amp;'UNESCO Data'!$A$3:$A$4658,0))</f>
        <v>5.7981800000000003</v>
      </c>
      <c r="D238" s="40">
        <f t="array" ref="D238">INDEX('UNESCO Data'!$M$3:$M$4658,MATCH(A238&amp;$D$398,'UNESCO Data'!$B$3:$B$4658&amp;'UNESCO Data'!$A$3:$A$4658,0))</f>
        <v>17.38043</v>
      </c>
      <c r="E238" s="40">
        <f t="array" ref="E238">INDEX('UNESCO Data'!$M$3:$M$4658,MATCH(A238&amp;$E$398,'UNESCO Data'!$B$3:$B$4658&amp;'UNESCO Data'!$A$3:$A$4658,0))</f>
        <v>89.47</v>
      </c>
      <c r="F238" s="40">
        <f t="array" ref="F238">INDEX('UNESCO Data'!$M$3:$M$4658,MATCH(A238&amp;$F$398,'UNESCO Data'!$B$3:$B$4658&amp;'UNESCO Data'!$A$3:$A$4658,0))</f>
        <v>67.516289999999998</v>
      </c>
      <c r="G238" s="40">
        <f t="array" ref="G238">INDEX('UNESCO Data'!$M$3:$M$4658,MATCH(A238&amp;$G$398,'UNESCO Data'!$B$3:$B$4658&amp;'UNESCO Data'!$A$3:$A$4658,0))</f>
        <v>61.638809999999999</v>
      </c>
      <c r="H238" s="40">
        <f t="array" ref="H238">INDEX('UNESCO Data'!$M$3:$M$4658,MATCH(A238&amp;$H$398,'UNESCO Data'!$B$3:$B$4658&amp;'UNESCO Data'!$A$3:$A$4658,0))</f>
        <v>7.9448100000000004</v>
      </c>
      <c r="I238" s="40">
        <f t="array" ref="I238">INDEX('UNESCO Data'!$M$3:$M$4658,MATCH(A238&amp;$I$398,'UNESCO Data'!$B$3:$B$4658&amp;'UNESCO Data'!$A$3:$A$4658,0))</f>
        <v>98.225610000000003</v>
      </c>
      <c r="J238" s="40">
        <f t="array" ref="J238">INDEX('UNESCO Data'!$M$3:$M$4658,MATCH(A238&amp;$J$397,'UNESCO Data'!$B$3:$B$4658&amp;'UNESCO Data'!$A$3:$A$4658,0))</f>
        <v>98.230879999999999</v>
      </c>
      <c r="K238" s="40">
        <f t="array" ref="K238">INDEX('UNESCO Data'!$M$3:$M$4658,MATCH(A238&amp;$K$397,'UNESCO Data'!$B$3:$B$4658&amp;'UNESCO Data'!$A$3:$A$4658,0))</f>
        <v>23.799299999999999</v>
      </c>
      <c r="L238" s="40">
        <f t="array" ref="L238">INDEX('UNESCO Data'!$M$3:$M$4658,MATCH(A238&amp;$L$397,'UNESCO Data'!$B$3:$B$4658&amp;'UNESCO Data'!$A$3:$A$4658,0))</f>
        <v>15.04612</v>
      </c>
      <c r="M238" s="42">
        <f t="shared" si="8"/>
        <v>11</v>
      </c>
    </row>
    <row r="239" spans="1:13" x14ac:dyDescent="0.25">
      <c r="A239" s="41" t="s">
        <v>41</v>
      </c>
      <c r="B239" s="40">
        <f t="array" ref="B239">INDEX('UNESCO Data'!$M$3:$M$4658,MATCH(A239&amp;$B$398,'UNESCO Data'!$B$3:$B$4658&amp;'UNESCO Data'!$A$3:$A$4658,0))</f>
        <v>17.34104</v>
      </c>
      <c r="C239" s="40">
        <f t="array" ref="C239">INDEX('UNESCO Data'!$M$3:$M$4658,MATCH(A239&amp;$C$398,'UNESCO Data'!$B$3:$B$4658&amp;'UNESCO Data'!$A$3:$A$4658,0))</f>
        <v>27.874919999999999</v>
      </c>
      <c r="D239" s="40">
        <f t="array" ref="D239">INDEX('UNESCO Data'!$M$3:$M$4658,MATCH(A239&amp;$D$398,'UNESCO Data'!$B$3:$B$4658&amp;'UNESCO Data'!$A$3:$A$4658,0))</f>
        <v>56.69699</v>
      </c>
      <c r="E239" s="40">
        <f t="array" ref="E239">INDEX('UNESCO Data'!$M$3:$M$4658,MATCH(A239&amp;$E$398,'UNESCO Data'!$B$3:$B$4658&amp;'UNESCO Data'!$A$3:$A$4658,0))</f>
        <v>73.367910000000009</v>
      </c>
      <c r="F239" s="40">
        <f t="array" ref="F239">INDEX('UNESCO Data'!$M$3:$M$4658,MATCH(A239&amp;$F$398,'UNESCO Data'!$B$3:$B$4658&amp;'UNESCO Data'!$A$3:$A$4658,0))</f>
        <v>34.74259</v>
      </c>
      <c r="G239" s="40">
        <f t="array" ref="G239">INDEX('UNESCO Data'!$M$3:$M$4658,MATCH(A239&amp;$G$398,'UNESCO Data'!$B$3:$B$4658&amp;'UNESCO Data'!$A$3:$A$4658,0))</f>
        <v>24.424679999999999</v>
      </c>
      <c r="H239" s="40">
        <f t="array" ref="H239">INDEX('UNESCO Data'!$M$3:$M$4658,MATCH(A239&amp;$H$398,'UNESCO Data'!$B$3:$B$4658&amp;'UNESCO Data'!$A$3:$A$4658,0))</f>
        <v>7.8462509999999996</v>
      </c>
      <c r="I239" s="40">
        <f t="array" ref="I239">INDEX('UNESCO Data'!$M$3:$M$4658,MATCH(A239&amp;$I$398,'UNESCO Data'!$B$3:$B$4658&amp;'UNESCO Data'!$A$3:$A$4658,0))</f>
        <v>86.83408</v>
      </c>
      <c r="J239" s="40">
        <f t="array" ref="J239">INDEX('UNESCO Data'!$M$3:$M$4658,MATCH(A239&amp;$J$397,'UNESCO Data'!$B$3:$B$4658&amp;'UNESCO Data'!$A$3:$A$4658,0))</f>
        <v>75.057839999999999</v>
      </c>
      <c r="K239" s="40">
        <f t="array" ref="K239">INDEX('UNESCO Data'!$M$3:$M$4658,MATCH(A239&amp;$K$397,'UNESCO Data'!$B$3:$B$4658&amp;'UNESCO Data'!$A$3:$A$4658,0))</f>
        <v>27.807960000000001</v>
      </c>
      <c r="L239" s="40">
        <f t="array" ref="L239">INDEX('UNESCO Data'!$M$3:$M$4658,MATCH(A239&amp;$L$397,'UNESCO Data'!$B$3:$B$4658&amp;'UNESCO Data'!$A$3:$A$4658,0))</f>
        <v>15.32466</v>
      </c>
      <c r="M239" s="42">
        <f t="shared" si="8"/>
        <v>11</v>
      </c>
    </row>
    <row r="240" spans="1:13" x14ac:dyDescent="0.25">
      <c r="A240" s="41" t="s">
        <v>42</v>
      </c>
      <c r="B240" s="40">
        <f t="array" ref="B240">INDEX('UNESCO Data'!$M$3:$M$4658,MATCH(A240&amp;$B$398,'UNESCO Data'!$B$3:$B$4658&amp;'UNESCO Data'!$A$3:$A$4658,0))</f>
        <v>11.01835</v>
      </c>
      <c r="C240" s="40">
        <f t="array" ref="C240">INDEX('UNESCO Data'!$M$3:$M$4658,MATCH(A240&amp;$C$398,'UNESCO Data'!$B$3:$B$4658&amp;'UNESCO Data'!$A$3:$A$4658,0))</f>
        <v>8.1356699999999993</v>
      </c>
      <c r="D240" s="40">
        <f t="array" ref="D240">INDEX('UNESCO Data'!$M$3:$M$4658,MATCH(A240&amp;$D$398,'UNESCO Data'!$B$3:$B$4658&amp;'UNESCO Data'!$A$3:$A$4658,0))</f>
        <v>25.544170000000001</v>
      </c>
      <c r="E240" s="40">
        <f t="array" ref="E240">INDEX('UNESCO Data'!$M$3:$M$4658,MATCH(A240&amp;$E$398,'UNESCO Data'!$B$3:$B$4658&amp;'UNESCO Data'!$A$3:$A$4658,0))</f>
        <v>76.297449999999998</v>
      </c>
      <c r="F240" s="40">
        <f t="array" ref="F240">INDEX('UNESCO Data'!$M$3:$M$4658,MATCH(A240&amp;$F$398,'UNESCO Data'!$B$3:$B$4658&amp;'UNESCO Data'!$A$3:$A$4658,0))</f>
        <v>36.901290000000003</v>
      </c>
      <c r="G240" s="40">
        <f t="array" ref="G240">INDEX('UNESCO Data'!$M$3:$M$4658,MATCH(A240&amp;$G$398,'UNESCO Data'!$B$3:$B$4658&amp;'UNESCO Data'!$A$3:$A$4658,0))</f>
        <v>15.492139999999999</v>
      </c>
      <c r="H240" s="40">
        <f t="array" ref="H240">INDEX('UNESCO Data'!$M$3:$M$4658,MATCH(A240&amp;$H$398,'UNESCO Data'!$B$3:$B$4658&amp;'UNESCO Data'!$A$3:$A$4658,0))</f>
        <v>9.0489230000000003</v>
      </c>
      <c r="I240" s="40">
        <f t="array" ref="I240">INDEX('UNESCO Data'!$M$3:$M$4658,MATCH(A240&amp;$I$398,'UNESCO Data'!$B$3:$B$4658&amp;'UNESCO Data'!$A$3:$A$4658,0))</f>
        <v>85.683610000000002</v>
      </c>
      <c r="J240" s="40">
        <f t="array" ref="J240">INDEX('UNESCO Data'!$M$3:$M$4658,MATCH(A240&amp;$J$397,'UNESCO Data'!$B$3:$B$4658&amp;'UNESCO Data'!$A$3:$A$4658,0))</f>
        <v>80.317059999999998</v>
      </c>
      <c r="K240" s="40">
        <f t="array" ref="K240">INDEX('UNESCO Data'!$M$3:$M$4658,MATCH(A240&amp;$K$397,'UNESCO Data'!$B$3:$B$4658&amp;'UNESCO Data'!$A$3:$A$4658,0))</f>
        <v>44.442</v>
      </c>
      <c r="L240" s="40">
        <f t="array" ref="L240">INDEX('UNESCO Data'!$M$3:$M$4658,MATCH(A240&amp;$L$397,'UNESCO Data'!$B$3:$B$4658&amp;'UNESCO Data'!$A$3:$A$4658,0))</f>
        <v>29.01839</v>
      </c>
      <c r="M240" s="42">
        <f t="shared" si="8"/>
        <v>11</v>
      </c>
    </row>
    <row r="241" spans="1:13" x14ac:dyDescent="0.25">
      <c r="A241" s="41" t="s">
        <v>43</v>
      </c>
      <c r="B241" s="40">
        <f t="array" ref="B241">INDEX('UNESCO Data'!$M$3:$M$4658,MATCH(A241&amp;$B$398,'UNESCO Data'!$B$3:$B$4658&amp;'UNESCO Data'!$A$3:$A$4658,0))</f>
        <v>3.2475700000000001</v>
      </c>
      <c r="C241" s="40">
        <f t="array" ref="C241">INDEX('UNESCO Data'!$M$3:$M$4658,MATCH(A241&amp;$C$398,'UNESCO Data'!$B$3:$B$4658&amp;'UNESCO Data'!$A$3:$A$4658,0))</f>
        <v>7.7520300000000004</v>
      </c>
      <c r="D241" s="40">
        <f t="array" ref="D241">INDEX('UNESCO Data'!$M$3:$M$4658,MATCH(A241&amp;$D$398,'UNESCO Data'!$B$3:$B$4658&amp;'UNESCO Data'!$A$3:$A$4658,0))</f>
        <v>15.32945</v>
      </c>
      <c r="E241" s="40">
        <f t="array" ref="E241">INDEX('UNESCO Data'!$M$3:$M$4658,MATCH(A241&amp;$E$398,'UNESCO Data'!$B$3:$B$4658&amp;'UNESCO Data'!$A$3:$A$4658,0))</f>
        <v>94.17</v>
      </c>
      <c r="F241" s="40">
        <f t="array" ref="F241">INDEX('UNESCO Data'!$M$3:$M$4658,MATCH(A241&amp;$F$398,'UNESCO Data'!$B$3:$B$4658&amp;'UNESCO Data'!$A$3:$A$4658,0))</f>
        <v>55.61139</v>
      </c>
      <c r="G241" s="40">
        <f t="array" ref="G241">INDEX('UNESCO Data'!$M$3:$M$4658,MATCH(A241&amp;$G$398,'UNESCO Data'!$B$3:$B$4658&amp;'UNESCO Data'!$A$3:$A$4658,0))</f>
        <v>37.316569999999999</v>
      </c>
      <c r="H241" s="40">
        <f t="array" ref="H241">INDEX('UNESCO Data'!$M$3:$M$4658,MATCH(A241&amp;$H$398,'UNESCO Data'!$B$3:$B$4658&amp;'UNESCO Data'!$A$3:$A$4658,0))</f>
        <v>8.5095799999999997</v>
      </c>
      <c r="I241" s="40">
        <f t="array" ref="I241">INDEX('UNESCO Data'!$M$3:$M$4658,MATCH(A241&amp;$I$398,'UNESCO Data'!$B$3:$B$4658&amp;'UNESCO Data'!$A$3:$A$4658,0))</f>
        <v>99.220160000000007</v>
      </c>
      <c r="J241" s="40">
        <f t="array" ref="J241">INDEX('UNESCO Data'!$M$3:$M$4658,MATCH(A241&amp;$J$397,'UNESCO Data'!$B$3:$B$4658&amp;'UNESCO Data'!$A$3:$A$4658,0))</f>
        <v>93.908810000000003</v>
      </c>
      <c r="K241" s="40">
        <f t="array" ref="K241">INDEX('UNESCO Data'!$M$3:$M$4658,MATCH(A241&amp;$K$397,'UNESCO Data'!$B$3:$B$4658&amp;'UNESCO Data'!$A$3:$A$4658,0))</f>
        <v>12.676299999999999</v>
      </c>
      <c r="L241" s="40">
        <f t="array" ref="L241">INDEX('UNESCO Data'!$M$3:$M$4658,MATCH(A241&amp;$L$397,'UNESCO Data'!$B$3:$B$4658&amp;'UNESCO Data'!$A$3:$A$4658,0))</f>
        <v>23.38043</v>
      </c>
      <c r="M241" s="42">
        <f t="shared" si="8"/>
        <v>11</v>
      </c>
    </row>
    <row r="242" spans="1:13" x14ac:dyDescent="0.25">
      <c r="A242" s="41" t="s">
        <v>44</v>
      </c>
      <c r="B242" s="40">
        <f t="array" ref="B242">INDEX('UNESCO Data'!$M$3:$M$4658,MATCH(A242&amp;$B$398,'UNESCO Data'!$B$3:$B$4658&amp;'UNESCO Data'!$A$3:$A$4658,0))</f>
        <v>16.257180000000002</v>
      </c>
      <c r="C242" s="40">
        <f t="array" ref="C242">INDEX('UNESCO Data'!$M$3:$M$4658,MATCH(A242&amp;$C$398,'UNESCO Data'!$B$3:$B$4658&amp;'UNESCO Data'!$A$3:$A$4658,0))</f>
        <v>29.977989999999998</v>
      </c>
      <c r="D242" s="40">
        <f t="array" ref="D242">INDEX('UNESCO Data'!$M$3:$M$4658,MATCH(A242&amp;$D$398,'UNESCO Data'!$B$3:$B$4658&amp;'UNESCO Data'!$A$3:$A$4658,0))</f>
        <v>56.495370000000001</v>
      </c>
      <c r="E242" s="40">
        <f t="array" ref="E242">INDEX('UNESCO Data'!$M$3:$M$4658,MATCH(A242&amp;$E$398,'UNESCO Data'!$B$3:$B$4658&amp;'UNESCO Data'!$A$3:$A$4658,0))</f>
        <v>50.391330000000004</v>
      </c>
      <c r="F242" s="40">
        <f t="array" ref="F242">INDEX('UNESCO Data'!$M$3:$M$4658,MATCH(A242&amp;$F$398,'UNESCO Data'!$B$3:$B$4658&amp;'UNESCO Data'!$A$3:$A$4658,0))</f>
        <v>32.245759999999997</v>
      </c>
      <c r="G242" s="40">
        <f t="array" ref="G242">INDEX('UNESCO Data'!$M$3:$M$4658,MATCH(A242&amp;$G$398,'UNESCO Data'!$B$3:$B$4658&amp;'UNESCO Data'!$A$3:$A$4658,0))</f>
        <v>16.4071</v>
      </c>
      <c r="H242" s="40">
        <f t="array" ref="H242">INDEX('UNESCO Data'!$M$3:$M$4658,MATCH(A242&amp;$H$398,'UNESCO Data'!$B$3:$B$4658&amp;'UNESCO Data'!$A$3:$A$4658,0))</f>
        <v>4.0965199999999999</v>
      </c>
      <c r="I242" s="40">
        <f t="array" ref="I242">INDEX('UNESCO Data'!$M$3:$M$4658,MATCH(A242&amp;$I$398,'UNESCO Data'!$B$3:$B$4658&amp;'UNESCO Data'!$A$3:$A$4658,0))</f>
        <v>59.617800000000003</v>
      </c>
      <c r="J242" s="40">
        <f t="array" ref="J242">INDEX('UNESCO Data'!$M$3:$M$4658,MATCH(A242&amp;$J$397,'UNESCO Data'!$B$3:$B$4658&amp;'UNESCO Data'!$A$3:$A$4658,0))</f>
        <v>100</v>
      </c>
      <c r="K242" s="40">
        <f t="array" ref="K242">INDEX('UNESCO Data'!$M$3:$M$4658,MATCH(A242&amp;$K$397,'UNESCO Data'!$B$3:$B$4658&amp;'UNESCO Data'!$A$3:$A$4658,0))</f>
        <v>42.0505</v>
      </c>
      <c r="L242" s="40">
        <f t="array" ref="L242">INDEX('UNESCO Data'!$M$3:$M$4658,MATCH(A242&amp;$L$397,'UNESCO Data'!$B$3:$B$4658&amp;'UNESCO Data'!$A$3:$A$4658,0))</f>
        <v>21.173220000000001</v>
      </c>
      <c r="M242" s="42">
        <f t="shared" si="8"/>
        <v>11</v>
      </c>
    </row>
    <row r="243" spans="1:13" x14ac:dyDescent="0.25">
      <c r="A243" s="41" t="s">
        <v>45</v>
      </c>
      <c r="B243" s="40">
        <f t="array" ref="B243">INDEX('UNESCO Data'!$M$3:$M$4658,MATCH(A243&amp;$B$398,'UNESCO Data'!$B$3:$B$4658&amp;'UNESCO Data'!$A$3:$A$4658,0))</f>
        <v>2.8557999999999999</v>
      </c>
      <c r="C243" s="40">
        <f t="array" ref="C243">INDEX('UNESCO Data'!$M$3:$M$4658,MATCH(A243&amp;$C$398,'UNESCO Data'!$B$3:$B$4658&amp;'UNESCO Data'!$A$3:$A$4658,0))</f>
        <v>3.0012699999999999</v>
      </c>
      <c r="D243" s="40">
        <f t="array" ref="D243">INDEX('UNESCO Data'!$M$3:$M$4658,MATCH(A243&amp;$D$398,'UNESCO Data'!$B$3:$B$4658&amp;'UNESCO Data'!$A$3:$A$4658,0))</f>
        <v>13.847569999999999</v>
      </c>
      <c r="E243" s="40" t="str">
        <f t="array" ref="E243">INDEX('UNESCO Data'!$M$3:$M$4658,MATCH(A243&amp;$E$398,'UNESCO Data'!$B$3:$B$4658&amp;'UNESCO Data'!$A$3:$A$4658,0))</f>
        <v/>
      </c>
      <c r="F243" s="40">
        <f t="array" ref="F243">INDEX('UNESCO Data'!$M$3:$M$4658,MATCH(A243&amp;$F$398,'UNESCO Data'!$B$3:$B$4658&amp;'UNESCO Data'!$A$3:$A$4658,0))</f>
        <v>99.551420000000007</v>
      </c>
      <c r="G243" s="40">
        <f t="array" ref="G243">INDEX('UNESCO Data'!$M$3:$M$4658,MATCH(A243&amp;$G$398,'UNESCO Data'!$B$3:$B$4658&amp;'UNESCO Data'!$A$3:$A$4658,0))</f>
        <v>93.857420000000005</v>
      </c>
      <c r="H243" s="40">
        <f t="array" ref="H243">INDEX('UNESCO Data'!$M$3:$M$4658,MATCH(A243&amp;$H$398,'UNESCO Data'!$B$3:$B$4658&amp;'UNESCO Data'!$A$3:$A$4658,0))</f>
        <v>11.71045</v>
      </c>
      <c r="I243" s="40">
        <f t="array" ref="I243">INDEX('UNESCO Data'!$M$3:$M$4658,MATCH(A243&amp;$I$398,'UNESCO Data'!$B$3:$B$4658&amp;'UNESCO Data'!$A$3:$A$4658,0))</f>
        <v>99.730900000000005</v>
      </c>
      <c r="J243" s="40" t="str">
        <f t="array" ref="J243">INDEX('UNESCO Data'!$M$3:$M$4658,MATCH(A243&amp;$J$397,'UNESCO Data'!$B$3:$B$4658&amp;'UNESCO Data'!$A$3:$A$4658,0))</f>
        <v/>
      </c>
      <c r="K243" s="40">
        <f t="array" ref="K243">INDEX('UNESCO Data'!$M$3:$M$4658,MATCH(A243&amp;$K$397,'UNESCO Data'!$B$3:$B$4658&amp;'UNESCO Data'!$A$3:$A$4658,0))</f>
        <v>13.702</v>
      </c>
      <c r="L243" s="40">
        <f t="array" ref="L243">INDEX('UNESCO Data'!$M$3:$M$4658,MATCH(A243&amp;$L$397,'UNESCO Data'!$B$3:$B$4658&amp;'UNESCO Data'!$A$3:$A$4658,0))</f>
        <v>9.6024100000000008</v>
      </c>
      <c r="M243" s="42">
        <f t="shared" si="8"/>
        <v>9</v>
      </c>
    </row>
    <row r="244" spans="1:13" x14ac:dyDescent="0.25">
      <c r="A244" s="41" t="s">
        <v>46</v>
      </c>
      <c r="B244" s="40">
        <f t="array" ref="B244">INDEX('UNESCO Data'!$M$3:$M$4658,MATCH(A244&amp;$B$398,'UNESCO Data'!$B$3:$B$4658&amp;'UNESCO Data'!$A$3:$A$4658,0))</f>
        <v>7.8624299999999998</v>
      </c>
      <c r="C244" s="40">
        <f t="array" ref="C244">INDEX('UNESCO Data'!$M$3:$M$4658,MATCH(A244&amp;$C$398,'UNESCO Data'!$B$3:$B$4658&amp;'UNESCO Data'!$A$3:$A$4658,0))</f>
        <v>2.2910400000000002</v>
      </c>
      <c r="D244" s="40">
        <f t="array" ref="D244">INDEX('UNESCO Data'!$M$3:$M$4658,MATCH(A244&amp;$D$398,'UNESCO Data'!$B$3:$B$4658&amp;'UNESCO Data'!$A$3:$A$4658,0))</f>
        <v>23.892679999999999</v>
      </c>
      <c r="E244" s="40">
        <f t="array" ref="E244">INDEX('UNESCO Data'!$M$3:$M$4658,MATCH(A244&amp;$E$398,'UNESCO Data'!$B$3:$B$4658&amp;'UNESCO Data'!$A$3:$A$4658,0))</f>
        <v>99.330349999999996</v>
      </c>
      <c r="F244" s="40">
        <f t="array" ref="F244">INDEX('UNESCO Data'!$M$3:$M$4658,MATCH(A244&amp;$F$398,'UNESCO Data'!$B$3:$B$4658&amp;'UNESCO Data'!$A$3:$A$4658,0))</f>
        <v>96.780969999999996</v>
      </c>
      <c r="G244" s="40">
        <f t="array" ref="G244">INDEX('UNESCO Data'!$M$3:$M$4658,MATCH(A244&amp;$G$398,'UNESCO Data'!$B$3:$B$4658&amp;'UNESCO Data'!$A$3:$A$4658,0))</f>
        <v>85.626689999999996</v>
      </c>
      <c r="H244" s="40">
        <f t="array" ref="H244">INDEX('UNESCO Data'!$M$3:$M$4658,MATCH(A244&amp;$H$398,'UNESCO Data'!$B$3:$B$4658&amp;'UNESCO Data'!$A$3:$A$4658,0))</f>
        <v>11.393739999999999</v>
      </c>
      <c r="I244" s="40">
        <f t="array" ref="I244">INDEX('UNESCO Data'!$M$3:$M$4658,MATCH(A244&amp;$I$398,'UNESCO Data'!$B$3:$B$4658&amp;'UNESCO Data'!$A$3:$A$4658,0))</f>
        <v>99.873350000000002</v>
      </c>
      <c r="J244" s="40">
        <f t="array" ref="J244">INDEX('UNESCO Data'!$M$3:$M$4658,MATCH(A244&amp;$J$397,'UNESCO Data'!$B$3:$B$4658&amp;'UNESCO Data'!$A$3:$A$4658,0))</f>
        <v>100</v>
      </c>
      <c r="K244" s="40">
        <f t="array" ref="K244">INDEX('UNESCO Data'!$M$3:$M$4658,MATCH(A244&amp;$K$397,'UNESCO Data'!$B$3:$B$4658&amp;'UNESCO Data'!$A$3:$A$4658,0))</f>
        <v>8.8991699999999998</v>
      </c>
      <c r="L244" s="40" t="str">
        <f t="array" ref="L244">INDEX('UNESCO Data'!$M$3:$M$4658,MATCH(A244&amp;$L$397,'UNESCO Data'!$B$3:$B$4658&amp;'UNESCO Data'!$A$3:$A$4658,0))</f>
        <v/>
      </c>
      <c r="M244" s="42">
        <f t="shared" si="8"/>
        <v>10</v>
      </c>
    </row>
    <row r="245" spans="1:13" x14ac:dyDescent="0.25">
      <c r="A245" s="41" t="s">
        <v>47</v>
      </c>
      <c r="B245" s="40">
        <f t="array" ref="B245">INDEX('UNESCO Data'!$M$3:$M$4658,MATCH(A245&amp;$B$398,'UNESCO Data'!$B$3:$B$4658&amp;'UNESCO Data'!$A$3:$A$4658,0))</f>
        <v>2.48508</v>
      </c>
      <c r="C245" s="40">
        <f t="array" ref="C245">INDEX('UNESCO Data'!$M$3:$M$4658,MATCH(A245&amp;$C$398,'UNESCO Data'!$B$3:$B$4658&amp;'UNESCO Data'!$A$3:$A$4658,0))</f>
        <v>1.8334900000000001</v>
      </c>
      <c r="D245" s="40">
        <f t="array" ref="D245">INDEX('UNESCO Data'!$M$3:$M$4658,MATCH(A245&amp;$D$398,'UNESCO Data'!$B$3:$B$4658&amp;'UNESCO Data'!$A$3:$A$4658,0))</f>
        <v>5.8854499999999996</v>
      </c>
      <c r="E245" s="40" t="str">
        <f t="array" ref="E245">INDEX('UNESCO Data'!$M$3:$M$4658,MATCH(A245&amp;$E$398,'UNESCO Data'!$B$3:$B$4658&amp;'UNESCO Data'!$A$3:$A$4658,0))</f>
        <v/>
      </c>
      <c r="F245" s="40">
        <f t="array" ref="F245">INDEX('UNESCO Data'!$M$3:$M$4658,MATCH(A245&amp;$F$398,'UNESCO Data'!$B$3:$B$4658&amp;'UNESCO Data'!$A$3:$A$4658,0))</f>
        <v>97.836849999999998</v>
      </c>
      <c r="G245" s="40">
        <f t="array" ref="G245">INDEX('UNESCO Data'!$M$3:$M$4658,MATCH(A245&amp;$G$398,'UNESCO Data'!$B$3:$B$4658&amp;'UNESCO Data'!$A$3:$A$4658,0))</f>
        <v>86.921880000000002</v>
      </c>
      <c r="H245" s="40">
        <f t="array" ref="H245">INDEX('UNESCO Data'!$M$3:$M$4658,MATCH(A245&amp;$H$398,'UNESCO Data'!$B$3:$B$4658&amp;'UNESCO Data'!$A$3:$A$4658,0))</f>
        <v>12.03134</v>
      </c>
      <c r="I245" s="40">
        <f t="array" ref="I245">INDEX('UNESCO Data'!$M$3:$M$4658,MATCH(A245&amp;$I$398,'UNESCO Data'!$B$3:$B$4658&amp;'UNESCO Data'!$A$3:$A$4658,0))</f>
        <v>99.839960000000005</v>
      </c>
      <c r="J245" s="40" t="str">
        <f t="array" ref="J245">INDEX('UNESCO Data'!$M$3:$M$4658,MATCH(A245&amp;$J$397,'UNESCO Data'!$B$3:$B$4658&amp;'UNESCO Data'!$A$3:$A$4658,0))</f>
        <v/>
      </c>
      <c r="K245" s="40">
        <f t="array" ref="K245">INDEX('UNESCO Data'!$M$3:$M$4658,MATCH(A245&amp;$K$397,'UNESCO Data'!$B$3:$B$4658&amp;'UNESCO Data'!$A$3:$A$4658,0))</f>
        <v>11.91513</v>
      </c>
      <c r="L245" s="40">
        <f t="array" ref="L245">INDEX('UNESCO Data'!$M$3:$M$4658,MATCH(A245&amp;$L$397,'UNESCO Data'!$B$3:$B$4658&amp;'UNESCO Data'!$A$3:$A$4658,0))</f>
        <v>15.53378</v>
      </c>
      <c r="M245" s="42">
        <f t="shared" si="8"/>
        <v>9</v>
      </c>
    </row>
    <row r="246" spans="1:13" x14ac:dyDescent="0.25">
      <c r="A246" s="41" t="s">
        <v>48</v>
      </c>
      <c r="B246" s="40" t="str">
        <f t="array" ref="B246">INDEX('UNESCO Data'!$M$3:$M$4658,MATCH(A246&amp;$B$398,'UNESCO Data'!$B$3:$B$4658&amp;'UNESCO Data'!$A$3:$A$4658,0))</f>
        <v/>
      </c>
      <c r="C246" s="40" t="str">
        <f t="array" ref="C246">INDEX('UNESCO Data'!$M$3:$M$4658,MATCH(A246&amp;$C$398,'UNESCO Data'!$B$3:$B$4658&amp;'UNESCO Data'!$A$3:$A$4658,0))</f>
        <v/>
      </c>
      <c r="D246" s="40" t="str">
        <f t="array" ref="D246">INDEX('UNESCO Data'!$M$3:$M$4658,MATCH(A246&amp;$D$398,'UNESCO Data'!$B$3:$B$4658&amp;'UNESCO Data'!$A$3:$A$4658,0))</f>
        <v/>
      </c>
      <c r="E246" s="40" t="str">
        <f t="array" ref="E246">INDEX('UNESCO Data'!$M$3:$M$4658,MATCH(A246&amp;$E$398,'UNESCO Data'!$B$3:$B$4658&amp;'UNESCO Data'!$A$3:$A$4658,0))</f>
        <v/>
      </c>
      <c r="F246" s="40">
        <f t="array" ref="F246">INDEX('UNESCO Data'!$M$3:$M$4658,MATCH(A246&amp;$F$398,'UNESCO Data'!$B$3:$B$4658&amp;'UNESCO Data'!$A$3:$A$4658,0))</f>
        <v>99.569800000000001</v>
      </c>
      <c r="G246" s="40">
        <f t="array" ref="G246">INDEX('UNESCO Data'!$M$3:$M$4658,MATCH(A246&amp;$G$398,'UNESCO Data'!$B$3:$B$4658&amp;'UNESCO Data'!$A$3:$A$4658,0))</f>
        <v>87.888059999999996</v>
      </c>
      <c r="H246" s="40">
        <f t="array" ref="H246">INDEX('UNESCO Data'!$M$3:$M$4658,MATCH(A246&amp;$H$398,'UNESCO Data'!$B$3:$B$4658&amp;'UNESCO Data'!$A$3:$A$4658,0))</f>
        <v>13.072939999999999</v>
      </c>
      <c r="I246" s="40" t="str">
        <f t="array" ref="I246">INDEX('UNESCO Data'!$M$3:$M$4658,MATCH(A246&amp;$I$398,'UNESCO Data'!$B$3:$B$4658&amp;'UNESCO Data'!$A$3:$A$4658,0))</f>
        <v/>
      </c>
      <c r="J246" s="40" t="str">
        <f t="array" ref="J246">INDEX('UNESCO Data'!$M$3:$M$4658,MATCH(A246&amp;$J$397,'UNESCO Data'!$B$3:$B$4658&amp;'UNESCO Data'!$A$3:$A$4658,0))</f>
        <v/>
      </c>
      <c r="K246" s="40">
        <f t="array" ref="K246">INDEX('UNESCO Data'!$M$3:$M$4658,MATCH(A246&amp;$K$397,'UNESCO Data'!$B$3:$B$4658&amp;'UNESCO Data'!$A$3:$A$4658,0))</f>
        <v>18.931750000000001</v>
      </c>
      <c r="L246" s="40">
        <f t="array" ref="L246">INDEX('UNESCO Data'!$M$3:$M$4658,MATCH(A246&amp;$L$397,'UNESCO Data'!$B$3:$B$4658&amp;'UNESCO Data'!$A$3:$A$4658,0))</f>
        <v>9.6024399999999996</v>
      </c>
      <c r="M246" s="42">
        <f t="shared" si="8"/>
        <v>5</v>
      </c>
    </row>
    <row r="247" spans="1:13" ht="26.4" x14ac:dyDescent="0.25">
      <c r="A247" s="41" t="s">
        <v>49</v>
      </c>
      <c r="B247" s="40">
        <f t="array" ref="B247">INDEX('UNESCO Data'!$M$3:$M$4658,MATCH(A247&amp;$B$398,'UNESCO Data'!$B$3:$B$4658&amp;'UNESCO Data'!$A$3:$A$4658,0))</f>
        <v>3.7989199999999999</v>
      </c>
      <c r="C247" s="40">
        <f t="array" ref="C247">INDEX('UNESCO Data'!$M$3:$M$4658,MATCH(A247&amp;$C$398,'UNESCO Data'!$B$3:$B$4658&amp;'UNESCO Data'!$A$3:$A$4658,0))</f>
        <v>4.9775400000000003</v>
      </c>
      <c r="D247" s="40">
        <f t="array" ref="D247">INDEX('UNESCO Data'!$M$3:$M$4658,MATCH(A247&amp;$D$398,'UNESCO Data'!$B$3:$B$4658&amp;'UNESCO Data'!$A$3:$A$4658,0))</f>
        <v>42.900239999999997</v>
      </c>
      <c r="E247" s="40" t="str">
        <f t="array" ref="E247">INDEX('UNESCO Data'!$M$3:$M$4658,MATCH(A247&amp;$E$398,'UNESCO Data'!$B$3:$B$4658&amp;'UNESCO Data'!$A$3:$A$4658,0))</f>
        <v/>
      </c>
      <c r="F247" s="40" t="str">
        <f t="array" ref="F247">INDEX('UNESCO Data'!$M$3:$M$4658,MATCH(A247&amp;$F$398,'UNESCO Data'!$B$3:$B$4658&amp;'UNESCO Data'!$A$3:$A$4658,0))</f>
        <v/>
      </c>
      <c r="G247" s="40" t="str">
        <f t="array" ref="G247">INDEX('UNESCO Data'!$M$3:$M$4658,MATCH(A247&amp;$G$398,'UNESCO Data'!$B$3:$B$4658&amp;'UNESCO Data'!$A$3:$A$4658,0))</f>
        <v/>
      </c>
      <c r="H247" s="40" t="str">
        <f t="array" ref="H247">INDEX('UNESCO Data'!$M$3:$M$4658,MATCH(A247&amp;$H$398,'UNESCO Data'!$B$3:$B$4658&amp;'UNESCO Data'!$A$3:$A$4658,0))</f>
        <v/>
      </c>
      <c r="I247" s="40">
        <f t="array" ref="I247">INDEX('UNESCO Data'!$M$3:$M$4658,MATCH(A247&amp;$I$398,'UNESCO Data'!$B$3:$B$4658&amp;'UNESCO Data'!$A$3:$A$4658,0))</f>
        <v>99.999740000000003</v>
      </c>
      <c r="J247" s="40" t="str">
        <f t="array" ref="J247">INDEX('UNESCO Data'!$M$3:$M$4658,MATCH(A247&amp;$J$397,'UNESCO Data'!$B$3:$B$4658&amp;'UNESCO Data'!$A$3:$A$4658,0))</f>
        <v/>
      </c>
      <c r="K247" s="40">
        <f t="array" ref="K247">INDEX('UNESCO Data'!$M$3:$M$4658,MATCH(A247&amp;$K$397,'UNESCO Data'!$B$3:$B$4658&amp;'UNESCO Data'!$A$3:$A$4658,0))</f>
        <v>20.53463</v>
      </c>
      <c r="L247" s="40" t="str">
        <f t="array" ref="L247">INDEX('UNESCO Data'!$M$3:$M$4658,MATCH(A247&amp;$L$397,'UNESCO Data'!$B$3:$B$4658&amp;'UNESCO Data'!$A$3:$A$4658,0))</f>
        <v/>
      </c>
      <c r="M247" s="42">
        <f t="shared" si="8"/>
        <v>5</v>
      </c>
    </row>
    <row r="248" spans="1:13" ht="26.4" x14ac:dyDescent="0.25">
      <c r="A248" s="41" t="s">
        <v>50</v>
      </c>
      <c r="B248" s="40">
        <f t="array" ref="B248">INDEX('UNESCO Data'!$M$3:$M$4658,MATCH(A248&amp;$B$398,'UNESCO Data'!$B$3:$B$4658&amp;'UNESCO Data'!$A$3:$A$4658,0))</f>
        <v>11.545199999999999</v>
      </c>
      <c r="C248" s="40">
        <f t="array" ref="C248">INDEX('UNESCO Data'!$M$3:$M$4658,MATCH(A248&amp;$C$398,'UNESCO Data'!$B$3:$B$4658&amp;'UNESCO Data'!$A$3:$A$4658,0))</f>
        <v>8.3734999999999999</v>
      </c>
      <c r="D248" s="40">
        <f t="array" ref="D248">INDEX('UNESCO Data'!$M$3:$M$4658,MATCH(A248&amp;$D$398,'UNESCO Data'!$B$3:$B$4658&amp;'UNESCO Data'!$A$3:$A$4658,0))</f>
        <v>12.890389999999998</v>
      </c>
      <c r="E248" s="40">
        <f t="array" ref="E248">INDEX('UNESCO Data'!$M$3:$M$4658,MATCH(A248&amp;$E$398,'UNESCO Data'!$B$3:$B$4658&amp;'UNESCO Data'!$A$3:$A$4658,0))</f>
        <v>71.196110000000004</v>
      </c>
      <c r="F248" s="40">
        <f t="array" ref="F248">INDEX('UNESCO Data'!$M$3:$M$4658,MATCH(A248&amp;$F$398,'UNESCO Data'!$B$3:$B$4658&amp;'UNESCO Data'!$A$3:$A$4658,0))</f>
        <v>58.374139999999997</v>
      </c>
      <c r="G248" s="40">
        <f t="array" ref="G248">INDEX('UNESCO Data'!$M$3:$M$4658,MATCH(A248&amp;$G$398,'UNESCO Data'!$B$3:$B$4658&amp;'UNESCO Data'!$A$3:$A$4658,0))</f>
        <v>30.435189999999999</v>
      </c>
      <c r="H248" s="40">
        <f t="array" ref="H248">INDEX('UNESCO Data'!$M$3:$M$4658,MATCH(A248&amp;$H$398,'UNESCO Data'!$B$3:$B$4658&amp;'UNESCO Data'!$A$3:$A$4658,0))</f>
        <v>8.3736200000000007</v>
      </c>
      <c r="I248" s="40">
        <f t="array" ref="I248">INDEX('UNESCO Data'!$M$3:$M$4658,MATCH(A248&amp;$I$398,'UNESCO Data'!$B$3:$B$4658&amp;'UNESCO Data'!$A$3:$A$4658,0))</f>
        <v>91.611879999999999</v>
      </c>
      <c r="J248" s="40">
        <f t="array" ref="J248">INDEX('UNESCO Data'!$M$3:$M$4658,MATCH(A248&amp;$J$397,'UNESCO Data'!$B$3:$B$4658&amp;'UNESCO Data'!$A$3:$A$4658,0))</f>
        <v>94.623530000000002</v>
      </c>
      <c r="K248" s="40">
        <f t="array" ref="K248">INDEX('UNESCO Data'!$M$3:$M$4658,MATCH(A248&amp;$K$397,'UNESCO Data'!$B$3:$B$4658&amp;'UNESCO Data'!$A$3:$A$4658,0))</f>
        <v>35.319360000000003</v>
      </c>
      <c r="L248" s="40">
        <f t="array" ref="L248">INDEX('UNESCO Data'!$M$3:$M$4658,MATCH(A248&amp;$L$397,'UNESCO Data'!$B$3:$B$4658&amp;'UNESCO Data'!$A$3:$A$4658,0))</f>
        <v>16.915620000000001</v>
      </c>
      <c r="M248" s="42">
        <f t="shared" si="8"/>
        <v>11</v>
      </c>
    </row>
    <row r="249" spans="1:13" x14ac:dyDescent="0.25">
      <c r="A249" s="41" t="s">
        <v>51</v>
      </c>
      <c r="B249" s="40">
        <f t="array" ref="B249">INDEX('UNESCO Data'!$M$3:$M$4658,MATCH(A249&amp;$B$398,'UNESCO Data'!$B$3:$B$4658&amp;'UNESCO Data'!$A$3:$A$4658,0))</f>
        <v>1.49373</v>
      </c>
      <c r="C249" s="40">
        <f t="array" ref="C249">INDEX('UNESCO Data'!$M$3:$M$4658,MATCH(A249&amp;$C$398,'UNESCO Data'!$B$3:$B$4658&amp;'UNESCO Data'!$A$3:$A$4658,0))</f>
        <v>2.37982</v>
      </c>
      <c r="D249" s="40">
        <f t="array" ref="D249">INDEX('UNESCO Data'!$M$3:$M$4658,MATCH(A249&amp;$D$398,'UNESCO Data'!$B$3:$B$4658&amp;'UNESCO Data'!$A$3:$A$4658,0))</f>
        <v>12.632619999999999</v>
      </c>
      <c r="E249" s="40" t="str">
        <f t="array" ref="E249">INDEX('UNESCO Data'!$M$3:$M$4658,MATCH(A249&amp;$E$398,'UNESCO Data'!$B$3:$B$4658&amp;'UNESCO Data'!$A$3:$A$4658,0))</f>
        <v/>
      </c>
      <c r="F249" s="40">
        <f t="array" ref="F249">INDEX('UNESCO Data'!$M$3:$M$4658,MATCH(A249&amp;$F$398,'UNESCO Data'!$B$3:$B$4658&amp;'UNESCO Data'!$A$3:$A$4658,0))</f>
        <v>99.914280000000005</v>
      </c>
      <c r="G249" s="40">
        <f t="array" ref="G249">INDEX('UNESCO Data'!$M$3:$M$4658,MATCH(A249&amp;$G$398,'UNESCO Data'!$B$3:$B$4658&amp;'UNESCO Data'!$A$3:$A$4658,0))</f>
        <v>70.456189999999992</v>
      </c>
      <c r="H249" s="40">
        <f t="array" ref="H249">INDEX('UNESCO Data'!$M$3:$M$4658,MATCH(A249&amp;$H$398,'UNESCO Data'!$B$3:$B$4658&amp;'UNESCO Data'!$A$3:$A$4658,0))</f>
        <v>12.277060000000001</v>
      </c>
      <c r="I249" s="40" t="str">
        <f t="array" ref="I249">INDEX('UNESCO Data'!$M$3:$M$4658,MATCH(A249&amp;$I$398,'UNESCO Data'!$B$3:$B$4658&amp;'UNESCO Data'!$A$3:$A$4658,0))</f>
        <v/>
      </c>
      <c r="J249" s="40" t="str">
        <f t="array" ref="J249">INDEX('UNESCO Data'!$M$3:$M$4658,MATCH(A249&amp;$J$397,'UNESCO Data'!$B$3:$B$4658&amp;'UNESCO Data'!$A$3:$A$4658,0))</f>
        <v/>
      </c>
      <c r="K249" s="40">
        <f t="array" ref="K249">INDEX('UNESCO Data'!$M$3:$M$4658,MATCH(A249&amp;$K$397,'UNESCO Data'!$B$3:$B$4658&amp;'UNESCO Data'!$A$3:$A$4658,0))</f>
        <v>10.73738</v>
      </c>
      <c r="L249" s="40">
        <f t="array" ref="L249">INDEX('UNESCO Data'!$M$3:$M$4658,MATCH(A249&amp;$L$397,'UNESCO Data'!$B$3:$B$4658&amp;'UNESCO Data'!$A$3:$A$4658,0))</f>
        <v>15.22987</v>
      </c>
      <c r="M249" s="42">
        <f t="shared" si="8"/>
        <v>8</v>
      </c>
    </row>
    <row r="250" spans="1:13" x14ac:dyDescent="0.25">
      <c r="A250" s="41" t="s">
        <v>52</v>
      </c>
      <c r="B250" s="40">
        <f t="array" ref="B250">INDEX('UNESCO Data'!$M$3:$M$4658,MATCH(A250&amp;$B$398,'UNESCO Data'!$B$3:$B$4658&amp;'UNESCO Data'!$A$3:$A$4658,0))</f>
        <v>39.323369999999997</v>
      </c>
      <c r="C250" s="40" t="str">
        <f t="array" ref="C250">INDEX('UNESCO Data'!$M$3:$M$4658,MATCH(A250&amp;$C$398,'UNESCO Data'!$B$3:$B$4658&amp;'UNESCO Data'!$A$3:$A$4658,0))</f>
        <v/>
      </c>
      <c r="D250" s="40" t="str">
        <f t="array" ref="D250">INDEX('UNESCO Data'!$M$3:$M$4658,MATCH(A250&amp;$D$398,'UNESCO Data'!$B$3:$B$4658&amp;'UNESCO Data'!$A$3:$A$4658,0))</f>
        <v/>
      </c>
      <c r="E250" s="40" t="str">
        <f t="array" ref="E250">INDEX('UNESCO Data'!$M$3:$M$4658,MATCH(A250&amp;$E$398,'UNESCO Data'!$B$3:$B$4658&amp;'UNESCO Data'!$A$3:$A$4658,0))</f>
        <v/>
      </c>
      <c r="F250" s="40" t="str">
        <f t="array" ref="F250">INDEX('UNESCO Data'!$M$3:$M$4658,MATCH(A250&amp;$F$398,'UNESCO Data'!$B$3:$B$4658&amp;'UNESCO Data'!$A$3:$A$4658,0))</f>
        <v/>
      </c>
      <c r="G250" s="40" t="str">
        <f t="array" ref="G250">INDEX('UNESCO Data'!$M$3:$M$4658,MATCH(A250&amp;$G$398,'UNESCO Data'!$B$3:$B$4658&amp;'UNESCO Data'!$A$3:$A$4658,0))</f>
        <v/>
      </c>
      <c r="H250" s="40" t="str">
        <f t="array" ref="H250">INDEX('UNESCO Data'!$M$3:$M$4658,MATCH(A250&amp;$H$398,'UNESCO Data'!$B$3:$B$4658&amp;'UNESCO Data'!$A$3:$A$4658,0))</f>
        <v/>
      </c>
      <c r="I250" s="40" t="str">
        <f t="array" ref="I250">INDEX('UNESCO Data'!$M$3:$M$4658,MATCH(A250&amp;$I$398,'UNESCO Data'!$B$3:$B$4658&amp;'UNESCO Data'!$A$3:$A$4658,0))</f>
        <v/>
      </c>
      <c r="J250" s="40">
        <f t="array" ref="J250">INDEX('UNESCO Data'!$M$3:$M$4658,MATCH(A250&amp;$J$397,'UNESCO Data'!$B$3:$B$4658&amp;'UNESCO Data'!$A$3:$A$4658,0))</f>
        <v>100</v>
      </c>
      <c r="K250" s="40">
        <f t="array" ref="K250">INDEX('UNESCO Data'!$M$3:$M$4658,MATCH(A250&amp;$K$397,'UNESCO Data'!$B$3:$B$4658&amp;'UNESCO Data'!$A$3:$A$4658,0))</f>
        <v>31.09517</v>
      </c>
      <c r="L250" s="40">
        <f t="array" ref="L250">INDEX('UNESCO Data'!$M$3:$M$4658,MATCH(A250&amp;$L$397,'UNESCO Data'!$B$3:$B$4658&amp;'UNESCO Data'!$A$3:$A$4658,0))</f>
        <v>12.3284</v>
      </c>
      <c r="M250" s="42">
        <f t="shared" si="8"/>
        <v>4</v>
      </c>
    </row>
    <row r="251" spans="1:13" x14ac:dyDescent="0.25">
      <c r="A251" s="41" t="s">
        <v>53</v>
      </c>
      <c r="B251" s="40" t="str">
        <f t="array" ref="B251">INDEX('UNESCO Data'!$M$3:$M$4658,MATCH(A251&amp;$B$398,'UNESCO Data'!$B$3:$B$4658&amp;'UNESCO Data'!$A$3:$A$4658,0))</f>
        <v/>
      </c>
      <c r="C251" s="40">
        <f t="array" ref="C251">INDEX('UNESCO Data'!$M$3:$M$4658,MATCH(A251&amp;$C$398,'UNESCO Data'!$B$3:$B$4658&amp;'UNESCO Data'!$A$3:$A$4658,0))</f>
        <v>12.404680000000001</v>
      </c>
      <c r="D251" s="40">
        <f t="array" ref="D251">INDEX('UNESCO Data'!$M$3:$M$4658,MATCH(A251&amp;$D$398,'UNESCO Data'!$B$3:$B$4658&amp;'UNESCO Data'!$A$3:$A$4658,0))</f>
        <v>20.1995</v>
      </c>
      <c r="E251" s="40" t="str">
        <f t="array" ref="E251">INDEX('UNESCO Data'!$M$3:$M$4658,MATCH(A251&amp;$E$398,'UNESCO Data'!$B$3:$B$4658&amp;'UNESCO Data'!$A$3:$A$4658,0))</f>
        <v/>
      </c>
      <c r="F251" s="40" t="str">
        <f t="array" ref="F251">INDEX('UNESCO Data'!$M$3:$M$4658,MATCH(A251&amp;$F$398,'UNESCO Data'!$B$3:$B$4658&amp;'UNESCO Data'!$A$3:$A$4658,0))</f>
        <v/>
      </c>
      <c r="G251" s="40" t="str">
        <f t="array" ref="G251">INDEX('UNESCO Data'!$M$3:$M$4658,MATCH(A251&amp;$G$398,'UNESCO Data'!$B$3:$B$4658&amp;'UNESCO Data'!$A$3:$A$4658,0))</f>
        <v/>
      </c>
      <c r="H251" s="40" t="str">
        <f t="array" ref="H251">INDEX('UNESCO Data'!$M$3:$M$4658,MATCH(A251&amp;$H$398,'UNESCO Data'!$B$3:$B$4658&amp;'UNESCO Data'!$A$3:$A$4658,0))</f>
        <v/>
      </c>
      <c r="I251" s="40" t="str">
        <f t="array" ref="I251">INDEX('UNESCO Data'!$M$3:$M$4658,MATCH(A251&amp;$I$398,'UNESCO Data'!$B$3:$B$4658&amp;'UNESCO Data'!$A$3:$A$4658,0))</f>
        <v/>
      </c>
      <c r="J251" s="40">
        <f t="array" ref="J251">INDEX('UNESCO Data'!$M$3:$M$4658,MATCH(A251&amp;$J$397,'UNESCO Data'!$B$3:$B$4658&amp;'UNESCO Data'!$A$3:$A$4658,0))</f>
        <v>64.498140000000006</v>
      </c>
      <c r="K251" s="40">
        <f t="array" ref="K251">INDEX('UNESCO Data'!$M$3:$M$4658,MATCH(A251&amp;$K$397,'UNESCO Data'!$B$3:$B$4658&amp;'UNESCO Data'!$A$3:$A$4658,0))</f>
        <v>14.00558</v>
      </c>
      <c r="L251" s="40" t="str">
        <f t="array" ref="L251">INDEX('UNESCO Data'!$M$3:$M$4658,MATCH(A251&amp;$L$397,'UNESCO Data'!$B$3:$B$4658&amp;'UNESCO Data'!$A$3:$A$4658,0))</f>
        <v/>
      </c>
      <c r="M251" s="42">
        <f t="shared" si="8"/>
        <v>4</v>
      </c>
    </row>
    <row r="252" spans="1:13" x14ac:dyDescent="0.25">
      <c r="A252" s="41" t="s">
        <v>54</v>
      </c>
      <c r="B252" s="40">
        <f t="array" ref="B252">INDEX('UNESCO Data'!$M$3:$M$4658,MATCH(A252&amp;$B$398,'UNESCO Data'!$B$3:$B$4658&amp;'UNESCO Data'!$A$3:$A$4658,0))</f>
        <v>10.84126</v>
      </c>
      <c r="C252" s="40">
        <f t="array" ref="C252">INDEX('UNESCO Data'!$M$3:$M$4658,MATCH(A252&amp;$C$398,'UNESCO Data'!$B$3:$B$4658&amp;'UNESCO Data'!$A$3:$A$4658,0))</f>
        <v>2.2404000000000002</v>
      </c>
      <c r="D252" s="40">
        <f t="array" ref="D252">INDEX('UNESCO Data'!$M$3:$M$4658,MATCH(A252&amp;$D$398,'UNESCO Data'!$B$3:$B$4658&amp;'UNESCO Data'!$A$3:$A$4658,0))</f>
        <v>26.28998</v>
      </c>
      <c r="E252" s="40">
        <f t="array" ref="E252">INDEX('UNESCO Data'!$M$3:$M$4658,MATCH(A252&amp;$E$398,'UNESCO Data'!$B$3:$B$4658&amp;'UNESCO Data'!$A$3:$A$4658,0))</f>
        <v>84.52</v>
      </c>
      <c r="F252" s="40">
        <f t="array" ref="F252">INDEX('UNESCO Data'!$M$3:$M$4658,MATCH(A252&amp;$F$398,'UNESCO Data'!$B$3:$B$4658&amp;'UNESCO Data'!$A$3:$A$4658,0))</f>
        <v>77.381510000000006</v>
      </c>
      <c r="G252" s="40">
        <f t="array" ref="G252">INDEX('UNESCO Data'!$M$3:$M$4658,MATCH(A252&amp;$G$398,'UNESCO Data'!$B$3:$B$4658&amp;'UNESCO Data'!$A$3:$A$4658,0))</f>
        <v>46.80462</v>
      </c>
      <c r="H252" s="40">
        <f t="array" ref="H252">INDEX('UNESCO Data'!$M$3:$M$4658,MATCH(A252&amp;$H$398,'UNESCO Data'!$B$3:$B$4658&amp;'UNESCO Data'!$A$3:$A$4658,0))</f>
        <v>7.4875999999999996</v>
      </c>
      <c r="I252" s="40">
        <f t="array" ref="I252">INDEX('UNESCO Data'!$M$3:$M$4658,MATCH(A252&amp;$I$398,'UNESCO Data'!$B$3:$B$4658&amp;'UNESCO Data'!$A$3:$A$4658,0))</f>
        <v>97.587800000000001</v>
      </c>
      <c r="J252" s="40">
        <f t="array" ref="J252">INDEX('UNESCO Data'!$M$3:$M$4658,MATCH(A252&amp;$J$397,'UNESCO Data'!$B$3:$B$4658&amp;'UNESCO Data'!$A$3:$A$4658,0))</f>
        <v>85.053939999999997</v>
      </c>
      <c r="K252" s="40">
        <f t="array" ref="K252">INDEX('UNESCO Data'!$M$3:$M$4658,MATCH(A252&amp;$K$397,'UNESCO Data'!$B$3:$B$4658&amp;'UNESCO Data'!$A$3:$A$4658,0))</f>
        <v>18.290980000000001</v>
      </c>
      <c r="L252" s="40" t="str">
        <f t="array" ref="L252">INDEX('UNESCO Data'!$M$3:$M$4658,MATCH(A252&amp;$L$397,'UNESCO Data'!$B$3:$B$4658&amp;'UNESCO Data'!$A$3:$A$4658,0))</f>
        <v/>
      </c>
      <c r="M252" s="42">
        <f t="shared" si="8"/>
        <v>10</v>
      </c>
    </row>
    <row r="253" spans="1:13" x14ac:dyDescent="0.25">
      <c r="A253" s="41" t="s">
        <v>55</v>
      </c>
      <c r="B253" s="40">
        <f t="array" ref="B253">INDEX('UNESCO Data'!$M$3:$M$4658,MATCH(A253&amp;$B$398,'UNESCO Data'!$B$3:$B$4658&amp;'UNESCO Data'!$A$3:$A$4658,0))</f>
        <v>2.7441200000000001</v>
      </c>
      <c r="C253" s="40">
        <f t="array" ref="C253">INDEX('UNESCO Data'!$M$3:$M$4658,MATCH(A253&amp;$C$398,'UNESCO Data'!$B$3:$B$4658&amp;'UNESCO Data'!$A$3:$A$4658,0))</f>
        <v>1.85317</v>
      </c>
      <c r="D253" s="40">
        <f t="array" ref="D253">INDEX('UNESCO Data'!$M$3:$M$4658,MATCH(A253&amp;$D$398,'UNESCO Data'!$B$3:$B$4658&amp;'UNESCO Data'!$A$3:$A$4658,0))</f>
        <v>19.49314</v>
      </c>
      <c r="E253" s="40">
        <f t="array" ref="E253">INDEX('UNESCO Data'!$M$3:$M$4658,MATCH(A253&amp;$E$398,'UNESCO Data'!$B$3:$B$4658&amp;'UNESCO Data'!$A$3:$A$4658,0))</f>
        <v>97.07</v>
      </c>
      <c r="F253" s="40">
        <f t="array" ref="F253">INDEX('UNESCO Data'!$M$3:$M$4658,MATCH(A253&amp;$F$398,'UNESCO Data'!$B$3:$B$4658&amp;'UNESCO Data'!$A$3:$A$4658,0))</f>
        <v>80.872750000000011</v>
      </c>
      <c r="G253" s="40">
        <f t="array" ref="G253">INDEX('UNESCO Data'!$M$3:$M$4658,MATCH(A253&amp;$G$398,'UNESCO Data'!$B$3:$B$4658&amp;'UNESCO Data'!$A$3:$A$4658,0))</f>
        <v>62.170080000000006</v>
      </c>
      <c r="H253" s="40">
        <f t="array" ref="H253">INDEX('UNESCO Data'!$M$3:$M$4658,MATCH(A253&amp;$H$398,'UNESCO Data'!$B$3:$B$4658&amp;'UNESCO Data'!$A$3:$A$4658,0))</f>
        <v>8.7610399999999995</v>
      </c>
      <c r="I253" s="40">
        <f t="array" ref="I253">INDEX('UNESCO Data'!$M$3:$M$4658,MATCH(A253&amp;$I$398,'UNESCO Data'!$B$3:$B$4658&amp;'UNESCO Data'!$A$3:$A$4658,0))</f>
        <v>98.830730000000003</v>
      </c>
      <c r="J253" s="40">
        <f t="array" ref="J253">INDEX('UNESCO Data'!$M$3:$M$4658,MATCH(A253&amp;$J$397,'UNESCO Data'!$B$3:$B$4658&amp;'UNESCO Data'!$A$3:$A$4658,0))</f>
        <v>81.219499999999996</v>
      </c>
      <c r="K253" s="40">
        <f t="array" ref="K253">INDEX('UNESCO Data'!$M$3:$M$4658,MATCH(A253&amp;$K$397,'UNESCO Data'!$B$3:$B$4658&amp;'UNESCO Data'!$A$3:$A$4658,0))</f>
        <v>25.105709999999998</v>
      </c>
      <c r="L253" s="40">
        <f t="array" ref="L253">INDEX('UNESCO Data'!$M$3:$M$4658,MATCH(A253&amp;$L$397,'UNESCO Data'!$B$3:$B$4658&amp;'UNESCO Data'!$A$3:$A$4658,0))</f>
        <v>12.78786</v>
      </c>
      <c r="M253" s="42">
        <f t="shared" si="8"/>
        <v>11</v>
      </c>
    </row>
    <row r="254" spans="1:13" x14ac:dyDescent="0.25">
      <c r="A254" s="41" t="s">
        <v>56</v>
      </c>
      <c r="B254" s="40">
        <f t="array" ref="B254">INDEX('UNESCO Data'!$M$3:$M$4658,MATCH(A254&amp;$B$398,'UNESCO Data'!$B$3:$B$4658&amp;'UNESCO Data'!$A$3:$A$4658,0))</f>
        <v>1.4520599999999999</v>
      </c>
      <c r="C254" s="40">
        <f t="array" ref="C254">INDEX('UNESCO Data'!$M$3:$M$4658,MATCH(A254&amp;$C$398,'UNESCO Data'!$B$3:$B$4658&amp;'UNESCO Data'!$A$3:$A$4658,0))</f>
        <v>7.0351800000000004</v>
      </c>
      <c r="D254" s="40">
        <f t="array" ref="D254">INDEX('UNESCO Data'!$M$3:$M$4658,MATCH(A254&amp;$D$398,'UNESCO Data'!$B$3:$B$4658&amp;'UNESCO Data'!$A$3:$A$4658,0))</f>
        <v>21.350829999999998</v>
      </c>
      <c r="E254" s="40">
        <f t="array" ref="E254">INDEX('UNESCO Data'!$M$3:$M$4658,MATCH(A254&amp;$E$398,'UNESCO Data'!$B$3:$B$4658&amp;'UNESCO Data'!$A$3:$A$4658,0))</f>
        <v>90.228610000000003</v>
      </c>
      <c r="F254" s="40">
        <f t="array" ref="F254">INDEX('UNESCO Data'!$M$3:$M$4658,MATCH(A254&amp;$F$398,'UNESCO Data'!$B$3:$B$4658&amp;'UNESCO Data'!$A$3:$A$4658,0))</f>
        <v>79.406809999999993</v>
      </c>
      <c r="G254" s="40">
        <f t="array" ref="G254">INDEX('UNESCO Data'!$M$3:$M$4658,MATCH(A254&amp;$G$398,'UNESCO Data'!$B$3:$B$4658&amp;'UNESCO Data'!$A$3:$A$4658,0))</f>
        <v>42.810519999999997</v>
      </c>
      <c r="H254" s="40">
        <f t="array" ref="H254">INDEX('UNESCO Data'!$M$3:$M$4658,MATCH(A254&amp;$H$398,'UNESCO Data'!$B$3:$B$4658&amp;'UNESCO Data'!$A$3:$A$4658,0))</f>
        <v>11.187939999999999</v>
      </c>
      <c r="I254" s="40">
        <f t="array" ref="I254">INDEX('UNESCO Data'!$M$3:$M$4658,MATCH(A254&amp;$I$398,'UNESCO Data'!$B$3:$B$4658&amp;'UNESCO Data'!$A$3:$A$4658,0))</f>
        <v>94.453540000000004</v>
      </c>
      <c r="J254" s="40">
        <f t="array" ref="J254">INDEX('UNESCO Data'!$M$3:$M$4658,MATCH(A254&amp;$J$397,'UNESCO Data'!$B$3:$B$4658&amp;'UNESCO Data'!$A$3:$A$4658,0))</f>
        <v>72.703940000000003</v>
      </c>
      <c r="K254" s="40">
        <f t="array" ref="K254">INDEX('UNESCO Data'!$M$3:$M$4658,MATCH(A254&amp;$K$397,'UNESCO Data'!$B$3:$B$4658&amp;'UNESCO Data'!$A$3:$A$4658,0))</f>
        <v>23.14367</v>
      </c>
      <c r="L254" s="40" t="str">
        <f t="array" ref="L254">INDEX('UNESCO Data'!$M$3:$M$4658,MATCH(A254&amp;$L$397,'UNESCO Data'!$B$3:$B$4658&amp;'UNESCO Data'!$A$3:$A$4658,0))</f>
        <v/>
      </c>
      <c r="M254" s="42">
        <f t="shared" si="8"/>
        <v>10</v>
      </c>
    </row>
    <row r="255" spans="1:13" x14ac:dyDescent="0.25">
      <c r="A255" s="41" t="s">
        <v>57</v>
      </c>
      <c r="B255" s="40">
        <f t="array" ref="B255">INDEX('UNESCO Data'!$M$3:$M$4658,MATCH(A255&amp;$B$398,'UNESCO Data'!$B$3:$B$4658&amp;'UNESCO Data'!$A$3:$A$4658,0))</f>
        <v>8.2814599999999992</v>
      </c>
      <c r="C255" s="40">
        <f t="array" ref="C255">INDEX('UNESCO Data'!$M$3:$M$4658,MATCH(A255&amp;$C$398,'UNESCO Data'!$B$3:$B$4658&amp;'UNESCO Data'!$A$3:$A$4658,0))</f>
        <v>1.90924</v>
      </c>
      <c r="D255" s="40">
        <f t="array" ref="D255">INDEX('UNESCO Data'!$M$3:$M$4658,MATCH(A255&amp;$D$398,'UNESCO Data'!$B$3:$B$4658&amp;'UNESCO Data'!$A$3:$A$4658,0))</f>
        <v>27.105060000000002</v>
      </c>
      <c r="E255" s="40">
        <f t="array" ref="E255">INDEX('UNESCO Data'!$M$3:$M$4658,MATCH(A255&amp;$E$398,'UNESCO Data'!$B$3:$B$4658&amp;'UNESCO Data'!$A$3:$A$4658,0))</f>
        <v>86.52</v>
      </c>
      <c r="F255" s="40" t="str">
        <f t="array" ref="F255">INDEX('UNESCO Data'!$M$3:$M$4658,MATCH(A255&amp;$F$398,'UNESCO Data'!$B$3:$B$4658&amp;'UNESCO Data'!$A$3:$A$4658,0))</f>
        <v/>
      </c>
      <c r="G255" s="40" t="str">
        <f t="array" ref="G255">INDEX('UNESCO Data'!$M$3:$M$4658,MATCH(A255&amp;$G$398,'UNESCO Data'!$B$3:$B$4658&amp;'UNESCO Data'!$A$3:$A$4658,0))</f>
        <v/>
      </c>
      <c r="H255" s="40">
        <f t="array" ref="H255">INDEX('UNESCO Data'!$M$3:$M$4658,MATCH(A255&amp;$H$398,'UNESCO Data'!$B$3:$B$4658&amp;'UNESCO Data'!$A$3:$A$4658,0))</f>
        <v>6.9407699999999997</v>
      </c>
      <c r="I255" s="40">
        <f t="array" ref="I255">INDEX('UNESCO Data'!$M$3:$M$4658,MATCH(A255&amp;$I$398,'UNESCO Data'!$B$3:$B$4658&amp;'UNESCO Data'!$A$3:$A$4658,0))</f>
        <v>97.496359999999996</v>
      </c>
      <c r="J255" s="40">
        <f t="array" ref="J255">INDEX('UNESCO Data'!$M$3:$M$4658,MATCH(A255&amp;$J$397,'UNESCO Data'!$B$3:$B$4658&amp;'UNESCO Data'!$A$3:$A$4658,0))</f>
        <v>95.613320000000002</v>
      </c>
      <c r="K255" s="40">
        <f t="array" ref="K255">INDEX('UNESCO Data'!$M$3:$M$4658,MATCH(A255&amp;$K$397,'UNESCO Data'!$B$3:$B$4658&amp;'UNESCO Data'!$A$3:$A$4658,0))</f>
        <v>29.694410000000001</v>
      </c>
      <c r="L255" s="40">
        <f t="array" ref="L255">INDEX('UNESCO Data'!$M$3:$M$4658,MATCH(A255&amp;$L$397,'UNESCO Data'!$B$3:$B$4658&amp;'UNESCO Data'!$A$3:$A$4658,0))</f>
        <v>16.601559999999999</v>
      </c>
      <c r="M255" s="42">
        <f t="shared" si="8"/>
        <v>9</v>
      </c>
    </row>
    <row r="256" spans="1:13" x14ac:dyDescent="0.25">
      <c r="A256" s="41" t="s">
        <v>58</v>
      </c>
      <c r="B256" s="40">
        <f t="array" ref="B256">INDEX('UNESCO Data'!$M$3:$M$4658,MATCH(A256&amp;$B$398,'UNESCO Data'!$B$3:$B$4658&amp;'UNESCO Data'!$A$3:$A$4658,0))</f>
        <v>43.389809999999997</v>
      </c>
      <c r="C256" s="40" t="str">
        <f t="array" ref="C256">INDEX('UNESCO Data'!$M$3:$M$4658,MATCH(A256&amp;$C$398,'UNESCO Data'!$B$3:$B$4658&amp;'UNESCO Data'!$A$3:$A$4658,0))</f>
        <v/>
      </c>
      <c r="D256" s="40" t="str">
        <f t="array" ref="D256">INDEX('UNESCO Data'!$M$3:$M$4658,MATCH(A256&amp;$D$398,'UNESCO Data'!$B$3:$B$4658&amp;'UNESCO Data'!$A$3:$A$4658,0))</f>
        <v/>
      </c>
      <c r="E256" s="40" t="str">
        <f t="array" ref="E256">INDEX('UNESCO Data'!$M$3:$M$4658,MATCH(A256&amp;$E$398,'UNESCO Data'!$B$3:$B$4658&amp;'UNESCO Data'!$A$3:$A$4658,0))</f>
        <v/>
      </c>
      <c r="F256" s="40" t="str">
        <f t="array" ref="F256">INDEX('UNESCO Data'!$M$3:$M$4658,MATCH(A256&amp;$F$398,'UNESCO Data'!$B$3:$B$4658&amp;'UNESCO Data'!$A$3:$A$4658,0))</f>
        <v/>
      </c>
      <c r="G256" s="40" t="str">
        <f t="array" ref="G256">INDEX('UNESCO Data'!$M$3:$M$4658,MATCH(A256&amp;$G$398,'UNESCO Data'!$B$3:$B$4658&amp;'UNESCO Data'!$A$3:$A$4658,0))</f>
        <v/>
      </c>
      <c r="H256" s="40" t="str">
        <f t="array" ref="H256">INDEX('UNESCO Data'!$M$3:$M$4658,MATCH(A256&amp;$H$398,'UNESCO Data'!$B$3:$B$4658&amp;'UNESCO Data'!$A$3:$A$4658,0))</f>
        <v/>
      </c>
      <c r="I256" s="40">
        <f t="array" ref="I256">INDEX('UNESCO Data'!$M$3:$M$4658,MATCH(A256&amp;$I$398,'UNESCO Data'!$B$3:$B$4658&amp;'UNESCO Data'!$A$3:$A$4658,0))</f>
        <v>97.728380000000001</v>
      </c>
      <c r="J256" s="40">
        <f t="array" ref="J256">INDEX('UNESCO Data'!$M$3:$M$4658,MATCH(A256&amp;$J$397,'UNESCO Data'!$B$3:$B$4658&amp;'UNESCO Data'!$A$3:$A$4658,0))</f>
        <v>37.22954</v>
      </c>
      <c r="K256" s="40">
        <f t="array" ref="K256">INDEX('UNESCO Data'!$M$3:$M$4658,MATCH(A256&amp;$K$397,'UNESCO Data'!$B$3:$B$4658&amp;'UNESCO Data'!$A$3:$A$4658,0))</f>
        <v>23.227060000000002</v>
      </c>
      <c r="L256" s="40" t="str">
        <f t="array" ref="L256">INDEX('UNESCO Data'!$M$3:$M$4658,MATCH(A256&amp;$L$397,'UNESCO Data'!$B$3:$B$4658&amp;'UNESCO Data'!$A$3:$A$4658,0))</f>
        <v/>
      </c>
      <c r="M256" s="42">
        <f t="shared" si="8"/>
        <v>4</v>
      </c>
    </row>
    <row r="257" spans="1:13" x14ac:dyDescent="0.25">
      <c r="A257" s="41" t="s">
        <v>59</v>
      </c>
      <c r="B257" s="40">
        <f t="array" ref="B257">INDEX('UNESCO Data'!$M$3:$M$4658,MATCH(A257&amp;$B$398,'UNESCO Data'!$B$3:$B$4658&amp;'UNESCO Data'!$A$3:$A$4658,0))</f>
        <v>59.086239999999997</v>
      </c>
      <c r="C257" s="40">
        <f t="array" ref="C257">INDEX('UNESCO Data'!$M$3:$M$4658,MATCH(A257&amp;$C$398,'UNESCO Data'!$B$3:$B$4658&amp;'UNESCO Data'!$A$3:$A$4658,0))</f>
        <v>58.094250000000002</v>
      </c>
      <c r="D257" s="40">
        <f t="array" ref="D257">INDEX('UNESCO Data'!$M$3:$M$4658,MATCH(A257&amp;$D$398,'UNESCO Data'!$B$3:$B$4658&amp;'UNESCO Data'!$A$3:$A$4658,0))</f>
        <v>65.401210000000006</v>
      </c>
      <c r="E257" s="40" t="str">
        <f t="array" ref="E257">INDEX('UNESCO Data'!$M$3:$M$4658,MATCH(A257&amp;$E$398,'UNESCO Data'!$B$3:$B$4658&amp;'UNESCO Data'!$A$3:$A$4658,0))</f>
        <v/>
      </c>
      <c r="F257" s="40" t="str">
        <f t="array" ref="F257">INDEX('UNESCO Data'!$M$3:$M$4658,MATCH(A257&amp;$F$398,'UNESCO Data'!$B$3:$B$4658&amp;'UNESCO Data'!$A$3:$A$4658,0))</f>
        <v/>
      </c>
      <c r="G257" s="40" t="str">
        <f t="array" ref="G257">INDEX('UNESCO Data'!$M$3:$M$4658,MATCH(A257&amp;$G$398,'UNESCO Data'!$B$3:$B$4658&amp;'UNESCO Data'!$A$3:$A$4658,0))</f>
        <v/>
      </c>
      <c r="H257" s="40" t="str">
        <f t="array" ref="H257">INDEX('UNESCO Data'!$M$3:$M$4658,MATCH(A257&amp;$H$398,'UNESCO Data'!$B$3:$B$4658&amp;'UNESCO Data'!$A$3:$A$4658,0))</f>
        <v/>
      </c>
      <c r="I257" s="40">
        <f t="array" ref="I257">INDEX('UNESCO Data'!$M$3:$M$4658,MATCH(A257&amp;$I$398,'UNESCO Data'!$B$3:$B$4658&amp;'UNESCO Data'!$A$3:$A$4658,0))</f>
        <v>94.566230000000004</v>
      </c>
      <c r="J257" s="40">
        <f t="array" ref="J257">INDEX('UNESCO Data'!$M$3:$M$4658,MATCH(A257&amp;$J$397,'UNESCO Data'!$B$3:$B$4658&amp;'UNESCO Data'!$A$3:$A$4658,0))</f>
        <v>61.143059999999998</v>
      </c>
      <c r="K257" s="40">
        <f t="array" ref="K257">INDEX('UNESCO Data'!$M$3:$M$4658,MATCH(A257&amp;$K$397,'UNESCO Data'!$B$3:$B$4658&amp;'UNESCO Data'!$A$3:$A$4658,0))</f>
        <v>43.336210000000001</v>
      </c>
      <c r="L257" s="40" t="str">
        <f t="array" ref="L257">INDEX('UNESCO Data'!$M$3:$M$4658,MATCH(A257&amp;$L$397,'UNESCO Data'!$B$3:$B$4658&amp;'UNESCO Data'!$A$3:$A$4658,0))</f>
        <v/>
      </c>
      <c r="M257" s="42">
        <f t="shared" si="8"/>
        <v>6</v>
      </c>
    </row>
    <row r="258" spans="1:13" x14ac:dyDescent="0.25">
      <c r="A258" s="41" t="s">
        <v>60</v>
      </c>
      <c r="B258" s="40">
        <f t="array" ref="B258">INDEX('UNESCO Data'!$M$3:$M$4658,MATCH(A258&amp;$B$398,'UNESCO Data'!$B$3:$B$4658&amp;'UNESCO Data'!$A$3:$A$4658,0))</f>
        <v>5.7954999999999997</v>
      </c>
      <c r="C258" s="40">
        <f t="array" ref="C258">INDEX('UNESCO Data'!$M$3:$M$4658,MATCH(A258&amp;$C$398,'UNESCO Data'!$B$3:$B$4658&amp;'UNESCO Data'!$A$3:$A$4658,0))</f>
        <v>2.4340600000000001</v>
      </c>
      <c r="D258" s="40">
        <f t="array" ref="D258">INDEX('UNESCO Data'!$M$3:$M$4658,MATCH(A258&amp;$D$398,'UNESCO Data'!$B$3:$B$4658&amp;'UNESCO Data'!$A$3:$A$4658,0))</f>
        <v>4.0074399999999999</v>
      </c>
      <c r="E258" s="40" t="str">
        <f t="array" ref="E258">INDEX('UNESCO Data'!$M$3:$M$4658,MATCH(A258&amp;$E$398,'UNESCO Data'!$B$3:$B$4658&amp;'UNESCO Data'!$A$3:$A$4658,0))</f>
        <v/>
      </c>
      <c r="F258" s="40">
        <f t="array" ref="F258">INDEX('UNESCO Data'!$M$3:$M$4658,MATCH(A258&amp;$F$398,'UNESCO Data'!$B$3:$B$4658&amp;'UNESCO Data'!$A$3:$A$4658,0))</f>
        <v>92.429810000000003</v>
      </c>
      <c r="G258" s="40">
        <f t="array" ref="G258">INDEX('UNESCO Data'!$M$3:$M$4658,MATCH(A258&amp;$G$398,'UNESCO Data'!$B$3:$B$4658&amp;'UNESCO Data'!$A$3:$A$4658,0))</f>
        <v>77.169259999999994</v>
      </c>
      <c r="H258" s="40" t="str">
        <f t="array" ref="H258">INDEX('UNESCO Data'!$M$3:$M$4658,MATCH(A258&amp;$H$398,'UNESCO Data'!$B$3:$B$4658&amp;'UNESCO Data'!$A$3:$A$4658,0))</f>
        <v/>
      </c>
      <c r="I258" s="40">
        <f t="array" ref="I258">INDEX('UNESCO Data'!$M$3:$M$4658,MATCH(A258&amp;$I$398,'UNESCO Data'!$B$3:$B$4658&amp;'UNESCO Data'!$A$3:$A$4658,0))</f>
        <v>99.961290000000005</v>
      </c>
      <c r="J258" s="40" t="str">
        <f t="array" ref="J258">INDEX('UNESCO Data'!$M$3:$M$4658,MATCH(A258&amp;$J$397,'UNESCO Data'!$B$3:$B$4658&amp;'UNESCO Data'!$A$3:$A$4658,0))</f>
        <v/>
      </c>
      <c r="K258" s="40">
        <f t="array" ref="K258">INDEX('UNESCO Data'!$M$3:$M$4658,MATCH(A258&amp;$K$397,'UNESCO Data'!$B$3:$B$4658&amp;'UNESCO Data'!$A$3:$A$4658,0))</f>
        <v>11.49954</v>
      </c>
      <c r="L258" s="40">
        <f t="array" ref="L258">INDEX('UNESCO Data'!$M$3:$M$4658,MATCH(A258&amp;$L$397,'UNESCO Data'!$B$3:$B$4658&amp;'UNESCO Data'!$A$3:$A$4658,0))</f>
        <v>14.262259999999999</v>
      </c>
      <c r="M258" s="42">
        <f t="shared" si="8"/>
        <v>8</v>
      </c>
    </row>
    <row r="259" spans="1:13" x14ac:dyDescent="0.25">
      <c r="A259" s="41" t="s">
        <v>61</v>
      </c>
      <c r="B259" s="40">
        <f t="array" ref="B259">INDEX('UNESCO Data'!$M$3:$M$4658,MATCH(A259&amp;$B$398,'UNESCO Data'!$B$3:$B$4658&amp;'UNESCO Data'!$A$3:$A$4658,0))</f>
        <v>10.71214</v>
      </c>
      <c r="C259" s="40">
        <f t="array" ref="C259">INDEX('UNESCO Data'!$M$3:$M$4658,MATCH(A259&amp;$C$398,'UNESCO Data'!$B$3:$B$4658&amp;'UNESCO Data'!$A$3:$A$4658,0))</f>
        <v>44.542310000000001</v>
      </c>
      <c r="D259" s="40">
        <f t="array" ref="D259">INDEX('UNESCO Data'!$M$3:$M$4658,MATCH(A259&amp;$D$398,'UNESCO Data'!$B$3:$B$4658&amp;'UNESCO Data'!$A$3:$A$4658,0))</f>
        <v>72.541120000000006</v>
      </c>
      <c r="E259" s="40">
        <f t="array" ref="E259">INDEX('UNESCO Data'!$M$3:$M$4658,MATCH(A259&amp;$E$398,'UNESCO Data'!$B$3:$B$4658&amp;'UNESCO Data'!$A$3:$A$4658,0))</f>
        <v>38.119430000000001</v>
      </c>
      <c r="F259" s="40">
        <f t="array" ref="F259">INDEX('UNESCO Data'!$M$3:$M$4658,MATCH(A259&amp;$F$398,'UNESCO Data'!$B$3:$B$4658&amp;'UNESCO Data'!$A$3:$A$4658,0))</f>
        <v>16.663080000000001</v>
      </c>
      <c r="G259" s="40">
        <f t="array" ref="G259">INDEX('UNESCO Data'!$M$3:$M$4658,MATCH(A259&amp;$G$398,'UNESCO Data'!$B$3:$B$4658&amp;'UNESCO Data'!$A$3:$A$4658,0))</f>
        <v>12.44054</v>
      </c>
      <c r="H259" s="40">
        <f t="array" ref="H259">INDEX('UNESCO Data'!$M$3:$M$4658,MATCH(A259&amp;$H$398,'UNESCO Data'!$B$3:$B$4658&amp;'UNESCO Data'!$A$3:$A$4658,0))</f>
        <v>3.1826300000000001</v>
      </c>
      <c r="I259" s="40">
        <f t="array" ref="I259">INDEX('UNESCO Data'!$M$3:$M$4658,MATCH(A259&amp;$I$398,'UNESCO Data'!$B$3:$B$4658&amp;'UNESCO Data'!$A$3:$A$4658,0))</f>
        <v>71.131100000000004</v>
      </c>
      <c r="J259" s="40" t="str">
        <f t="array" ref="J259">INDEX('UNESCO Data'!$M$3:$M$4658,MATCH(A259&amp;$J$397,'UNESCO Data'!$B$3:$B$4658&amp;'UNESCO Data'!$A$3:$A$4658,0))</f>
        <v/>
      </c>
      <c r="K259" s="40">
        <f t="array" ref="K259">INDEX('UNESCO Data'!$M$3:$M$4658,MATCH(A259&amp;$K$397,'UNESCO Data'!$B$3:$B$4658&amp;'UNESCO Data'!$A$3:$A$4658,0))</f>
        <v>55.069290000000002</v>
      </c>
      <c r="L259" s="40">
        <f t="array" ref="L259">INDEX('UNESCO Data'!$M$3:$M$4658,MATCH(A259&amp;$L$397,'UNESCO Data'!$B$3:$B$4658&amp;'UNESCO Data'!$A$3:$A$4658,0))</f>
        <v>27.021100000000001</v>
      </c>
      <c r="M259" s="42">
        <f t="shared" si="8"/>
        <v>10</v>
      </c>
    </row>
    <row r="260" spans="1:13" x14ac:dyDescent="0.25">
      <c r="A260" s="41" t="s">
        <v>62</v>
      </c>
      <c r="B260" s="40">
        <f t="array" ref="B260">INDEX('UNESCO Data'!$M$3:$M$4658,MATCH(A260&amp;$B$398,'UNESCO Data'!$B$3:$B$4658&amp;'UNESCO Data'!$A$3:$A$4658,0))</f>
        <v>2.3097599999999998</v>
      </c>
      <c r="C260" s="40" t="str">
        <f t="array" ref="C260">INDEX('UNESCO Data'!$M$3:$M$4658,MATCH(A260&amp;$C$398,'UNESCO Data'!$B$3:$B$4658&amp;'UNESCO Data'!$A$3:$A$4658,0))</f>
        <v/>
      </c>
      <c r="D260" s="40">
        <f t="array" ref="D260">INDEX('UNESCO Data'!$M$3:$M$4658,MATCH(A260&amp;$D$398,'UNESCO Data'!$B$3:$B$4658&amp;'UNESCO Data'!$A$3:$A$4658,0))</f>
        <v>29.799569999999999</v>
      </c>
      <c r="E260" s="40" t="str">
        <f t="array" ref="E260">INDEX('UNESCO Data'!$M$3:$M$4658,MATCH(A260&amp;$E$398,'UNESCO Data'!$B$3:$B$4658&amp;'UNESCO Data'!$A$3:$A$4658,0))</f>
        <v/>
      </c>
      <c r="F260" s="40" t="str">
        <f t="array" ref="F260">INDEX('UNESCO Data'!$M$3:$M$4658,MATCH(A260&amp;$F$398,'UNESCO Data'!$B$3:$B$4658&amp;'UNESCO Data'!$A$3:$A$4658,0))</f>
        <v/>
      </c>
      <c r="G260" s="40" t="str">
        <f t="array" ref="G260">INDEX('UNESCO Data'!$M$3:$M$4658,MATCH(A260&amp;$G$398,'UNESCO Data'!$B$3:$B$4658&amp;'UNESCO Data'!$A$3:$A$4658,0))</f>
        <v/>
      </c>
      <c r="H260" s="40" t="str">
        <f t="array" ref="H260">INDEX('UNESCO Data'!$M$3:$M$4658,MATCH(A260&amp;$H$398,'UNESCO Data'!$B$3:$B$4658&amp;'UNESCO Data'!$A$3:$A$4658,0))</f>
        <v/>
      </c>
      <c r="I260" s="40" t="str">
        <f t="array" ref="I260">INDEX('UNESCO Data'!$M$3:$M$4658,MATCH(A260&amp;$I$398,'UNESCO Data'!$B$3:$B$4658&amp;'UNESCO Data'!$A$3:$A$4658,0))</f>
        <v/>
      </c>
      <c r="J260" s="40">
        <f t="array" ref="J260">INDEX('UNESCO Data'!$M$3:$M$4658,MATCH(A260&amp;$J$397,'UNESCO Data'!$B$3:$B$4658&amp;'UNESCO Data'!$A$3:$A$4658,0))</f>
        <v>100</v>
      </c>
      <c r="K260" s="40">
        <f t="array" ref="K260">INDEX('UNESCO Data'!$M$3:$M$4658,MATCH(A260&amp;$K$397,'UNESCO Data'!$B$3:$B$4658&amp;'UNESCO Data'!$A$3:$A$4658,0))</f>
        <v>27.99728</v>
      </c>
      <c r="L260" s="40">
        <f t="array" ref="L260">INDEX('UNESCO Data'!$M$3:$M$4658,MATCH(A260&amp;$L$397,'UNESCO Data'!$B$3:$B$4658&amp;'UNESCO Data'!$A$3:$A$4658,0))</f>
        <v>14.03247</v>
      </c>
      <c r="M260" s="42">
        <f t="shared" si="8"/>
        <v>5</v>
      </c>
    </row>
    <row r="261" spans="1:13" x14ac:dyDescent="0.25">
      <c r="A261" s="41" t="s">
        <v>63</v>
      </c>
      <c r="B261" s="40">
        <f t="array" ref="B261">INDEX('UNESCO Data'!$M$3:$M$4658,MATCH(A261&amp;$B$398,'UNESCO Data'!$B$3:$B$4658&amp;'UNESCO Data'!$A$3:$A$4658,0))</f>
        <v>0.58596000000000004</v>
      </c>
      <c r="C261" s="40">
        <f t="array" ref="C261">INDEX('UNESCO Data'!$M$3:$M$4658,MATCH(A261&amp;$C$398,'UNESCO Data'!$B$3:$B$4658&amp;'UNESCO Data'!$A$3:$A$4658,0))</f>
        <v>0.44302000000000002</v>
      </c>
      <c r="D261" s="40">
        <f t="array" ref="D261">INDEX('UNESCO Data'!$M$3:$M$4658,MATCH(A261&amp;$D$398,'UNESCO Data'!$B$3:$B$4658&amp;'UNESCO Data'!$A$3:$A$4658,0))</f>
        <v>6.1673200000000001</v>
      </c>
      <c r="E261" s="40" t="str">
        <f t="array" ref="E261">INDEX('UNESCO Data'!$M$3:$M$4658,MATCH(A261&amp;$E$398,'UNESCO Data'!$B$3:$B$4658&amp;'UNESCO Data'!$A$3:$A$4658,0))</f>
        <v/>
      </c>
      <c r="F261" s="40">
        <f t="array" ref="F261">INDEX('UNESCO Data'!$M$3:$M$4658,MATCH(A261&amp;$F$398,'UNESCO Data'!$B$3:$B$4658&amp;'UNESCO Data'!$A$3:$A$4658,0))</f>
        <v>100</v>
      </c>
      <c r="G261" s="40">
        <f t="array" ref="G261">INDEX('UNESCO Data'!$M$3:$M$4658,MATCH(A261&amp;$G$398,'UNESCO Data'!$B$3:$B$4658&amp;'UNESCO Data'!$A$3:$A$4658,0))</f>
        <v>84.518709999999999</v>
      </c>
      <c r="H261" s="40" t="str">
        <f t="array" ref="H261">INDEX('UNESCO Data'!$M$3:$M$4658,MATCH(A261&amp;$H$398,'UNESCO Data'!$B$3:$B$4658&amp;'UNESCO Data'!$A$3:$A$4658,0))</f>
        <v/>
      </c>
      <c r="I261" s="40" t="str">
        <f t="array" ref="I261">INDEX('UNESCO Data'!$M$3:$M$4658,MATCH(A261&amp;$I$398,'UNESCO Data'!$B$3:$B$4658&amp;'UNESCO Data'!$A$3:$A$4658,0))</f>
        <v/>
      </c>
      <c r="J261" s="40" t="str">
        <f t="array" ref="J261">INDEX('UNESCO Data'!$M$3:$M$4658,MATCH(A261&amp;$J$397,'UNESCO Data'!$B$3:$B$4658&amp;'UNESCO Data'!$A$3:$A$4658,0))</f>
        <v/>
      </c>
      <c r="K261" s="40">
        <f t="array" ref="K261">INDEX('UNESCO Data'!$M$3:$M$4658,MATCH(A261&amp;$K$397,'UNESCO Data'!$B$3:$B$4658&amp;'UNESCO Data'!$A$3:$A$4658,0))</f>
        <v>13.332039999999999</v>
      </c>
      <c r="L261" s="40">
        <f t="array" ref="L261">INDEX('UNESCO Data'!$M$3:$M$4658,MATCH(A261&amp;$L$397,'UNESCO Data'!$B$3:$B$4658&amp;'UNESCO Data'!$A$3:$A$4658,0))</f>
        <v>12.323449999999999</v>
      </c>
      <c r="M261" s="42">
        <f t="shared" si="8"/>
        <v>7</v>
      </c>
    </row>
    <row r="262" spans="1:13" x14ac:dyDescent="0.25">
      <c r="A262" s="41" t="s">
        <v>64</v>
      </c>
      <c r="B262" s="40">
        <f t="array" ref="B262">INDEX('UNESCO Data'!$M$3:$M$4658,MATCH(A262&amp;$B$398,'UNESCO Data'!$B$3:$B$4658&amp;'UNESCO Data'!$A$3:$A$4658,0))</f>
        <v>0.75914999999999999</v>
      </c>
      <c r="C262" s="40" t="str">
        <f t="array" ref="C262">INDEX('UNESCO Data'!$M$3:$M$4658,MATCH(A262&amp;$C$398,'UNESCO Data'!$B$3:$B$4658&amp;'UNESCO Data'!$A$3:$A$4658,0))</f>
        <v/>
      </c>
      <c r="D262" s="40">
        <f t="array" ref="D262">INDEX('UNESCO Data'!$M$3:$M$4658,MATCH(A262&amp;$D$398,'UNESCO Data'!$B$3:$B$4658&amp;'UNESCO Data'!$A$3:$A$4658,0))</f>
        <v>0.40672999999999998</v>
      </c>
      <c r="E262" s="40" t="str">
        <f t="array" ref="E262">INDEX('UNESCO Data'!$M$3:$M$4658,MATCH(A262&amp;$E$398,'UNESCO Data'!$B$3:$B$4658&amp;'UNESCO Data'!$A$3:$A$4658,0))</f>
        <v/>
      </c>
      <c r="F262" s="40">
        <f t="array" ref="F262">INDEX('UNESCO Data'!$M$3:$M$4658,MATCH(A262&amp;$F$398,'UNESCO Data'!$B$3:$B$4658&amp;'UNESCO Data'!$A$3:$A$4658,0))</f>
        <v>86.774370000000005</v>
      </c>
      <c r="G262" s="40">
        <f t="array" ref="G262">INDEX('UNESCO Data'!$M$3:$M$4658,MATCH(A262&amp;$G$398,'UNESCO Data'!$B$3:$B$4658&amp;'UNESCO Data'!$A$3:$A$4658,0))</f>
        <v>85.989739999999998</v>
      </c>
      <c r="H262" s="40">
        <f t="array" ref="H262">INDEX('UNESCO Data'!$M$3:$M$4658,MATCH(A262&amp;$H$398,'UNESCO Data'!$B$3:$B$4658&amp;'UNESCO Data'!$A$3:$A$4658,0))</f>
        <v>11.55044</v>
      </c>
      <c r="I262" s="40" t="str">
        <f t="array" ref="I262">INDEX('UNESCO Data'!$M$3:$M$4658,MATCH(A262&amp;$I$398,'UNESCO Data'!$B$3:$B$4658&amp;'UNESCO Data'!$A$3:$A$4658,0))</f>
        <v/>
      </c>
      <c r="J262" s="40" t="str">
        <f t="array" ref="J262">INDEX('UNESCO Data'!$M$3:$M$4658,MATCH(A262&amp;$J$397,'UNESCO Data'!$B$3:$B$4658&amp;'UNESCO Data'!$A$3:$A$4658,0))</f>
        <v/>
      </c>
      <c r="K262" s="40">
        <f t="array" ref="K262">INDEX('UNESCO Data'!$M$3:$M$4658,MATCH(A262&amp;$K$397,'UNESCO Data'!$B$3:$B$4658&amp;'UNESCO Data'!$A$3:$A$4658,0))</f>
        <v>18.176600000000001</v>
      </c>
      <c r="L262" s="40">
        <f t="array" ref="L262">INDEX('UNESCO Data'!$M$3:$M$4658,MATCH(A262&amp;$L$397,'UNESCO Data'!$B$3:$B$4658&amp;'UNESCO Data'!$A$3:$A$4658,0))</f>
        <v>9.66188</v>
      </c>
      <c r="M262" s="42">
        <f t="shared" si="8"/>
        <v>7</v>
      </c>
    </row>
    <row r="263" spans="1:13" x14ac:dyDescent="0.25">
      <c r="A263" s="41" t="s">
        <v>65</v>
      </c>
      <c r="B263" s="40">
        <f t="array" ref="B263">INDEX('UNESCO Data'!$M$3:$M$4658,MATCH(A263&amp;$B$398,'UNESCO Data'!$B$3:$B$4658&amp;'UNESCO Data'!$A$3:$A$4658,0))</f>
        <v>6.5696899999999996</v>
      </c>
      <c r="C263" s="40">
        <f t="array" ref="C263">INDEX('UNESCO Data'!$M$3:$M$4658,MATCH(A263&amp;$C$398,'UNESCO Data'!$B$3:$B$4658&amp;'UNESCO Data'!$A$3:$A$4658,0))</f>
        <v>2.62269</v>
      </c>
      <c r="D263" s="40">
        <f t="array" ref="D263">INDEX('UNESCO Data'!$M$3:$M$4658,MATCH(A263&amp;$D$398,'UNESCO Data'!$B$3:$B$4658&amp;'UNESCO Data'!$A$3:$A$4658,0))</f>
        <v>25.635719999999999</v>
      </c>
      <c r="E263" s="40">
        <f t="array" ref="E263">INDEX('UNESCO Data'!$M$3:$M$4658,MATCH(A263&amp;$E$398,'UNESCO Data'!$B$3:$B$4658&amp;'UNESCO Data'!$A$3:$A$4658,0))</f>
        <v>71.118610000000004</v>
      </c>
      <c r="F263" s="40">
        <f t="array" ref="F263">INDEX('UNESCO Data'!$M$3:$M$4658,MATCH(A263&amp;$F$398,'UNESCO Data'!$B$3:$B$4658&amp;'UNESCO Data'!$A$3:$A$4658,0))</f>
        <v>39.793909999999997</v>
      </c>
      <c r="G263" s="40">
        <f t="array" ref="G263">INDEX('UNESCO Data'!$M$3:$M$4658,MATCH(A263&amp;$G$398,'UNESCO Data'!$B$3:$B$4658&amp;'UNESCO Data'!$A$3:$A$4658,0))</f>
        <v>10.405720000000001</v>
      </c>
      <c r="H263" s="40">
        <f t="array" ref="H263">INDEX('UNESCO Data'!$M$3:$M$4658,MATCH(A263&amp;$H$398,'UNESCO Data'!$B$3:$B$4658&amp;'UNESCO Data'!$A$3:$A$4658,0))</f>
        <v>9.225422</v>
      </c>
      <c r="I263" s="40">
        <f t="array" ref="I263">INDEX('UNESCO Data'!$M$3:$M$4658,MATCH(A263&amp;$I$398,'UNESCO Data'!$B$3:$B$4658&amp;'UNESCO Data'!$A$3:$A$4658,0))</f>
        <v>87.762810000000002</v>
      </c>
      <c r="J263" s="40" t="str">
        <f t="array" ref="J263">INDEX('UNESCO Data'!$M$3:$M$4658,MATCH(A263&amp;$J$397,'UNESCO Data'!$B$3:$B$4658&amp;'UNESCO Data'!$A$3:$A$4658,0))</f>
        <v/>
      </c>
      <c r="K263" s="40">
        <f t="array" ref="K263">INDEX('UNESCO Data'!$M$3:$M$4658,MATCH(A263&amp;$K$397,'UNESCO Data'!$B$3:$B$4658&amp;'UNESCO Data'!$A$3:$A$4658,0))</f>
        <v>24.53098</v>
      </c>
      <c r="L263" s="40">
        <f t="array" ref="L263">INDEX('UNESCO Data'!$M$3:$M$4658,MATCH(A263&amp;$L$397,'UNESCO Data'!$B$3:$B$4658&amp;'UNESCO Data'!$A$3:$A$4658,0))</f>
        <v>11.36903</v>
      </c>
      <c r="M263" s="42">
        <f t="shared" si="8"/>
        <v>10</v>
      </c>
    </row>
    <row r="264" spans="1:13" x14ac:dyDescent="0.25">
      <c r="A264" s="41" t="s">
        <v>66</v>
      </c>
      <c r="B264" s="40">
        <f t="array" ref="B264">INDEX('UNESCO Data'!$M$3:$M$4658,MATCH(A264&amp;$B$398,'UNESCO Data'!$B$3:$B$4658&amp;'UNESCO Data'!$A$3:$A$4658,0))</f>
        <v>27.622420000000002</v>
      </c>
      <c r="C264" s="40">
        <f t="array" ref="C264">INDEX('UNESCO Data'!$M$3:$M$4658,MATCH(A264&amp;$C$398,'UNESCO Data'!$B$3:$B$4658&amp;'UNESCO Data'!$A$3:$A$4658,0))</f>
        <v>23.104790000000001</v>
      </c>
      <c r="D264" s="40">
        <f t="array" ref="D264">INDEX('UNESCO Data'!$M$3:$M$4658,MATCH(A264&amp;$D$398,'UNESCO Data'!$B$3:$B$4658&amp;'UNESCO Data'!$A$3:$A$4658,0))</f>
        <v>48.373649999999998</v>
      </c>
      <c r="E264" s="40">
        <f t="array" ref="E264">INDEX('UNESCO Data'!$M$3:$M$4658,MATCH(A264&amp;$E$398,'UNESCO Data'!$B$3:$B$4658&amp;'UNESCO Data'!$A$3:$A$4658,0))</f>
        <v>63.982529999999997</v>
      </c>
      <c r="F264" s="40">
        <f t="array" ref="F264">INDEX('UNESCO Data'!$M$3:$M$4658,MATCH(A264&amp;$F$398,'UNESCO Data'!$B$3:$B$4658&amp;'UNESCO Data'!$A$3:$A$4658,0))</f>
        <v>49.465960000000003</v>
      </c>
      <c r="G264" s="40">
        <f t="array" ref="G264">INDEX('UNESCO Data'!$M$3:$M$4658,MATCH(A264&amp;$G$398,'UNESCO Data'!$B$3:$B$4658&amp;'UNESCO Data'!$A$3:$A$4658,0))</f>
        <v>32.813270000000003</v>
      </c>
      <c r="H264" s="40">
        <f t="array" ref="H264">INDEX('UNESCO Data'!$M$3:$M$4658,MATCH(A264&amp;$H$398,'UNESCO Data'!$B$3:$B$4658&amp;'UNESCO Data'!$A$3:$A$4658,0))</f>
        <v>7.3089899999999997</v>
      </c>
      <c r="I264" s="40">
        <f t="array" ref="I264">INDEX('UNESCO Data'!$M$3:$M$4658,MATCH(A264&amp;$I$398,'UNESCO Data'!$B$3:$B$4658&amp;'UNESCO Data'!$A$3:$A$4658,0))</f>
        <v>75.563050000000004</v>
      </c>
      <c r="J264" s="40">
        <f t="array" ref="J264">INDEX('UNESCO Data'!$M$3:$M$4658,MATCH(A264&amp;$J$397,'UNESCO Data'!$B$3:$B$4658&amp;'UNESCO Data'!$A$3:$A$4658,0))</f>
        <v>93.010239999999996</v>
      </c>
      <c r="K264" s="40">
        <f t="array" ref="K264">INDEX('UNESCO Data'!$M$3:$M$4658,MATCH(A264&amp;$K$397,'UNESCO Data'!$B$3:$B$4658&amp;'UNESCO Data'!$A$3:$A$4658,0))</f>
        <v>42.147300000000001</v>
      </c>
      <c r="L264" s="40">
        <f t="array" ref="L264">INDEX('UNESCO Data'!$M$3:$M$4658,MATCH(A264&amp;$L$397,'UNESCO Data'!$B$3:$B$4658&amp;'UNESCO Data'!$A$3:$A$4658,0))</f>
        <v>10.275829999999999</v>
      </c>
      <c r="M264" s="42">
        <f t="shared" si="8"/>
        <v>11</v>
      </c>
    </row>
    <row r="265" spans="1:13" x14ac:dyDescent="0.25">
      <c r="A265" s="41" t="s">
        <v>67</v>
      </c>
      <c r="B265" s="40">
        <f t="array" ref="B265">INDEX('UNESCO Data'!$M$3:$M$4658,MATCH(A265&amp;$B$398,'UNESCO Data'!$B$3:$B$4658&amp;'UNESCO Data'!$A$3:$A$4658,0))</f>
        <v>4.0774400000000002</v>
      </c>
      <c r="C265" s="40">
        <f t="array" ref="C265">INDEX('UNESCO Data'!$M$3:$M$4658,MATCH(A265&amp;$C$398,'UNESCO Data'!$B$3:$B$4658&amp;'UNESCO Data'!$A$3:$A$4658,0))</f>
        <v>0</v>
      </c>
      <c r="D265" s="40">
        <f t="array" ref="D265">INDEX('UNESCO Data'!$M$3:$M$4658,MATCH(A265&amp;$D$398,'UNESCO Data'!$B$3:$B$4658&amp;'UNESCO Data'!$A$3:$A$4658,0))</f>
        <v>12.16126</v>
      </c>
      <c r="E265" s="40">
        <f t="array" ref="E265">INDEX('UNESCO Data'!$M$3:$M$4658,MATCH(A265&amp;$E$398,'UNESCO Data'!$B$3:$B$4658&amp;'UNESCO Data'!$A$3:$A$4658,0))</f>
        <v>99.693609999999993</v>
      </c>
      <c r="F265" s="40">
        <f t="array" ref="F265">INDEX('UNESCO Data'!$M$3:$M$4658,MATCH(A265&amp;$F$398,'UNESCO Data'!$B$3:$B$4658&amp;'UNESCO Data'!$A$3:$A$4658,0))</f>
        <v>96.128709999999998</v>
      </c>
      <c r="G265" s="40">
        <f t="array" ref="G265">INDEX('UNESCO Data'!$M$3:$M$4658,MATCH(A265&amp;$G$398,'UNESCO Data'!$B$3:$B$4658&amp;'UNESCO Data'!$A$3:$A$4658,0))</f>
        <v>94.003610000000009</v>
      </c>
      <c r="H265" s="40">
        <f t="array" ref="H265">INDEX('UNESCO Data'!$M$3:$M$4658,MATCH(A265&amp;$H$398,'UNESCO Data'!$B$3:$B$4658&amp;'UNESCO Data'!$A$3:$A$4658,0))</f>
        <v>12.510120000000001</v>
      </c>
      <c r="I265" s="40">
        <f t="array" ref="I265">INDEX('UNESCO Data'!$M$3:$M$4658,MATCH(A265&amp;$I$398,'UNESCO Data'!$B$3:$B$4658&amp;'UNESCO Data'!$A$3:$A$4658,0))</f>
        <v>99.735069999999993</v>
      </c>
      <c r="J265" s="40" t="str">
        <f t="array" ref="J265">INDEX('UNESCO Data'!$M$3:$M$4658,MATCH(A265&amp;$J$397,'UNESCO Data'!$B$3:$B$4658&amp;'UNESCO Data'!$A$3:$A$4658,0))</f>
        <v/>
      </c>
      <c r="K265" s="40">
        <f t="array" ref="K265">INDEX('UNESCO Data'!$M$3:$M$4658,MATCH(A265&amp;$K$397,'UNESCO Data'!$B$3:$B$4658&amp;'UNESCO Data'!$A$3:$A$4658,0))</f>
        <v>9.0166199999999996</v>
      </c>
      <c r="L265" s="40">
        <f t="array" ref="L265">INDEX('UNESCO Data'!$M$3:$M$4658,MATCH(A265&amp;$L$397,'UNESCO Data'!$B$3:$B$4658&amp;'UNESCO Data'!$A$3:$A$4658,0))</f>
        <v>6.7077600000000004</v>
      </c>
      <c r="M265" s="42">
        <f t="shared" si="8"/>
        <v>10</v>
      </c>
    </row>
    <row r="266" spans="1:13" x14ac:dyDescent="0.25">
      <c r="A266" s="41" t="s">
        <v>68</v>
      </c>
      <c r="B266" s="40" t="str">
        <f t="array" ref="B266">INDEX('UNESCO Data'!$M$3:$M$4658,MATCH(A266&amp;$B$398,'UNESCO Data'!$B$3:$B$4658&amp;'UNESCO Data'!$A$3:$A$4658,0))</f>
        <v/>
      </c>
      <c r="C266" s="40" t="str">
        <f t="array" ref="C266">INDEX('UNESCO Data'!$M$3:$M$4658,MATCH(A266&amp;$C$398,'UNESCO Data'!$B$3:$B$4658&amp;'UNESCO Data'!$A$3:$A$4658,0))</f>
        <v/>
      </c>
      <c r="D266" s="40" t="str">
        <f t="array" ref="D266">INDEX('UNESCO Data'!$M$3:$M$4658,MATCH(A266&amp;$D$398,'UNESCO Data'!$B$3:$B$4658&amp;'UNESCO Data'!$A$3:$A$4658,0))</f>
        <v/>
      </c>
      <c r="E266" s="40" t="str">
        <f t="array" ref="E266">INDEX('UNESCO Data'!$M$3:$M$4658,MATCH(A266&amp;$E$398,'UNESCO Data'!$B$3:$B$4658&amp;'UNESCO Data'!$A$3:$A$4658,0))</f>
        <v/>
      </c>
      <c r="F266" s="40">
        <f t="array" ref="F266">INDEX('UNESCO Data'!$M$3:$M$4658,MATCH(A266&amp;$F$398,'UNESCO Data'!$B$3:$B$4658&amp;'UNESCO Data'!$A$3:$A$4658,0))</f>
        <v>85.353700000000003</v>
      </c>
      <c r="G266" s="40">
        <f t="array" ref="G266">INDEX('UNESCO Data'!$M$3:$M$4658,MATCH(A266&amp;$G$398,'UNESCO Data'!$B$3:$B$4658&amp;'UNESCO Data'!$A$3:$A$4658,0))</f>
        <v>78.766300000000001</v>
      </c>
      <c r="H266" s="40">
        <f t="array" ref="H266">INDEX('UNESCO Data'!$M$3:$M$4658,MATCH(A266&amp;$H$398,'UNESCO Data'!$B$3:$B$4658&amp;'UNESCO Data'!$A$3:$A$4658,0))</f>
        <v>14.45215</v>
      </c>
      <c r="I266" s="40" t="str">
        <f t="array" ref="I266">INDEX('UNESCO Data'!$M$3:$M$4658,MATCH(A266&amp;$I$398,'UNESCO Data'!$B$3:$B$4658&amp;'UNESCO Data'!$A$3:$A$4658,0))</f>
        <v/>
      </c>
      <c r="J266" s="40" t="str">
        <f t="array" ref="J266">INDEX('UNESCO Data'!$M$3:$M$4658,MATCH(A266&amp;$J$397,'UNESCO Data'!$B$3:$B$4658&amp;'UNESCO Data'!$A$3:$A$4658,0))</f>
        <v/>
      </c>
      <c r="K266" s="40">
        <f t="array" ref="K266">INDEX('UNESCO Data'!$M$3:$M$4658,MATCH(A266&amp;$K$397,'UNESCO Data'!$B$3:$B$4658&amp;'UNESCO Data'!$A$3:$A$4658,0))</f>
        <v>12.223050000000001</v>
      </c>
      <c r="L266" s="40">
        <f t="array" ref="L266">INDEX('UNESCO Data'!$M$3:$M$4658,MATCH(A266&amp;$L$397,'UNESCO Data'!$B$3:$B$4658&amp;'UNESCO Data'!$A$3:$A$4658,0))</f>
        <v>11.13874</v>
      </c>
      <c r="M266" s="42">
        <f t="shared" ref="M266:M297" si="9">COUNT(B266:L266)</f>
        <v>5</v>
      </c>
    </row>
    <row r="267" spans="1:13" x14ac:dyDescent="0.25">
      <c r="A267" s="41" t="s">
        <v>69</v>
      </c>
      <c r="B267" s="40">
        <f t="array" ref="B267">INDEX('UNESCO Data'!$M$3:$M$4658,MATCH(A267&amp;$B$398,'UNESCO Data'!$B$3:$B$4658&amp;'UNESCO Data'!$A$3:$A$4658,0))</f>
        <v>12.80749</v>
      </c>
      <c r="C267" s="40">
        <f t="array" ref="C267">INDEX('UNESCO Data'!$M$3:$M$4658,MATCH(A267&amp;$C$398,'UNESCO Data'!$B$3:$B$4658&amp;'UNESCO Data'!$A$3:$A$4658,0))</f>
        <v>8.8514400000000002</v>
      </c>
      <c r="D267" s="40">
        <f t="array" ref="D267">INDEX('UNESCO Data'!$M$3:$M$4658,MATCH(A267&amp;$D$398,'UNESCO Data'!$B$3:$B$4658&amp;'UNESCO Data'!$A$3:$A$4658,0))</f>
        <v>43.258800000000001</v>
      </c>
      <c r="E267" s="40">
        <f t="array" ref="E267">INDEX('UNESCO Data'!$M$3:$M$4658,MATCH(A267&amp;$E$398,'UNESCO Data'!$B$3:$B$4658&amp;'UNESCO Data'!$A$3:$A$4658,0))</f>
        <v>64.565920000000006</v>
      </c>
      <c r="F267" s="40">
        <f t="array" ref="F267">INDEX('UNESCO Data'!$M$3:$M$4658,MATCH(A267&amp;$F$398,'UNESCO Data'!$B$3:$B$4658&amp;'UNESCO Data'!$A$3:$A$4658,0))</f>
        <v>51.461919999999999</v>
      </c>
      <c r="G267" s="40">
        <f t="array" ref="G267">INDEX('UNESCO Data'!$M$3:$M$4658,MATCH(A267&amp;$G$398,'UNESCO Data'!$B$3:$B$4658&amp;'UNESCO Data'!$A$3:$A$4658,0))</f>
        <v>48.886279999999999</v>
      </c>
      <c r="H267" s="40">
        <f t="array" ref="H267">INDEX('UNESCO Data'!$M$3:$M$4658,MATCH(A267&amp;$H$398,'UNESCO Data'!$B$3:$B$4658&amp;'UNESCO Data'!$A$3:$A$4658,0))</f>
        <v>8.2448700000000006</v>
      </c>
      <c r="I267" s="40">
        <f t="array" ref="I267">INDEX('UNESCO Data'!$M$3:$M$4658,MATCH(A267&amp;$I$398,'UNESCO Data'!$B$3:$B$4658&amp;'UNESCO Data'!$A$3:$A$4658,0))</f>
        <v>91.319410000000005</v>
      </c>
      <c r="J267" s="40">
        <f t="array" ref="J267">INDEX('UNESCO Data'!$M$3:$M$4658,MATCH(A267&amp;$J$397,'UNESCO Data'!$B$3:$B$4658&amp;'UNESCO Data'!$A$3:$A$4658,0))</f>
        <v>56.04477</v>
      </c>
      <c r="K267" s="40">
        <f t="array" ref="K267">INDEX('UNESCO Data'!$M$3:$M$4658,MATCH(A267&amp;$K$397,'UNESCO Data'!$B$3:$B$4658&amp;'UNESCO Data'!$A$3:$A$4658,0))</f>
        <v>30.5794</v>
      </c>
      <c r="L267" s="40">
        <f t="array" ref="L267">INDEX('UNESCO Data'!$M$3:$M$4658,MATCH(A267&amp;$L$397,'UNESCO Data'!$B$3:$B$4658&amp;'UNESCO Data'!$A$3:$A$4658,0))</f>
        <v>21.01736</v>
      </c>
      <c r="M267" s="42">
        <f t="shared" si="9"/>
        <v>11</v>
      </c>
    </row>
    <row r="268" spans="1:13" x14ac:dyDescent="0.25">
      <c r="A268" s="41" t="s">
        <v>70</v>
      </c>
      <c r="B268" s="40">
        <f t="array" ref="B268">INDEX('UNESCO Data'!$M$3:$M$4658,MATCH(A268&amp;$B$398,'UNESCO Data'!$B$3:$B$4658&amp;'UNESCO Data'!$A$3:$A$4658,0))</f>
        <v>3.4312800000000001</v>
      </c>
      <c r="C268" s="40">
        <f t="array" ref="C268">INDEX('UNESCO Data'!$M$3:$M$4658,MATCH(A268&amp;$C$398,'UNESCO Data'!$B$3:$B$4658&amp;'UNESCO Data'!$A$3:$A$4658,0))</f>
        <v>1.65391</v>
      </c>
      <c r="D268" s="40">
        <f t="array" ref="D268">INDEX('UNESCO Data'!$M$3:$M$4658,MATCH(A268&amp;$D$398,'UNESCO Data'!$B$3:$B$4658&amp;'UNESCO Data'!$A$3:$A$4658,0))</f>
        <v>3.9798</v>
      </c>
      <c r="E268" s="40" t="str">
        <f t="array" ref="E268">INDEX('UNESCO Data'!$M$3:$M$4658,MATCH(A268&amp;$E$398,'UNESCO Data'!$B$3:$B$4658&amp;'UNESCO Data'!$A$3:$A$4658,0))</f>
        <v/>
      </c>
      <c r="F268" s="40">
        <f t="array" ref="F268">INDEX('UNESCO Data'!$M$3:$M$4658,MATCH(A268&amp;$F$398,'UNESCO Data'!$B$3:$B$4658&amp;'UNESCO Data'!$A$3:$A$4658,0))</f>
        <v>98.962940000000003</v>
      </c>
      <c r="G268" s="40">
        <f t="array" ref="G268">INDEX('UNESCO Data'!$M$3:$M$4658,MATCH(A268&amp;$G$398,'UNESCO Data'!$B$3:$B$4658&amp;'UNESCO Data'!$A$3:$A$4658,0))</f>
        <v>89.230519999999999</v>
      </c>
      <c r="H268" s="40">
        <f t="array" ref="H268">INDEX('UNESCO Data'!$M$3:$M$4658,MATCH(A268&amp;$H$398,'UNESCO Data'!$B$3:$B$4658&amp;'UNESCO Data'!$A$3:$A$4658,0))</f>
        <v>11.008749999999999</v>
      </c>
      <c r="I268" s="40">
        <f t="array" ref="I268">INDEX('UNESCO Data'!$M$3:$M$4658,MATCH(A268&amp;$I$398,'UNESCO Data'!$B$3:$B$4658&amp;'UNESCO Data'!$A$3:$A$4658,0))</f>
        <v>99.689729999999997</v>
      </c>
      <c r="J268" s="40" t="str">
        <f t="array" ref="J268">INDEX('UNESCO Data'!$M$3:$M$4658,MATCH(A268&amp;$J$397,'UNESCO Data'!$B$3:$B$4658&amp;'UNESCO Data'!$A$3:$A$4658,0))</f>
        <v/>
      </c>
      <c r="K268" s="40">
        <f t="array" ref="K268">INDEX('UNESCO Data'!$M$3:$M$4658,MATCH(A268&amp;$K$397,'UNESCO Data'!$B$3:$B$4658&amp;'UNESCO Data'!$A$3:$A$4658,0))</f>
        <v>9.4476899999999997</v>
      </c>
      <c r="L268" s="40" t="str">
        <f t="array" ref="L268">INDEX('UNESCO Data'!$M$3:$M$4658,MATCH(A268&amp;$L$397,'UNESCO Data'!$B$3:$B$4658&amp;'UNESCO Data'!$A$3:$A$4658,0))</f>
        <v/>
      </c>
      <c r="M268" s="42">
        <f t="shared" si="9"/>
        <v>8</v>
      </c>
    </row>
    <row r="269" spans="1:13" x14ac:dyDescent="0.25">
      <c r="A269" s="41" t="s">
        <v>71</v>
      </c>
      <c r="B269" s="40">
        <f t="array" ref="B269">INDEX('UNESCO Data'!$M$3:$M$4658,MATCH(A269&amp;$B$398,'UNESCO Data'!$B$3:$B$4658&amp;'UNESCO Data'!$A$3:$A$4658,0))</f>
        <v>2.0609500000000001</v>
      </c>
      <c r="C269" s="40">
        <f t="array" ref="C269">INDEX('UNESCO Data'!$M$3:$M$4658,MATCH(A269&amp;$C$398,'UNESCO Data'!$B$3:$B$4658&amp;'UNESCO Data'!$A$3:$A$4658,0))</f>
        <v>1.67439</v>
      </c>
      <c r="D269" s="40">
        <f t="array" ref="D269">INDEX('UNESCO Data'!$M$3:$M$4658,MATCH(A269&amp;$D$398,'UNESCO Data'!$B$3:$B$4658&amp;'UNESCO Data'!$A$3:$A$4658,0))</f>
        <v>16.457599999999999</v>
      </c>
      <c r="E269" s="40" t="str">
        <f t="array" ref="E269">INDEX('UNESCO Data'!$M$3:$M$4658,MATCH(A269&amp;$E$398,'UNESCO Data'!$B$3:$B$4658&amp;'UNESCO Data'!$A$3:$A$4658,0))</f>
        <v/>
      </c>
      <c r="F269" s="40" t="str">
        <f t="array" ref="F269">INDEX('UNESCO Data'!$M$3:$M$4658,MATCH(A269&amp;$F$398,'UNESCO Data'!$B$3:$B$4658&amp;'UNESCO Data'!$A$3:$A$4658,0))</f>
        <v/>
      </c>
      <c r="G269" s="40" t="str">
        <f t="array" ref="G269">INDEX('UNESCO Data'!$M$3:$M$4658,MATCH(A269&amp;$G$398,'UNESCO Data'!$B$3:$B$4658&amp;'UNESCO Data'!$A$3:$A$4658,0))</f>
        <v/>
      </c>
      <c r="H269" s="40" t="str">
        <f t="array" ref="H269">INDEX('UNESCO Data'!$M$3:$M$4658,MATCH(A269&amp;$H$398,'UNESCO Data'!$B$3:$B$4658&amp;'UNESCO Data'!$A$3:$A$4658,0))</f>
        <v/>
      </c>
      <c r="I269" s="40" t="str">
        <f t="array" ref="I269">INDEX('UNESCO Data'!$M$3:$M$4658,MATCH(A269&amp;$I$398,'UNESCO Data'!$B$3:$B$4658&amp;'UNESCO Data'!$A$3:$A$4658,0))</f>
        <v/>
      </c>
      <c r="J269" s="40">
        <f t="array" ref="J269">INDEX('UNESCO Data'!$M$3:$M$4658,MATCH(A269&amp;$J$397,'UNESCO Data'!$B$3:$B$4658&amp;'UNESCO Data'!$A$3:$A$4658,0))</f>
        <v>63.590389999999999</v>
      </c>
      <c r="K269" s="40">
        <f t="array" ref="K269">INDEX('UNESCO Data'!$M$3:$M$4658,MATCH(A269&amp;$K$397,'UNESCO Data'!$B$3:$B$4658&amp;'UNESCO Data'!$A$3:$A$4658,0))</f>
        <v>16.99747</v>
      </c>
      <c r="L269" s="40" t="str">
        <f t="array" ref="L269">INDEX('UNESCO Data'!$M$3:$M$4658,MATCH(A269&amp;$L$397,'UNESCO Data'!$B$3:$B$4658&amp;'UNESCO Data'!$A$3:$A$4658,0))</f>
        <v/>
      </c>
      <c r="M269" s="42">
        <f t="shared" si="9"/>
        <v>5</v>
      </c>
    </row>
    <row r="270" spans="1:13" x14ac:dyDescent="0.25">
      <c r="A270" s="41" t="s">
        <v>72</v>
      </c>
      <c r="B270" s="40">
        <f t="array" ref="B270">INDEX('UNESCO Data'!$M$3:$M$4658,MATCH(A270&amp;$B$398,'UNESCO Data'!$B$3:$B$4658&amp;'UNESCO Data'!$A$3:$A$4658,0))</f>
        <v>11.82831</v>
      </c>
      <c r="C270" s="40">
        <f t="array" ref="C270">INDEX('UNESCO Data'!$M$3:$M$4658,MATCH(A270&amp;$C$398,'UNESCO Data'!$B$3:$B$4658&amp;'UNESCO Data'!$A$3:$A$4658,0))</f>
        <v>23.07546</v>
      </c>
      <c r="D270" s="40">
        <f t="array" ref="D270">INDEX('UNESCO Data'!$M$3:$M$4658,MATCH(A270&amp;$D$398,'UNESCO Data'!$B$3:$B$4658&amp;'UNESCO Data'!$A$3:$A$4658,0))</f>
        <v>49.206609999999998</v>
      </c>
      <c r="E270" s="40">
        <f t="array" ref="E270">INDEX('UNESCO Data'!$M$3:$M$4658,MATCH(A270&amp;$E$398,'UNESCO Data'!$B$3:$B$4658&amp;'UNESCO Data'!$A$3:$A$4658,0))</f>
        <v>58.7</v>
      </c>
      <c r="F270" s="40">
        <f t="array" ref="F270">INDEX('UNESCO Data'!$M$3:$M$4658,MATCH(A270&amp;$F$398,'UNESCO Data'!$B$3:$B$4658&amp;'UNESCO Data'!$A$3:$A$4658,0))</f>
        <v>38.046600000000005</v>
      </c>
      <c r="G270" s="40">
        <f t="array" ref="G270">INDEX('UNESCO Data'!$M$3:$M$4658,MATCH(A270&amp;$G$398,'UNESCO Data'!$B$3:$B$4658&amp;'UNESCO Data'!$A$3:$A$4658,0))</f>
        <v>22.292839999999998</v>
      </c>
      <c r="H270" s="40">
        <f t="array" ref="H270">INDEX('UNESCO Data'!$M$3:$M$4658,MATCH(A270&amp;$H$398,'UNESCO Data'!$B$3:$B$4658&amp;'UNESCO Data'!$A$3:$A$4658,0))</f>
        <v>7.1494600000000004</v>
      </c>
      <c r="I270" s="40">
        <f t="array" ref="I270">INDEX('UNESCO Data'!$M$3:$M$4658,MATCH(A270&amp;$I$398,'UNESCO Data'!$B$3:$B$4658&amp;'UNESCO Data'!$A$3:$A$4658,0))</f>
        <v>95.496539999999996</v>
      </c>
      <c r="J270" s="40" t="str">
        <f t="array" ref="J270">INDEX('UNESCO Data'!$M$3:$M$4658,MATCH(A270&amp;$J$397,'UNESCO Data'!$B$3:$B$4658&amp;'UNESCO Data'!$A$3:$A$4658,0))</f>
        <v/>
      </c>
      <c r="K270" s="40">
        <f t="array" ref="K270">INDEX('UNESCO Data'!$M$3:$M$4658,MATCH(A270&amp;$K$397,'UNESCO Data'!$B$3:$B$4658&amp;'UNESCO Data'!$A$3:$A$4658,0))</f>
        <v>20.40727</v>
      </c>
      <c r="L270" s="40">
        <f t="array" ref="L270">INDEX('UNESCO Data'!$M$3:$M$4658,MATCH(A270&amp;$L$397,'UNESCO Data'!$B$3:$B$4658&amp;'UNESCO Data'!$A$3:$A$4658,0))</f>
        <v>24.0855</v>
      </c>
      <c r="M270" s="42">
        <f t="shared" si="9"/>
        <v>10</v>
      </c>
    </row>
    <row r="271" spans="1:13" x14ac:dyDescent="0.25">
      <c r="A271" s="41" t="s">
        <v>73</v>
      </c>
      <c r="B271" s="40">
        <f t="array" ref="B271">INDEX('UNESCO Data'!$M$3:$M$4658,MATCH(A271&amp;$B$398,'UNESCO Data'!$B$3:$B$4658&amp;'UNESCO Data'!$A$3:$A$4658,0))</f>
        <v>16.30817</v>
      </c>
      <c r="C271" s="40">
        <f t="array" ref="C271">INDEX('UNESCO Data'!$M$3:$M$4658,MATCH(A271&amp;$C$398,'UNESCO Data'!$B$3:$B$4658&amp;'UNESCO Data'!$A$3:$A$4658,0))</f>
        <v>43.230969999999999</v>
      </c>
      <c r="D271" s="40">
        <f t="array" ref="D271">INDEX('UNESCO Data'!$M$3:$M$4658,MATCH(A271&amp;$D$398,'UNESCO Data'!$B$3:$B$4658&amp;'UNESCO Data'!$A$3:$A$4658,0))</f>
        <v>60.285640000000001</v>
      </c>
      <c r="E271" s="40">
        <f t="array" ref="E271">INDEX('UNESCO Data'!$M$3:$M$4658,MATCH(A271&amp;$E$398,'UNESCO Data'!$B$3:$B$4658&amp;'UNESCO Data'!$A$3:$A$4658,0))</f>
        <v>49.378619999999998</v>
      </c>
      <c r="F271" s="40">
        <f t="array" ref="F271">INDEX('UNESCO Data'!$M$3:$M$4658,MATCH(A271&amp;$F$398,'UNESCO Data'!$B$3:$B$4658&amp;'UNESCO Data'!$A$3:$A$4658,0))</f>
        <v>32.297600000000003</v>
      </c>
      <c r="G271" s="40">
        <f t="array" ref="G271">INDEX('UNESCO Data'!$M$3:$M$4658,MATCH(A271&amp;$G$398,'UNESCO Data'!$B$3:$B$4658&amp;'UNESCO Data'!$A$3:$A$4658,0))</f>
        <v>23.043330000000001</v>
      </c>
      <c r="H271" s="40">
        <f t="array" ref="H271">INDEX('UNESCO Data'!$M$3:$M$4658,MATCH(A271&amp;$H$398,'UNESCO Data'!$B$3:$B$4658&amp;'UNESCO Data'!$A$3:$A$4658,0))</f>
        <v>2.64113</v>
      </c>
      <c r="I271" s="40">
        <f t="array" ref="I271">INDEX('UNESCO Data'!$M$3:$M$4658,MATCH(A271&amp;$I$398,'UNESCO Data'!$B$3:$B$4658&amp;'UNESCO Data'!$A$3:$A$4658,0))</f>
        <v>43.034790000000001</v>
      </c>
      <c r="J271" s="40">
        <f t="array" ref="J271">INDEX('UNESCO Data'!$M$3:$M$4658,MATCH(A271&amp;$J$397,'UNESCO Data'!$B$3:$B$4658&amp;'UNESCO Data'!$A$3:$A$4658,0))</f>
        <v>75.003950000000003</v>
      </c>
      <c r="K271" s="40">
        <f t="array" ref="K271">INDEX('UNESCO Data'!$M$3:$M$4658,MATCH(A271&amp;$K$397,'UNESCO Data'!$B$3:$B$4658&amp;'UNESCO Data'!$A$3:$A$4658,0))</f>
        <v>45.590960000000003</v>
      </c>
      <c r="L271" s="40">
        <f t="array" ref="L271">INDEX('UNESCO Data'!$M$3:$M$4658,MATCH(A271&amp;$L$397,'UNESCO Data'!$B$3:$B$4658&amp;'UNESCO Data'!$A$3:$A$4658,0))</f>
        <v>11.989509999999999</v>
      </c>
      <c r="M271" s="42">
        <f t="shared" si="9"/>
        <v>11</v>
      </c>
    </row>
    <row r="272" spans="1:13" x14ac:dyDescent="0.25">
      <c r="A272" s="41" t="s">
        <v>74</v>
      </c>
      <c r="B272" s="40">
        <f t="array" ref="B272">INDEX('UNESCO Data'!$M$3:$M$4658,MATCH(A272&amp;$B$398,'UNESCO Data'!$B$3:$B$4658&amp;'UNESCO Data'!$A$3:$A$4658,0))</f>
        <v>29.08567</v>
      </c>
      <c r="C272" s="40" t="str">
        <f t="array" ref="C272">INDEX('UNESCO Data'!$M$3:$M$4658,MATCH(A272&amp;$C$398,'UNESCO Data'!$B$3:$B$4658&amp;'UNESCO Data'!$A$3:$A$4658,0))</f>
        <v/>
      </c>
      <c r="D272" s="40" t="str">
        <f t="array" ref="D272">INDEX('UNESCO Data'!$M$3:$M$4658,MATCH(A272&amp;$D$398,'UNESCO Data'!$B$3:$B$4658&amp;'UNESCO Data'!$A$3:$A$4658,0))</f>
        <v/>
      </c>
      <c r="E272" s="40" t="str">
        <f t="array" ref="E272">INDEX('UNESCO Data'!$M$3:$M$4658,MATCH(A272&amp;$E$398,'UNESCO Data'!$B$3:$B$4658&amp;'UNESCO Data'!$A$3:$A$4658,0))</f>
        <v/>
      </c>
      <c r="F272" s="40" t="str">
        <f t="array" ref="F272">INDEX('UNESCO Data'!$M$3:$M$4658,MATCH(A272&amp;$F$398,'UNESCO Data'!$B$3:$B$4658&amp;'UNESCO Data'!$A$3:$A$4658,0))</f>
        <v/>
      </c>
      <c r="G272" s="40" t="str">
        <f t="array" ref="G272">INDEX('UNESCO Data'!$M$3:$M$4658,MATCH(A272&amp;$G$398,'UNESCO Data'!$B$3:$B$4658&amp;'UNESCO Data'!$A$3:$A$4658,0))</f>
        <v/>
      </c>
      <c r="H272" s="40" t="str">
        <f t="array" ref="H272">INDEX('UNESCO Data'!$M$3:$M$4658,MATCH(A272&amp;$H$398,'UNESCO Data'!$B$3:$B$4658&amp;'UNESCO Data'!$A$3:$A$4658,0))</f>
        <v/>
      </c>
      <c r="I272" s="40">
        <f t="array" ref="I272">INDEX('UNESCO Data'!$M$3:$M$4658,MATCH(A272&amp;$I$398,'UNESCO Data'!$B$3:$B$4658&amp;'UNESCO Data'!$A$3:$A$4658,0))</f>
        <v>80.767949999999999</v>
      </c>
      <c r="J272" s="40">
        <f t="array" ref="J272">INDEX('UNESCO Data'!$M$3:$M$4658,MATCH(A272&amp;$J$397,'UNESCO Data'!$B$3:$B$4658&amp;'UNESCO Data'!$A$3:$A$4658,0))</f>
        <v>38.9313</v>
      </c>
      <c r="K272" s="40">
        <f t="array" ref="K272">INDEX('UNESCO Data'!$M$3:$M$4658,MATCH(A272&amp;$K$397,'UNESCO Data'!$B$3:$B$4658&amp;'UNESCO Data'!$A$3:$A$4658,0))</f>
        <v>51.925150000000002</v>
      </c>
      <c r="L272" s="40">
        <f t="array" ref="L272">INDEX('UNESCO Data'!$M$3:$M$4658,MATCH(A272&amp;$L$397,'UNESCO Data'!$B$3:$B$4658&amp;'UNESCO Data'!$A$3:$A$4658,0))</f>
        <v>16.191379999999999</v>
      </c>
      <c r="M272" s="42">
        <f t="shared" si="9"/>
        <v>5</v>
      </c>
    </row>
    <row r="273" spans="1:13" x14ac:dyDescent="0.25">
      <c r="A273" s="41" t="s">
        <v>75</v>
      </c>
      <c r="B273" s="40">
        <f t="array" ref="B273">INDEX('UNESCO Data'!$M$3:$M$4658,MATCH(A273&amp;$B$398,'UNESCO Data'!$B$3:$B$4658&amp;'UNESCO Data'!$A$3:$A$4658,0))</f>
        <v>13.50475</v>
      </c>
      <c r="C273" s="40">
        <f t="array" ref="C273">INDEX('UNESCO Data'!$M$3:$M$4658,MATCH(A273&amp;$C$398,'UNESCO Data'!$B$3:$B$4658&amp;'UNESCO Data'!$A$3:$A$4658,0))</f>
        <v>10.279960000000001</v>
      </c>
      <c r="D273" s="40">
        <f t="array" ref="D273">INDEX('UNESCO Data'!$M$3:$M$4658,MATCH(A273&amp;$D$398,'UNESCO Data'!$B$3:$B$4658&amp;'UNESCO Data'!$A$3:$A$4658,0))</f>
        <v>26.53417</v>
      </c>
      <c r="E273" s="40" t="str">
        <f t="array" ref="E273">INDEX('UNESCO Data'!$M$3:$M$4658,MATCH(A273&amp;$E$398,'UNESCO Data'!$B$3:$B$4658&amp;'UNESCO Data'!$A$3:$A$4658,0))</f>
        <v/>
      </c>
      <c r="F273" s="40" t="str">
        <f t="array" ref="F273">INDEX('UNESCO Data'!$M$3:$M$4658,MATCH(A273&amp;$F$398,'UNESCO Data'!$B$3:$B$4658&amp;'UNESCO Data'!$A$3:$A$4658,0))</f>
        <v/>
      </c>
      <c r="G273" s="40" t="str">
        <f t="array" ref="G273">INDEX('UNESCO Data'!$M$3:$M$4658,MATCH(A273&amp;$G$398,'UNESCO Data'!$B$3:$B$4658&amp;'UNESCO Data'!$A$3:$A$4658,0))</f>
        <v/>
      </c>
      <c r="H273" s="40" t="str">
        <f t="array" ref="H273">INDEX('UNESCO Data'!$M$3:$M$4658,MATCH(A273&amp;$H$398,'UNESCO Data'!$B$3:$B$4658&amp;'UNESCO Data'!$A$3:$A$4658,0))</f>
        <v/>
      </c>
      <c r="I273" s="40">
        <f t="array" ref="I273">INDEX('UNESCO Data'!$M$3:$M$4658,MATCH(A273&amp;$I$398,'UNESCO Data'!$B$3:$B$4658&amp;'UNESCO Data'!$A$3:$A$4658,0))</f>
        <v>94.011700000000005</v>
      </c>
      <c r="J273" s="40">
        <f t="array" ref="J273">INDEX('UNESCO Data'!$M$3:$M$4658,MATCH(A273&amp;$J$397,'UNESCO Data'!$B$3:$B$4658&amp;'UNESCO Data'!$A$3:$A$4658,0))</f>
        <v>69.649420000000006</v>
      </c>
      <c r="K273" s="40">
        <f t="array" ref="K273">INDEX('UNESCO Data'!$M$3:$M$4658,MATCH(A273&amp;$K$397,'UNESCO Data'!$B$3:$B$4658&amp;'UNESCO Data'!$A$3:$A$4658,0))</f>
        <v>23.1645</v>
      </c>
      <c r="L273" s="40">
        <f t="array" ref="L273">INDEX('UNESCO Data'!$M$3:$M$4658,MATCH(A273&amp;$L$397,'UNESCO Data'!$B$3:$B$4658&amp;'UNESCO Data'!$A$3:$A$4658,0))</f>
        <v>10.26061</v>
      </c>
      <c r="M273" s="42">
        <f t="shared" si="9"/>
        <v>7</v>
      </c>
    </row>
    <row r="274" spans="1:13" x14ac:dyDescent="0.25">
      <c r="A274" s="41" t="s">
        <v>76</v>
      </c>
      <c r="B274" s="40">
        <f t="array" ref="B274">INDEX('UNESCO Data'!$M$3:$M$4658,MATCH(A274&amp;$B$398,'UNESCO Data'!$B$3:$B$4658&amp;'UNESCO Data'!$A$3:$A$4658,0))</f>
        <v>14.415190000000001</v>
      </c>
      <c r="C274" s="40">
        <f t="array" ref="C274">INDEX('UNESCO Data'!$M$3:$M$4658,MATCH(A274&amp;$C$398,'UNESCO Data'!$B$3:$B$4658&amp;'UNESCO Data'!$A$3:$A$4658,0))</f>
        <v>6.7460500000000003</v>
      </c>
      <c r="D274" s="40">
        <f t="array" ref="D274">INDEX('UNESCO Data'!$M$3:$M$4658,MATCH(A274&amp;$D$398,'UNESCO Data'!$B$3:$B$4658&amp;'UNESCO Data'!$A$3:$A$4658,0))</f>
        <v>14.33737</v>
      </c>
      <c r="E274" s="40">
        <f t="array" ref="E274">INDEX('UNESCO Data'!$M$3:$M$4658,MATCH(A274&amp;$E$398,'UNESCO Data'!$B$3:$B$4658&amp;'UNESCO Data'!$A$3:$A$4658,0))</f>
        <v>39.115070000000003</v>
      </c>
      <c r="F274" s="40">
        <f t="array" ref="F274">INDEX('UNESCO Data'!$M$3:$M$4658,MATCH(A274&amp;$F$398,'UNESCO Data'!$B$3:$B$4658&amp;'UNESCO Data'!$A$3:$A$4658,0))</f>
        <v>28.997779999999999</v>
      </c>
      <c r="G274" s="40">
        <f t="array" ref="G274">INDEX('UNESCO Data'!$M$3:$M$4658,MATCH(A274&amp;$G$398,'UNESCO Data'!$B$3:$B$4658&amp;'UNESCO Data'!$A$3:$A$4658,0))</f>
        <v>14.34803</v>
      </c>
      <c r="H274" s="40">
        <f t="array" ref="H274">INDEX('UNESCO Data'!$M$3:$M$4658,MATCH(A274&amp;$H$398,'UNESCO Data'!$B$3:$B$4658&amp;'UNESCO Data'!$A$3:$A$4658,0))</f>
        <v>8.3211910000000007</v>
      </c>
      <c r="I274" s="40">
        <f t="array" ref="I274">INDEX('UNESCO Data'!$M$3:$M$4658,MATCH(A274&amp;$I$398,'UNESCO Data'!$B$3:$B$4658&amp;'UNESCO Data'!$A$3:$A$4658,0))</f>
        <v>82.537459999999996</v>
      </c>
      <c r="J274" s="40" t="str">
        <f t="array" ref="J274">INDEX('UNESCO Data'!$M$3:$M$4658,MATCH(A274&amp;$J$397,'UNESCO Data'!$B$3:$B$4658&amp;'UNESCO Data'!$A$3:$A$4658,0))</f>
        <v/>
      </c>
      <c r="K274" s="40" t="str">
        <f t="array" ref="K274">INDEX('UNESCO Data'!$M$3:$M$4658,MATCH(A274&amp;$K$397,'UNESCO Data'!$B$3:$B$4658&amp;'UNESCO Data'!$A$3:$A$4658,0))</f>
        <v/>
      </c>
      <c r="L274" s="40" t="str">
        <f t="array" ref="L274">INDEX('UNESCO Data'!$M$3:$M$4658,MATCH(A274&amp;$L$397,'UNESCO Data'!$B$3:$B$4658&amp;'UNESCO Data'!$A$3:$A$4658,0))</f>
        <v/>
      </c>
      <c r="M274" s="42">
        <f t="shared" si="9"/>
        <v>8</v>
      </c>
    </row>
    <row r="275" spans="1:13" x14ac:dyDescent="0.25">
      <c r="A275" s="41" t="s">
        <v>77</v>
      </c>
      <c r="B275" s="40">
        <f t="array" ref="B275">INDEX('UNESCO Data'!$M$3:$M$4658,MATCH(A275&amp;$B$398,'UNESCO Data'!$B$3:$B$4658&amp;'UNESCO Data'!$A$3:$A$4658,0))</f>
        <v>7.2347599999999996</v>
      </c>
      <c r="C275" s="40">
        <f t="array" ref="C275">INDEX('UNESCO Data'!$M$3:$M$4658,MATCH(A275&amp;$C$398,'UNESCO Data'!$B$3:$B$4658&amp;'UNESCO Data'!$A$3:$A$4658,0))</f>
        <v>27.274290000000001</v>
      </c>
      <c r="D275" s="40">
        <f t="array" ref="D275">INDEX('UNESCO Data'!$M$3:$M$4658,MATCH(A275&amp;$D$398,'UNESCO Data'!$B$3:$B$4658&amp;'UNESCO Data'!$A$3:$A$4658,0))</f>
        <v>48.51764</v>
      </c>
      <c r="E275" s="40">
        <f t="array" ref="E275">INDEX('UNESCO Data'!$M$3:$M$4658,MATCH(A275&amp;$E$398,'UNESCO Data'!$B$3:$B$4658&amp;'UNESCO Data'!$A$3:$A$4658,0))</f>
        <v>80.2</v>
      </c>
      <c r="F275" s="40">
        <f t="array" ref="F275">INDEX('UNESCO Data'!$M$3:$M$4658,MATCH(A275&amp;$F$398,'UNESCO Data'!$B$3:$B$4658&amp;'UNESCO Data'!$A$3:$A$4658,0))</f>
        <v>41.834139999999998</v>
      </c>
      <c r="G275" s="40">
        <f t="array" ref="G275">INDEX('UNESCO Data'!$M$3:$M$4658,MATCH(A275&amp;$G$398,'UNESCO Data'!$B$3:$B$4658&amp;'UNESCO Data'!$A$3:$A$4658,0))</f>
        <v>35.106070000000003</v>
      </c>
      <c r="H275" s="40">
        <f t="array" ref="H275">INDEX('UNESCO Data'!$M$3:$M$4658,MATCH(A275&amp;$H$398,'UNESCO Data'!$B$3:$B$4658&amp;'UNESCO Data'!$A$3:$A$4658,0))</f>
        <v>6.1517299999999997</v>
      </c>
      <c r="I275" s="40">
        <f t="array" ref="I275">INDEX('UNESCO Data'!$M$3:$M$4658,MATCH(A275&amp;$I$398,'UNESCO Data'!$B$3:$B$4658&amp;'UNESCO Data'!$A$3:$A$4658,0))</f>
        <v>96.236620000000002</v>
      </c>
      <c r="J275" s="40" t="str">
        <f t="array" ref="J275">INDEX('UNESCO Data'!$M$3:$M$4658,MATCH(A275&amp;$J$397,'UNESCO Data'!$B$3:$B$4658&amp;'UNESCO Data'!$A$3:$A$4658,0))</f>
        <v/>
      </c>
      <c r="K275" s="40">
        <f t="array" ref="K275">INDEX('UNESCO Data'!$M$3:$M$4658,MATCH(A275&amp;$K$397,'UNESCO Data'!$B$3:$B$4658&amp;'UNESCO Data'!$A$3:$A$4658,0))</f>
        <v>29.145659999999999</v>
      </c>
      <c r="L275" s="40">
        <f t="array" ref="L275">INDEX('UNESCO Data'!$M$3:$M$4658,MATCH(A275&amp;$L$397,'UNESCO Data'!$B$3:$B$4658&amp;'UNESCO Data'!$A$3:$A$4658,0))</f>
        <v>19.230509999999999</v>
      </c>
      <c r="M275" s="42">
        <f t="shared" si="9"/>
        <v>10</v>
      </c>
    </row>
    <row r="276" spans="1:13" x14ac:dyDescent="0.25">
      <c r="A276" s="41" t="s">
        <v>78</v>
      </c>
      <c r="B276" s="40">
        <f t="array" ref="B276">INDEX('UNESCO Data'!$M$3:$M$4658,MATCH(A276&amp;$B$398,'UNESCO Data'!$B$3:$B$4658&amp;'UNESCO Data'!$A$3:$A$4658,0))</f>
        <v>4.3549499999999997</v>
      </c>
      <c r="C276" s="40">
        <f t="array" ref="C276">INDEX('UNESCO Data'!$M$3:$M$4658,MATCH(A276&amp;$C$398,'UNESCO Data'!$B$3:$B$4658&amp;'UNESCO Data'!$A$3:$A$4658,0))</f>
        <v>1.82361</v>
      </c>
      <c r="D276" s="40">
        <f t="array" ref="D276">INDEX('UNESCO Data'!$M$3:$M$4658,MATCH(A276&amp;$D$398,'UNESCO Data'!$B$3:$B$4658&amp;'UNESCO Data'!$A$3:$A$4658,0))</f>
        <v>9.6055100000000007</v>
      </c>
      <c r="E276" s="40" t="str">
        <f t="array" ref="E276">INDEX('UNESCO Data'!$M$3:$M$4658,MATCH(A276&amp;$E$398,'UNESCO Data'!$B$3:$B$4658&amp;'UNESCO Data'!$A$3:$A$4658,0))</f>
        <v/>
      </c>
      <c r="F276" s="40">
        <f t="array" ref="F276">INDEX('UNESCO Data'!$M$3:$M$4658,MATCH(A276&amp;$F$398,'UNESCO Data'!$B$3:$B$4658&amp;'UNESCO Data'!$A$3:$A$4658,0))</f>
        <v>98.231250000000003</v>
      </c>
      <c r="G276" s="40">
        <f t="array" ref="G276">INDEX('UNESCO Data'!$M$3:$M$4658,MATCH(A276&amp;$G$398,'UNESCO Data'!$B$3:$B$4658&amp;'UNESCO Data'!$A$3:$A$4658,0))</f>
        <v>85.243919999999989</v>
      </c>
      <c r="H276" s="40">
        <f t="array" ref="H276">INDEX('UNESCO Data'!$M$3:$M$4658,MATCH(A276&amp;$H$398,'UNESCO Data'!$B$3:$B$4658&amp;'UNESCO Data'!$A$3:$A$4658,0))</f>
        <v>12.50563</v>
      </c>
      <c r="I276" s="40">
        <f t="array" ref="I276">INDEX('UNESCO Data'!$M$3:$M$4658,MATCH(A276&amp;$I$398,'UNESCO Data'!$B$3:$B$4658&amp;'UNESCO Data'!$A$3:$A$4658,0))</f>
        <v>99.280649999999994</v>
      </c>
      <c r="J276" s="40" t="str">
        <f t="array" ref="J276">INDEX('UNESCO Data'!$M$3:$M$4658,MATCH(A276&amp;$J$397,'UNESCO Data'!$B$3:$B$4658&amp;'UNESCO Data'!$A$3:$A$4658,0))</f>
        <v/>
      </c>
      <c r="K276" s="40">
        <f t="array" ref="K276">INDEX('UNESCO Data'!$M$3:$M$4658,MATCH(A276&amp;$K$397,'UNESCO Data'!$B$3:$B$4658&amp;'UNESCO Data'!$A$3:$A$4658,0))</f>
        <v>10.978630000000001</v>
      </c>
      <c r="L276" s="40">
        <f t="array" ref="L276">INDEX('UNESCO Data'!$M$3:$M$4658,MATCH(A276&amp;$L$397,'UNESCO Data'!$B$3:$B$4658&amp;'UNESCO Data'!$A$3:$A$4658,0))</f>
        <v>9.4130500000000001</v>
      </c>
      <c r="M276" s="42">
        <f t="shared" si="9"/>
        <v>9</v>
      </c>
    </row>
    <row r="277" spans="1:13" x14ac:dyDescent="0.25">
      <c r="A277" s="41" t="s">
        <v>79</v>
      </c>
      <c r="B277" s="40">
        <f t="array" ref="B277">INDEX('UNESCO Data'!$M$3:$M$4658,MATCH(A277&amp;$B$398,'UNESCO Data'!$B$3:$B$4658&amp;'UNESCO Data'!$A$3:$A$4658,0))</f>
        <v>0.39683000000000002</v>
      </c>
      <c r="C277" s="40">
        <f t="array" ref="C277">INDEX('UNESCO Data'!$M$3:$M$4658,MATCH(A277&amp;$C$398,'UNESCO Data'!$B$3:$B$4658&amp;'UNESCO Data'!$A$3:$A$4658,0))</f>
        <v>3.1109800000000001</v>
      </c>
      <c r="D277" s="40">
        <f t="array" ref="D277">INDEX('UNESCO Data'!$M$3:$M$4658,MATCH(A277&amp;$D$398,'UNESCO Data'!$B$3:$B$4658&amp;'UNESCO Data'!$A$3:$A$4658,0))</f>
        <v>19.84554</v>
      </c>
      <c r="E277" s="40" t="str">
        <f t="array" ref="E277">INDEX('UNESCO Data'!$M$3:$M$4658,MATCH(A277&amp;$E$398,'UNESCO Data'!$B$3:$B$4658&amp;'UNESCO Data'!$A$3:$A$4658,0))</f>
        <v/>
      </c>
      <c r="F277" s="40">
        <f t="array" ref="F277">INDEX('UNESCO Data'!$M$3:$M$4658,MATCH(A277&amp;$F$398,'UNESCO Data'!$B$3:$B$4658&amp;'UNESCO Data'!$A$3:$A$4658,0))</f>
        <v>99.743589999999998</v>
      </c>
      <c r="G277" s="40">
        <f t="array" ref="G277">INDEX('UNESCO Data'!$M$3:$M$4658,MATCH(A277&amp;$G$398,'UNESCO Data'!$B$3:$B$4658&amp;'UNESCO Data'!$A$3:$A$4658,0))</f>
        <v>53.229930000000003</v>
      </c>
      <c r="H277" s="40" t="str">
        <f t="array" ref="H277">INDEX('UNESCO Data'!$M$3:$M$4658,MATCH(A277&amp;$H$398,'UNESCO Data'!$B$3:$B$4658&amp;'UNESCO Data'!$A$3:$A$4658,0))</f>
        <v/>
      </c>
      <c r="I277" s="40" t="str">
        <f t="array" ref="I277">INDEX('UNESCO Data'!$M$3:$M$4658,MATCH(A277&amp;$I$398,'UNESCO Data'!$B$3:$B$4658&amp;'UNESCO Data'!$A$3:$A$4658,0))</f>
        <v/>
      </c>
      <c r="J277" s="40" t="str">
        <f t="array" ref="J277">INDEX('UNESCO Data'!$M$3:$M$4658,MATCH(A277&amp;$J$397,'UNESCO Data'!$B$3:$B$4658&amp;'UNESCO Data'!$A$3:$A$4658,0))</f>
        <v/>
      </c>
      <c r="K277" s="40">
        <f t="array" ref="K277">INDEX('UNESCO Data'!$M$3:$M$4658,MATCH(A277&amp;$K$397,'UNESCO Data'!$B$3:$B$4658&amp;'UNESCO Data'!$A$3:$A$4658,0))</f>
        <v>9.8560499999999998</v>
      </c>
      <c r="L277" s="40">
        <f t="array" ref="L277">INDEX('UNESCO Data'!$M$3:$M$4658,MATCH(A277&amp;$L$397,'UNESCO Data'!$B$3:$B$4658&amp;'UNESCO Data'!$A$3:$A$4658,0))</f>
        <v>17.669419999999999</v>
      </c>
      <c r="M277" s="42">
        <f t="shared" si="9"/>
        <v>7</v>
      </c>
    </row>
    <row r="278" spans="1:13" x14ac:dyDescent="0.25">
      <c r="A278" s="41" t="s">
        <v>80</v>
      </c>
      <c r="B278" s="40">
        <f t="array" ref="B278">INDEX('UNESCO Data'!$M$3:$M$4658,MATCH(A278&amp;$B$398,'UNESCO Data'!$B$3:$B$4658&amp;'UNESCO Data'!$A$3:$A$4658,0))</f>
        <v>2.90123</v>
      </c>
      <c r="C278" s="40">
        <f t="array" ref="C278">INDEX('UNESCO Data'!$M$3:$M$4658,MATCH(A278&amp;$C$398,'UNESCO Data'!$B$3:$B$4658&amp;'UNESCO Data'!$A$3:$A$4658,0))</f>
        <v>17.269079999999999</v>
      </c>
      <c r="D278" s="40">
        <f t="array" ref="D278">INDEX('UNESCO Data'!$M$3:$M$4658,MATCH(A278&amp;$D$398,'UNESCO Data'!$B$3:$B$4658&amp;'UNESCO Data'!$A$3:$A$4658,0))</f>
        <v>47.017400000000002</v>
      </c>
      <c r="E278" s="40">
        <f t="array" ref="E278">INDEX('UNESCO Data'!$M$3:$M$4658,MATCH(A278&amp;$E$398,'UNESCO Data'!$B$3:$B$4658&amp;'UNESCO Data'!$A$3:$A$4658,0))</f>
        <v>88.936790000000002</v>
      </c>
      <c r="F278" s="40">
        <f t="array" ref="F278">INDEX('UNESCO Data'!$M$3:$M$4658,MATCH(A278&amp;$F$398,'UNESCO Data'!$B$3:$B$4658&amp;'UNESCO Data'!$A$3:$A$4658,0))</f>
        <v>73.583069999999992</v>
      </c>
      <c r="G278" s="40">
        <f t="array" ref="G278">INDEX('UNESCO Data'!$M$3:$M$4658,MATCH(A278&amp;$G$398,'UNESCO Data'!$B$3:$B$4658&amp;'UNESCO Data'!$A$3:$A$4658,0))</f>
        <v>33.475149999999999</v>
      </c>
      <c r="H278" s="40">
        <f t="array" ref="H278">INDEX('UNESCO Data'!$M$3:$M$4658,MATCH(A278&amp;$H$398,'UNESCO Data'!$B$3:$B$4658&amp;'UNESCO Data'!$A$3:$A$4658,0))</f>
        <v>6.6504200000000004</v>
      </c>
      <c r="I278" s="40">
        <f t="array" ref="I278">INDEX('UNESCO Data'!$M$3:$M$4658,MATCH(A278&amp;$I$398,'UNESCO Data'!$B$3:$B$4658&amp;'UNESCO Data'!$A$3:$A$4658,0))</f>
        <v>91.835160000000002</v>
      </c>
      <c r="J278" s="40">
        <f t="array" ref="J278">INDEX('UNESCO Data'!$M$3:$M$4658,MATCH(A278&amp;$J$397,'UNESCO Data'!$B$3:$B$4658&amp;'UNESCO Data'!$A$3:$A$4658,0))</f>
        <v>77.245059999999995</v>
      </c>
      <c r="K278" s="40">
        <f t="array" ref="K278">INDEX('UNESCO Data'!$M$3:$M$4658,MATCH(A278&amp;$K$397,'UNESCO Data'!$B$3:$B$4658&amp;'UNESCO Data'!$A$3:$A$4658,0))</f>
        <v>31.49146</v>
      </c>
      <c r="L278" s="40">
        <f t="array" ref="L278">INDEX('UNESCO Data'!$M$3:$M$4658,MATCH(A278&amp;$L$397,'UNESCO Data'!$B$3:$B$4658&amp;'UNESCO Data'!$A$3:$A$4658,0))</f>
        <v>14.090960000000001</v>
      </c>
      <c r="M278" s="42">
        <f t="shared" si="9"/>
        <v>11</v>
      </c>
    </row>
    <row r="279" spans="1:13" x14ac:dyDescent="0.25">
      <c r="A279" s="41" t="s">
        <v>81</v>
      </c>
      <c r="B279" s="40">
        <f t="array" ref="B279">INDEX('UNESCO Data'!$M$3:$M$4658,MATCH(A279&amp;$B$398,'UNESCO Data'!$B$3:$B$4658&amp;'UNESCO Data'!$A$3:$A$4658,0))</f>
        <v>8.9454899999999995</v>
      </c>
      <c r="C279" s="40">
        <f t="array" ref="C279">INDEX('UNESCO Data'!$M$3:$M$4658,MATCH(A279&amp;$C$398,'UNESCO Data'!$B$3:$B$4658&amp;'UNESCO Data'!$A$3:$A$4658,0))</f>
        <v>18.046849999999999</v>
      </c>
      <c r="D279" s="40">
        <f t="array" ref="D279">INDEX('UNESCO Data'!$M$3:$M$4658,MATCH(A279&amp;$D$398,'UNESCO Data'!$B$3:$B$4658&amp;'UNESCO Data'!$A$3:$A$4658,0))</f>
        <v>24.626349999999999</v>
      </c>
      <c r="E279" s="40">
        <f t="array" ref="E279">INDEX('UNESCO Data'!$M$3:$M$4658,MATCH(A279&amp;$E$398,'UNESCO Data'!$B$3:$B$4658&amp;'UNESCO Data'!$A$3:$A$4658,0))</f>
        <v>93.430449999999993</v>
      </c>
      <c r="F279" s="40">
        <f t="array" ref="F279">INDEX('UNESCO Data'!$M$3:$M$4658,MATCH(A279&amp;$F$398,'UNESCO Data'!$B$3:$B$4658&amp;'UNESCO Data'!$A$3:$A$4658,0))</f>
        <v>75.871160000000003</v>
      </c>
      <c r="G279" s="40">
        <f t="array" ref="G279">INDEX('UNESCO Data'!$M$3:$M$4658,MATCH(A279&amp;$G$398,'UNESCO Data'!$B$3:$B$4658&amp;'UNESCO Data'!$A$3:$A$4658,0))</f>
        <v>48.804099999999998</v>
      </c>
      <c r="H279" s="40">
        <f t="array" ref="H279">INDEX('UNESCO Data'!$M$3:$M$4658,MATCH(A279&amp;$H$398,'UNESCO Data'!$B$3:$B$4658&amp;'UNESCO Data'!$A$3:$A$4658,0))</f>
        <v>8.3850300000000004</v>
      </c>
      <c r="I279" s="40">
        <f t="array" ref="I279">INDEX('UNESCO Data'!$M$3:$M$4658,MATCH(A279&amp;$I$398,'UNESCO Data'!$B$3:$B$4658&amp;'UNESCO Data'!$A$3:$A$4658,0))</f>
        <v>99.698350000000005</v>
      </c>
      <c r="J279" s="40" t="str">
        <f t="array" ref="J279">INDEX('UNESCO Data'!$M$3:$M$4658,MATCH(A279&amp;$J$397,'UNESCO Data'!$B$3:$B$4658&amp;'UNESCO Data'!$A$3:$A$4658,0))</f>
        <v/>
      </c>
      <c r="K279" s="40">
        <f t="array" ref="K279">INDEX('UNESCO Data'!$M$3:$M$4658,MATCH(A279&amp;$K$397,'UNESCO Data'!$B$3:$B$4658&amp;'UNESCO Data'!$A$3:$A$4658,0))</f>
        <v>16.559349999999998</v>
      </c>
      <c r="L279" s="40">
        <f t="array" ref="L279">INDEX('UNESCO Data'!$M$3:$M$4658,MATCH(A279&amp;$L$397,'UNESCO Data'!$B$3:$B$4658&amp;'UNESCO Data'!$A$3:$A$4658,0))</f>
        <v>20.51763</v>
      </c>
      <c r="M279" s="42">
        <f t="shared" si="9"/>
        <v>10</v>
      </c>
    </row>
    <row r="280" spans="1:13" x14ac:dyDescent="0.25">
      <c r="A280" s="41" t="s">
        <v>82</v>
      </c>
      <c r="B280" s="40" t="str">
        <f t="array" ref="B280">INDEX('UNESCO Data'!$M$3:$M$4658,MATCH(A280&amp;$B$398,'UNESCO Data'!$B$3:$B$4658&amp;'UNESCO Data'!$A$3:$A$4658,0))</f>
        <v/>
      </c>
      <c r="C280" s="40">
        <f t="array" ref="C280">INDEX('UNESCO Data'!$M$3:$M$4658,MATCH(A280&amp;$C$398,'UNESCO Data'!$B$3:$B$4658&amp;'UNESCO Data'!$A$3:$A$4658,0))</f>
        <v>2.1044900000000002</v>
      </c>
      <c r="D280" s="40">
        <f t="array" ref="D280">INDEX('UNESCO Data'!$M$3:$M$4658,MATCH(A280&amp;$D$398,'UNESCO Data'!$B$3:$B$4658&amp;'UNESCO Data'!$A$3:$A$4658,0))</f>
        <v>34.017420000000001</v>
      </c>
      <c r="E280" s="40" t="str">
        <f t="array" ref="E280">INDEX('UNESCO Data'!$M$3:$M$4658,MATCH(A280&amp;$E$398,'UNESCO Data'!$B$3:$B$4658&amp;'UNESCO Data'!$A$3:$A$4658,0))</f>
        <v/>
      </c>
      <c r="F280" s="40" t="str">
        <f t="array" ref="F280">INDEX('UNESCO Data'!$M$3:$M$4658,MATCH(A280&amp;$F$398,'UNESCO Data'!$B$3:$B$4658&amp;'UNESCO Data'!$A$3:$A$4658,0))</f>
        <v/>
      </c>
      <c r="G280" s="40" t="str">
        <f t="array" ref="G280">INDEX('UNESCO Data'!$M$3:$M$4658,MATCH(A280&amp;$G$398,'UNESCO Data'!$B$3:$B$4658&amp;'UNESCO Data'!$A$3:$A$4658,0))</f>
        <v/>
      </c>
      <c r="H280" s="40" t="str">
        <f t="array" ref="H280">INDEX('UNESCO Data'!$M$3:$M$4658,MATCH(A280&amp;$H$398,'UNESCO Data'!$B$3:$B$4658&amp;'UNESCO Data'!$A$3:$A$4658,0))</f>
        <v/>
      </c>
      <c r="I280" s="40">
        <f t="array" ref="I280">INDEX('UNESCO Data'!$M$3:$M$4658,MATCH(A280&amp;$I$398,'UNESCO Data'!$B$3:$B$4658&amp;'UNESCO Data'!$A$3:$A$4658,0))</f>
        <v>98.267930000000007</v>
      </c>
      <c r="J280" s="40">
        <f t="array" ref="J280">INDEX('UNESCO Data'!$M$3:$M$4658,MATCH(A280&amp;$J$397,'UNESCO Data'!$B$3:$B$4658&amp;'UNESCO Data'!$A$3:$A$4658,0))</f>
        <v>100</v>
      </c>
      <c r="K280" s="40">
        <f t="array" ref="K280">INDEX('UNESCO Data'!$M$3:$M$4658,MATCH(A280&amp;$K$397,'UNESCO Data'!$B$3:$B$4658&amp;'UNESCO Data'!$A$3:$A$4658,0))</f>
        <v>26.774139999999999</v>
      </c>
      <c r="L280" s="40">
        <f t="array" ref="L280">INDEX('UNESCO Data'!$M$3:$M$4658,MATCH(A280&amp;$L$397,'UNESCO Data'!$B$3:$B$4658&amp;'UNESCO Data'!$A$3:$A$4658,0))</f>
        <v>18.568750000000001</v>
      </c>
      <c r="M280" s="42">
        <f t="shared" si="9"/>
        <v>6</v>
      </c>
    </row>
    <row r="281" spans="1:13" x14ac:dyDescent="0.25">
      <c r="A281" s="41" t="s">
        <v>83</v>
      </c>
      <c r="B281" s="40">
        <f t="array" ref="B281">INDEX('UNESCO Data'!$M$3:$M$4658,MATCH(A281&amp;$B$398,'UNESCO Data'!$B$3:$B$4658&amp;'UNESCO Data'!$A$3:$A$4658,0))</f>
        <v>7.0132899999999996</v>
      </c>
      <c r="C281" s="40">
        <f t="array" ref="C281">INDEX('UNESCO Data'!$M$3:$M$4658,MATCH(A281&amp;$C$398,'UNESCO Data'!$B$3:$B$4658&amp;'UNESCO Data'!$A$3:$A$4658,0))</f>
        <v>16.62452</v>
      </c>
      <c r="D281" s="40">
        <f t="array" ref="D281">INDEX('UNESCO Data'!$M$3:$M$4658,MATCH(A281&amp;$D$398,'UNESCO Data'!$B$3:$B$4658&amp;'UNESCO Data'!$A$3:$A$4658,0))</f>
        <v>45.502029999999998</v>
      </c>
      <c r="E281" s="40">
        <f t="array" ref="E281">INDEX('UNESCO Data'!$M$3:$M$4658,MATCH(A281&amp;$E$398,'UNESCO Data'!$B$3:$B$4658&amp;'UNESCO Data'!$A$3:$A$4658,0))</f>
        <v>68.353989999999996</v>
      </c>
      <c r="F281" s="40">
        <f t="array" ref="F281">INDEX('UNESCO Data'!$M$3:$M$4658,MATCH(A281&amp;$F$398,'UNESCO Data'!$B$3:$B$4658&amp;'UNESCO Data'!$A$3:$A$4658,0))</f>
        <v>37.953580000000002</v>
      </c>
      <c r="G281" s="40">
        <f t="array" ref="G281">INDEX('UNESCO Data'!$M$3:$M$4658,MATCH(A281&amp;$G$398,'UNESCO Data'!$B$3:$B$4658&amp;'UNESCO Data'!$A$3:$A$4658,0))</f>
        <v>19.155740000000002</v>
      </c>
      <c r="H281" s="40">
        <f t="array" ref="H281">INDEX('UNESCO Data'!$M$3:$M$4658,MATCH(A281&amp;$H$398,'UNESCO Data'!$B$3:$B$4658&amp;'UNESCO Data'!$A$3:$A$4658,0))</f>
        <v>8.2826000000000004</v>
      </c>
      <c r="I281" s="40">
        <f t="array" ref="I281">INDEX('UNESCO Data'!$M$3:$M$4658,MATCH(A281&amp;$I$398,'UNESCO Data'!$B$3:$B$4658&amp;'UNESCO Data'!$A$3:$A$4658,0))</f>
        <v>82.423079999999999</v>
      </c>
      <c r="J281" s="40" t="str">
        <f t="array" ref="J281">INDEX('UNESCO Data'!$M$3:$M$4658,MATCH(A281&amp;$J$397,'UNESCO Data'!$B$3:$B$4658&amp;'UNESCO Data'!$A$3:$A$4658,0))</f>
        <v/>
      </c>
      <c r="K281" s="40" t="str">
        <f t="array" ref="K281">INDEX('UNESCO Data'!$M$3:$M$4658,MATCH(A281&amp;$K$397,'UNESCO Data'!$B$3:$B$4658&amp;'UNESCO Data'!$A$3:$A$4658,0))</f>
        <v/>
      </c>
      <c r="L281" s="40" t="str">
        <f t="array" ref="L281">INDEX('UNESCO Data'!$M$3:$M$4658,MATCH(A281&amp;$L$397,'UNESCO Data'!$B$3:$B$4658&amp;'UNESCO Data'!$A$3:$A$4658,0))</f>
        <v/>
      </c>
      <c r="M281" s="42">
        <f t="shared" si="9"/>
        <v>8</v>
      </c>
    </row>
    <row r="282" spans="1:13" x14ac:dyDescent="0.25">
      <c r="A282" s="41" t="s">
        <v>84</v>
      </c>
      <c r="B282" s="40">
        <f t="array" ref="B282">INDEX('UNESCO Data'!$M$3:$M$4658,MATCH(A282&amp;$B$398,'UNESCO Data'!$B$3:$B$4658&amp;'UNESCO Data'!$A$3:$A$4658,0))</f>
        <v>1.72071</v>
      </c>
      <c r="C282" s="40" t="str">
        <f t="array" ref="C282">INDEX('UNESCO Data'!$M$3:$M$4658,MATCH(A282&amp;$C$398,'UNESCO Data'!$B$3:$B$4658&amp;'UNESCO Data'!$A$3:$A$4658,0))</f>
        <v/>
      </c>
      <c r="D282" s="40" t="str">
        <f t="array" ref="D282">INDEX('UNESCO Data'!$M$3:$M$4658,MATCH(A282&amp;$D$398,'UNESCO Data'!$B$3:$B$4658&amp;'UNESCO Data'!$A$3:$A$4658,0))</f>
        <v/>
      </c>
      <c r="E282" s="40" t="str">
        <f t="array" ref="E282">INDEX('UNESCO Data'!$M$3:$M$4658,MATCH(A282&amp;$E$398,'UNESCO Data'!$B$3:$B$4658&amp;'UNESCO Data'!$A$3:$A$4658,0))</f>
        <v/>
      </c>
      <c r="F282" s="40" t="str">
        <f t="array" ref="F282">INDEX('UNESCO Data'!$M$3:$M$4658,MATCH(A282&amp;$F$398,'UNESCO Data'!$B$3:$B$4658&amp;'UNESCO Data'!$A$3:$A$4658,0))</f>
        <v/>
      </c>
      <c r="G282" s="40" t="str">
        <f t="array" ref="G282">INDEX('UNESCO Data'!$M$3:$M$4658,MATCH(A282&amp;$G$398,'UNESCO Data'!$B$3:$B$4658&amp;'UNESCO Data'!$A$3:$A$4658,0))</f>
        <v/>
      </c>
      <c r="H282" s="40">
        <f t="array" ref="H282">INDEX('UNESCO Data'!$M$3:$M$4658,MATCH(A282&amp;$H$398,'UNESCO Data'!$B$3:$B$4658&amp;'UNESCO Data'!$A$3:$A$4658,0))</f>
        <v>10.95412</v>
      </c>
      <c r="I282" s="40" t="str">
        <f t="array" ref="I282">INDEX('UNESCO Data'!$M$3:$M$4658,MATCH(A282&amp;$I$398,'UNESCO Data'!$B$3:$B$4658&amp;'UNESCO Data'!$A$3:$A$4658,0))</f>
        <v/>
      </c>
      <c r="J282" s="40" t="str">
        <f t="array" ref="J282">INDEX('UNESCO Data'!$M$3:$M$4658,MATCH(A282&amp;$J$397,'UNESCO Data'!$B$3:$B$4658&amp;'UNESCO Data'!$A$3:$A$4658,0))</f>
        <v/>
      </c>
      <c r="K282" s="40">
        <f t="array" ref="K282">INDEX('UNESCO Data'!$M$3:$M$4658,MATCH(A282&amp;$K$397,'UNESCO Data'!$B$3:$B$4658&amp;'UNESCO Data'!$A$3:$A$4658,0))</f>
        <v>16.060459999999999</v>
      </c>
      <c r="L282" s="40">
        <f t="array" ref="L282">INDEX('UNESCO Data'!$M$3:$M$4658,MATCH(A282&amp;$L$397,'UNESCO Data'!$B$3:$B$4658&amp;'UNESCO Data'!$A$3:$A$4658,0))</f>
        <v>13.453060000000001</v>
      </c>
      <c r="M282" s="42">
        <f t="shared" si="9"/>
        <v>4</v>
      </c>
    </row>
    <row r="283" spans="1:13" x14ac:dyDescent="0.25">
      <c r="A283" s="41" t="s">
        <v>85</v>
      </c>
      <c r="B283" s="40">
        <f t="array" ref="B283">INDEX('UNESCO Data'!$M$3:$M$4658,MATCH(A283&amp;$B$398,'UNESCO Data'!$B$3:$B$4658&amp;'UNESCO Data'!$A$3:$A$4658,0))</f>
        <v>2.7639300000000002</v>
      </c>
      <c r="C283" s="40">
        <f t="array" ref="C283">INDEX('UNESCO Data'!$M$3:$M$4658,MATCH(A283&amp;$C$398,'UNESCO Data'!$B$3:$B$4658&amp;'UNESCO Data'!$A$3:$A$4658,0))</f>
        <v>0</v>
      </c>
      <c r="D283" s="40">
        <f t="array" ref="D283">INDEX('UNESCO Data'!$M$3:$M$4658,MATCH(A283&amp;$D$398,'UNESCO Data'!$B$3:$B$4658&amp;'UNESCO Data'!$A$3:$A$4658,0))</f>
        <v>4.4527999999999999</v>
      </c>
      <c r="E283" s="40">
        <f t="array" ref="E283">INDEX('UNESCO Data'!$M$3:$M$4658,MATCH(A283&amp;$E$398,'UNESCO Data'!$B$3:$B$4658&amp;'UNESCO Data'!$A$3:$A$4658,0))</f>
        <v>99.886589999999998</v>
      </c>
      <c r="F283" s="40">
        <f t="array" ref="F283">INDEX('UNESCO Data'!$M$3:$M$4658,MATCH(A283&amp;$F$398,'UNESCO Data'!$B$3:$B$4658&amp;'UNESCO Data'!$A$3:$A$4658,0))</f>
        <v>95.346249999999998</v>
      </c>
      <c r="G283" s="40">
        <f t="array" ref="G283">INDEX('UNESCO Data'!$M$3:$M$4658,MATCH(A283&amp;$G$398,'UNESCO Data'!$B$3:$B$4658&amp;'UNESCO Data'!$A$3:$A$4658,0))</f>
        <v>84.348730000000003</v>
      </c>
      <c r="H283" s="40">
        <f t="array" ref="H283">INDEX('UNESCO Data'!$M$3:$M$4658,MATCH(A283&amp;$H$398,'UNESCO Data'!$B$3:$B$4658&amp;'UNESCO Data'!$A$3:$A$4658,0))</f>
        <v>12.95782</v>
      </c>
      <c r="I283" s="40" t="str">
        <f t="array" ref="I283">INDEX('UNESCO Data'!$M$3:$M$4658,MATCH(A283&amp;$I$398,'UNESCO Data'!$B$3:$B$4658&amp;'UNESCO Data'!$A$3:$A$4658,0))</f>
        <v/>
      </c>
      <c r="J283" s="40" t="str">
        <f t="array" ref="J283">INDEX('UNESCO Data'!$M$3:$M$4658,MATCH(A283&amp;$J$397,'UNESCO Data'!$B$3:$B$4658&amp;'UNESCO Data'!$A$3:$A$4658,0))</f>
        <v/>
      </c>
      <c r="K283" s="40">
        <f t="array" ref="K283">INDEX('UNESCO Data'!$M$3:$M$4658,MATCH(A283&amp;$K$397,'UNESCO Data'!$B$3:$B$4658&amp;'UNESCO Data'!$A$3:$A$4658,0))</f>
        <v>12.113569999999999</v>
      </c>
      <c r="L283" s="40">
        <f t="array" ref="L283">INDEX('UNESCO Data'!$M$3:$M$4658,MATCH(A283&amp;$L$397,'UNESCO Data'!$B$3:$B$4658&amp;'UNESCO Data'!$A$3:$A$4658,0))</f>
        <v>14.282170000000001</v>
      </c>
      <c r="M283" s="42">
        <f t="shared" si="9"/>
        <v>9</v>
      </c>
    </row>
    <row r="284" spans="1:13" x14ac:dyDescent="0.25">
      <c r="A284" s="41" t="s">
        <v>86</v>
      </c>
      <c r="B284" s="40">
        <f t="array" ref="B284">INDEX('UNESCO Data'!$M$3:$M$4658,MATCH(A284&amp;$B$398,'UNESCO Data'!$B$3:$B$4658&amp;'UNESCO Data'!$A$3:$A$4658,0))</f>
        <v>0.92662</v>
      </c>
      <c r="C284" s="40" t="str">
        <f t="array" ref="C284">INDEX('UNESCO Data'!$M$3:$M$4658,MATCH(A284&amp;$C$398,'UNESCO Data'!$B$3:$B$4658&amp;'UNESCO Data'!$A$3:$A$4658,0))</f>
        <v/>
      </c>
      <c r="D284" s="40">
        <f t="array" ref="D284">INDEX('UNESCO Data'!$M$3:$M$4658,MATCH(A284&amp;$D$398,'UNESCO Data'!$B$3:$B$4658&amp;'UNESCO Data'!$A$3:$A$4658,0))</f>
        <v>4.8057400000000001</v>
      </c>
      <c r="E284" s="40" t="str">
        <f t="array" ref="E284">INDEX('UNESCO Data'!$M$3:$M$4658,MATCH(A284&amp;$E$398,'UNESCO Data'!$B$3:$B$4658&amp;'UNESCO Data'!$A$3:$A$4658,0))</f>
        <v/>
      </c>
      <c r="F284" s="40">
        <f t="array" ref="F284">INDEX('UNESCO Data'!$M$3:$M$4658,MATCH(A284&amp;$F$398,'UNESCO Data'!$B$3:$B$4658&amp;'UNESCO Data'!$A$3:$A$4658,0))</f>
        <v>98.199269999999999</v>
      </c>
      <c r="G284" s="40">
        <f t="array" ref="G284">INDEX('UNESCO Data'!$M$3:$M$4658,MATCH(A284&amp;$G$398,'UNESCO Data'!$B$3:$B$4658&amp;'UNESCO Data'!$A$3:$A$4658,0))</f>
        <v>79.489589999999993</v>
      </c>
      <c r="H284" s="40">
        <f t="array" ref="H284">INDEX('UNESCO Data'!$M$3:$M$4658,MATCH(A284&amp;$H$398,'UNESCO Data'!$B$3:$B$4658&amp;'UNESCO Data'!$A$3:$A$4658,0))</f>
        <v>10.377750000000001</v>
      </c>
      <c r="I284" s="40">
        <f t="array" ref="I284">INDEX('UNESCO Data'!$M$3:$M$4658,MATCH(A284&amp;$I$398,'UNESCO Data'!$B$3:$B$4658&amp;'UNESCO Data'!$A$3:$A$4658,0))</f>
        <v>99.89725</v>
      </c>
      <c r="J284" s="40" t="str">
        <f t="array" ref="J284">INDEX('UNESCO Data'!$M$3:$M$4658,MATCH(A284&amp;$J$397,'UNESCO Data'!$B$3:$B$4658&amp;'UNESCO Data'!$A$3:$A$4658,0))</f>
        <v/>
      </c>
      <c r="K284" s="40">
        <f t="array" ref="K284">INDEX('UNESCO Data'!$M$3:$M$4658,MATCH(A284&amp;$K$397,'UNESCO Data'!$B$3:$B$4658&amp;'UNESCO Data'!$A$3:$A$4658,0))</f>
        <v>12.02716</v>
      </c>
      <c r="L284" s="40">
        <f t="array" ref="L284">INDEX('UNESCO Data'!$M$3:$M$4658,MATCH(A284&amp;$L$397,'UNESCO Data'!$B$3:$B$4658&amp;'UNESCO Data'!$A$3:$A$4658,0))</f>
        <v>8.0061599999999995</v>
      </c>
      <c r="M284" s="42">
        <f t="shared" si="9"/>
        <v>8</v>
      </c>
    </row>
    <row r="285" spans="1:13" x14ac:dyDescent="0.25">
      <c r="A285" s="41" t="s">
        <v>87</v>
      </c>
      <c r="B285" s="40">
        <f t="array" ref="B285">INDEX('UNESCO Data'!$M$3:$M$4658,MATCH(A285&amp;$B$398,'UNESCO Data'!$B$3:$B$4658&amp;'UNESCO Data'!$A$3:$A$4658,0))</f>
        <v>0.56949000000000005</v>
      </c>
      <c r="C285" s="40">
        <f t="array" ref="C285">INDEX('UNESCO Data'!$M$3:$M$4658,MATCH(A285&amp;$C$398,'UNESCO Data'!$B$3:$B$4658&amp;'UNESCO Data'!$A$3:$A$4658,0))</f>
        <v>19.31429</v>
      </c>
      <c r="D285" s="40">
        <f t="array" ref="D285">INDEX('UNESCO Data'!$M$3:$M$4658,MATCH(A285&amp;$D$398,'UNESCO Data'!$B$3:$B$4658&amp;'UNESCO Data'!$A$3:$A$4658,0))</f>
        <v>30.59965</v>
      </c>
      <c r="E285" s="40">
        <f t="array" ref="E285">INDEX('UNESCO Data'!$M$3:$M$4658,MATCH(A285&amp;$E$398,'UNESCO Data'!$B$3:$B$4658&amp;'UNESCO Data'!$A$3:$A$4658,0))</f>
        <v>99.550370000000001</v>
      </c>
      <c r="F285" s="40">
        <f t="array" ref="F285">INDEX('UNESCO Data'!$M$3:$M$4658,MATCH(A285&amp;$F$398,'UNESCO Data'!$B$3:$B$4658&amp;'UNESCO Data'!$A$3:$A$4658,0))</f>
        <v>94.633179999999996</v>
      </c>
      <c r="G285" s="40">
        <f t="array" ref="G285">INDEX('UNESCO Data'!$M$3:$M$4658,MATCH(A285&amp;$G$398,'UNESCO Data'!$B$3:$B$4658&amp;'UNESCO Data'!$A$3:$A$4658,0))</f>
        <v>72.809029999999993</v>
      </c>
      <c r="H285" s="40">
        <f t="array" ref="H285">INDEX('UNESCO Data'!$M$3:$M$4658,MATCH(A285&amp;$H$398,'UNESCO Data'!$B$3:$B$4658&amp;'UNESCO Data'!$A$3:$A$4658,0))</f>
        <v>8.6716200000000008</v>
      </c>
      <c r="I285" s="40">
        <f t="array" ref="I285">INDEX('UNESCO Data'!$M$3:$M$4658,MATCH(A285&amp;$I$398,'UNESCO Data'!$B$3:$B$4658&amp;'UNESCO Data'!$A$3:$A$4658,0))</f>
        <v>94.160240000000002</v>
      </c>
      <c r="J285" s="40">
        <f t="array" ref="J285">INDEX('UNESCO Data'!$M$3:$M$4658,MATCH(A285&amp;$J$397,'UNESCO Data'!$B$3:$B$4658&amp;'UNESCO Data'!$A$3:$A$4658,0))</f>
        <v>93.376249999999999</v>
      </c>
      <c r="K285" s="40">
        <f t="array" ref="K285">INDEX('UNESCO Data'!$M$3:$M$4658,MATCH(A285&amp;$K$397,'UNESCO Data'!$B$3:$B$4658&amp;'UNESCO Data'!$A$3:$A$4658,0))</f>
        <v>21.876329999999999</v>
      </c>
      <c r="L285" s="40">
        <f t="array" ref="L285">INDEX('UNESCO Data'!$M$3:$M$4658,MATCH(A285&amp;$L$397,'UNESCO Data'!$B$3:$B$4658&amp;'UNESCO Data'!$A$3:$A$4658,0))</f>
        <v>20.051480000000002</v>
      </c>
      <c r="M285" s="42">
        <f t="shared" si="9"/>
        <v>11</v>
      </c>
    </row>
    <row r="286" spans="1:13" x14ac:dyDescent="0.25">
      <c r="A286" s="41" t="s">
        <v>88</v>
      </c>
      <c r="B286" s="40">
        <f t="array" ref="B286">INDEX('UNESCO Data'!$M$3:$M$4658,MATCH(A286&amp;$B$398,'UNESCO Data'!$B$3:$B$4658&amp;'UNESCO Data'!$A$3:$A$4658,0))</f>
        <v>0.05</v>
      </c>
      <c r="C286" s="40" t="str">
        <f t="array" ref="C286">INDEX('UNESCO Data'!$M$3:$M$4658,MATCH(A286&amp;$C$398,'UNESCO Data'!$B$3:$B$4658&amp;'UNESCO Data'!$A$3:$A$4658,0))</f>
        <v/>
      </c>
      <c r="D286" s="40">
        <f t="array" ref="D286">INDEX('UNESCO Data'!$M$3:$M$4658,MATCH(A286&amp;$D$398,'UNESCO Data'!$B$3:$B$4658&amp;'UNESCO Data'!$A$3:$A$4658,0))</f>
        <v>4.9228199999999998</v>
      </c>
      <c r="E286" s="40" t="str">
        <f t="array" ref="E286">INDEX('UNESCO Data'!$M$3:$M$4658,MATCH(A286&amp;$E$398,'UNESCO Data'!$B$3:$B$4658&amp;'UNESCO Data'!$A$3:$A$4658,0))</f>
        <v/>
      </c>
      <c r="F286" s="40" t="str">
        <f t="array" ref="F286">INDEX('UNESCO Data'!$M$3:$M$4658,MATCH(A286&amp;$F$398,'UNESCO Data'!$B$3:$B$4658&amp;'UNESCO Data'!$A$3:$A$4658,0))</f>
        <v/>
      </c>
      <c r="G286" s="40" t="str">
        <f t="array" ref="G286">INDEX('UNESCO Data'!$M$3:$M$4658,MATCH(A286&amp;$G$398,'UNESCO Data'!$B$3:$B$4658&amp;'UNESCO Data'!$A$3:$A$4658,0))</f>
        <v/>
      </c>
      <c r="H286" s="40" t="str">
        <f t="array" ref="H286">INDEX('UNESCO Data'!$M$3:$M$4658,MATCH(A286&amp;$H$398,'UNESCO Data'!$B$3:$B$4658&amp;'UNESCO Data'!$A$3:$A$4658,0))</f>
        <v/>
      </c>
      <c r="I286" s="40" t="str">
        <f t="array" ref="I286">INDEX('UNESCO Data'!$M$3:$M$4658,MATCH(A286&amp;$I$398,'UNESCO Data'!$B$3:$B$4658&amp;'UNESCO Data'!$A$3:$A$4658,0))</f>
        <v/>
      </c>
      <c r="J286" s="40" t="str">
        <f t="array" ref="J286">INDEX('UNESCO Data'!$M$3:$M$4658,MATCH(A286&amp;$J$397,'UNESCO Data'!$B$3:$B$4658&amp;'UNESCO Data'!$A$3:$A$4658,0))</f>
        <v/>
      </c>
      <c r="K286" s="40">
        <f t="array" ref="K286">INDEX('UNESCO Data'!$M$3:$M$4658,MATCH(A286&amp;$K$397,'UNESCO Data'!$B$3:$B$4658&amp;'UNESCO Data'!$A$3:$A$4658,0))</f>
        <v>16.44725</v>
      </c>
      <c r="L286" s="40">
        <f t="array" ref="L286">INDEX('UNESCO Data'!$M$3:$M$4658,MATCH(A286&amp;$L$397,'UNESCO Data'!$B$3:$B$4658&amp;'UNESCO Data'!$A$3:$A$4658,0))</f>
        <v>9.2866999999999997</v>
      </c>
      <c r="M286" s="42">
        <f t="shared" si="9"/>
        <v>4</v>
      </c>
    </row>
    <row r="287" spans="1:13" x14ac:dyDescent="0.25">
      <c r="A287" s="41" t="s">
        <v>89</v>
      </c>
      <c r="B287" s="40">
        <f t="array" ref="B287">INDEX('UNESCO Data'!$M$3:$M$4658,MATCH(A287&amp;$B$398,'UNESCO Data'!$B$3:$B$4658&amp;'UNESCO Data'!$A$3:$A$4658,0))</f>
        <v>10.5373</v>
      </c>
      <c r="C287" s="40">
        <f t="array" ref="C287">INDEX('UNESCO Data'!$M$3:$M$4658,MATCH(A287&amp;$C$398,'UNESCO Data'!$B$3:$B$4658&amp;'UNESCO Data'!$A$3:$A$4658,0))</f>
        <v>16.447749999999999</v>
      </c>
      <c r="D287" s="40">
        <f t="array" ref="D287">INDEX('UNESCO Data'!$M$3:$M$4658,MATCH(A287&amp;$D$398,'UNESCO Data'!$B$3:$B$4658&amp;'UNESCO Data'!$A$3:$A$4658,0))</f>
        <v>25.429179999999999</v>
      </c>
      <c r="E287" s="40">
        <f t="array" ref="E287">INDEX('UNESCO Data'!$M$3:$M$4658,MATCH(A287&amp;$E$398,'UNESCO Data'!$B$3:$B$4658&amp;'UNESCO Data'!$A$3:$A$4658,0))</f>
        <v>97.456230000000005</v>
      </c>
      <c r="F287" s="40">
        <f t="array" ref="F287">INDEX('UNESCO Data'!$M$3:$M$4658,MATCH(A287&amp;$F$398,'UNESCO Data'!$B$3:$B$4658&amp;'UNESCO Data'!$A$3:$A$4658,0))</f>
        <v>77.886619999999994</v>
      </c>
      <c r="G287" s="40">
        <f t="array" ref="G287">INDEX('UNESCO Data'!$M$3:$M$4658,MATCH(A287&amp;$G$398,'UNESCO Data'!$B$3:$B$4658&amp;'UNESCO Data'!$A$3:$A$4658,0))</f>
        <v>53.099159999999998</v>
      </c>
      <c r="H287" s="40">
        <f t="array" ref="H287">INDEX('UNESCO Data'!$M$3:$M$4658,MATCH(A287&amp;$H$398,'UNESCO Data'!$B$3:$B$4658&amp;'UNESCO Data'!$A$3:$A$4658,0))</f>
        <v>10.424759999999999</v>
      </c>
      <c r="I287" s="40">
        <f t="array" ref="I287">INDEX('UNESCO Data'!$M$3:$M$4658,MATCH(A287&amp;$I$398,'UNESCO Data'!$B$3:$B$4658&amp;'UNESCO Data'!$A$3:$A$4658,0))</f>
        <v>99.106629999999996</v>
      </c>
      <c r="J287" s="40">
        <f t="array" ref="J287">INDEX('UNESCO Data'!$M$3:$M$4658,MATCH(A287&amp;$J$397,'UNESCO Data'!$B$3:$B$4658&amp;'UNESCO Data'!$A$3:$A$4658,0))</f>
        <v>100</v>
      </c>
      <c r="K287" s="40">
        <f t="array" ref="K287">INDEX('UNESCO Data'!$M$3:$M$4658,MATCH(A287&amp;$K$397,'UNESCO Data'!$B$3:$B$4658&amp;'UNESCO Data'!$A$3:$A$4658,0))</f>
        <v>16.908709999999999</v>
      </c>
      <c r="L287" s="40" t="str">
        <f t="array" ref="L287">INDEX('UNESCO Data'!$M$3:$M$4658,MATCH(A287&amp;$L$397,'UNESCO Data'!$B$3:$B$4658&amp;'UNESCO Data'!$A$3:$A$4658,0))</f>
        <v/>
      </c>
      <c r="M287" s="42">
        <f t="shared" si="9"/>
        <v>10</v>
      </c>
    </row>
    <row r="288" spans="1:13" x14ac:dyDescent="0.25">
      <c r="A288" s="41" t="s">
        <v>90</v>
      </c>
      <c r="B288" s="40">
        <f t="array" ref="B288">INDEX('UNESCO Data'!$M$3:$M$4658,MATCH(A288&amp;$B$398,'UNESCO Data'!$B$3:$B$4658&amp;'UNESCO Data'!$A$3:$A$4658,0))</f>
        <v>0.43078</v>
      </c>
      <c r="C288" s="40">
        <f t="array" ref="C288">INDEX('UNESCO Data'!$M$3:$M$4658,MATCH(A288&amp;$C$398,'UNESCO Data'!$B$3:$B$4658&amp;'UNESCO Data'!$A$3:$A$4658,0))</f>
        <v>0.21448</v>
      </c>
      <c r="D288" s="40">
        <f t="array" ref="D288">INDEX('UNESCO Data'!$M$3:$M$4658,MATCH(A288&amp;$D$398,'UNESCO Data'!$B$3:$B$4658&amp;'UNESCO Data'!$A$3:$A$4658,0))</f>
        <v>5.3593400000000004</v>
      </c>
      <c r="E288" s="40">
        <f t="array" ref="E288">INDEX('UNESCO Data'!$M$3:$M$4658,MATCH(A288&amp;$E$398,'UNESCO Data'!$B$3:$B$4658&amp;'UNESCO Data'!$A$3:$A$4658,0))</f>
        <v>99.345510000000004</v>
      </c>
      <c r="F288" s="40">
        <f t="array" ref="F288">INDEX('UNESCO Data'!$M$3:$M$4658,MATCH(A288&amp;$F$398,'UNESCO Data'!$B$3:$B$4658&amp;'UNESCO Data'!$A$3:$A$4658,0))</f>
        <v>89.873279999999994</v>
      </c>
      <c r="G288" s="40">
        <f t="array" ref="G288">INDEX('UNESCO Data'!$M$3:$M$4658,MATCH(A288&amp;$G$398,'UNESCO Data'!$B$3:$B$4658&amp;'UNESCO Data'!$A$3:$A$4658,0))</f>
        <v>90.640810000000002</v>
      </c>
      <c r="H288" s="40">
        <f t="array" ref="H288">INDEX('UNESCO Data'!$M$3:$M$4658,MATCH(A288&amp;$H$398,'UNESCO Data'!$B$3:$B$4658&amp;'UNESCO Data'!$A$3:$A$4658,0))</f>
        <v>12.921430000000001</v>
      </c>
      <c r="I288" s="40">
        <f t="array" ref="I288">INDEX('UNESCO Data'!$M$3:$M$4658,MATCH(A288&amp;$I$398,'UNESCO Data'!$B$3:$B$4658&amp;'UNESCO Data'!$A$3:$A$4658,0))</f>
        <v>99.812510000000003</v>
      </c>
      <c r="J288" s="40">
        <f t="array" ref="J288">INDEX('UNESCO Data'!$M$3:$M$4658,MATCH(A288&amp;$J$397,'UNESCO Data'!$B$3:$B$4658&amp;'UNESCO Data'!$A$3:$A$4658,0))</f>
        <v>100</v>
      </c>
      <c r="K288" s="40">
        <f t="array" ref="K288">INDEX('UNESCO Data'!$M$3:$M$4658,MATCH(A288&amp;$K$397,'UNESCO Data'!$B$3:$B$4658&amp;'UNESCO Data'!$A$3:$A$4658,0))</f>
        <v>18.551100000000002</v>
      </c>
      <c r="L288" s="40">
        <f t="array" ref="L288">INDEX('UNESCO Data'!$M$3:$M$4658,MATCH(A288&amp;$L$397,'UNESCO Data'!$B$3:$B$4658&amp;'UNESCO Data'!$A$3:$A$4658,0))</f>
        <v>11.8872</v>
      </c>
      <c r="M288" s="42">
        <f t="shared" si="9"/>
        <v>11</v>
      </c>
    </row>
    <row r="289" spans="1:13" x14ac:dyDescent="0.25">
      <c r="A289" s="41" t="s">
        <v>91</v>
      </c>
      <c r="B289" s="40">
        <f t="array" ref="B289">INDEX('UNESCO Data'!$M$3:$M$4658,MATCH(A289&amp;$B$398,'UNESCO Data'!$B$3:$B$4658&amp;'UNESCO Data'!$A$3:$A$4658,0))</f>
        <v>15.5587</v>
      </c>
      <c r="C289" s="40">
        <f t="array" ref="C289">INDEX('UNESCO Data'!$M$3:$M$4658,MATCH(A289&amp;$C$398,'UNESCO Data'!$B$3:$B$4658&amp;'UNESCO Data'!$A$3:$A$4658,0))</f>
        <v>3.4118200000000001</v>
      </c>
      <c r="D289" s="40">
        <f t="array" ref="D289">INDEX('UNESCO Data'!$M$3:$M$4658,MATCH(A289&amp;$D$398,'UNESCO Data'!$B$3:$B$4658&amp;'UNESCO Data'!$A$3:$A$4658,0))</f>
        <v>15.840820000000001</v>
      </c>
      <c r="E289" s="40">
        <f t="array" ref="E289">INDEX('UNESCO Data'!$M$3:$M$4658,MATCH(A289&amp;$E$398,'UNESCO Data'!$B$3:$B$4658&amp;'UNESCO Data'!$A$3:$A$4658,0))</f>
        <v>81.444630000000004</v>
      </c>
      <c r="F289" s="40">
        <f t="array" ref="F289">INDEX('UNESCO Data'!$M$3:$M$4658,MATCH(A289&amp;$F$398,'UNESCO Data'!$B$3:$B$4658&amp;'UNESCO Data'!$A$3:$A$4658,0))</f>
        <v>66.090580000000003</v>
      </c>
      <c r="G289" s="40">
        <f t="array" ref="G289">INDEX('UNESCO Data'!$M$3:$M$4658,MATCH(A289&amp;$G$398,'UNESCO Data'!$B$3:$B$4658&amp;'UNESCO Data'!$A$3:$A$4658,0))</f>
        <v>46.022320000000001</v>
      </c>
      <c r="H289" s="40">
        <f t="array" ref="H289">INDEX('UNESCO Data'!$M$3:$M$4658,MATCH(A289&amp;$H$398,'UNESCO Data'!$B$3:$B$4658&amp;'UNESCO Data'!$A$3:$A$4658,0))</f>
        <v>5.7708700000000004</v>
      </c>
      <c r="I289" s="40">
        <f t="array" ref="I289">INDEX('UNESCO Data'!$M$3:$M$4658,MATCH(A289&amp;$I$398,'UNESCO Data'!$B$3:$B$4658&amp;'UNESCO Data'!$A$3:$A$4658,0))</f>
        <v>85.203500000000005</v>
      </c>
      <c r="J289" s="40" t="str">
        <f t="array" ref="J289">INDEX('UNESCO Data'!$M$3:$M$4658,MATCH(A289&amp;$J$397,'UNESCO Data'!$B$3:$B$4658&amp;'UNESCO Data'!$A$3:$A$4658,0))</f>
        <v/>
      </c>
      <c r="K289" s="40">
        <f t="array" ref="K289">INDEX('UNESCO Data'!$M$3:$M$4658,MATCH(A289&amp;$K$397,'UNESCO Data'!$B$3:$B$4658&amp;'UNESCO Data'!$A$3:$A$4658,0))</f>
        <v>30.650549999999999</v>
      </c>
      <c r="L289" s="40">
        <f t="array" ref="L289">INDEX('UNESCO Data'!$M$3:$M$4658,MATCH(A289&amp;$L$397,'UNESCO Data'!$B$3:$B$4658&amp;'UNESCO Data'!$A$3:$A$4658,0))</f>
        <v>16.468779999999999</v>
      </c>
      <c r="M289" s="42">
        <f t="shared" si="9"/>
        <v>10</v>
      </c>
    </row>
    <row r="290" spans="1:13" x14ac:dyDescent="0.25">
      <c r="A290" s="41" t="s">
        <v>92</v>
      </c>
      <c r="B290" s="40" t="str">
        <f t="array" ref="B290">INDEX('UNESCO Data'!$M$3:$M$4658,MATCH(A290&amp;$B$398,'UNESCO Data'!$B$3:$B$4658&amp;'UNESCO Data'!$A$3:$A$4658,0))</f>
        <v/>
      </c>
      <c r="C290" s="40" t="str">
        <f t="array" ref="C290">INDEX('UNESCO Data'!$M$3:$M$4658,MATCH(A290&amp;$C$398,'UNESCO Data'!$B$3:$B$4658&amp;'UNESCO Data'!$A$3:$A$4658,0))</f>
        <v/>
      </c>
      <c r="D290" s="40" t="str">
        <f t="array" ref="D290">INDEX('UNESCO Data'!$M$3:$M$4658,MATCH(A290&amp;$D$398,'UNESCO Data'!$B$3:$B$4658&amp;'UNESCO Data'!$A$3:$A$4658,0))</f>
        <v/>
      </c>
      <c r="E290" s="40" t="str">
        <f t="array" ref="E290">INDEX('UNESCO Data'!$M$3:$M$4658,MATCH(A290&amp;$E$398,'UNESCO Data'!$B$3:$B$4658&amp;'UNESCO Data'!$A$3:$A$4658,0))</f>
        <v/>
      </c>
      <c r="F290" s="40" t="str">
        <f t="array" ref="F290">INDEX('UNESCO Data'!$M$3:$M$4658,MATCH(A290&amp;$F$398,'UNESCO Data'!$B$3:$B$4658&amp;'UNESCO Data'!$A$3:$A$4658,0))</f>
        <v/>
      </c>
      <c r="G290" s="40" t="str">
        <f t="array" ref="G290">INDEX('UNESCO Data'!$M$3:$M$4658,MATCH(A290&amp;$G$398,'UNESCO Data'!$B$3:$B$4658&amp;'UNESCO Data'!$A$3:$A$4658,0))</f>
        <v/>
      </c>
      <c r="H290" s="40" t="str">
        <f t="array" ref="H290">INDEX('UNESCO Data'!$M$3:$M$4658,MATCH(A290&amp;$H$398,'UNESCO Data'!$B$3:$B$4658&amp;'UNESCO Data'!$A$3:$A$4658,0))</f>
        <v/>
      </c>
      <c r="I290" s="40" t="str">
        <f t="array" ref="I290">INDEX('UNESCO Data'!$M$3:$M$4658,MATCH(A290&amp;$I$398,'UNESCO Data'!$B$3:$B$4658&amp;'UNESCO Data'!$A$3:$A$4658,0))</f>
        <v/>
      </c>
      <c r="J290" s="40" t="str">
        <f t="array" ref="J290">INDEX('UNESCO Data'!$M$3:$M$4658,MATCH(A290&amp;$J$397,'UNESCO Data'!$B$3:$B$4658&amp;'UNESCO Data'!$A$3:$A$4658,0))</f>
        <v/>
      </c>
      <c r="K290" s="40">
        <f t="array" ref="K290">INDEX('UNESCO Data'!$M$3:$M$4658,MATCH(A290&amp;$K$397,'UNESCO Data'!$B$3:$B$4658&amp;'UNESCO Data'!$A$3:$A$4658,0))</f>
        <v>26.37134</v>
      </c>
      <c r="L290" s="40" t="str">
        <f t="array" ref="L290">INDEX('UNESCO Data'!$M$3:$M$4658,MATCH(A290&amp;$L$397,'UNESCO Data'!$B$3:$B$4658&amp;'UNESCO Data'!$A$3:$A$4658,0))</f>
        <v/>
      </c>
      <c r="M290" s="42">
        <f t="shared" si="9"/>
        <v>1</v>
      </c>
    </row>
    <row r="291" spans="1:13" x14ac:dyDescent="0.25">
      <c r="A291" s="41" t="s">
        <v>93</v>
      </c>
      <c r="B291" s="40">
        <f t="array" ref="B291">INDEX('UNESCO Data'!$M$3:$M$4658,MATCH(A291&amp;$B$398,'UNESCO Data'!$B$3:$B$4658&amp;'UNESCO Data'!$A$3:$A$4658,0))</f>
        <v>1.89656</v>
      </c>
      <c r="C291" s="40">
        <f t="array" ref="C291">INDEX('UNESCO Data'!$M$3:$M$4658,MATCH(A291&amp;$C$398,'UNESCO Data'!$B$3:$B$4658&amp;'UNESCO Data'!$A$3:$A$4658,0))</f>
        <v>11.853260000000001</v>
      </c>
      <c r="D291" s="40">
        <f t="array" ref="D291">INDEX('UNESCO Data'!$M$3:$M$4658,MATCH(A291&amp;$D$398,'UNESCO Data'!$B$3:$B$4658&amp;'UNESCO Data'!$A$3:$A$4658,0))</f>
        <v>33.782139999999998</v>
      </c>
      <c r="E291" s="40" t="str">
        <f t="array" ref="E291">INDEX('UNESCO Data'!$M$3:$M$4658,MATCH(A291&amp;$E$398,'UNESCO Data'!$B$3:$B$4658&amp;'UNESCO Data'!$A$3:$A$4658,0))</f>
        <v/>
      </c>
      <c r="F291" s="40" t="str">
        <f t="array" ref="F291">INDEX('UNESCO Data'!$M$3:$M$4658,MATCH(A291&amp;$F$398,'UNESCO Data'!$B$3:$B$4658&amp;'UNESCO Data'!$A$3:$A$4658,0))</f>
        <v/>
      </c>
      <c r="G291" s="40" t="str">
        <f t="array" ref="G291">INDEX('UNESCO Data'!$M$3:$M$4658,MATCH(A291&amp;$G$398,'UNESCO Data'!$B$3:$B$4658&amp;'UNESCO Data'!$A$3:$A$4658,0))</f>
        <v/>
      </c>
      <c r="H291" s="40">
        <f t="array" ref="H291">INDEX('UNESCO Data'!$M$3:$M$4658,MATCH(A291&amp;$H$398,'UNESCO Data'!$B$3:$B$4658&amp;'UNESCO Data'!$A$3:$A$4658,0))</f>
        <v>6.79643</v>
      </c>
      <c r="I291" s="40">
        <f t="array" ref="I291">INDEX('UNESCO Data'!$M$3:$M$4658,MATCH(A291&amp;$I$398,'UNESCO Data'!$B$3:$B$4658&amp;'UNESCO Data'!$A$3:$A$4658,0))</f>
        <v>99.591430000000003</v>
      </c>
      <c r="J291" s="40">
        <f t="array" ref="J291">INDEX('UNESCO Data'!$M$3:$M$4658,MATCH(A291&amp;$J$397,'UNESCO Data'!$B$3:$B$4658&amp;'UNESCO Data'!$A$3:$A$4658,0))</f>
        <v>78.933239999999998</v>
      </c>
      <c r="K291" s="40">
        <f t="array" ref="K291">INDEX('UNESCO Data'!$M$3:$M$4658,MATCH(A291&amp;$K$397,'UNESCO Data'!$B$3:$B$4658&amp;'UNESCO Data'!$A$3:$A$4658,0))</f>
        <v>8.8100299999999994</v>
      </c>
      <c r="L291" s="40" t="str">
        <f t="array" ref="L291">INDEX('UNESCO Data'!$M$3:$M$4658,MATCH(A291&amp;$L$397,'UNESCO Data'!$B$3:$B$4658&amp;'UNESCO Data'!$A$3:$A$4658,0))</f>
        <v/>
      </c>
      <c r="M291" s="42">
        <f t="shared" si="9"/>
        <v>7</v>
      </c>
    </row>
    <row r="292" spans="1:13" x14ac:dyDescent="0.25">
      <c r="A292" s="41" t="s">
        <v>94</v>
      </c>
      <c r="B292" s="40">
        <f t="array" ref="B292">INDEX('UNESCO Data'!$M$3:$M$4658,MATCH(A292&amp;$B$398,'UNESCO Data'!$B$3:$B$4658&amp;'UNESCO Data'!$A$3:$A$4658,0))</f>
        <v>1.5904799999999999</v>
      </c>
      <c r="C292" s="40">
        <f t="array" ref="C292">INDEX('UNESCO Data'!$M$3:$M$4658,MATCH(A292&amp;$C$398,'UNESCO Data'!$B$3:$B$4658&amp;'UNESCO Data'!$A$3:$A$4658,0))</f>
        <v>6.0992899999999999</v>
      </c>
      <c r="D292" s="40">
        <f t="array" ref="D292">INDEX('UNESCO Data'!$M$3:$M$4658,MATCH(A292&amp;$D$398,'UNESCO Data'!$B$3:$B$4658&amp;'UNESCO Data'!$A$3:$A$4658,0))</f>
        <v>36.690170000000002</v>
      </c>
      <c r="E292" s="40">
        <f t="array" ref="E292">INDEX('UNESCO Data'!$M$3:$M$4658,MATCH(A292&amp;$E$398,'UNESCO Data'!$B$3:$B$4658&amp;'UNESCO Data'!$A$3:$A$4658,0))</f>
        <v>99.490340000000003</v>
      </c>
      <c r="F292" s="40">
        <f t="array" ref="F292">INDEX('UNESCO Data'!$M$3:$M$4658,MATCH(A292&amp;$F$398,'UNESCO Data'!$B$3:$B$4658&amp;'UNESCO Data'!$A$3:$A$4658,0))</f>
        <v>95.813580000000002</v>
      </c>
      <c r="G292" s="40">
        <f t="array" ref="G292">INDEX('UNESCO Data'!$M$3:$M$4658,MATCH(A292&amp;$G$398,'UNESCO Data'!$B$3:$B$4658&amp;'UNESCO Data'!$A$3:$A$4658,0))</f>
        <v>83.103229999999996</v>
      </c>
      <c r="H292" s="40">
        <f t="array" ref="H292">INDEX('UNESCO Data'!$M$3:$M$4658,MATCH(A292&amp;$H$398,'UNESCO Data'!$B$3:$B$4658&amp;'UNESCO Data'!$A$3:$A$4658,0))</f>
        <v>11.84266</v>
      </c>
      <c r="I292" s="40">
        <f t="array" ref="I292">INDEX('UNESCO Data'!$M$3:$M$4658,MATCH(A292&amp;$I$398,'UNESCO Data'!$B$3:$B$4658&amp;'UNESCO Data'!$A$3:$A$4658,0))</f>
        <v>99.692019999999999</v>
      </c>
      <c r="J292" s="40">
        <f t="array" ref="J292">INDEX('UNESCO Data'!$M$3:$M$4658,MATCH(A292&amp;$J$397,'UNESCO Data'!$B$3:$B$4658&amp;'UNESCO Data'!$A$3:$A$4658,0))</f>
        <v>71.973579999999998</v>
      </c>
      <c r="K292" s="40">
        <f t="array" ref="K292">INDEX('UNESCO Data'!$M$3:$M$4658,MATCH(A292&amp;$K$397,'UNESCO Data'!$B$3:$B$4658&amp;'UNESCO Data'!$A$3:$A$4658,0))</f>
        <v>26.193660000000001</v>
      </c>
      <c r="L292" s="40">
        <f t="array" ref="L292">INDEX('UNESCO Data'!$M$3:$M$4658,MATCH(A292&amp;$L$397,'UNESCO Data'!$B$3:$B$4658&amp;'UNESCO Data'!$A$3:$A$4658,0))</f>
        <v>16.11177</v>
      </c>
      <c r="M292" s="42">
        <f t="shared" si="9"/>
        <v>11</v>
      </c>
    </row>
    <row r="293" spans="1:13" ht="26.4" x14ac:dyDescent="0.25">
      <c r="A293" s="41" t="s">
        <v>95</v>
      </c>
      <c r="B293" s="40">
        <f t="array" ref="B293">INDEX('UNESCO Data'!$M$3:$M$4658,MATCH(A293&amp;$B$398,'UNESCO Data'!$B$3:$B$4658&amp;'UNESCO Data'!$A$3:$A$4658,0))</f>
        <v>6.7469999999999999</v>
      </c>
      <c r="C293" s="40">
        <f t="array" ref="C293">INDEX('UNESCO Data'!$M$3:$M$4658,MATCH(A293&amp;$C$398,'UNESCO Data'!$B$3:$B$4658&amp;'UNESCO Data'!$A$3:$A$4658,0))</f>
        <v>18.82526</v>
      </c>
      <c r="D293" s="40">
        <f t="array" ref="D293">INDEX('UNESCO Data'!$M$3:$M$4658,MATCH(A293&amp;$D$398,'UNESCO Data'!$B$3:$B$4658&amp;'UNESCO Data'!$A$3:$A$4658,0))</f>
        <v>43.210999999999999</v>
      </c>
      <c r="E293" s="40">
        <f t="array" ref="E293">INDEX('UNESCO Data'!$M$3:$M$4658,MATCH(A293&amp;$E$398,'UNESCO Data'!$B$3:$B$4658&amp;'UNESCO Data'!$A$3:$A$4658,0))</f>
        <v>66.086470000000006</v>
      </c>
      <c r="F293" s="40">
        <f t="array" ref="F293">INDEX('UNESCO Data'!$M$3:$M$4658,MATCH(A293&amp;$F$398,'UNESCO Data'!$B$3:$B$4658&amp;'UNESCO Data'!$A$3:$A$4658,0))</f>
        <v>36.46031</v>
      </c>
      <c r="G293" s="40">
        <f t="array" ref="G293">INDEX('UNESCO Data'!$M$3:$M$4658,MATCH(A293&amp;$G$398,'UNESCO Data'!$B$3:$B$4658&amp;'UNESCO Data'!$A$3:$A$4658,0))</f>
        <v>24.952159999999999</v>
      </c>
      <c r="H293" s="40">
        <f t="array" ref="H293">INDEX('UNESCO Data'!$M$3:$M$4658,MATCH(A293&amp;$H$398,'UNESCO Data'!$B$3:$B$4658&amp;'UNESCO Data'!$A$3:$A$4658,0))</f>
        <v>8.0686640000000001</v>
      </c>
      <c r="I293" s="40">
        <f t="array" ref="I293">INDEX('UNESCO Data'!$M$3:$M$4658,MATCH(A293&amp;$I$398,'UNESCO Data'!$B$3:$B$4658&amp;'UNESCO Data'!$A$3:$A$4658,0))</f>
        <v>93.101990000000001</v>
      </c>
      <c r="J293" s="40">
        <f t="array" ref="J293">INDEX('UNESCO Data'!$M$3:$M$4658,MATCH(A293&amp;$J$397,'UNESCO Data'!$B$3:$B$4658&amp;'UNESCO Data'!$A$3:$A$4658,0))</f>
        <v>98.426400000000001</v>
      </c>
      <c r="K293" s="40">
        <f t="array" ref="K293">INDEX('UNESCO Data'!$M$3:$M$4658,MATCH(A293&amp;$K$397,'UNESCO Data'!$B$3:$B$4658&amp;'UNESCO Data'!$A$3:$A$4658,0))</f>
        <v>24.156849999999999</v>
      </c>
      <c r="L293" s="40">
        <f t="array" ref="L293">INDEX('UNESCO Data'!$M$3:$M$4658,MATCH(A293&amp;$L$397,'UNESCO Data'!$B$3:$B$4658&amp;'UNESCO Data'!$A$3:$A$4658,0))</f>
        <v>12.18988</v>
      </c>
      <c r="M293" s="42">
        <f t="shared" si="9"/>
        <v>11</v>
      </c>
    </row>
    <row r="294" spans="1:13" x14ac:dyDescent="0.25">
      <c r="A294" s="41" t="s">
        <v>96</v>
      </c>
      <c r="B294" s="40">
        <f t="array" ref="B294">INDEX('UNESCO Data'!$M$3:$M$4658,MATCH(A294&amp;$B$398,'UNESCO Data'!$B$3:$B$4658&amp;'UNESCO Data'!$A$3:$A$4658,0))</f>
        <v>3.3890099999999999</v>
      </c>
      <c r="C294" s="40">
        <f t="array" ref="C294">INDEX('UNESCO Data'!$M$3:$M$4658,MATCH(A294&amp;$C$398,'UNESCO Data'!$B$3:$B$4658&amp;'UNESCO Data'!$A$3:$A$4658,0))</f>
        <v>5.4186699999999997</v>
      </c>
      <c r="D294" s="40">
        <f t="array" ref="D294">INDEX('UNESCO Data'!$M$3:$M$4658,MATCH(A294&amp;$D$398,'UNESCO Data'!$B$3:$B$4658&amp;'UNESCO Data'!$A$3:$A$4658,0))</f>
        <v>4.9581999999999997</v>
      </c>
      <c r="E294" s="40" t="str">
        <f t="array" ref="E294">INDEX('UNESCO Data'!$M$3:$M$4658,MATCH(A294&amp;$E$398,'UNESCO Data'!$B$3:$B$4658&amp;'UNESCO Data'!$A$3:$A$4658,0))</f>
        <v/>
      </c>
      <c r="F294" s="40">
        <f t="array" ref="F294">INDEX('UNESCO Data'!$M$3:$M$4658,MATCH(A294&amp;$F$398,'UNESCO Data'!$B$3:$B$4658&amp;'UNESCO Data'!$A$3:$A$4658,0))</f>
        <v>96.303839999999994</v>
      </c>
      <c r="G294" s="40">
        <f t="array" ref="G294">INDEX('UNESCO Data'!$M$3:$M$4658,MATCH(A294&amp;$G$398,'UNESCO Data'!$B$3:$B$4658&amp;'UNESCO Data'!$A$3:$A$4658,0))</f>
        <v>73.614049999999992</v>
      </c>
      <c r="H294" s="40">
        <f t="array" ref="H294">INDEX('UNESCO Data'!$M$3:$M$4658,MATCH(A294&amp;$H$398,'UNESCO Data'!$B$3:$B$4658&amp;'UNESCO Data'!$A$3:$A$4658,0))</f>
        <v>12.740769999999999</v>
      </c>
      <c r="I294" s="40">
        <f t="array" ref="I294">INDEX('UNESCO Data'!$M$3:$M$4658,MATCH(A294&amp;$I$398,'UNESCO Data'!$B$3:$B$4658&amp;'UNESCO Data'!$A$3:$A$4658,0))</f>
        <v>99.793189999999996</v>
      </c>
      <c r="J294" s="40" t="str">
        <f t="array" ref="J294">INDEX('UNESCO Data'!$M$3:$M$4658,MATCH(A294&amp;$J$397,'UNESCO Data'!$B$3:$B$4658&amp;'UNESCO Data'!$A$3:$A$4658,0))</f>
        <v/>
      </c>
      <c r="K294" s="40">
        <f t="array" ref="K294">INDEX('UNESCO Data'!$M$3:$M$4658,MATCH(A294&amp;$K$397,'UNESCO Data'!$B$3:$B$4658&amp;'UNESCO Data'!$A$3:$A$4658,0))</f>
        <v>11.132490000000001</v>
      </c>
      <c r="L294" s="40">
        <f t="array" ref="L294">INDEX('UNESCO Data'!$M$3:$M$4658,MATCH(A294&amp;$L$397,'UNESCO Data'!$B$3:$B$4658&amp;'UNESCO Data'!$A$3:$A$4658,0))</f>
        <v>13.964549999999999</v>
      </c>
      <c r="M294" s="42">
        <f t="shared" si="9"/>
        <v>9</v>
      </c>
    </row>
    <row r="295" spans="1:13" x14ac:dyDescent="0.25">
      <c r="A295" s="41" t="s">
        <v>97</v>
      </c>
      <c r="B295" s="40">
        <f t="array" ref="B295">INDEX('UNESCO Data'!$M$3:$M$4658,MATCH(A295&amp;$B$398,'UNESCO Data'!$B$3:$B$4658&amp;'UNESCO Data'!$A$3:$A$4658,0))</f>
        <v>13.71428</v>
      </c>
      <c r="C295" s="40">
        <f t="array" ref="C295">INDEX('UNESCO Data'!$M$3:$M$4658,MATCH(A295&amp;$C$398,'UNESCO Data'!$B$3:$B$4658&amp;'UNESCO Data'!$A$3:$A$4658,0))</f>
        <v>21.248830000000002</v>
      </c>
      <c r="D295" s="40">
        <f t="array" ref="D295">INDEX('UNESCO Data'!$M$3:$M$4658,MATCH(A295&amp;$D$398,'UNESCO Data'!$B$3:$B$4658&amp;'UNESCO Data'!$A$3:$A$4658,0))</f>
        <v>33.914409999999997</v>
      </c>
      <c r="E295" s="40" t="str">
        <f t="array" ref="E295">INDEX('UNESCO Data'!$M$3:$M$4658,MATCH(A295&amp;$E$398,'UNESCO Data'!$B$3:$B$4658&amp;'UNESCO Data'!$A$3:$A$4658,0))</f>
        <v/>
      </c>
      <c r="F295" s="40" t="str">
        <f t="array" ref="F295">INDEX('UNESCO Data'!$M$3:$M$4658,MATCH(A295&amp;$F$398,'UNESCO Data'!$B$3:$B$4658&amp;'UNESCO Data'!$A$3:$A$4658,0))</f>
        <v/>
      </c>
      <c r="G295" s="40" t="str">
        <f t="array" ref="G295">INDEX('UNESCO Data'!$M$3:$M$4658,MATCH(A295&amp;$G$398,'UNESCO Data'!$B$3:$B$4658&amp;'UNESCO Data'!$A$3:$A$4658,0))</f>
        <v/>
      </c>
      <c r="H295" s="40" t="str">
        <f t="array" ref="H295">INDEX('UNESCO Data'!$M$3:$M$4658,MATCH(A295&amp;$H$398,'UNESCO Data'!$B$3:$B$4658&amp;'UNESCO Data'!$A$3:$A$4658,0))</f>
        <v/>
      </c>
      <c r="I295" s="40">
        <f t="array" ref="I295">INDEX('UNESCO Data'!$M$3:$M$4658,MATCH(A295&amp;$I$398,'UNESCO Data'!$B$3:$B$4658&amp;'UNESCO Data'!$A$3:$A$4658,0))</f>
        <v>98.854470000000006</v>
      </c>
      <c r="J295" s="40">
        <f t="array" ref="J295">INDEX('UNESCO Data'!$M$3:$M$4658,MATCH(A295&amp;$J$397,'UNESCO Data'!$B$3:$B$4658&amp;'UNESCO Data'!$A$3:$A$4658,0))</f>
        <v>96.993620000000007</v>
      </c>
      <c r="K295" s="40">
        <f t="array" ref="K295">INDEX('UNESCO Data'!$M$3:$M$4658,MATCH(A295&amp;$K$397,'UNESCO Data'!$B$3:$B$4658&amp;'UNESCO Data'!$A$3:$A$4658,0))</f>
        <v>12.325989999999999</v>
      </c>
      <c r="L295" s="40">
        <f t="array" ref="L295">INDEX('UNESCO Data'!$M$3:$M$4658,MATCH(A295&amp;$L$397,'UNESCO Data'!$B$3:$B$4658&amp;'UNESCO Data'!$A$3:$A$4658,0))</f>
        <v>8.5755199999999991</v>
      </c>
      <c r="M295" s="42">
        <f t="shared" si="9"/>
        <v>7</v>
      </c>
    </row>
    <row r="296" spans="1:13" x14ac:dyDescent="0.25">
      <c r="A296" s="41" t="s">
        <v>98</v>
      </c>
      <c r="B296" s="40">
        <f t="array" ref="B296">INDEX('UNESCO Data'!$M$3:$M$4658,MATCH(A296&amp;$B$398,'UNESCO Data'!$B$3:$B$4658&amp;'UNESCO Data'!$A$3:$A$4658,0))</f>
        <v>20.81898</v>
      </c>
      <c r="C296" s="40">
        <f t="array" ref="C296">INDEX('UNESCO Data'!$M$3:$M$4658,MATCH(A296&amp;$C$398,'UNESCO Data'!$B$3:$B$4658&amp;'UNESCO Data'!$A$3:$A$4658,0))</f>
        <v>27.333349999999999</v>
      </c>
      <c r="D296" s="40">
        <f t="array" ref="D296">INDEX('UNESCO Data'!$M$3:$M$4658,MATCH(A296&amp;$D$398,'UNESCO Data'!$B$3:$B$4658&amp;'UNESCO Data'!$A$3:$A$4658,0))</f>
        <v>46.581020000000002</v>
      </c>
      <c r="E296" s="40">
        <f t="array" ref="E296">INDEX('UNESCO Data'!$M$3:$M$4658,MATCH(A296&amp;$E$398,'UNESCO Data'!$B$3:$B$4658&amp;'UNESCO Data'!$A$3:$A$4658,0))</f>
        <v>52.598990000000001</v>
      </c>
      <c r="F296" s="40">
        <f t="array" ref="F296">INDEX('UNESCO Data'!$M$3:$M$4658,MATCH(A296&amp;$F$398,'UNESCO Data'!$B$3:$B$4658&amp;'UNESCO Data'!$A$3:$A$4658,0))</f>
        <v>18.431000000000001</v>
      </c>
      <c r="G296" s="40">
        <f t="array" ref="G296">INDEX('UNESCO Data'!$M$3:$M$4658,MATCH(A296&amp;$G$398,'UNESCO Data'!$B$3:$B$4658&amp;'UNESCO Data'!$A$3:$A$4658,0))</f>
        <v>8.8116900000000005</v>
      </c>
      <c r="H296" s="40" t="str">
        <f t="array" ref="H296">INDEX('UNESCO Data'!$M$3:$M$4658,MATCH(A296&amp;$H$398,'UNESCO Data'!$B$3:$B$4658&amp;'UNESCO Data'!$A$3:$A$4658,0))</f>
        <v/>
      </c>
      <c r="I296" s="40">
        <f t="array" ref="I296">INDEX('UNESCO Data'!$M$3:$M$4658,MATCH(A296&amp;$I$398,'UNESCO Data'!$B$3:$B$4658&amp;'UNESCO Data'!$A$3:$A$4658,0))</f>
        <v>76.984390000000005</v>
      </c>
      <c r="J296" s="40">
        <f t="array" ref="J296">INDEX('UNESCO Data'!$M$3:$M$4658,MATCH(A296&amp;$J$397,'UNESCO Data'!$B$3:$B$4658&amp;'UNESCO Data'!$A$3:$A$4658,0))</f>
        <v>79.158280000000005</v>
      </c>
      <c r="K296" s="40">
        <f t="array" ref="K296">INDEX('UNESCO Data'!$M$3:$M$4658,MATCH(A296&amp;$K$397,'UNESCO Data'!$B$3:$B$4658&amp;'UNESCO Data'!$A$3:$A$4658,0))</f>
        <v>33.086640000000003</v>
      </c>
      <c r="L296" s="40" t="str">
        <f t="array" ref="L296">INDEX('UNESCO Data'!$M$3:$M$4658,MATCH(A296&amp;$L$397,'UNESCO Data'!$B$3:$B$4658&amp;'UNESCO Data'!$A$3:$A$4658,0))</f>
        <v/>
      </c>
      <c r="M296" s="42">
        <f t="shared" si="9"/>
        <v>9</v>
      </c>
    </row>
    <row r="297" spans="1:13" x14ac:dyDescent="0.25">
      <c r="A297" s="41" t="s">
        <v>99</v>
      </c>
      <c r="B297" s="40">
        <f t="array" ref="B297">INDEX('UNESCO Data'!$M$3:$M$4658,MATCH(A297&amp;$B$398,'UNESCO Data'!$B$3:$B$4658&amp;'UNESCO Data'!$A$3:$A$4658,0))</f>
        <v>61.099609999999998</v>
      </c>
      <c r="C297" s="40">
        <f t="array" ref="C297">INDEX('UNESCO Data'!$M$3:$M$4658,MATCH(A297&amp;$C$398,'UNESCO Data'!$B$3:$B$4658&amp;'UNESCO Data'!$A$3:$A$4658,0))</f>
        <v>20.921880000000002</v>
      </c>
      <c r="D297" s="40">
        <f t="array" ref="D297">INDEX('UNESCO Data'!$M$3:$M$4658,MATCH(A297&amp;$D$398,'UNESCO Data'!$B$3:$B$4658&amp;'UNESCO Data'!$A$3:$A$4658,0))</f>
        <v>18.864660000000001</v>
      </c>
      <c r="E297" s="40">
        <f t="array" ref="E297">INDEX('UNESCO Data'!$M$3:$M$4658,MATCH(A297&amp;$E$398,'UNESCO Data'!$B$3:$B$4658&amp;'UNESCO Data'!$A$3:$A$4658,0))</f>
        <v>36.097329999999999</v>
      </c>
      <c r="F297" s="40">
        <f t="array" ref="F297">INDEX('UNESCO Data'!$M$3:$M$4658,MATCH(A297&amp;$F$398,'UNESCO Data'!$B$3:$B$4658&amp;'UNESCO Data'!$A$3:$A$4658,0))</f>
        <v>28.465060000000001</v>
      </c>
      <c r="G297" s="40">
        <f t="array" ref="G297">INDEX('UNESCO Data'!$M$3:$M$4658,MATCH(A297&amp;$G$398,'UNESCO Data'!$B$3:$B$4658&amp;'UNESCO Data'!$A$3:$A$4658,0))</f>
        <v>17.308450000000001</v>
      </c>
      <c r="H297" s="40">
        <f t="array" ref="H297">INDEX('UNESCO Data'!$M$3:$M$4658,MATCH(A297&amp;$H$398,'UNESCO Data'!$B$3:$B$4658&amp;'UNESCO Data'!$A$3:$A$4658,0))</f>
        <v>8.1503770000000006</v>
      </c>
      <c r="I297" s="40">
        <f t="array" ref="I297">INDEX('UNESCO Data'!$M$3:$M$4658,MATCH(A297&amp;$I$398,'UNESCO Data'!$B$3:$B$4658&amp;'UNESCO Data'!$A$3:$A$4658,0))</f>
        <v>64.660070000000005</v>
      </c>
      <c r="J297" s="40">
        <f t="array" ref="J297">INDEX('UNESCO Data'!$M$3:$M$4658,MATCH(A297&amp;$J$397,'UNESCO Data'!$B$3:$B$4658&amp;'UNESCO Data'!$A$3:$A$4658,0))</f>
        <v>46.977179999999997</v>
      </c>
      <c r="K297" s="40">
        <f t="array" ref="K297">INDEX('UNESCO Data'!$M$3:$M$4658,MATCH(A297&amp;$K$397,'UNESCO Data'!$B$3:$B$4658&amp;'UNESCO Data'!$A$3:$A$4658,0))</f>
        <v>30.446370000000002</v>
      </c>
      <c r="L297" s="40">
        <f t="array" ref="L297">INDEX('UNESCO Data'!$M$3:$M$4658,MATCH(A297&amp;$L$397,'UNESCO Data'!$B$3:$B$4658&amp;'UNESCO Data'!$A$3:$A$4658,0))</f>
        <v>8.1017600000000005</v>
      </c>
      <c r="M297" s="42">
        <f t="shared" si="9"/>
        <v>11</v>
      </c>
    </row>
    <row r="298" spans="1:13" x14ac:dyDescent="0.25">
      <c r="A298" s="41" t="s">
        <v>100</v>
      </c>
      <c r="B298" s="40" t="str">
        <f t="array" ref="B298">INDEX('UNESCO Data'!$M$3:$M$4658,MATCH(A298&amp;$B$398,'UNESCO Data'!$B$3:$B$4658&amp;'UNESCO Data'!$A$3:$A$4658,0))</f>
        <v/>
      </c>
      <c r="C298" s="40" t="str">
        <f t="array" ref="C298">INDEX('UNESCO Data'!$M$3:$M$4658,MATCH(A298&amp;$C$398,'UNESCO Data'!$B$3:$B$4658&amp;'UNESCO Data'!$A$3:$A$4658,0))</f>
        <v/>
      </c>
      <c r="D298" s="40" t="str">
        <f t="array" ref="D298">INDEX('UNESCO Data'!$M$3:$M$4658,MATCH(A298&amp;$D$398,'UNESCO Data'!$B$3:$B$4658&amp;'UNESCO Data'!$A$3:$A$4658,0))</f>
        <v/>
      </c>
      <c r="E298" s="40" t="str">
        <f t="array" ref="E298">INDEX('UNESCO Data'!$M$3:$M$4658,MATCH(A298&amp;$E$398,'UNESCO Data'!$B$3:$B$4658&amp;'UNESCO Data'!$A$3:$A$4658,0))</f>
        <v/>
      </c>
      <c r="F298" s="40" t="str">
        <f t="array" ref="F298">INDEX('UNESCO Data'!$M$3:$M$4658,MATCH(A298&amp;$F$398,'UNESCO Data'!$B$3:$B$4658&amp;'UNESCO Data'!$A$3:$A$4658,0))</f>
        <v/>
      </c>
      <c r="G298" s="40" t="str">
        <f t="array" ref="G298">INDEX('UNESCO Data'!$M$3:$M$4658,MATCH(A298&amp;$G$398,'UNESCO Data'!$B$3:$B$4658&amp;'UNESCO Data'!$A$3:$A$4658,0))</f>
        <v/>
      </c>
      <c r="H298" s="40" t="str">
        <f t="array" ref="H298">INDEX('UNESCO Data'!$M$3:$M$4658,MATCH(A298&amp;$H$398,'UNESCO Data'!$B$3:$B$4658&amp;'UNESCO Data'!$A$3:$A$4658,0))</f>
        <v/>
      </c>
      <c r="I298" s="40">
        <f t="array" ref="I298">INDEX('UNESCO Data'!$M$3:$M$4658,MATCH(A298&amp;$I$398,'UNESCO Data'!$B$3:$B$4658&amp;'UNESCO Data'!$A$3:$A$4658,0))</f>
        <v>99.966350000000006</v>
      </c>
      <c r="J298" s="40" t="str">
        <f t="array" ref="J298">INDEX('UNESCO Data'!$M$3:$M$4658,MATCH(A298&amp;$J$397,'UNESCO Data'!$B$3:$B$4658&amp;'UNESCO Data'!$A$3:$A$4658,0))</f>
        <v/>
      </c>
      <c r="K298" s="40" t="str">
        <f t="array" ref="K298">INDEX('UNESCO Data'!$M$3:$M$4658,MATCH(A298&amp;$K$397,'UNESCO Data'!$B$3:$B$4658&amp;'UNESCO Data'!$A$3:$A$4658,0))</f>
        <v/>
      </c>
      <c r="L298" s="40" t="str">
        <f t="array" ref="L298">INDEX('UNESCO Data'!$M$3:$M$4658,MATCH(A298&amp;$L$397,'UNESCO Data'!$B$3:$B$4658&amp;'UNESCO Data'!$A$3:$A$4658,0))</f>
        <v/>
      </c>
      <c r="M298" s="42">
        <f t="shared" ref="M298:M329" si="10">COUNT(B298:L298)</f>
        <v>1</v>
      </c>
    </row>
    <row r="299" spans="1:13" x14ac:dyDescent="0.25">
      <c r="A299" s="41" t="s">
        <v>101</v>
      </c>
      <c r="B299" s="40">
        <f t="array" ref="B299">INDEX('UNESCO Data'!$M$3:$M$4658,MATCH(A299&amp;$B$398,'UNESCO Data'!$B$3:$B$4658&amp;'UNESCO Data'!$A$3:$A$4658,0))</f>
        <v>3.0590700000000002</v>
      </c>
      <c r="C299" s="40">
        <f t="array" ref="C299">INDEX('UNESCO Data'!$M$3:$M$4658,MATCH(A299&amp;$C$398,'UNESCO Data'!$B$3:$B$4658&amp;'UNESCO Data'!$A$3:$A$4658,0))</f>
        <v>1.7456400000000001</v>
      </c>
      <c r="D299" s="40" t="str">
        <f t="array" ref="D299">INDEX('UNESCO Data'!$M$3:$M$4658,MATCH(A299&amp;$D$398,'UNESCO Data'!$B$3:$B$4658&amp;'UNESCO Data'!$A$3:$A$4658,0))</f>
        <v/>
      </c>
      <c r="E299" s="40" t="str">
        <f t="array" ref="E299">INDEX('UNESCO Data'!$M$3:$M$4658,MATCH(A299&amp;$E$398,'UNESCO Data'!$B$3:$B$4658&amp;'UNESCO Data'!$A$3:$A$4658,0))</f>
        <v/>
      </c>
      <c r="F299" s="40" t="str">
        <f t="array" ref="F299">INDEX('UNESCO Data'!$M$3:$M$4658,MATCH(A299&amp;$F$398,'UNESCO Data'!$B$3:$B$4658&amp;'UNESCO Data'!$A$3:$A$4658,0))</f>
        <v/>
      </c>
      <c r="G299" s="40" t="str">
        <f t="array" ref="G299">INDEX('UNESCO Data'!$M$3:$M$4658,MATCH(A299&amp;$G$398,'UNESCO Data'!$B$3:$B$4658&amp;'UNESCO Data'!$A$3:$A$4658,0))</f>
        <v/>
      </c>
      <c r="H299" s="40" t="str">
        <f t="array" ref="H299">INDEX('UNESCO Data'!$M$3:$M$4658,MATCH(A299&amp;$H$398,'UNESCO Data'!$B$3:$B$4658&amp;'UNESCO Data'!$A$3:$A$4658,0))</f>
        <v/>
      </c>
      <c r="I299" s="40" t="str">
        <f t="array" ref="I299">INDEX('UNESCO Data'!$M$3:$M$4658,MATCH(A299&amp;$I$398,'UNESCO Data'!$B$3:$B$4658&amp;'UNESCO Data'!$A$3:$A$4658,0))</f>
        <v/>
      </c>
      <c r="J299" s="40" t="str">
        <f t="array" ref="J299">INDEX('UNESCO Data'!$M$3:$M$4658,MATCH(A299&amp;$J$397,'UNESCO Data'!$B$3:$B$4658&amp;'UNESCO Data'!$A$3:$A$4658,0))</f>
        <v/>
      </c>
      <c r="K299" s="40">
        <f t="array" ref="K299">INDEX('UNESCO Data'!$M$3:$M$4658,MATCH(A299&amp;$K$397,'UNESCO Data'!$B$3:$B$4658&amp;'UNESCO Data'!$A$3:$A$4658,0))</f>
        <v>7.8452400000000004</v>
      </c>
      <c r="L299" s="40" t="str">
        <f t="array" ref="L299">INDEX('UNESCO Data'!$M$3:$M$4658,MATCH(A299&amp;$L$397,'UNESCO Data'!$B$3:$B$4658&amp;'UNESCO Data'!$A$3:$A$4658,0))</f>
        <v/>
      </c>
      <c r="M299" s="42">
        <f t="shared" si="10"/>
        <v>3</v>
      </c>
    </row>
    <row r="300" spans="1:13" x14ac:dyDescent="0.25">
      <c r="A300" s="41" t="s">
        <v>102</v>
      </c>
      <c r="B300" s="40">
        <f t="array" ref="B300">INDEX('UNESCO Data'!$M$3:$M$4658,MATCH(A300&amp;$B$398,'UNESCO Data'!$B$3:$B$4658&amp;'UNESCO Data'!$A$3:$A$4658,0))</f>
        <v>1.0631600000000001</v>
      </c>
      <c r="C300" s="40">
        <f t="array" ref="C300">INDEX('UNESCO Data'!$M$3:$M$4658,MATCH(A300&amp;$C$398,'UNESCO Data'!$B$3:$B$4658&amp;'UNESCO Data'!$A$3:$A$4658,0))</f>
        <v>0.78786999999999996</v>
      </c>
      <c r="D300" s="40">
        <f t="array" ref="D300">INDEX('UNESCO Data'!$M$3:$M$4658,MATCH(A300&amp;$D$398,'UNESCO Data'!$B$3:$B$4658&amp;'UNESCO Data'!$A$3:$A$4658,0))</f>
        <v>7.0286499999999998</v>
      </c>
      <c r="E300" s="40" t="str">
        <f t="array" ref="E300">INDEX('UNESCO Data'!$M$3:$M$4658,MATCH(A300&amp;$E$398,'UNESCO Data'!$B$3:$B$4658&amp;'UNESCO Data'!$A$3:$A$4658,0))</f>
        <v/>
      </c>
      <c r="F300" s="40">
        <f t="array" ref="F300">INDEX('UNESCO Data'!$M$3:$M$4658,MATCH(A300&amp;$F$398,'UNESCO Data'!$B$3:$B$4658&amp;'UNESCO Data'!$A$3:$A$4658,0))</f>
        <v>89.487200000000001</v>
      </c>
      <c r="G300" s="40">
        <f t="array" ref="G300">INDEX('UNESCO Data'!$M$3:$M$4658,MATCH(A300&amp;$G$398,'UNESCO Data'!$B$3:$B$4658&amp;'UNESCO Data'!$A$3:$A$4658,0))</f>
        <v>84.902450000000002</v>
      </c>
      <c r="H300" s="40">
        <f t="array" ref="H300">INDEX('UNESCO Data'!$M$3:$M$4658,MATCH(A300&amp;$H$398,'UNESCO Data'!$B$3:$B$4658&amp;'UNESCO Data'!$A$3:$A$4658,0))</f>
        <v>12.71138</v>
      </c>
      <c r="I300" s="40">
        <f t="array" ref="I300">INDEX('UNESCO Data'!$M$3:$M$4658,MATCH(A300&amp;$I$398,'UNESCO Data'!$B$3:$B$4658&amp;'UNESCO Data'!$A$3:$A$4658,0))</f>
        <v>99.899039999999999</v>
      </c>
      <c r="J300" s="40" t="str">
        <f t="array" ref="J300">INDEX('UNESCO Data'!$M$3:$M$4658,MATCH(A300&amp;$J$397,'UNESCO Data'!$B$3:$B$4658&amp;'UNESCO Data'!$A$3:$A$4658,0))</f>
        <v/>
      </c>
      <c r="K300" s="40">
        <f t="array" ref="K300">INDEX('UNESCO Data'!$M$3:$M$4658,MATCH(A300&amp;$K$397,'UNESCO Data'!$B$3:$B$4658&amp;'UNESCO Data'!$A$3:$A$4658,0))</f>
        <v>12.860139999999999</v>
      </c>
      <c r="L300" s="40">
        <f t="array" ref="L300">INDEX('UNESCO Data'!$M$3:$M$4658,MATCH(A300&amp;$L$397,'UNESCO Data'!$B$3:$B$4658&amp;'UNESCO Data'!$A$3:$A$4658,0))</f>
        <v>13.288019999999999</v>
      </c>
      <c r="M300" s="42">
        <f t="shared" si="10"/>
        <v>9</v>
      </c>
    </row>
    <row r="301" spans="1:13" x14ac:dyDescent="0.25">
      <c r="A301" s="41" t="s">
        <v>103</v>
      </c>
      <c r="B301" s="40">
        <f t="array" ref="B301">INDEX('UNESCO Data'!$M$3:$M$4658,MATCH(A301&amp;$B$398,'UNESCO Data'!$B$3:$B$4658&amp;'UNESCO Data'!$A$3:$A$4658,0))</f>
        <v>4.2312000000000003</v>
      </c>
      <c r="C301" s="40">
        <f t="array" ref="C301">INDEX('UNESCO Data'!$M$3:$M$4658,MATCH(A301&amp;$C$398,'UNESCO Data'!$B$3:$B$4658&amp;'UNESCO Data'!$A$3:$A$4658,0))</f>
        <v>6.5865200000000002</v>
      </c>
      <c r="D301" s="40">
        <f t="array" ref="D301">INDEX('UNESCO Data'!$M$3:$M$4658,MATCH(A301&amp;$D$398,'UNESCO Data'!$B$3:$B$4658&amp;'UNESCO Data'!$A$3:$A$4658,0))</f>
        <v>19.96773</v>
      </c>
      <c r="E301" s="40" t="str">
        <f t="array" ref="E301">INDEX('UNESCO Data'!$M$3:$M$4658,MATCH(A301&amp;$E$398,'UNESCO Data'!$B$3:$B$4658&amp;'UNESCO Data'!$A$3:$A$4658,0))</f>
        <v/>
      </c>
      <c r="F301" s="40">
        <f t="array" ref="F301">INDEX('UNESCO Data'!$M$3:$M$4658,MATCH(A301&amp;$F$398,'UNESCO Data'!$B$3:$B$4658&amp;'UNESCO Data'!$A$3:$A$4658,0))</f>
        <v>78.619799999999998</v>
      </c>
      <c r="G301" s="40">
        <f t="array" ref="G301">INDEX('UNESCO Data'!$M$3:$M$4658,MATCH(A301&amp;$G$398,'UNESCO Data'!$B$3:$B$4658&amp;'UNESCO Data'!$A$3:$A$4658,0))</f>
        <v>64.199110000000005</v>
      </c>
      <c r="H301" s="40" t="str">
        <f t="array" ref="H301">INDEX('UNESCO Data'!$M$3:$M$4658,MATCH(A301&amp;$H$398,'UNESCO Data'!$B$3:$B$4658&amp;'UNESCO Data'!$A$3:$A$4658,0))</f>
        <v/>
      </c>
      <c r="I301" s="40" t="str">
        <f t="array" ref="I301">INDEX('UNESCO Data'!$M$3:$M$4658,MATCH(A301&amp;$I$398,'UNESCO Data'!$B$3:$B$4658&amp;'UNESCO Data'!$A$3:$A$4658,0))</f>
        <v/>
      </c>
      <c r="J301" s="40" t="str">
        <f t="array" ref="J301">INDEX('UNESCO Data'!$M$3:$M$4658,MATCH(A301&amp;$J$397,'UNESCO Data'!$B$3:$B$4658&amp;'UNESCO Data'!$A$3:$A$4658,0))</f>
        <v/>
      </c>
      <c r="K301" s="40">
        <f t="array" ref="K301">INDEX('UNESCO Data'!$M$3:$M$4658,MATCH(A301&amp;$K$397,'UNESCO Data'!$B$3:$B$4658&amp;'UNESCO Data'!$A$3:$A$4658,0))</f>
        <v>8.1685099999999995</v>
      </c>
      <c r="L301" s="40">
        <f t="array" ref="L301">INDEX('UNESCO Data'!$M$3:$M$4658,MATCH(A301&amp;$L$397,'UNESCO Data'!$B$3:$B$4658&amp;'UNESCO Data'!$A$3:$A$4658,0))</f>
        <v>9.6292500000000008</v>
      </c>
      <c r="M301" s="42">
        <f t="shared" si="10"/>
        <v>7</v>
      </c>
    </row>
    <row r="302" spans="1:13" x14ac:dyDescent="0.25">
      <c r="A302" s="41" t="s">
        <v>104</v>
      </c>
      <c r="B302" s="40" t="str">
        <f t="array" ref="B302">INDEX('UNESCO Data'!$M$3:$M$4658,MATCH(A302&amp;$B$398,'UNESCO Data'!$B$3:$B$4658&amp;'UNESCO Data'!$A$3:$A$4658,0))</f>
        <v/>
      </c>
      <c r="C302" s="40" t="str">
        <f t="array" ref="C302">INDEX('UNESCO Data'!$M$3:$M$4658,MATCH(A302&amp;$C$398,'UNESCO Data'!$B$3:$B$4658&amp;'UNESCO Data'!$A$3:$A$4658,0))</f>
        <v/>
      </c>
      <c r="D302" s="40" t="str">
        <f t="array" ref="D302">INDEX('UNESCO Data'!$M$3:$M$4658,MATCH(A302&amp;$D$398,'UNESCO Data'!$B$3:$B$4658&amp;'UNESCO Data'!$A$3:$A$4658,0))</f>
        <v/>
      </c>
      <c r="E302" s="40" t="str">
        <f t="array" ref="E302">INDEX('UNESCO Data'!$M$3:$M$4658,MATCH(A302&amp;$E$398,'UNESCO Data'!$B$3:$B$4658&amp;'UNESCO Data'!$A$3:$A$4658,0))</f>
        <v/>
      </c>
      <c r="F302" s="40" t="str">
        <f t="array" ref="F302">INDEX('UNESCO Data'!$M$3:$M$4658,MATCH(A302&amp;$F$398,'UNESCO Data'!$B$3:$B$4658&amp;'UNESCO Data'!$A$3:$A$4658,0))</f>
        <v/>
      </c>
      <c r="G302" s="40" t="str">
        <f t="array" ref="G302">INDEX('UNESCO Data'!$M$3:$M$4658,MATCH(A302&amp;$G$398,'UNESCO Data'!$B$3:$B$4658&amp;'UNESCO Data'!$A$3:$A$4658,0))</f>
        <v/>
      </c>
      <c r="H302" s="40" t="str">
        <f t="array" ref="H302">INDEX('UNESCO Data'!$M$3:$M$4658,MATCH(A302&amp;$H$398,'UNESCO Data'!$B$3:$B$4658&amp;'UNESCO Data'!$A$3:$A$4658,0))</f>
        <v/>
      </c>
      <c r="I302" s="40">
        <f t="array" ref="I302">INDEX('UNESCO Data'!$M$3:$M$4658,MATCH(A302&amp;$I$398,'UNESCO Data'!$B$3:$B$4658&amp;'UNESCO Data'!$A$3:$A$4658,0))</f>
        <v>65.358059999999995</v>
      </c>
      <c r="J302" s="40">
        <f t="array" ref="J302">INDEX('UNESCO Data'!$M$3:$M$4658,MATCH(A302&amp;$J$397,'UNESCO Data'!$B$3:$B$4658&amp;'UNESCO Data'!$A$3:$A$4658,0))</f>
        <v>15.07264</v>
      </c>
      <c r="K302" s="40">
        <f t="array" ref="K302">INDEX('UNESCO Data'!$M$3:$M$4658,MATCH(A302&amp;$K$397,'UNESCO Data'!$B$3:$B$4658&amp;'UNESCO Data'!$A$3:$A$4658,0))</f>
        <v>41.192700000000002</v>
      </c>
      <c r="L302" s="40">
        <f t="array" ref="L302">INDEX('UNESCO Data'!$M$3:$M$4658,MATCH(A302&amp;$L$397,'UNESCO Data'!$B$3:$B$4658&amp;'UNESCO Data'!$A$3:$A$4658,0))</f>
        <v>13.989380000000001</v>
      </c>
      <c r="M302" s="42">
        <f t="shared" si="10"/>
        <v>4</v>
      </c>
    </row>
    <row r="303" spans="1:13" x14ac:dyDescent="0.25">
      <c r="A303" s="41" t="s">
        <v>105</v>
      </c>
      <c r="B303" s="40">
        <f t="array" ref="B303">INDEX('UNESCO Data'!$M$3:$M$4658,MATCH(A303&amp;$B$398,'UNESCO Data'!$B$3:$B$4658&amp;'UNESCO Data'!$A$3:$A$4658,0))</f>
        <v>10.071709999999999</v>
      </c>
      <c r="C303" s="40">
        <f t="array" ref="C303">INDEX('UNESCO Data'!$M$3:$M$4658,MATCH(A303&amp;$C$398,'UNESCO Data'!$B$3:$B$4658&amp;'UNESCO Data'!$A$3:$A$4658,0))</f>
        <v>16.72401</v>
      </c>
      <c r="D303" s="40">
        <f t="array" ref="D303">INDEX('UNESCO Data'!$M$3:$M$4658,MATCH(A303&amp;$D$398,'UNESCO Data'!$B$3:$B$4658&amp;'UNESCO Data'!$A$3:$A$4658,0))</f>
        <v>52.646380000000001</v>
      </c>
      <c r="E303" s="40">
        <f t="array" ref="E303">INDEX('UNESCO Data'!$M$3:$M$4658,MATCH(A303&amp;$E$398,'UNESCO Data'!$B$3:$B$4658&amp;'UNESCO Data'!$A$3:$A$4658,0))</f>
        <v>50.483629999999998</v>
      </c>
      <c r="F303" s="40">
        <f t="array" ref="F303">INDEX('UNESCO Data'!$M$3:$M$4658,MATCH(A303&amp;$F$398,'UNESCO Data'!$B$3:$B$4658&amp;'UNESCO Data'!$A$3:$A$4658,0))</f>
        <v>28.431139999999999</v>
      </c>
      <c r="G303" s="40">
        <f t="array" ref="G303">INDEX('UNESCO Data'!$M$3:$M$4658,MATCH(A303&amp;$G$398,'UNESCO Data'!$B$3:$B$4658&amp;'UNESCO Data'!$A$3:$A$4658,0))</f>
        <v>18.883420000000001</v>
      </c>
      <c r="H303" s="40">
        <f t="array" ref="H303">INDEX('UNESCO Data'!$M$3:$M$4658,MATCH(A303&amp;$H$398,'UNESCO Data'!$B$3:$B$4658&amp;'UNESCO Data'!$A$3:$A$4658,0))</f>
        <v>7.5613010000000003</v>
      </c>
      <c r="I303" s="40">
        <f t="array" ref="I303">INDEX('UNESCO Data'!$M$3:$M$4658,MATCH(A303&amp;$I$398,'UNESCO Data'!$B$3:$B$4658&amp;'UNESCO Data'!$A$3:$A$4658,0))</f>
        <v>74.928470000000004</v>
      </c>
      <c r="J303" s="40">
        <f t="array" ref="J303">INDEX('UNESCO Data'!$M$3:$M$4658,MATCH(A303&amp;$J$397,'UNESCO Data'!$B$3:$B$4658&amp;'UNESCO Data'!$A$3:$A$4658,0))</f>
        <v>90.809830000000005</v>
      </c>
      <c r="K303" s="40">
        <f t="array" ref="K303">INDEX('UNESCO Data'!$M$3:$M$4658,MATCH(A303&amp;$K$397,'UNESCO Data'!$B$3:$B$4658&amp;'UNESCO Data'!$A$3:$A$4658,0))</f>
        <v>69.509690000000006</v>
      </c>
      <c r="L303" s="40">
        <f t="array" ref="L303">INDEX('UNESCO Data'!$M$3:$M$4658,MATCH(A303&amp;$L$397,'UNESCO Data'!$B$3:$B$4658&amp;'UNESCO Data'!$A$3:$A$4658,0))</f>
        <v>21.551580000000001</v>
      </c>
      <c r="M303" s="42">
        <f t="shared" si="10"/>
        <v>11</v>
      </c>
    </row>
    <row r="304" spans="1:13" x14ac:dyDescent="0.25">
      <c r="A304" s="41" t="s">
        <v>106</v>
      </c>
      <c r="B304" s="40">
        <f t="array" ref="B304">INDEX('UNESCO Data'!$M$3:$M$4658,MATCH(A304&amp;$B$398,'UNESCO Data'!$B$3:$B$4658&amp;'UNESCO Data'!$A$3:$A$4658,0))</f>
        <v>2.1636500000000001</v>
      </c>
      <c r="C304" s="40">
        <f t="array" ref="C304">INDEX('UNESCO Data'!$M$3:$M$4658,MATCH(A304&amp;$C$398,'UNESCO Data'!$B$3:$B$4658&amp;'UNESCO Data'!$A$3:$A$4658,0))</f>
        <v>13.908910000000001</v>
      </c>
      <c r="D304" s="40">
        <f t="array" ref="D304">INDEX('UNESCO Data'!$M$3:$M$4658,MATCH(A304&amp;$D$398,'UNESCO Data'!$B$3:$B$4658&amp;'UNESCO Data'!$A$3:$A$4658,0))</f>
        <v>46.207630000000002</v>
      </c>
      <c r="E304" s="40" t="str">
        <f t="array" ref="E304">INDEX('UNESCO Data'!$M$3:$M$4658,MATCH(A304&amp;$E$398,'UNESCO Data'!$B$3:$B$4658&amp;'UNESCO Data'!$A$3:$A$4658,0))</f>
        <v/>
      </c>
      <c r="F304" s="40" t="str">
        <f t="array" ref="F304">INDEX('UNESCO Data'!$M$3:$M$4658,MATCH(A304&amp;$F$398,'UNESCO Data'!$B$3:$B$4658&amp;'UNESCO Data'!$A$3:$A$4658,0))</f>
        <v/>
      </c>
      <c r="G304" s="40" t="str">
        <f t="array" ref="G304">INDEX('UNESCO Data'!$M$3:$M$4658,MATCH(A304&amp;$G$398,'UNESCO Data'!$B$3:$B$4658&amp;'UNESCO Data'!$A$3:$A$4658,0))</f>
        <v/>
      </c>
      <c r="H304" s="40">
        <f t="array" ref="H304">INDEX('UNESCO Data'!$M$3:$M$4658,MATCH(A304&amp;$H$398,'UNESCO Data'!$B$3:$B$4658&amp;'UNESCO Data'!$A$3:$A$4658,0))</f>
        <v>10.46078</v>
      </c>
      <c r="I304" s="40">
        <f t="array" ref="I304">INDEX('UNESCO Data'!$M$3:$M$4658,MATCH(A304&amp;$I$398,'UNESCO Data'!$B$3:$B$4658&amp;'UNESCO Data'!$A$3:$A$4658,0))</f>
        <v>98.334599999999995</v>
      </c>
      <c r="J304" s="40">
        <f t="array" ref="J304">INDEX('UNESCO Data'!$M$3:$M$4658,MATCH(A304&amp;$J$397,'UNESCO Data'!$B$3:$B$4658&amp;'UNESCO Data'!$A$3:$A$4658,0))</f>
        <v>99.934389999999993</v>
      </c>
      <c r="K304" s="40">
        <f t="array" ref="K304">INDEX('UNESCO Data'!$M$3:$M$4658,MATCH(A304&amp;$K$397,'UNESCO Data'!$B$3:$B$4658&amp;'UNESCO Data'!$A$3:$A$4658,0))</f>
        <v>11.521000000000001</v>
      </c>
      <c r="L304" s="40">
        <f t="array" ref="L304">INDEX('UNESCO Data'!$M$3:$M$4658,MATCH(A304&amp;$L$397,'UNESCO Data'!$B$3:$B$4658&amp;'UNESCO Data'!$A$3:$A$4658,0))</f>
        <v>19.724250000000001</v>
      </c>
      <c r="M304" s="42">
        <f t="shared" si="10"/>
        <v>8</v>
      </c>
    </row>
    <row r="305" spans="1:13" x14ac:dyDescent="0.25">
      <c r="A305" s="41" t="s">
        <v>107</v>
      </c>
      <c r="B305" s="40">
        <f t="array" ref="B305">INDEX('UNESCO Data'!$M$3:$M$4658,MATCH(A305&amp;$B$398,'UNESCO Data'!$B$3:$B$4658&amp;'UNESCO Data'!$A$3:$A$4658,0))</f>
        <v>6.2649699999999999</v>
      </c>
      <c r="C305" s="40" t="str">
        <f t="array" ref="C305">INDEX('UNESCO Data'!$M$3:$M$4658,MATCH(A305&amp;$C$398,'UNESCO Data'!$B$3:$B$4658&amp;'UNESCO Data'!$A$3:$A$4658,0))</f>
        <v/>
      </c>
      <c r="D305" s="40" t="str">
        <f t="array" ref="D305">INDEX('UNESCO Data'!$M$3:$M$4658,MATCH(A305&amp;$D$398,'UNESCO Data'!$B$3:$B$4658&amp;'UNESCO Data'!$A$3:$A$4658,0))</f>
        <v/>
      </c>
      <c r="E305" s="40" t="str">
        <f t="array" ref="E305">INDEX('UNESCO Data'!$M$3:$M$4658,MATCH(A305&amp;$E$398,'UNESCO Data'!$B$3:$B$4658&amp;'UNESCO Data'!$A$3:$A$4658,0))</f>
        <v/>
      </c>
      <c r="F305" s="40" t="str">
        <f t="array" ref="F305">INDEX('UNESCO Data'!$M$3:$M$4658,MATCH(A305&amp;$F$398,'UNESCO Data'!$B$3:$B$4658&amp;'UNESCO Data'!$A$3:$A$4658,0))</f>
        <v/>
      </c>
      <c r="G305" s="40" t="str">
        <f t="array" ref="G305">INDEX('UNESCO Data'!$M$3:$M$4658,MATCH(A305&amp;$G$398,'UNESCO Data'!$B$3:$B$4658&amp;'UNESCO Data'!$A$3:$A$4658,0))</f>
        <v/>
      </c>
      <c r="H305" s="40" t="str">
        <f t="array" ref="H305">INDEX('UNESCO Data'!$M$3:$M$4658,MATCH(A305&amp;$H$398,'UNESCO Data'!$B$3:$B$4658&amp;'UNESCO Data'!$A$3:$A$4658,0))</f>
        <v/>
      </c>
      <c r="I305" s="40">
        <f t="array" ref="I305">INDEX('UNESCO Data'!$M$3:$M$4658,MATCH(A305&amp;$I$398,'UNESCO Data'!$B$3:$B$4658&amp;'UNESCO Data'!$A$3:$A$4658,0))</f>
        <v>100</v>
      </c>
      <c r="J305" s="40">
        <f t="array" ref="J305">INDEX('UNESCO Data'!$M$3:$M$4658,MATCH(A305&amp;$J$397,'UNESCO Data'!$B$3:$B$4658&amp;'UNESCO Data'!$A$3:$A$4658,0))</f>
        <v>86.057109999999994</v>
      </c>
      <c r="K305" s="40">
        <f t="array" ref="K305">INDEX('UNESCO Data'!$M$3:$M$4658,MATCH(A305&amp;$K$397,'UNESCO Data'!$B$3:$B$4658&amp;'UNESCO Data'!$A$3:$A$4658,0))</f>
        <v>10.296569999999999</v>
      </c>
      <c r="L305" s="40">
        <f t="array" ref="L305">INDEX('UNESCO Data'!$M$3:$M$4658,MATCH(A305&amp;$L$397,'UNESCO Data'!$B$3:$B$4658&amp;'UNESCO Data'!$A$3:$A$4658,0))</f>
        <v>12.87631</v>
      </c>
      <c r="M305" s="42">
        <f t="shared" si="10"/>
        <v>5</v>
      </c>
    </row>
    <row r="306" spans="1:13" x14ac:dyDescent="0.25">
      <c r="A306" s="41" t="s">
        <v>108</v>
      </c>
      <c r="B306" s="40">
        <f t="array" ref="B306">INDEX('UNESCO Data'!$M$3:$M$4658,MATCH(A306&amp;$B$398,'UNESCO Data'!$B$3:$B$4658&amp;'UNESCO Data'!$A$3:$A$4658,0))</f>
        <v>35.961210000000001</v>
      </c>
      <c r="C306" s="40">
        <f t="array" ref="C306">INDEX('UNESCO Data'!$M$3:$M$4658,MATCH(A306&amp;$C$398,'UNESCO Data'!$B$3:$B$4658&amp;'UNESCO Data'!$A$3:$A$4658,0))</f>
        <v>42.886659999999999</v>
      </c>
      <c r="D306" s="40">
        <f t="array" ref="D306">INDEX('UNESCO Data'!$M$3:$M$4658,MATCH(A306&amp;$D$398,'UNESCO Data'!$B$3:$B$4658&amp;'UNESCO Data'!$A$3:$A$4658,0))</f>
        <v>67.68092</v>
      </c>
      <c r="E306" s="40">
        <f t="array" ref="E306">INDEX('UNESCO Data'!$M$3:$M$4658,MATCH(A306&amp;$E$398,'UNESCO Data'!$B$3:$B$4658&amp;'UNESCO Data'!$A$3:$A$4658,0))</f>
        <v>45.534129999999998</v>
      </c>
      <c r="F306" s="40">
        <f t="array" ref="F306">INDEX('UNESCO Data'!$M$3:$M$4658,MATCH(A306&amp;$F$398,'UNESCO Data'!$B$3:$B$4658&amp;'UNESCO Data'!$A$3:$A$4658,0))</f>
        <v>23.340260000000001</v>
      </c>
      <c r="G306" s="40">
        <f t="array" ref="G306">INDEX('UNESCO Data'!$M$3:$M$4658,MATCH(A306&amp;$G$398,'UNESCO Data'!$B$3:$B$4658&amp;'UNESCO Data'!$A$3:$A$4658,0))</f>
        <v>16.220490000000002</v>
      </c>
      <c r="H306" s="40">
        <f t="array" ref="H306">INDEX('UNESCO Data'!$M$3:$M$4658,MATCH(A306&amp;$H$398,'UNESCO Data'!$B$3:$B$4658&amp;'UNESCO Data'!$A$3:$A$4658,0))</f>
        <v>2.5661999999999998</v>
      </c>
      <c r="I306" s="40">
        <f t="array" ref="I306">INDEX('UNESCO Data'!$M$3:$M$4658,MATCH(A306&amp;$I$398,'UNESCO Data'!$B$3:$B$4658&amp;'UNESCO Data'!$A$3:$A$4658,0))</f>
        <v>60.525530000000003</v>
      </c>
      <c r="J306" s="40">
        <f t="array" ref="J306">INDEX('UNESCO Data'!$M$3:$M$4658,MATCH(A306&amp;$J$397,'UNESCO Data'!$B$3:$B$4658&amp;'UNESCO Data'!$A$3:$A$4658,0))</f>
        <v>52.423850000000002</v>
      </c>
      <c r="K306" s="40">
        <f t="array" ref="K306">INDEX('UNESCO Data'!$M$3:$M$4658,MATCH(A306&amp;$K$397,'UNESCO Data'!$B$3:$B$4658&amp;'UNESCO Data'!$A$3:$A$4658,0))</f>
        <v>42.706949999999999</v>
      </c>
      <c r="L306" s="40">
        <f t="array" ref="L306">INDEX('UNESCO Data'!$M$3:$M$4658,MATCH(A306&amp;$L$397,'UNESCO Data'!$B$3:$B$4658&amp;'UNESCO Data'!$A$3:$A$4658,0))</f>
        <v>18.224260000000001</v>
      </c>
      <c r="M306" s="42">
        <f t="shared" si="10"/>
        <v>11</v>
      </c>
    </row>
    <row r="307" spans="1:13" x14ac:dyDescent="0.25">
      <c r="A307" s="41" t="s">
        <v>109</v>
      </c>
      <c r="B307" s="40">
        <f t="array" ref="B307">INDEX('UNESCO Data'!$M$3:$M$4658,MATCH(A307&amp;$B$398,'UNESCO Data'!$B$3:$B$4658&amp;'UNESCO Data'!$A$3:$A$4658,0))</f>
        <v>2.6952799999999999</v>
      </c>
      <c r="C307" s="40">
        <f t="array" ref="C307">INDEX('UNESCO Data'!$M$3:$M$4658,MATCH(A307&amp;$C$398,'UNESCO Data'!$B$3:$B$4658&amp;'UNESCO Data'!$A$3:$A$4658,0))</f>
        <v>2.7197300000000002</v>
      </c>
      <c r="D307" s="40">
        <f t="array" ref="D307">INDEX('UNESCO Data'!$M$3:$M$4658,MATCH(A307&amp;$D$398,'UNESCO Data'!$B$3:$B$4658&amp;'UNESCO Data'!$A$3:$A$4658,0))</f>
        <v>17.1235</v>
      </c>
      <c r="E307" s="40" t="str">
        <f t="array" ref="E307">INDEX('UNESCO Data'!$M$3:$M$4658,MATCH(A307&amp;$E$398,'UNESCO Data'!$B$3:$B$4658&amp;'UNESCO Data'!$A$3:$A$4658,0))</f>
        <v/>
      </c>
      <c r="F307" s="40">
        <f t="array" ref="F307">INDEX('UNESCO Data'!$M$3:$M$4658,MATCH(A307&amp;$F$398,'UNESCO Data'!$B$3:$B$4658&amp;'UNESCO Data'!$A$3:$A$4658,0))</f>
        <v>99.543079999999989</v>
      </c>
      <c r="G307" s="40">
        <f t="array" ref="G307">INDEX('UNESCO Data'!$M$3:$M$4658,MATCH(A307&amp;$G$398,'UNESCO Data'!$B$3:$B$4658&amp;'UNESCO Data'!$A$3:$A$4658,0))</f>
        <v>63.160910000000001</v>
      </c>
      <c r="H307" s="40">
        <f t="array" ref="H307">INDEX('UNESCO Data'!$M$3:$M$4658,MATCH(A307&amp;$H$398,'UNESCO Data'!$B$3:$B$4658&amp;'UNESCO Data'!$A$3:$A$4658,0))</f>
        <v>11.27126</v>
      </c>
      <c r="I307" s="40">
        <f t="array" ref="I307">INDEX('UNESCO Data'!$M$3:$M$4658,MATCH(A307&amp;$I$398,'UNESCO Data'!$B$3:$B$4658&amp;'UNESCO Data'!$A$3:$A$4658,0))</f>
        <v>98.842240000000004</v>
      </c>
      <c r="J307" s="40" t="str">
        <f t="array" ref="J307">INDEX('UNESCO Data'!$M$3:$M$4658,MATCH(A307&amp;$J$397,'UNESCO Data'!$B$3:$B$4658&amp;'UNESCO Data'!$A$3:$A$4658,0))</f>
        <v/>
      </c>
      <c r="K307" s="40">
        <f t="array" ref="K307">INDEX('UNESCO Data'!$M$3:$M$4658,MATCH(A307&amp;$K$397,'UNESCO Data'!$B$3:$B$4658&amp;'UNESCO Data'!$A$3:$A$4658,0))</f>
        <v>12.183540000000001</v>
      </c>
      <c r="L307" s="40">
        <f t="array" ref="L307">INDEX('UNESCO Data'!$M$3:$M$4658,MATCH(A307&amp;$L$397,'UNESCO Data'!$B$3:$B$4658&amp;'UNESCO Data'!$A$3:$A$4658,0))</f>
        <v>18.757650000000002</v>
      </c>
      <c r="M307" s="42">
        <f t="shared" si="10"/>
        <v>9</v>
      </c>
    </row>
    <row r="308" spans="1:13" x14ac:dyDescent="0.25">
      <c r="A308" s="41" t="s">
        <v>110</v>
      </c>
      <c r="B308" s="40">
        <f t="array" ref="B308">INDEX('UNESCO Data'!$M$3:$M$4658,MATCH(A308&amp;$B$398,'UNESCO Data'!$B$3:$B$4658&amp;'UNESCO Data'!$A$3:$A$4658,0))</f>
        <v>23.80114</v>
      </c>
      <c r="C308" s="40">
        <f t="array" ref="C308">INDEX('UNESCO Data'!$M$3:$M$4658,MATCH(A308&amp;$C$398,'UNESCO Data'!$B$3:$B$4658&amp;'UNESCO Data'!$A$3:$A$4658,0))</f>
        <v>21.825099999999999</v>
      </c>
      <c r="D308" s="40">
        <f t="array" ref="D308">INDEX('UNESCO Data'!$M$3:$M$4658,MATCH(A308&amp;$D$398,'UNESCO Data'!$B$3:$B$4658&amp;'UNESCO Data'!$A$3:$A$4658,0))</f>
        <v>35.190339999999999</v>
      </c>
      <c r="E308" s="40" t="str">
        <f t="array" ref="E308">INDEX('UNESCO Data'!$M$3:$M$4658,MATCH(A308&amp;$E$398,'UNESCO Data'!$B$3:$B$4658&amp;'UNESCO Data'!$A$3:$A$4658,0))</f>
        <v/>
      </c>
      <c r="F308" s="40" t="str">
        <f t="array" ref="F308">INDEX('UNESCO Data'!$M$3:$M$4658,MATCH(A308&amp;$F$398,'UNESCO Data'!$B$3:$B$4658&amp;'UNESCO Data'!$A$3:$A$4658,0))</f>
        <v/>
      </c>
      <c r="G308" s="40" t="str">
        <f t="array" ref="G308">INDEX('UNESCO Data'!$M$3:$M$4658,MATCH(A308&amp;$G$398,'UNESCO Data'!$B$3:$B$4658&amp;'UNESCO Data'!$A$3:$A$4658,0))</f>
        <v/>
      </c>
      <c r="H308" s="40">
        <f t="array" ref="H308">INDEX('UNESCO Data'!$M$3:$M$4658,MATCH(A308&amp;$H$398,'UNESCO Data'!$B$3:$B$4658&amp;'UNESCO Data'!$A$3:$A$4658,0))</f>
        <v>11.03946</v>
      </c>
      <c r="I308" s="40">
        <f t="array" ref="I308">INDEX('UNESCO Data'!$M$3:$M$4658,MATCH(A308&amp;$I$398,'UNESCO Data'!$B$3:$B$4658&amp;'UNESCO Data'!$A$3:$A$4658,0))</f>
        <v>98.169719999999998</v>
      </c>
      <c r="J308" s="40" t="str">
        <f t="array" ref="J308">INDEX('UNESCO Data'!$M$3:$M$4658,MATCH(A308&amp;$J$397,'UNESCO Data'!$B$3:$B$4658&amp;'UNESCO Data'!$A$3:$A$4658,0))</f>
        <v/>
      </c>
      <c r="K308" s="40" t="str">
        <f t="array" ref="K308">INDEX('UNESCO Data'!$M$3:$M$4658,MATCH(A308&amp;$K$397,'UNESCO Data'!$B$3:$B$4658&amp;'UNESCO Data'!$A$3:$A$4658,0))</f>
        <v/>
      </c>
      <c r="L308" s="40" t="str">
        <f t="array" ref="L308">INDEX('UNESCO Data'!$M$3:$M$4658,MATCH(A308&amp;$L$397,'UNESCO Data'!$B$3:$B$4658&amp;'UNESCO Data'!$A$3:$A$4658,0))</f>
        <v/>
      </c>
      <c r="M308" s="42">
        <f t="shared" si="10"/>
        <v>5</v>
      </c>
    </row>
    <row r="309" spans="1:13" x14ac:dyDescent="0.25">
      <c r="A309" s="41" t="s">
        <v>111</v>
      </c>
      <c r="B309" s="40">
        <f t="array" ref="B309">INDEX('UNESCO Data'!$M$3:$M$4658,MATCH(A309&amp;$B$398,'UNESCO Data'!$B$3:$B$4658&amp;'UNESCO Data'!$A$3:$A$4658,0))</f>
        <v>21.859629999999999</v>
      </c>
      <c r="C309" s="40">
        <f t="array" ref="C309">INDEX('UNESCO Data'!$M$3:$M$4658,MATCH(A309&amp;$C$398,'UNESCO Data'!$B$3:$B$4658&amp;'UNESCO Data'!$A$3:$A$4658,0))</f>
        <v>40.89969</v>
      </c>
      <c r="D309" s="40">
        <f t="array" ref="D309">INDEX('UNESCO Data'!$M$3:$M$4658,MATCH(A309&amp;$D$398,'UNESCO Data'!$B$3:$B$4658&amp;'UNESCO Data'!$A$3:$A$4658,0))</f>
        <v>71.586870000000005</v>
      </c>
      <c r="E309" s="40">
        <f t="array" ref="E309">INDEX('UNESCO Data'!$M$3:$M$4658,MATCH(A309&amp;$E$398,'UNESCO Data'!$B$3:$B$4658&amp;'UNESCO Data'!$A$3:$A$4658,0))</f>
        <v>55.580280000000002</v>
      </c>
      <c r="F309" s="40">
        <f t="array" ref="F309">INDEX('UNESCO Data'!$M$3:$M$4658,MATCH(A309&amp;$F$398,'UNESCO Data'!$B$3:$B$4658&amp;'UNESCO Data'!$A$3:$A$4658,0))</f>
        <v>24.814</v>
      </c>
      <c r="G309" s="40">
        <f t="array" ref="G309">INDEX('UNESCO Data'!$M$3:$M$4658,MATCH(A309&amp;$G$398,'UNESCO Data'!$B$3:$B$4658&amp;'UNESCO Data'!$A$3:$A$4658,0))</f>
        <v>20.736750000000001</v>
      </c>
      <c r="H309" s="40">
        <f t="array" ref="H309">INDEX('UNESCO Data'!$M$3:$M$4658,MATCH(A309&amp;$H$398,'UNESCO Data'!$B$3:$B$4658&amp;'UNESCO Data'!$A$3:$A$4658,0))</f>
        <v>7.2695699999999999</v>
      </c>
      <c r="I309" s="40">
        <f t="array" ref="I309">INDEX('UNESCO Data'!$M$3:$M$4658,MATCH(A309&amp;$I$398,'UNESCO Data'!$B$3:$B$4658&amp;'UNESCO Data'!$A$3:$A$4658,0))</f>
        <v>70.046300000000002</v>
      </c>
      <c r="J309" s="40">
        <f t="array" ref="J309">INDEX('UNESCO Data'!$M$3:$M$4658,MATCH(A309&amp;$J$397,'UNESCO Data'!$B$3:$B$4658&amp;'UNESCO Data'!$A$3:$A$4658,0))</f>
        <v>91.217280000000002</v>
      </c>
      <c r="K309" s="40">
        <f t="array" ref="K309">INDEX('UNESCO Data'!$M$3:$M$4658,MATCH(A309&amp;$K$397,'UNESCO Data'!$B$3:$B$4658&amp;'UNESCO Data'!$A$3:$A$4658,0))</f>
        <v>35.811929999999997</v>
      </c>
      <c r="L309" s="40">
        <f t="array" ref="L309">INDEX('UNESCO Data'!$M$3:$M$4658,MATCH(A309&amp;$L$397,'UNESCO Data'!$B$3:$B$4658&amp;'UNESCO Data'!$A$3:$A$4658,0))</f>
        <v>11.40537</v>
      </c>
      <c r="M309" s="42">
        <f t="shared" si="10"/>
        <v>11</v>
      </c>
    </row>
    <row r="310" spans="1:13" x14ac:dyDescent="0.25">
      <c r="A310" s="41" t="s">
        <v>112</v>
      </c>
      <c r="B310" s="40">
        <f t="array" ref="B310">INDEX('UNESCO Data'!$M$3:$M$4658,MATCH(A310&amp;$B$398,'UNESCO Data'!$B$3:$B$4658&amp;'UNESCO Data'!$A$3:$A$4658,0))</f>
        <v>4.70207</v>
      </c>
      <c r="C310" s="40">
        <f t="array" ref="C310">INDEX('UNESCO Data'!$M$3:$M$4658,MATCH(A310&amp;$C$398,'UNESCO Data'!$B$3:$B$4658&amp;'UNESCO Data'!$A$3:$A$4658,0))</f>
        <v>8.1488800000000001</v>
      </c>
      <c r="D310" s="40">
        <f t="array" ref="D310">INDEX('UNESCO Data'!$M$3:$M$4658,MATCH(A310&amp;$D$398,'UNESCO Data'!$B$3:$B$4658&amp;'UNESCO Data'!$A$3:$A$4658,0))</f>
        <v>19.06287</v>
      </c>
      <c r="E310" s="40" t="str">
        <f t="array" ref="E310">INDEX('UNESCO Data'!$M$3:$M$4658,MATCH(A310&amp;$E$398,'UNESCO Data'!$B$3:$B$4658&amp;'UNESCO Data'!$A$3:$A$4658,0))</f>
        <v/>
      </c>
      <c r="F310" s="40" t="str">
        <f t="array" ref="F310">INDEX('UNESCO Data'!$M$3:$M$4658,MATCH(A310&amp;$F$398,'UNESCO Data'!$B$3:$B$4658&amp;'UNESCO Data'!$A$3:$A$4658,0))</f>
        <v/>
      </c>
      <c r="G310" s="40" t="str">
        <f t="array" ref="G310">INDEX('UNESCO Data'!$M$3:$M$4658,MATCH(A310&amp;$G$398,'UNESCO Data'!$B$3:$B$4658&amp;'UNESCO Data'!$A$3:$A$4658,0))</f>
        <v/>
      </c>
      <c r="H310" s="40">
        <f t="array" ref="H310">INDEX('UNESCO Data'!$M$3:$M$4658,MATCH(A310&amp;$H$398,'UNESCO Data'!$B$3:$B$4658&amp;'UNESCO Data'!$A$3:$A$4658,0))</f>
        <v>9.1086299999999998</v>
      </c>
      <c r="I310" s="40">
        <f t="array" ref="I310">INDEX('UNESCO Data'!$M$3:$M$4658,MATCH(A310&amp;$I$398,'UNESCO Data'!$B$3:$B$4658&amp;'UNESCO Data'!$A$3:$A$4658,0))</f>
        <v>98.362819999999999</v>
      </c>
      <c r="J310" s="40">
        <f t="array" ref="J310">INDEX('UNESCO Data'!$M$3:$M$4658,MATCH(A310&amp;$J$397,'UNESCO Data'!$B$3:$B$4658&amp;'UNESCO Data'!$A$3:$A$4658,0))</f>
        <v>100</v>
      </c>
      <c r="K310" s="40">
        <f t="array" ref="K310">INDEX('UNESCO Data'!$M$3:$M$4658,MATCH(A310&amp;$K$397,'UNESCO Data'!$B$3:$B$4658&amp;'UNESCO Data'!$A$3:$A$4658,0))</f>
        <v>18.820930000000001</v>
      </c>
      <c r="L310" s="40">
        <f t="array" ref="L310">INDEX('UNESCO Data'!$M$3:$M$4658,MATCH(A310&amp;$L$397,'UNESCO Data'!$B$3:$B$4658&amp;'UNESCO Data'!$A$3:$A$4658,0))</f>
        <v>19.017600000000002</v>
      </c>
      <c r="M310" s="42">
        <f t="shared" si="10"/>
        <v>8</v>
      </c>
    </row>
    <row r="311" spans="1:13" x14ac:dyDescent="0.25">
      <c r="A311" s="41" t="s">
        <v>113</v>
      </c>
      <c r="B311" s="40">
        <f t="array" ref="B311">INDEX('UNESCO Data'!$M$3:$M$4658,MATCH(A311&amp;$B$398,'UNESCO Data'!$B$3:$B$4658&amp;'UNESCO Data'!$A$3:$A$4658,0))</f>
        <v>2.9395899999999999</v>
      </c>
      <c r="C311" s="40">
        <f t="array" ref="C311">INDEX('UNESCO Data'!$M$3:$M$4658,MATCH(A311&amp;$C$398,'UNESCO Data'!$B$3:$B$4658&amp;'UNESCO Data'!$A$3:$A$4658,0))</f>
        <v>14.207689999999999</v>
      </c>
      <c r="D311" s="40">
        <f t="array" ref="D311">INDEX('UNESCO Data'!$M$3:$M$4658,MATCH(A311&amp;$D$398,'UNESCO Data'!$B$3:$B$4658&amp;'UNESCO Data'!$A$3:$A$4658,0))</f>
        <v>43.321849999999998</v>
      </c>
      <c r="E311" s="40">
        <f t="array" ref="E311">INDEX('UNESCO Data'!$M$3:$M$4658,MATCH(A311&amp;$E$398,'UNESCO Data'!$B$3:$B$4658&amp;'UNESCO Data'!$A$3:$A$4658,0))</f>
        <v>95.82</v>
      </c>
      <c r="F311" s="40">
        <f t="array" ref="F311">INDEX('UNESCO Data'!$M$3:$M$4658,MATCH(A311&amp;$F$398,'UNESCO Data'!$B$3:$B$4658&amp;'UNESCO Data'!$A$3:$A$4658,0))</f>
        <v>79.662329999999997</v>
      </c>
      <c r="G311" s="40">
        <f t="array" ref="G311">INDEX('UNESCO Data'!$M$3:$M$4658,MATCH(A311&amp;$G$398,'UNESCO Data'!$B$3:$B$4658&amp;'UNESCO Data'!$A$3:$A$4658,0))</f>
        <v>48.508679999999998</v>
      </c>
      <c r="H311" s="40">
        <f t="array" ref="H311">INDEX('UNESCO Data'!$M$3:$M$4658,MATCH(A311&amp;$H$398,'UNESCO Data'!$B$3:$B$4658&amp;'UNESCO Data'!$A$3:$A$4658,0))</f>
        <v>8.8183000000000007</v>
      </c>
      <c r="I311" s="40">
        <f t="array" ref="I311">INDEX('UNESCO Data'!$M$3:$M$4658,MATCH(A311&amp;$I$398,'UNESCO Data'!$B$3:$B$4658&amp;'UNESCO Data'!$A$3:$A$4658,0))</f>
        <v>98.665970000000002</v>
      </c>
      <c r="J311" s="40">
        <f t="array" ref="J311">INDEX('UNESCO Data'!$M$3:$M$4658,MATCH(A311&amp;$J$397,'UNESCO Data'!$B$3:$B$4658&amp;'UNESCO Data'!$A$3:$A$4658,0))</f>
        <v>95.585909999999998</v>
      </c>
      <c r="K311" s="40">
        <f t="array" ref="K311">INDEX('UNESCO Data'!$M$3:$M$4658,MATCH(A311&amp;$K$397,'UNESCO Data'!$B$3:$B$4658&amp;'UNESCO Data'!$A$3:$A$4658,0))</f>
        <v>27.408760000000001</v>
      </c>
      <c r="L311" s="40">
        <f t="array" ref="L311">INDEX('UNESCO Data'!$M$3:$M$4658,MATCH(A311&amp;$L$397,'UNESCO Data'!$B$3:$B$4658&amp;'UNESCO Data'!$A$3:$A$4658,0))</f>
        <v>19.070180000000001</v>
      </c>
      <c r="M311" s="42">
        <f t="shared" si="10"/>
        <v>11</v>
      </c>
    </row>
    <row r="312" spans="1:13" ht="26.4" x14ac:dyDescent="0.25">
      <c r="A312" s="41" t="s">
        <v>114</v>
      </c>
      <c r="B312" s="40">
        <f t="array" ref="B312">INDEX('UNESCO Data'!$M$3:$M$4658,MATCH(A312&amp;$B$398,'UNESCO Data'!$B$3:$B$4658&amp;'UNESCO Data'!$A$3:$A$4658,0))</f>
        <v>17.287089999999999</v>
      </c>
      <c r="C312" s="40">
        <f t="array" ref="C312">INDEX('UNESCO Data'!$M$3:$M$4658,MATCH(A312&amp;$C$398,'UNESCO Data'!$B$3:$B$4658&amp;'UNESCO Data'!$A$3:$A$4658,0))</f>
        <v>20.441780000000001</v>
      </c>
      <c r="D312" s="40" t="str">
        <f t="array" ref="D312">INDEX('UNESCO Data'!$M$3:$M$4658,MATCH(A312&amp;$D$398,'UNESCO Data'!$B$3:$B$4658&amp;'UNESCO Data'!$A$3:$A$4658,0))</f>
        <v/>
      </c>
      <c r="E312" s="40" t="str">
        <f t="array" ref="E312">INDEX('UNESCO Data'!$M$3:$M$4658,MATCH(A312&amp;$E$398,'UNESCO Data'!$B$3:$B$4658&amp;'UNESCO Data'!$A$3:$A$4658,0))</f>
        <v/>
      </c>
      <c r="F312" s="40" t="str">
        <f t="array" ref="F312">INDEX('UNESCO Data'!$M$3:$M$4658,MATCH(A312&amp;$F$398,'UNESCO Data'!$B$3:$B$4658&amp;'UNESCO Data'!$A$3:$A$4658,0))</f>
        <v/>
      </c>
      <c r="G312" s="40" t="str">
        <f t="array" ref="G312">INDEX('UNESCO Data'!$M$3:$M$4658,MATCH(A312&amp;$G$398,'UNESCO Data'!$B$3:$B$4658&amp;'UNESCO Data'!$A$3:$A$4658,0))</f>
        <v/>
      </c>
      <c r="H312" s="40" t="str">
        <f t="array" ref="H312">INDEX('UNESCO Data'!$M$3:$M$4658,MATCH(A312&amp;$H$398,'UNESCO Data'!$B$3:$B$4658&amp;'UNESCO Data'!$A$3:$A$4658,0))</f>
        <v/>
      </c>
      <c r="I312" s="40" t="str">
        <f t="array" ref="I312">INDEX('UNESCO Data'!$M$3:$M$4658,MATCH(A312&amp;$I$398,'UNESCO Data'!$B$3:$B$4658&amp;'UNESCO Data'!$A$3:$A$4658,0))</f>
        <v/>
      </c>
      <c r="J312" s="40" t="str">
        <f t="array" ref="J312">INDEX('UNESCO Data'!$M$3:$M$4658,MATCH(A312&amp;$J$397,'UNESCO Data'!$B$3:$B$4658&amp;'UNESCO Data'!$A$3:$A$4658,0))</f>
        <v/>
      </c>
      <c r="K312" s="40">
        <f t="array" ref="K312">INDEX('UNESCO Data'!$M$3:$M$4658,MATCH(A312&amp;$K$397,'UNESCO Data'!$B$3:$B$4658&amp;'UNESCO Data'!$A$3:$A$4658,0))</f>
        <v>19.710599999999999</v>
      </c>
      <c r="L312" s="40">
        <f t="array" ref="L312">INDEX('UNESCO Data'!$M$3:$M$4658,MATCH(A312&amp;$L$397,'UNESCO Data'!$B$3:$B$4658&amp;'UNESCO Data'!$A$3:$A$4658,0))</f>
        <v>20.668320000000001</v>
      </c>
      <c r="M312" s="42">
        <f t="shared" si="10"/>
        <v>4</v>
      </c>
    </row>
    <row r="313" spans="1:13" x14ac:dyDescent="0.25">
      <c r="A313" s="41" t="s">
        <v>115</v>
      </c>
      <c r="B313" s="40" t="str">
        <f t="array" ref="B313">INDEX('UNESCO Data'!$M$3:$M$4658,MATCH(A313&amp;$B$398,'UNESCO Data'!$B$3:$B$4658&amp;'UNESCO Data'!$A$3:$A$4658,0))</f>
        <v/>
      </c>
      <c r="C313" s="40" t="str">
        <f t="array" ref="C313">INDEX('UNESCO Data'!$M$3:$M$4658,MATCH(A313&amp;$C$398,'UNESCO Data'!$B$3:$B$4658&amp;'UNESCO Data'!$A$3:$A$4658,0))</f>
        <v/>
      </c>
      <c r="D313" s="40" t="str">
        <f t="array" ref="D313">INDEX('UNESCO Data'!$M$3:$M$4658,MATCH(A313&amp;$D$398,'UNESCO Data'!$B$3:$B$4658&amp;'UNESCO Data'!$A$3:$A$4658,0))</f>
        <v/>
      </c>
      <c r="E313" s="40" t="str">
        <f t="array" ref="E313">INDEX('UNESCO Data'!$M$3:$M$4658,MATCH(A313&amp;$E$398,'UNESCO Data'!$B$3:$B$4658&amp;'UNESCO Data'!$A$3:$A$4658,0))</f>
        <v/>
      </c>
      <c r="F313" s="40" t="str">
        <f t="array" ref="F313">INDEX('UNESCO Data'!$M$3:$M$4658,MATCH(A313&amp;$F$398,'UNESCO Data'!$B$3:$B$4658&amp;'UNESCO Data'!$A$3:$A$4658,0))</f>
        <v/>
      </c>
      <c r="G313" s="40" t="str">
        <f t="array" ref="G313">INDEX('UNESCO Data'!$M$3:$M$4658,MATCH(A313&amp;$G$398,'UNESCO Data'!$B$3:$B$4658&amp;'UNESCO Data'!$A$3:$A$4658,0))</f>
        <v/>
      </c>
      <c r="H313" s="40" t="str">
        <f t="array" ref="H313">INDEX('UNESCO Data'!$M$3:$M$4658,MATCH(A313&amp;$H$398,'UNESCO Data'!$B$3:$B$4658&amp;'UNESCO Data'!$A$3:$A$4658,0))</f>
        <v/>
      </c>
      <c r="I313" s="40" t="str">
        <f t="array" ref="I313">INDEX('UNESCO Data'!$M$3:$M$4658,MATCH(A313&amp;$I$398,'UNESCO Data'!$B$3:$B$4658&amp;'UNESCO Data'!$A$3:$A$4658,0))</f>
        <v/>
      </c>
      <c r="J313" s="40" t="str">
        <f t="array" ref="J313">INDEX('UNESCO Data'!$M$3:$M$4658,MATCH(A313&amp;$J$397,'UNESCO Data'!$B$3:$B$4658&amp;'UNESCO Data'!$A$3:$A$4658,0))</f>
        <v/>
      </c>
      <c r="K313" s="40">
        <f t="array" ref="K313">INDEX('UNESCO Data'!$M$3:$M$4658,MATCH(A313&amp;$K$397,'UNESCO Data'!$B$3:$B$4658&amp;'UNESCO Data'!$A$3:$A$4658,0))</f>
        <v>12.63871</v>
      </c>
      <c r="L313" s="40">
        <f t="array" ref="L313">INDEX('UNESCO Data'!$M$3:$M$4658,MATCH(A313&amp;$L$397,'UNESCO Data'!$B$3:$B$4658&amp;'UNESCO Data'!$A$3:$A$4658,0))</f>
        <v>5.0088600000000003</v>
      </c>
      <c r="M313" s="42">
        <f t="shared" si="10"/>
        <v>2</v>
      </c>
    </row>
    <row r="314" spans="1:13" x14ac:dyDescent="0.25">
      <c r="A314" s="41" t="s">
        <v>116</v>
      </c>
      <c r="B314" s="40">
        <f t="array" ref="B314">INDEX('UNESCO Data'!$M$3:$M$4658,MATCH(A314&amp;$B$398,'UNESCO Data'!$B$3:$B$4658&amp;'UNESCO Data'!$A$3:$A$4658,0))</f>
        <v>2.0549900000000001</v>
      </c>
      <c r="C314" s="40">
        <f t="array" ref="C314">INDEX('UNESCO Data'!$M$3:$M$4658,MATCH(A314&amp;$C$398,'UNESCO Data'!$B$3:$B$4658&amp;'UNESCO Data'!$A$3:$A$4658,0))</f>
        <v>2.9666899999999998</v>
      </c>
      <c r="D314" s="40">
        <f t="array" ref="D314">INDEX('UNESCO Data'!$M$3:$M$4658,MATCH(A314&amp;$D$398,'UNESCO Data'!$B$3:$B$4658&amp;'UNESCO Data'!$A$3:$A$4658,0))</f>
        <v>11.552250000000001</v>
      </c>
      <c r="E314" s="40">
        <f t="array" ref="E314">INDEX('UNESCO Data'!$M$3:$M$4658,MATCH(A314&amp;$E$398,'UNESCO Data'!$B$3:$B$4658&amp;'UNESCO Data'!$A$3:$A$4658,0))</f>
        <v>89.906199999999998</v>
      </c>
      <c r="F314" s="40">
        <f t="array" ref="F314">INDEX('UNESCO Data'!$M$3:$M$4658,MATCH(A314&amp;$F$398,'UNESCO Data'!$B$3:$B$4658&amp;'UNESCO Data'!$A$3:$A$4658,0))</f>
        <v>70.056640000000002</v>
      </c>
      <c r="G314" s="40">
        <f t="array" ref="G314">INDEX('UNESCO Data'!$M$3:$M$4658,MATCH(A314&amp;$G$398,'UNESCO Data'!$B$3:$B$4658&amp;'UNESCO Data'!$A$3:$A$4658,0))</f>
        <v>43.469000000000001</v>
      </c>
      <c r="H314" s="40">
        <f t="array" ref="H314">INDEX('UNESCO Data'!$M$3:$M$4658,MATCH(A314&amp;$H$398,'UNESCO Data'!$B$3:$B$4658&amp;'UNESCO Data'!$A$3:$A$4658,0))</f>
        <v>9.6800700000000006</v>
      </c>
      <c r="I314" s="40">
        <f t="array" ref="I314">INDEX('UNESCO Data'!$M$3:$M$4658,MATCH(A314&amp;$I$398,'UNESCO Data'!$B$3:$B$4658&amp;'UNESCO Data'!$A$3:$A$4658,0))</f>
        <v>98.0501</v>
      </c>
      <c r="J314" s="40">
        <f t="array" ref="J314">INDEX('UNESCO Data'!$M$3:$M$4658,MATCH(A314&amp;$J$397,'UNESCO Data'!$B$3:$B$4658&amp;'UNESCO Data'!$A$3:$A$4658,0))</f>
        <v>100</v>
      </c>
      <c r="K314" s="40">
        <f t="array" ref="K314">INDEX('UNESCO Data'!$M$3:$M$4658,MATCH(A314&amp;$K$397,'UNESCO Data'!$B$3:$B$4658&amp;'UNESCO Data'!$A$3:$A$4658,0))</f>
        <v>28.222000000000001</v>
      </c>
      <c r="L314" s="40">
        <f t="array" ref="L314">INDEX('UNESCO Data'!$M$3:$M$4658,MATCH(A314&amp;$L$397,'UNESCO Data'!$B$3:$B$4658&amp;'UNESCO Data'!$A$3:$A$4658,0))</f>
        <v>12.15085</v>
      </c>
      <c r="M314" s="42">
        <f t="shared" si="10"/>
        <v>11</v>
      </c>
    </row>
    <row r="315" spans="1:13" x14ac:dyDescent="0.25">
      <c r="A315" s="41" t="s">
        <v>117</v>
      </c>
      <c r="B315" s="40">
        <f t="array" ref="B315">INDEX('UNESCO Data'!$M$3:$M$4658,MATCH(A315&amp;$B$398,'UNESCO Data'!$B$3:$B$4658&amp;'UNESCO Data'!$A$3:$A$4658,0))</f>
        <v>5.8132200000000003</v>
      </c>
      <c r="C315" s="40">
        <f t="array" ref="C315">INDEX('UNESCO Data'!$M$3:$M$4658,MATCH(A315&amp;$C$398,'UNESCO Data'!$B$3:$B$4658&amp;'UNESCO Data'!$A$3:$A$4658,0))</f>
        <v>1.1917500000000001</v>
      </c>
      <c r="D315" s="40">
        <f t="array" ref="D315">INDEX('UNESCO Data'!$M$3:$M$4658,MATCH(A315&amp;$D$398,'UNESCO Data'!$B$3:$B$4658&amp;'UNESCO Data'!$A$3:$A$4658,0))</f>
        <v>7.9733299999999989</v>
      </c>
      <c r="E315" s="40">
        <f t="array" ref="E315">INDEX('UNESCO Data'!$M$3:$M$4658,MATCH(A315&amp;$E$398,'UNESCO Data'!$B$3:$B$4658&amp;'UNESCO Data'!$A$3:$A$4658,0))</f>
        <v>100</v>
      </c>
      <c r="F315" s="40">
        <f t="array" ref="F315">INDEX('UNESCO Data'!$M$3:$M$4658,MATCH(A315&amp;$F$398,'UNESCO Data'!$B$3:$B$4658&amp;'UNESCO Data'!$A$3:$A$4658,0))</f>
        <v>95.160769999999999</v>
      </c>
      <c r="G315" s="40">
        <f t="array" ref="G315">INDEX('UNESCO Data'!$M$3:$M$4658,MATCH(A315&amp;$G$398,'UNESCO Data'!$B$3:$B$4658&amp;'UNESCO Data'!$A$3:$A$4658,0))</f>
        <v>45.271239999999999</v>
      </c>
      <c r="H315" s="40">
        <f t="array" ref="H315">INDEX('UNESCO Data'!$M$3:$M$4658,MATCH(A315&amp;$H$398,'UNESCO Data'!$B$3:$B$4658&amp;'UNESCO Data'!$A$3:$A$4658,0))</f>
        <v>11.75268</v>
      </c>
      <c r="I315" s="40">
        <f t="array" ref="I315">INDEX('UNESCO Data'!$M$3:$M$4658,MATCH(A315&amp;$I$398,'UNESCO Data'!$B$3:$B$4658&amp;'UNESCO Data'!$A$3:$A$4658,0))</f>
        <v>99.283529999999999</v>
      </c>
      <c r="J315" s="40" t="str">
        <f t="array" ref="J315">INDEX('UNESCO Data'!$M$3:$M$4658,MATCH(A315&amp;$J$397,'UNESCO Data'!$B$3:$B$4658&amp;'UNESCO Data'!$A$3:$A$4658,0))</f>
        <v/>
      </c>
      <c r="K315" s="40" t="str">
        <f t="array" ref="K315">INDEX('UNESCO Data'!$M$3:$M$4658,MATCH(A315&amp;$K$397,'UNESCO Data'!$B$3:$B$4658&amp;'UNESCO Data'!$A$3:$A$4658,0))</f>
        <v/>
      </c>
      <c r="L315" s="40" t="str">
        <f t="array" ref="L315">INDEX('UNESCO Data'!$M$3:$M$4658,MATCH(A315&amp;$L$397,'UNESCO Data'!$B$3:$B$4658&amp;'UNESCO Data'!$A$3:$A$4658,0))</f>
        <v/>
      </c>
      <c r="M315" s="42">
        <f t="shared" si="10"/>
        <v>8</v>
      </c>
    </row>
    <row r="316" spans="1:13" x14ac:dyDescent="0.25">
      <c r="A316" s="41" t="s">
        <v>118</v>
      </c>
      <c r="B316" s="40">
        <f t="array" ref="B316">INDEX('UNESCO Data'!$M$3:$M$4658,MATCH(A316&amp;$B$398,'UNESCO Data'!$B$3:$B$4658&amp;'UNESCO Data'!$A$3:$A$4658,0))</f>
        <v>0.96613000000000004</v>
      </c>
      <c r="C316" s="40">
        <f t="array" ref="C316">INDEX('UNESCO Data'!$M$3:$M$4658,MATCH(A316&amp;$C$398,'UNESCO Data'!$B$3:$B$4658&amp;'UNESCO Data'!$A$3:$A$4658,0))</f>
        <v>10.60408</v>
      </c>
      <c r="D316" s="40">
        <f t="array" ref="D316">INDEX('UNESCO Data'!$M$3:$M$4658,MATCH(A316&amp;$D$398,'UNESCO Data'!$B$3:$B$4658&amp;'UNESCO Data'!$A$3:$A$4658,0))</f>
        <v>35.869889999999998</v>
      </c>
      <c r="E316" s="40" t="str">
        <f t="array" ref="E316">INDEX('UNESCO Data'!$M$3:$M$4658,MATCH(A316&amp;$E$398,'UNESCO Data'!$B$3:$B$4658&amp;'UNESCO Data'!$A$3:$A$4658,0))</f>
        <v/>
      </c>
      <c r="F316" s="40" t="str">
        <f t="array" ref="F316">INDEX('UNESCO Data'!$M$3:$M$4658,MATCH(A316&amp;$F$398,'UNESCO Data'!$B$3:$B$4658&amp;'UNESCO Data'!$A$3:$A$4658,0))</f>
        <v/>
      </c>
      <c r="G316" s="40" t="str">
        <f t="array" ref="G316">INDEX('UNESCO Data'!$M$3:$M$4658,MATCH(A316&amp;$G$398,'UNESCO Data'!$B$3:$B$4658&amp;'UNESCO Data'!$A$3:$A$4658,0))</f>
        <v/>
      </c>
      <c r="H316" s="40" t="str">
        <f t="array" ref="H316">INDEX('UNESCO Data'!$M$3:$M$4658,MATCH(A316&amp;$H$398,'UNESCO Data'!$B$3:$B$4658&amp;'UNESCO Data'!$A$3:$A$4658,0))</f>
        <v/>
      </c>
      <c r="I316" s="40">
        <f t="array" ref="I316">INDEX('UNESCO Data'!$M$3:$M$4658,MATCH(A316&amp;$I$398,'UNESCO Data'!$B$3:$B$4658&amp;'UNESCO Data'!$A$3:$A$4658,0))</f>
        <v>96.596789999999999</v>
      </c>
      <c r="J316" s="40">
        <f t="array" ref="J316">INDEX('UNESCO Data'!$M$3:$M$4658,MATCH(A316&amp;$J$397,'UNESCO Data'!$B$3:$B$4658&amp;'UNESCO Data'!$A$3:$A$4658,0))</f>
        <v>100</v>
      </c>
      <c r="K316" s="40">
        <f t="array" ref="K316">INDEX('UNESCO Data'!$M$3:$M$4658,MATCH(A316&amp;$K$397,'UNESCO Data'!$B$3:$B$4658&amp;'UNESCO Data'!$A$3:$A$4658,0))</f>
        <v>25.881589999999999</v>
      </c>
      <c r="L316" s="40" t="str">
        <f t="array" ref="L316">INDEX('UNESCO Data'!$M$3:$M$4658,MATCH(A316&amp;$L$397,'UNESCO Data'!$B$3:$B$4658&amp;'UNESCO Data'!$A$3:$A$4658,0))</f>
        <v/>
      </c>
      <c r="M316" s="42">
        <f t="shared" si="10"/>
        <v>6</v>
      </c>
    </row>
    <row r="317" spans="1:13" x14ac:dyDescent="0.25">
      <c r="A317" s="41" t="s">
        <v>119</v>
      </c>
      <c r="B317" s="40">
        <f t="array" ref="B317">INDEX('UNESCO Data'!$M$3:$M$4658,MATCH(A317&amp;$B$398,'UNESCO Data'!$B$3:$B$4658&amp;'UNESCO Data'!$A$3:$A$4658,0))</f>
        <v>8.5797299999999996</v>
      </c>
      <c r="C317" s="40">
        <f t="array" ref="C317">INDEX('UNESCO Data'!$M$3:$M$4658,MATCH(A317&amp;$C$398,'UNESCO Data'!$B$3:$B$4658&amp;'UNESCO Data'!$A$3:$A$4658,0))</f>
        <v>41.239400000000003</v>
      </c>
      <c r="D317" s="40">
        <f t="array" ref="D317">INDEX('UNESCO Data'!$M$3:$M$4658,MATCH(A317&amp;$D$398,'UNESCO Data'!$B$3:$B$4658&amp;'UNESCO Data'!$A$3:$A$4658,0))</f>
        <v>66.349019999999996</v>
      </c>
      <c r="E317" s="40">
        <f t="array" ref="E317">INDEX('UNESCO Data'!$M$3:$M$4658,MATCH(A317&amp;$E$398,'UNESCO Data'!$B$3:$B$4658&amp;'UNESCO Data'!$A$3:$A$4658,0))</f>
        <v>43.735289999999999</v>
      </c>
      <c r="F317" s="40">
        <f t="array" ref="F317">INDEX('UNESCO Data'!$M$3:$M$4658,MATCH(A317&amp;$F$398,'UNESCO Data'!$B$3:$B$4658&amp;'UNESCO Data'!$A$3:$A$4658,0))</f>
        <v>18.047519999999999</v>
      </c>
      <c r="G317" s="40">
        <f t="array" ref="G317">INDEX('UNESCO Data'!$M$3:$M$4658,MATCH(A317&amp;$G$398,'UNESCO Data'!$B$3:$B$4658&amp;'UNESCO Data'!$A$3:$A$4658,0))</f>
        <v>8.6343300000000003</v>
      </c>
      <c r="H317" s="40">
        <f t="array" ref="H317">INDEX('UNESCO Data'!$M$3:$M$4658,MATCH(A317&amp;$H$398,'UNESCO Data'!$B$3:$B$4658&amp;'UNESCO Data'!$A$3:$A$4658,0))</f>
        <v>3.15686</v>
      </c>
      <c r="I317" s="40">
        <f t="array" ref="I317">INDEX('UNESCO Data'!$M$3:$M$4658,MATCH(A317&amp;$I$398,'UNESCO Data'!$B$3:$B$4658&amp;'UNESCO Data'!$A$3:$A$4658,0))</f>
        <v>83.751959999999997</v>
      </c>
      <c r="J317" s="40">
        <f t="array" ref="J317">INDEX('UNESCO Data'!$M$3:$M$4658,MATCH(A317&amp;$J$397,'UNESCO Data'!$B$3:$B$4658&amp;'UNESCO Data'!$A$3:$A$4658,0))</f>
        <v>93.243870000000001</v>
      </c>
      <c r="K317" s="40">
        <f t="array" ref="K317">INDEX('UNESCO Data'!$M$3:$M$4658,MATCH(A317&amp;$K$397,'UNESCO Data'!$B$3:$B$4658&amp;'UNESCO Data'!$A$3:$A$4658,0))</f>
        <v>54.660260000000001</v>
      </c>
      <c r="L317" s="40">
        <f t="array" ref="L317">INDEX('UNESCO Data'!$M$3:$M$4658,MATCH(A317&amp;$L$397,'UNESCO Data'!$B$3:$B$4658&amp;'UNESCO Data'!$A$3:$A$4658,0))</f>
        <v>19.032879999999999</v>
      </c>
      <c r="M317" s="42">
        <f t="shared" si="10"/>
        <v>11</v>
      </c>
    </row>
    <row r="318" spans="1:13" x14ac:dyDescent="0.25">
      <c r="A318" s="41" t="s">
        <v>120</v>
      </c>
      <c r="B318" s="40">
        <f t="array" ref="B318">INDEX('UNESCO Data'!$M$3:$M$4658,MATCH(A318&amp;$B$398,'UNESCO Data'!$B$3:$B$4658&amp;'UNESCO Data'!$A$3:$A$4658,0))</f>
        <v>11.76144</v>
      </c>
      <c r="C318" s="40">
        <f t="array" ref="C318">INDEX('UNESCO Data'!$M$3:$M$4658,MATCH(A318&amp;$C$398,'UNESCO Data'!$B$3:$B$4658&amp;'UNESCO Data'!$A$3:$A$4658,0))</f>
        <v>40.816229999999997</v>
      </c>
      <c r="D318" s="40">
        <f t="array" ref="D318">INDEX('UNESCO Data'!$M$3:$M$4658,MATCH(A318&amp;$D$398,'UNESCO Data'!$B$3:$B$4658&amp;'UNESCO Data'!$A$3:$A$4658,0))</f>
        <v>62.844410000000003</v>
      </c>
      <c r="E318" s="40" t="str">
        <f t="array" ref="E318">INDEX('UNESCO Data'!$M$3:$M$4658,MATCH(A318&amp;$E$398,'UNESCO Data'!$B$3:$B$4658&amp;'UNESCO Data'!$A$3:$A$4658,0))</f>
        <v/>
      </c>
      <c r="F318" s="40" t="str">
        <f t="array" ref="F318">INDEX('UNESCO Data'!$M$3:$M$4658,MATCH(A318&amp;$F$398,'UNESCO Data'!$B$3:$B$4658&amp;'UNESCO Data'!$A$3:$A$4658,0))</f>
        <v/>
      </c>
      <c r="G318" s="40" t="str">
        <f t="array" ref="G318">INDEX('UNESCO Data'!$M$3:$M$4658,MATCH(A318&amp;$G$398,'UNESCO Data'!$B$3:$B$4658&amp;'UNESCO Data'!$A$3:$A$4658,0))</f>
        <v/>
      </c>
      <c r="H318" s="40" t="str">
        <f t="array" ref="H318">INDEX('UNESCO Data'!$M$3:$M$4658,MATCH(A318&amp;$H$398,'UNESCO Data'!$B$3:$B$4658&amp;'UNESCO Data'!$A$3:$A$4658,0))</f>
        <v/>
      </c>
      <c r="I318" s="40">
        <f t="array" ref="I318">INDEX('UNESCO Data'!$M$3:$M$4658,MATCH(A318&amp;$I$398,'UNESCO Data'!$B$3:$B$4658&amp;'UNESCO Data'!$A$3:$A$4658,0))</f>
        <v>96.339879999999994</v>
      </c>
      <c r="J318" s="40">
        <f t="array" ref="J318">INDEX('UNESCO Data'!$M$3:$M$4658,MATCH(A318&amp;$J$397,'UNESCO Data'!$B$3:$B$4658&amp;'UNESCO Data'!$A$3:$A$4658,0))</f>
        <v>99.547989999999999</v>
      </c>
      <c r="K318" s="40">
        <f t="array" ref="K318">INDEX('UNESCO Data'!$M$3:$M$4658,MATCH(A318&amp;$K$397,'UNESCO Data'!$B$3:$B$4658&amp;'UNESCO Data'!$A$3:$A$4658,0))</f>
        <v>27.56392</v>
      </c>
      <c r="L318" s="40" t="str">
        <f t="array" ref="L318">INDEX('UNESCO Data'!$M$3:$M$4658,MATCH(A318&amp;$L$397,'UNESCO Data'!$B$3:$B$4658&amp;'UNESCO Data'!$A$3:$A$4658,0))</f>
        <v/>
      </c>
      <c r="M318" s="42">
        <f t="shared" si="10"/>
        <v>6</v>
      </c>
    </row>
    <row r="319" spans="1:13" x14ac:dyDescent="0.25">
      <c r="A319" s="41" t="s">
        <v>121</v>
      </c>
      <c r="B319" s="40">
        <f t="array" ref="B319">INDEX('UNESCO Data'!$M$3:$M$4658,MATCH(A319&amp;$B$398,'UNESCO Data'!$B$3:$B$4658&amp;'UNESCO Data'!$A$3:$A$4658,0))</f>
        <v>10.84014</v>
      </c>
      <c r="C319" s="40">
        <f t="array" ref="C319">INDEX('UNESCO Data'!$M$3:$M$4658,MATCH(A319&amp;$C$398,'UNESCO Data'!$B$3:$B$4658&amp;'UNESCO Data'!$A$3:$A$4658,0))</f>
        <v>12.729369999999999</v>
      </c>
      <c r="D319" s="40">
        <f t="array" ref="D319">INDEX('UNESCO Data'!$M$3:$M$4658,MATCH(A319&amp;$D$398,'UNESCO Data'!$B$3:$B$4658&amp;'UNESCO Data'!$A$3:$A$4658,0))</f>
        <v>40.527520000000003</v>
      </c>
      <c r="E319" s="40">
        <f t="array" ref="E319">INDEX('UNESCO Data'!$M$3:$M$4658,MATCH(A319&amp;$E$398,'UNESCO Data'!$B$3:$B$4658&amp;'UNESCO Data'!$A$3:$A$4658,0))</f>
        <v>77.983549999999994</v>
      </c>
      <c r="F319" s="40">
        <f t="array" ref="F319">INDEX('UNESCO Data'!$M$3:$M$4658,MATCH(A319&amp;$F$398,'UNESCO Data'!$B$3:$B$4658&amp;'UNESCO Data'!$A$3:$A$4658,0))</f>
        <v>48.817509999999999</v>
      </c>
      <c r="G319" s="40">
        <f t="array" ref="G319">INDEX('UNESCO Data'!$M$3:$M$4658,MATCH(A319&amp;$G$398,'UNESCO Data'!$B$3:$B$4658&amp;'UNESCO Data'!$A$3:$A$4658,0))</f>
        <v>34.686300000000003</v>
      </c>
      <c r="H319" s="40">
        <f t="array" ref="H319">INDEX('UNESCO Data'!$M$3:$M$4658,MATCH(A319&amp;$H$398,'UNESCO Data'!$B$3:$B$4658&amp;'UNESCO Data'!$A$3:$A$4658,0))</f>
        <v>9.1132069999999992</v>
      </c>
      <c r="I319" s="40">
        <f t="array" ref="I319">INDEX('UNESCO Data'!$M$3:$M$4658,MATCH(A319&amp;$I$398,'UNESCO Data'!$B$3:$B$4658&amp;'UNESCO Data'!$A$3:$A$4658,0))</f>
        <v>93.871960000000001</v>
      </c>
      <c r="J319" s="40">
        <f t="array" ref="J319">INDEX('UNESCO Data'!$M$3:$M$4658,MATCH(A319&amp;$J$397,'UNESCO Data'!$B$3:$B$4658&amp;'UNESCO Data'!$A$3:$A$4658,0))</f>
        <v>96.388810000000007</v>
      </c>
      <c r="K319" s="40">
        <f t="array" ref="K319">INDEX('UNESCO Data'!$M$3:$M$4658,MATCH(A319&amp;$K$397,'UNESCO Data'!$B$3:$B$4658&amp;'UNESCO Data'!$A$3:$A$4658,0))</f>
        <v>29.778420000000001</v>
      </c>
      <c r="L319" s="40">
        <f t="array" ref="L319">INDEX('UNESCO Data'!$M$3:$M$4658,MATCH(A319&amp;$L$397,'UNESCO Data'!$B$3:$B$4658&amp;'UNESCO Data'!$A$3:$A$4658,0))</f>
        <v>26.193249999999999</v>
      </c>
      <c r="M319" s="42">
        <f t="shared" si="10"/>
        <v>11</v>
      </c>
    </row>
    <row r="320" spans="1:13" x14ac:dyDescent="0.25">
      <c r="A320" s="41" t="s">
        <v>122</v>
      </c>
      <c r="B320" s="40">
        <f t="array" ref="B320">INDEX('UNESCO Data'!$M$3:$M$4658,MATCH(A320&amp;$B$398,'UNESCO Data'!$B$3:$B$4658&amp;'UNESCO Data'!$A$3:$A$4658,0))</f>
        <v>11.258279999999999</v>
      </c>
      <c r="C320" s="40">
        <f t="array" ref="C320">INDEX('UNESCO Data'!$M$3:$M$4658,MATCH(A320&amp;$C$398,'UNESCO Data'!$B$3:$B$4658&amp;'UNESCO Data'!$A$3:$A$4658,0))</f>
        <v>13.36406</v>
      </c>
      <c r="D320" s="40">
        <f t="array" ref="D320">INDEX('UNESCO Data'!$M$3:$M$4658,MATCH(A320&amp;$D$398,'UNESCO Data'!$B$3:$B$4658&amp;'UNESCO Data'!$A$3:$A$4658,0))</f>
        <v>56.796120000000002</v>
      </c>
      <c r="E320" s="40" t="str">
        <f t="array" ref="E320">INDEX('UNESCO Data'!$M$3:$M$4658,MATCH(A320&amp;$E$398,'UNESCO Data'!$B$3:$B$4658&amp;'UNESCO Data'!$A$3:$A$4658,0))</f>
        <v/>
      </c>
      <c r="F320" s="40" t="str">
        <f t="array" ref="F320">INDEX('UNESCO Data'!$M$3:$M$4658,MATCH(A320&amp;$F$398,'UNESCO Data'!$B$3:$B$4658&amp;'UNESCO Data'!$A$3:$A$4658,0))</f>
        <v/>
      </c>
      <c r="G320" s="40" t="str">
        <f t="array" ref="G320">INDEX('UNESCO Data'!$M$3:$M$4658,MATCH(A320&amp;$G$398,'UNESCO Data'!$B$3:$B$4658&amp;'UNESCO Data'!$A$3:$A$4658,0))</f>
        <v/>
      </c>
      <c r="H320" s="40" t="str">
        <f t="array" ref="H320">INDEX('UNESCO Data'!$M$3:$M$4658,MATCH(A320&amp;$H$398,'UNESCO Data'!$B$3:$B$4658&amp;'UNESCO Data'!$A$3:$A$4658,0))</f>
        <v/>
      </c>
      <c r="I320" s="40" t="str">
        <f t="array" ref="I320">INDEX('UNESCO Data'!$M$3:$M$4658,MATCH(A320&amp;$I$398,'UNESCO Data'!$B$3:$B$4658&amp;'UNESCO Data'!$A$3:$A$4658,0))</f>
        <v/>
      </c>
      <c r="J320" s="40" t="str">
        <f t="array" ref="J320">INDEX('UNESCO Data'!$M$3:$M$4658,MATCH(A320&amp;$J$397,'UNESCO Data'!$B$3:$B$4658&amp;'UNESCO Data'!$A$3:$A$4658,0))</f>
        <v/>
      </c>
      <c r="K320" s="40">
        <f t="array" ref="K320">INDEX('UNESCO Data'!$M$3:$M$4658,MATCH(A320&amp;$K$397,'UNESCO Data'!$B$3:$B$4658&amp;'UNESCO Data'!$A$3:$A$4658,0))</f>
        <v>39.450000000000003</v>
      </c>
      <c r="L320" s="40" t="str">
        <f t="array" ref="L320">INDEX('UNESCO Data'!$M$3:$M$4658,MATCH(A320&amp;$L$397,'UNESCO Data'!$B$3:$B$4658&amp;'UNESCO Data'!$A$3:$A$4658,0))</f>
        <v/>
      </c>
      <c r="M320" s="42">
        <f t="shared" si="10"/>
        <v>4</v>
      </c>
    </row>
    <row r="321" spans="1:13" x14ac:dyDescent="0.25">
      <c r="A321" s="41" t="s">
        <v>123</v>
      </c>
      <c r="B321" s="40">
        <f t="array" ref="B321">INDEX('UNESCO Data'!$M$3:$M$4658,MATCH(A321&amp;$B$398,'UNESCO Data'!$B$3:$B$4658&amp;'UNESCO Data'!$A$3:$A$4658,0))</f>
        <v>2.5345800000000001</v>
      </c>
      <c r="C321" s="40">
        <f t="array" ref="C321">INDEX('UNESCO Data'!$M$3:$M$4658,MATCH(A321&amp;$C$398,'UNESCO Data'!$B$3:$B$4658&amp;'UNESCO Data'!$A$3:$A$4658,0))</f>
        <v>14.773070000000001</v>
      </c>
      <c r="D321" s="40">
        <f t="array" ref="D321">INDEX('UNESCO Data'!$M$3:$M$4658,MATCH(A321&amp;$D$398,'UNESCO Data'!$B$3:$B$4658&amp;'UNESCO Data'!$A$3:$A$4658,0))</f>
        <v>33.230510000000002</v>
      </c>
      <c r="E321" s="40">
        <f t="array" ref="E321">INDEX('UNESCO Data'!$M$3:$M$4658,MATCH(A321&amp;$E$398,'UNESCO Data'!$B$3:$B$4658&amp;'UNESCO Data'!$A$3:$A$4658,0))</f>
        <v>78.932559999999995</v>
      </c>
      <c r="F321" s="40">
        <f t="array" ref="F321">INDEX('UNESCO Data'!$M$3:$M$4658,MATCH(A321&amp;$F$398,'UNESCO Data'!$B$3:$B$4658&amp;'UNESCO Data'!$A$3:$A$4658,0))</f>
        <v>65.757639999999995</v>
      </c>
      <c r="G321" s="40">
        <f t="array" ref="G321">INDEX('UNESCO Data'!$M$3:$M$4658,MATCH(A321&amp;$G$398,'UNESCO Data'!$B$3:$B$4658&amp;'UNESCO Data'!$A$3:$A$4658,0))</f>
        <v>50.555499999999995</v>
      </c>
      <c r="H321" s="40">
        <f t="array" ref="H321">INDEX('UNESCO Data'!$M$3:$M$4658,MATCH(A321&amp;$H$398,'UNESCO Data'!$B$3:$B$4658&amp;'UNESCO Data'!$A$3:$A$4658,0))</f>
        <v>4.6244899999999998</v>
      </c>
      <c r="I321" s="40">
        <f t="array" ref="I321">INDEX('UNESCO Data'!$M$3:$M$4658,MATCH(A321&amp;$I$398,'UNESCO Data'!$B$3:$B$4658&amp;'UNESCO Data'!$A$3:$A$4658,0))</f>
        <v>92.580780000000004</v>
      </c>
      <c r="J321" s="40">
        <f t="array" ref="J321">INDEX('UNESCO Data'!$M$3:$M$4658,MATCH(A321&amp;$J$397,'UNESCO Data'!$B$3:$B$4658&amp;'UNESCO Data'!$A$3:$A$4658,0))</f>
        <v>97.010810000000006</v>
      </c>
      <c r="K321" s="40">
        <f t="array" ref="K321">INDEX('UNESCO Data'!$M$3:$M$4658,MATCH(A321&amp;$K$397,'UNESCO Data'!$B$3:$B$4658&amp;'UNESCO Data'!$A$3:$A$4658,0))</f>
        <v>22.421220000000002</v>
      </c>
      <c r="L321" s="40">
        <f t="array" ref="L321">INDEX('UNESCO Data'!$M$3:$M$4658,MATCH(A321&amp;$L$397,'UNESCO Data'!$B$3:$B$4658&amp;'UNESCO Data'!$A$3:$A$4658,0))</f>
        <v>17.10791</v>
      </c>
      <c r="M321" s="42">
        <f t="shared" si="10"/>
        <v>11</v>
      </c>
    </row>
    <row r="322" spans="1:13" x14ac:dyDescent="0.25">
      <c r="A322" s="41" t="s">
        <v>124</v>
      </c>
      <c r="B322" s="40">
        <f t="array" ref="B322">INDEX('UNESCO Data'!$M$3:$M$4658,MATCH(A322&amp;$B$398,'UNESCO Data'!$B$3:$B$4658&amp;'UNESCO Data'!$A$3:$A$4658,0))</f>
        <v>1.57019</v>
      </c>
      <c r="C322" s="40">
        <f t="array" ref="C322">INDEX('UNESCO Data'!$M$3:$M$4658,MATCH(A322&amp;$C$398,'UNESCO Data'!$B$3:$B$4658&amp;'UNESCO Data'!$A$3:$A$4658,0))</f>
        <v>0.60023000000000004</v>
      </c>
      <c r="D322" s="40">
        <f t="array" ref="D322">INDEX('UNESCO Data'!$M$3:$M$4658,MATCH(A322&amp;$D$398,'UNESCO Data'!$B$3:$B$4658&amp;'UNESCO Data'!$A$3:$A$4658,0))</f>
        <v>3.19475</v>
      </c>
      <c r="E322" s="40" t="str">
        <f t="array" ref="E322">INDEX('UNESCO Data'!$M$3:$M$4658,MATCH(A322&amp;$E$398,'UNESCO Data'!$B$3:$B$4658&amp;'UNESCO Data'!$A$3:$A$4658,0))</f>
        <v/>
      </c>
      <c r="F322" s="40">
        <f t="array" ref="F322">INDEX('UNESCO Data'!$M$3:$M$4658,MATCH(A322&amp;$F$398,'UNESCO Data'!$B$3:$B$4658&amp;'UNESCO Data'!$A$3:$A$4658,0))</f>
        <v>93.620499999999993</v>
      </c>
      <c r="G322" s="40">
        <f t="array" ref="G322">INDEX('UNESCO Data'!$M$3:$M$4658,MATCH(A322&amp;$G$398,'UNESCO Data'!$B$3:$B$4658&amp;'UNESCO Data'!$A$3:$A$4658,0))</f>
        <v>78.930459999999997</v>
      </c>
      <c r="H322" s="40">
        <f t="array" ref="H322">INDEX('UNESCO Data'!$M$3:$M$4658,MATCH(A322&amp;$H$398,'UNESCO Data'!$B$3:$B$4658&amp;'UNESCO Data'!$A$3:$A$4658,0))</f>
        <v>12.469200000000001</v>
      </c>
      <c r="I322" s="40" t="str">
        <f t="array" ref="I322">INDEX('UNESCO Data'!$M$3:$M$4658,MATCH(A322&amp;$I$398,'UNESCO Data'!$B$3:$B$4658&amp;'UNESCO Data'!$A$3:$A$4658,0))</f>
        <v/>
      </c>
      <c r="J322" s="40" t="str">
        <f t="array" ref="J322">INDEX('UNESCO Data'!$M$3:$M$4658,MATCH(A322&amp;$J$397,'UNESCO Data'!$B$3:$B$4658&amp;'UNESCO Data'!$A$3:$A$4658,0))</f>
        <v/>
      </c>
      <c r="K322" s="40">
        <f t="array" ref="K322">INDEX('UNESCO Data'!$M$3:$M$4658,MATCH(A322&amp;$K$397,'UNESCO Data'!$B$3:$B$4658&amp;'UNESCO Data'!$A$3:$A$4658,0))</f>
        <v>11.623559999999999</v>
      </c>
      <c r="L322" s="40">
        <f t="array" ref="L322">INDEX('UNESCO Data'!$M$3:$M$4658,MATCH(A322&amp;$L$397,'UNESCO Data'!$B$3:$B$4658&amp;'UNESCO Data'!$A$3:$A$4658,0))</f>
        <v>11.97317</v>
      </c>
      <c r="M322" s="42">
        <f t="shared" si="10"/>
        <v>8</v>
      </c>
    </row>
    <row r="323" spans="1:13" x14ac:dyDescent="0.25">
      <c r="A323" s="41" t="s">
        <v>125</v>
      </c>
      <c r="B323" s="40">
        <f t="array" ref="B323">INDEX('UNESCO Data'!$M$3:$M$4658,MATCH(A323&amp;$B$398,'UNESCO Data'!$B$3:$B$4658&amp;'UNESCO Data'!$A$3:$A$4658,0))</f>
        <v>0.67069000000000001</v>
      </c>
      <c r="C323" s="40">
        <f t="array" ref="C323">INDEX('UNESCO Data'!$M$3:$M$4658,MATCH(A323&amp;$C$398,'UNESCO Data'!$B$3:$B$4658&amp;'UNESCO Data'!$A$3:$A$4658,0))</f>
        <v>1.98106</v>
      </c>
      <c r="D323" s="40">
        <f t="array" ref="D323">INDEX('UNESCO Data'!$M$3:$M$4658,MATCH(A323&amp;$D$398,'UNESCO Data'!$B$3:$B$4658&amp;'UNESCO Data'!$A$3:$A$4658,0))</f>
        <v>3.9007499999999999</v>
      </c>
      <c r="E323" s="40" t="str">
        <f t="array" ref="E323">INDEX('UNESCO Data'!$M$3:$M$4658,MATCH(A323&amp;$E$398,'UNESCO Data'!$B$3:$B$4658&amp;'UNESCO Data'!$A$3:$A$4658,0))</f>
        <v/>
      </c>
      <c r="F323" s="40" t="str">
        <f t="array" ref="F323">INDEX('UNESCO Data'!$M$3:$M$4658,MATCH(A323&amp;$F$398,'UNESCO Data'!$B$3:$B$4658&amp;'UNESCO Data'!$A$3:$A$4658,0))</f>
        <v/>
      </c>
      <c r="G323" s="40" t="str">
        <f t="array" ref="G323">INDEX('UNESCO Data'!$M$3:$M$4658,MATCH(A323&amp;$G$398,'UNESCO Data'!$B$3:$B$4658&amp;'UNESCO Data'!$A$3:$A$4658,0))</f>
        <v/>
      </c>
      <c r="H323" s="40" t="str">
        <f t="array" ref="H323">INDEX('UNESCO Data'!$M$3:$M$4658,MATCH(A323&amp;$H$398,'UNESCO Data'!$B$3:$B$4658&amp;'UNESCO Data'!$A$3:$A$4658,0))</f>
        <v/>
      </c>
      <c r="I323" s="40" t="str">
        <f t="array" ref="I323">INDEX('UNESCO Data'!$M$3:$M$4658,MATCH(A323&amp;$I$398,'UNESCO Data'!$B$3:$B$4658&amp;'UNESCO Data'!$A$3:$A$4658,0))</f>
        <v/>
      </c>
      <c r="J323" s="40" t="str">
        <f t="array" ref="J323">INDEX('UNESCO Data'!$M$3:$M$4658,MATCH(A323&amp;$J$397,'UNESCO Data'!$B$3:$B$4658&amp;'UNESCO Data'!$A$3:$A$4658,0))</f>
        <v/>
      </c>
      <c r="K323" s="40">
        <f t="array" ref="K323">INDEX('UNESCO Data'!$M$3:$M$4658,MATCH(A323&amp;$K$397,'UNESCO Data'!$B$3:$B$4658&amp;'UNESCO Data'!$A$3:$A$4658,0))</f>
        <v>14.366960000000001</v>
      </c>
      <c r="L323" s="40">
        <f t="array" ref="L323">INDEX('UNESCO Data'!$M$3:$M$4658,MATCH(A323&amp;$L$397,'UNESCO Data'!$B$3:$B$4658&amp;'UNESCO Data'!$A$3:$A$4658,0))</f>
        <v>17.991209999999999</v>
      </c>
      <c r="M323" s="42">
        <f t="shared" si="10"/>
        <v>5</v>
      </c>
    </row>
    <row r="324" spans="1:13" x14ac:dyDescent="0.25">
      <c r="A324" s="41" t="s">
        <v>126</v>
      </c>
      <c r="B324" s="40">
        <f t="array" ref="B324">INDEX('UNESCO Data'!$M$3:$M$4658,MATCH(A324&amp;$B$398,'UNESCO Data'!$B$3:$B$4658&amp;'UNESCO Data'!$A$3:$A$4658,0))</f>
        <v>2.82613</v>
      </c>
      <c r="C324" s="40">
        <f t="array" ref="C324">INDEX('UNESCO Data'!$M$3:$M$4658,MATCH(A324&amp;$C$398,'UNESCO Data'!$B$3:$B$4658&amp;'UNESCO Data'!$A$3:$A$4658,0))</f>
        <v>13.287369999999999</v>
      </c>
      <c r="D324" s="40">
        <f t="array" ref="D324">INDEX('UNESCO Data'!$M$3:$M$4658,MATCH(A324&amp;$D$398,'UNESCO Data'!$B$3:$B$4658&amp;'UNESCO Data'!$A$3:$A$4658,0))</f>
        <v>37.064680000000003</v>
      </c>
      <c r="E324" s="40" t="str">
        <f t="array" ref="E324">INDEX('UNESCO Data'!$M$3:$M$4658,MATCH(A324&amp;$E$398,'UNESCO Data'!$B$3:$B$4658&amp;'UNESCO Data'!$A$3:$A$4658,0))</f>
        <v/>
      </c>
      <c r="F324" s="40" t="str">
        <f t="array" ref="F324">INDEX('UNESCO Data'!$M$3:$M$4658,MATCH(A324&amp;$F$398,'UNESCO Data'!$B$3:$B$4658&amp;'UNESCO Data'!$A$3:$A$4658,0))</f>
        <v/>
      </c>
      <c r="G324" s="40" t="str">
        <f t="array" ref="G324">INDEX('UNESCO Data'!$M$3:$M$4658,MATCH(A324&amp;$G$398,'UNESCO Data'!$B$3:$B$4658&amp;'UNESCO Data'!$A$3:$A$4658,0))</f>
        <v/>
      </c>
      <c r="H324" s="40" t="str">
        <f t="array" ref="H324">INDEX('UNESCO Data'!$M$3:$M$4658,MATCH(A324&amp;$H$398,'UNESCO Data'!$B$3:$B$4658&amp;'UNESCO Data'!$A$3:$A$4658,0))</f>
        <v/>
      </c>
      <c r="I324" s="40">
        <f t="array" ref="I324">INDEX('UNESCO Data'!$M$3:$M$4658,MATCH(A324&amp;$I$398,'UNESCO Data'!$B$3:$B$4658&amp;'UNESCO Data'!$A$3:$A$4658,0))</f>
        <v>89.646659999999997</v>
      </c>
      <c r="J324" s="40">
        <f t="array" ref="J324">INDEX('UNESCO Data'!$M$3:$M$4658,MATCH(A324&amp;$J$397,'UNESCO Data'!$B$3:$B$4658&amp;'UNESCO Data'!$A$3:$A$4658,0))</f>
        <v>74.861800000000002</v>
      </c>
      <c r="K324" s="40">
        <f t="array" ref="K324">INDEX('UNESCO Data'!$M$3:$M$4658,MATCH(A324&amp;$K$397,'UNESCO Data'!$B$3:$B$4658&amp;'UNESCO Data'!$A$3:$A$4658,0))</f>
        <v>30.216380000000001</v>
      </c>
      <c r="L324" s="40">
        <f t="array" ref="L324">INDEX('UNESCO Data'!$M$3:$M$4658,MATCH(A324&amp;$L$397,'UNESCO Data'!$B$3:$B$4658&amp;'UNESCO Data'!$A$3:$A$4658,0))</f>
        <v>22.75367</v>
      </c>
      <c r="M324" s="42">
        <f t="shared" si="10"/>
        <v>7</v>
      </c>
    </row>
    <row r="325" spans="1:13" x14ac:dyDescent="0.25">
      <c r="A325" s="41" t="s">
        <v>127</v>
      </c>
      <c r="B325" s="40">
        <f t="array" ref="B325">INDEX('UNESCO Data'!$M$3:$M$4658,MATCH(A325&amp;$B$398,'UNESCO Data'!$B$3:$B$4658&amp;'UNESCO Data'!$A$3:$A$4658,0))</f>
        <v>31.967300000000002</v>
      </c>
      <c r="C325" s="40">
        <f t="array" ref="C325">INDEX('UNESCO Data'!$M$3:$M$4658,MATCH(A325&amp;$C$398,'UNESCO Data'!$B$3:$B$4658&amp;'UNESCO Data'!$A$3:$A$4658,0))</f>
        <v>63.73574</v>
      </c>
      <c r="D325" s="40">
        <f t="array" ref="D325">INDEX('UNESCO Data'!$M$3:$M$4658,MATCH(A325&amp;$D$398,'UNESCO Data'!$B$3:$B$4658&amp;'UNESCO Data'!$A$3:$A$4658,0))</f>
        <v>84.551550000000006</v>
      </c>
      <c r="E325" s="40">
        <f t="array" ref="E325">INDEX('UNESCO Data'!$M$3:$M$4658,MATCH(A325&amp;$E$398,'UNESCO Data'!$B$3:$B$4658&amp;'UNESCO Data'!$A$3:$A$4658,0))</f>
        <v>34.451619999999998</v>
      </c>
      <c r="F325" s="40">
        <f t="array" ref="F325">INDEX('UNESCO Data'!$M$3:$M$4658,MATCH(A325&amp;$F$398,'UNESCO Data'!$B$3:$B$4658&amp;'UNESCO Data'!$A$3:$A$4658,0))</f>
        <v>9.1659699999999997</v>
      </c>
      <c r="G325" s="40">
        <f t="array" ref="G325">INDEX('UNESCO Data'!$M$3:$M$4658,MATCH(A325&amp;$G$398,'UNESCO Data'!$B$3:$B$4658&amp;'UNESCO Data'!$A$3:$A$4658,0))</f>
        <v>3.0211700000000001</v>
      </c>
      <c r="H325" s="40">
        <f t="array" ref="H325">INDEX('UNESCO Data'!$M$3:$M$4658,MATCH(A325&amp;$H$398,'UNESCO Data'!$B$3:$B$4658&amp;'UNESCO Data'!$A$3:$A$4658,0))</f>
        <v>3.0072390000000002</v>
      </c>
      <c r="I325" s="40">
        <f t="array" ref="I325">INDEX('UNESCO Data'!$M$3:$M$4658,MATCH(A325&amp;$I$398,'UNESCO Data'!$B$3:$B$4658&amp;'UNESCO Data'!$A$3:$A$4658,0))</f>
        <v>36.42991</v>
      </c>
      <c r="J325" s="40">
        <f t="array" ref="J325">INDEX('UNESCO Data'!$M$3:$M$4658,MATCH(A325&amp;$J$397,'UNESCO Data'!$B$3:$B$4658&amp;'UNESCO Data'!$A$3:$A$4658,0))</f>
        <v>55.523600000000002</v>
      </c>
      <c r="K325" s="40">
        <f t="array" ref="K325">INDEX('UNESCO Data'!$M$3:$M$4658,MATCH(A325&amp;$K$397,'UNESCO Data'!$B$3:$B$4658&amp;'UNESCO Data'!$A$3:$A$4658,0))</f>
        <v>36.628900000000002</v>
      </c>
      <c r="L325" s="40">
        <f t="array" ref="L325">INDEX('UNESCO Data'!$M$3:$M$4658,MATCH(A325&amp;$L$397,'UNESCO Data'!$B$3:$B$4658&amp;'UNESCO Data'!$A$3:$A$4658,0))</f>
        <v>21.6615</v>
      </c>
      <c r="M325" s="42">
        <f t="shared" si="10"/>
        <v>11</v>
      </c>
    </row>
    <row r="326" spans="1:13" x14ac:dyDescent="0.25">
      <c r="A326" s="41" t="s">
        <v>128</v>
      </c>
      <c r="B326" s="40">
        <f t="array" ref="B326">INDEX('UNESCO Data'!$M$3:$M$4658,MATCH(A326&amp;$B$398,'UNESCO Data'!$B$3:$B$4658&amp;'UNESCO Data'!$A$3:$A$4658,0))</f>
        <v>28.879770000000001</v>
      </c>
      <c r="C326" s="40">
        <f t="array" ref="C326">INDEX('UNESCO Data'!$M$3:$M$4658,MATCH(A326&amp;$C$398,'UNESCO Data'!$B$3:$B$4658&amp;'UNESCO Data'!$A$3:$A$4658,0))</f>
        <v>25.101929999999999</v>
      </c>
      <c r="D326" s="40">
        <f t="array" ref="D326">INDEX('UNESCO Data'!$M$3:$M$4658,MATCH(A326&amp;$D$398,'UNESCO Data'!$B$3:$B$4658&amp;'UNESCO Data'!$A$3:$A$4658,0))</f>
        <v>37.488340000000001</v>
      </c>
      <c r="E326" s="40">
        <f t="array" ref="E326">INDEX('UNESCO Data'!$M$3:$M$4658,MATCH(A326&amp;$E$398,'UNESCO Data'!$B$3:$B$4658&amp;'UNESCO Data'!$A$3:$A$4658,0))</f>
        <v>70.941509999999994</v>
      </c>
      <c r="F326" s="40">
        <f t="array" ref="F326">INDEX('UNESCO Data'!$M$3:$M$4658,MATCH(A326&amp;$F$398,'UNESCO Data'!$B$3:$B$4658&amp;'UNESCO Data'!$A$3:$A$4658,0))</f>
        <v>59.626710000000003</v>
      </c>
      <c r="G326" s="40">
        <f t="array" ref="G326">INDEX('UNESCO Data'!$M$3:$M$4658,MATCH(A326&amp;$G$398,'UNESCO Data'!$B$3:$B$4658&amp;'UNESCO Data'!$A$3:$A$4658,0))</f>
        <v>57.564610000000002</v>
      </c>
      <c r="H326" s="40">
        <f t="array" ref="H326">INDEX('UNESCO Data'!$M$3:$M$4658,MATCH(A326&amp;$H$398,'UNESCO Data'!$B$3:$B$4658&amp;'UNESCO Data'!$A$3:$A$4658,0))</f>
        <v>8.9693070000000006</v>
      </c>
      <c r="I326" s="40">
        <f t="array" ref="I326">INDEX('UNESCO Data'!$M$3:$M$4658,MATCH(A326&amp;$I$398,'UNESCO Data'!$B$3:$B$4658&amp;'UNESCO Data'!$A$3:$A$4658,0))</f>
        <v>79.888040000000004</v>
      </c>
      <c r="J326" s="40">
        <f t="array" ref="J326">INDEX('UNESCO Data'!$M$3:$M$4658,MATCH(A326&amp;$J$397,'UNESCO Data'!$B$3:$B$4658&amp;'UNESCO Data'!$A$3:$A$4658,0))</f>
        <v>66.148499999999999</v>
      </c>
      <c r="K326" s="40">
        <f t="array" ref="K326">INDEX('UNESCO Data'!$M$3:$M$4658,MATCH(A326&amp;$K$397,'UNESCO Data'!$B$3:$B$4658&amp;'UNESCO Data'!$A$3:$A$4658,0))</f>
        <v>37.553190000000001</v>
      </c>
      <c r="L326" s="40" t="str">
        <f t="array" ref="L326">INDEX('UNESCO Data'!$M$3:$M$4658,MATCH(A326&amp;$L$397,'UNESCO Data'!$B$3:$B$4658&amp;'UNESCO Data'!$A$3:$A$4658,0))</f>
        <v/>
      </c>
      <c r="M326" s="42">
        <f t="shared" si="10"/>
        <v>10</v>
      </c>
    </row>
    <row r="327" spans="1:13" x14ac:dyDescent="0.25">
      <c r="A327" s="41" t="s">
        <v>129</v>
      </c>
      <c r="B327" s="40">
        <f t="array" ref="B327">INDEX('UNESCO Data'!$M$3:$M$4658,MATCH(A327&amp;$B$398,'UNESCO Data'!$B$3:$B$4658&amp;'UNESCO Data'!$A$3:$A$4658,0))</f>
        <v>9.4729999999999995E-2</v>
      </c>
      <c r="C327" s="40">
        <f t="array" ref="C327">INDEX('UNESCO Data'!$M$3:$M$4658,MATCH(A327&amp;$C$398,'UNESCO Data'!$B$3:$B$4658&amp;'UNESCO Data'!$A$3:$A$4658,0))</f>
        <v>0.60868999999999995</v>
      </c>
      <c r="D327" s="40">
        <f t="array" ref="D327">INDEX('UNESCO Data'!$M$3:$M$4658,MATCH(A327&amp;$D$398,'UNESCO Data'!$B$3:$B$4658&amp;'UNESCO Data'!$A$3:$A$4658,0))</f>
        <v>9.1877099999999992</v>
      </c>
      <c r="E327" s="40" t="str">
        <f t="array" ref="E327">INDEX('UNESCO Data'!$M$3:$M$4658,MATCH(A327&amp;$E$398,'UNESCO Data'!$B$3:$B$4658&amp;'UNESCO Data'!$A$3:$A$4658,0))</f>
        <v/>
      </c>
      <c r="F327" s="40">
        <f t="array" ref="F327">INDEX('UNESCO Data'!$M$3:$M$4658,MATCH(A327&amp;$F$398,'UNESCO Data'!$B$3:$B$4658&amp;'UNESCO Data'!$A$3:$A$4658,0))</f>
        <v>100</v>
      </c>
      <c r="G327" s="40">
        <f t="array" ref="G327">INDEX('UNESCO Data'!$M$3:$M$4658,MATCH(A327&amp;$G$398,'UNESCO Data'!$B$3:$B$4658&amp;'UNESCO Data'!$A$3:$A$4658,0))</f>
        <v>67.309960000000004</v>
      </c>
      <c r="H327" s="40">
        <f t="array" ref="H327">INDEX('UNESCO Data'!$M$3:$M$4658,MATCH(A327&amp;$H$398,'UNESCO Data'!$B$3:$B$4658&amp;'UNESCO Data'!$A$3:$A$4658,0))</f>
        <v>12.71945</v>
      </c>
      <c r="I327" s="40" t="str">
        <f t="array" ref="I327">INDEX('UNESCO Data'!$M$3:$M$4658,MATCH(A327&amp;$I$398,'UNESCO Data'!$B$3:$B$4658&amp;'UNESCO Data'!$A$3:$A$4658,0))</f>
        <v/>
      </c>
      <c r="J327" s="40" t="str">
        <f t="array" ref="J327">INDEX('UNESCO Data'!$M$3:$M$4658,MATCH(A327&amp;$J$397,'UNESCO Data'!$B$3:$B$4658&amp;'UNESCO Data'!$A$3:$A$4658,0))</f>
        <v/>
      </c>
      <c r="K327" s="40">
        <f t="array" ref="K327">INDEX('UNESCO Data'!$M$3:$M$4658,MATCH(A327&amp;$K$397,'UNESCO Data'!$B$3:$B$4658&amp;'UNESCO Data'!$A$3:$A$4658,0))</f>
        <v>8.8685700000000001</v>
      </c>
      <c r="L327" s="40">
        <f t="array" ref="L327">INDEX('UNESCO Data'!$M$3:$M$4658,MATCH(A327&amp;$L$397,'UNESCO Data'!$B$3:$B$4658&amp;'UNESCO Data'!$A$3:$A$4658,0))</f>
        <v>17.026119999999999</v>
      </c>
      <c r="M327" s="42">
        <f t="shared" si="10"/>
        <v>8</v>
      </c>
    </row>
    <row r="328" spans="1:13" x14ac:dyDescent="0.25">
      <c r="A328" s="41" t="s">
        <v>130</v>
      </c>
      <c r="B328" s="40">
        <f t="array" ref="B328">INDEX('UNESCO Data'!$M$3:$M$4658,MATCH(A328&amp;$B$398,'UNESCO Data'!$B$3:$B$4658&amp;'UNESCO Data'!$A$3:$A$4658,0))</f>
        <v>1.92258</v>
      </c>
      <c r="C328" s="40">
        <f t="array" ref="C328">INDEX('UNESCO Data'!$M$3:$M$4658,MATCH(A328&amp;$C$398,'UNESCO Data'!$B$3:$B$4658&amp;'UNESCO Data'!$A$3:$A$4658,0))</f>
        <v>7.8111800000000002</v>
      </c>
      <c r="D328" s="40">
        <f t="array" ref="D328">INDEX('UNESCO Data'!$M$3:$M$4658,MATCH(A328&amp;$D$398,'UNESCO Data'!$B$3:$B$4658&amp;'UNESCO Data'!$A$3:$A$4658,0))</f>
        <v>16.909569999999999</v>
      </c>
      <c r="E328" s="40" t="str">
        <f t="array" ref="E328">INDEX('UNESCO Data'!$M$3:$M$4658,MATCH(A328&amp;$E$398,'UNESCO Data'!$B$3:$B$4658&amp;'UNESCO Data'!$A$3:$A$4658,0))</f>
        <v/>
      </c>
      <c r="F328" s="40" t="str">
        <f t="array" ref="F328">INDEX('UNESCO Data'!$M$3:$M$4658,MATCH(A328&amp;$F$398,'UNESCO Data'!$B$3:$B$4658&amp;'UNESCO Data'!$A$3:$A$4658,0))</f>
        <v/>
      </c>
      <c r="G328" s="40" t="str">
        <f t="array" ref="G328">INDEX('UNESCO Data'!$M$3:$M$4658,MATCH(A328&amp;$G$398,'UNESCO Data'!$B$3:$B$4658&amp;'UNESCO Data'!$A$3:$A$4658,0))</f>
        <v/>
      </c>
      <c r="H328" s="40">
        <f t="array" ref="H328">INDEX('UNESCO Data'!$M$3:$M$4658,MATCH(A328&amp;$H$398,'UNESCO Data'!$B$3:$B$4658&amp;'UNESCO Data'!$A$3:$A$4658,0))</f>
        <v>9.27501</v>
      </c>
      <c r="I328" s="40">
        <f t="array" ref="I328">INDEX('UNESCO Data'!$M$3:$M$4658,MATCH(A328&amp;$I$398,'UNESCO Data'!$B$3:$B$4658&amp;'UNESCO Data'!$A$3:$A$4658,0))</f>
        <v>99.131299999999996</v>
      </c>
      <c r="J328" s="40" t="str">
        <f t="array" ref="J328">INDEX('UNESCO Data'!$M$3:$M$4658,MATCH(A328&amp;$J$397,'UNESCO Data'!$B$3:$B$4658&amp;'UNESCO Data'!$A$3:$A$4658,0))</f>
        <v/>
      </c>
      <c r="K328" s="40" t="str">
        <f t="array" ref="K328">INDEX('UNESCO Data'!$M$3:$M$4658,MATCH(A328&amp;$K$397,'UNESCO Data'!$B$3:$B$4658&amp;'UNESCO Data'!$A$3:$A$4658,0))</f>
        <v/>
      </c>
      <c r="L328" s="40">
        <f t="array" ref="L328">INDEX('UNESCO Data'!$M$3:$M$4658,MATCH(A328&amp;$L$397,'UNESCO Data'!$B$3:$B$4658&amp;'UNESCO Data'!$A$3:$A$4658,0))</f>
        <v>11.08018</v>
      </c>
      <c r="M328" s="42">
        <f t="shared" si="10"/>
        <v>6</v>
      </c>
    </row>
    <row r="329" spans="1:13" x14ac:dyDescent="0.25">
      <c r="A329" s="41" t="s">
        <v>131</v>
      </c>
      <c r="B329" s="40">
        <f t="array" ref="B329">INDEX('UNESCO Data'!$M$3:$M$4658,MATCH(A329&amp;$B$398,'UNESCO Data'!$B$3:$B$4658&amp;'UNESCO Data'!$A$3:$A$4658,0))</f>
        <v>20.619700000000002</v>
      </c>
      <c r="C329" s="40">
        <f t="array" ref="C329">INDEX('UNESCO Data'!$M$3:$M$4658,MATCH(A329&amp;$C$398,'UNESCO Data'!$B$3:$B$4658&amp;'UNESCO Data'!$A$3:$A$4658,0))</f>
        <v>42.025869999999998</v>
      </c>
      <c r="D329" s="40">
        <f t="array" ref="D329">INDEX('UNESCO Data'!$M$3:$M$4658,MATCH(A329&amp;$D$398,'UNESCO Data'!$B$3:$B$4658&amp;'UNESCO Data'!$A$3:$A$4658,0))</f>
        <v>58.082410000000003</v>
      </c>
      <c r="E329" s="40">
        <f t="array" ref="E329">INDEX('UNESCO Data'!$M$3:$M$4658,MATCH(A329&amp;$E$398,'UNESCO Data'!$B$3:$B$4658&amp;'UNESCO Data'!$A$3:$A$4658,0))</f>
        <v>63.142330000000001</v>
      </c>
      <c r="F329" s="40">
        <f t="array" ref="F329">INDEX('UNESCO Data'!$M$3:$M$4658,MATCH(A329&amp;$F$398,'UNESCO Data'!$B$3:$B$4658&amp;'UNESCO Data'!$A$3:$A$4658,0))</f>
        <v>50.020440000000001</v>
      </c>
      <c r="G329" s="40">
        <f t="array" ref="G329">INDEX('UNESCO Data'!$M$3:$M$4658,MATCH(A329&amp;$G$398,'UNESCO Data'!$B$3:$B$4658&amp;'UNESCO Data'!$A$3:$A$4658,0))</f>
        <v>21.261749999999999</v>
      </c>
      <c r="H329" s="40">
        <f t="array" ref="H329">INDEX('UNESCO Data'!$M$3:$M$4658,MATCH(A329&amp;$H$398,'UNESCO Data'!$B$3:$B$4658&amp;'UNESCO Data'!$A$3:$A$4658,0))</f>
        <v>6.5327599999999997</v>
      </c>
      <c r="I329" s="40">
        <f t="array" ref="I329">INDEX('UNESCO Data'!$M$3:$M$4658,MATCH(A329&amp;$I$398,'UNESCO Data'!$B$3:$B$4658&amp;'UNESCO Data'!$A$3:$A$4658,0))</f>
        <v>80.23442</v>
      </c>
      <c r="J329" s="40">
        <f t="array" ref="J329">INDEX('UNESCO Data'!$M$3:$M$4658,MATCH(A329&amp;$J$397,'UNESCO Data'!$B$3:$B$4658&amp;'UNESCO Data'!$A$3:$A$4658,0))</f>
        <v>82.467309999999998</v>
      </c>
      <c r="K329" s="40">
        <f t="array" ref="K329">INDEX('UNESCO Data'!$M$3:$M$4658,MATCH(A329&amp;$K$397,'UNESCO Data'!$B$3:$B$4658&amp;'UNESCO Data'!$A$3:$A$4658,0))</f>
        <v>46.340649999999997</v>
      </c>
      <c r="L329" s="40">
        <f t="array" ref="L329">INDEX('UNESCO Data'!$M$3:$M$4658,MATCH(A329&amp;$L$397,'UNESCO Data'!$B$3:$B$4658&amp;'UNESCO Data'!$A$3:$A$4658,0))</f>
        <v>13.187279999999999</v>
      </c>
      <c r="M329" s="42">
        <f t="shared" si="10"/>
        <v>11</v>
      </c>
    </row>
    <row r="330" spans="1:13" x14ac:dyDescent="0.25">
      <c r="A330" s="41" t="s">
        <v>132</v>
      </c>
      <c r="B330" s="40">
        <f t="array" ref="B330">INDEX('UNESCO Data'!$M$3:$M$4658,MATCH(A330&amp;$B$398,'UNESCO Data'!$B$3:$B$4658&amp;'UNESCO Data'!$A$3:$A$4658,0))</f>
        <v>25.651579999999999</v>
      </c>
      <c r="C330" s="40">
        <f t="array" ref="C330">INDEX('UNESCO Data'!$M$3:$M$4658,MATCH(A330&amp;$C$398,'UNESCO Data'!$B$3:$B$4658&amp;'UNESCO Data'!$A$3:$A$4658,0))</f>
        <v>20.377359999999999</v>
      </c>
      <c r="D330" s="40">
        <f t="array" ref="D330">INDEX('UNESCO Data'!$M$3:$M$4658,MATCH(A330&amp;$D$398,'UNESCO Data'!$B$3:$B$4658&amp;'UNESCO Data'!$A$3:$A$4658,0))</f>
        <v>13.598330000000001</v>
      </c>
      <c r="E330" s="40" t="str">
        <f t="array" ref="E330">INDEX('UNESCO Data'!$M$3:$M$4658,MATCH(A330&amp;$E$398,'UNESCO Data'!$B$3:$B$4658&amp;'UNESCO Data'!$A$3:$A$4658,0))</f>
        <v/>
      </c>
      <c r="F330" s="40" t="str">
        <f t="array" ref="F330">INDEX('UNESCO Data'!$M$3:$M$4658,MATCH(A330&amp;$F$398,'UNESCO Data'!$B$3:$B$4658&amp;'UNESCO Data'!$A$3:$A$4658,0))</f>
        <v/>
      </c>
      <c r="G330" s="40" t="str">
        <f t="array" ref="G330">INDEX('UNESCO Data'!$M$3:$M$4658,MATCH(A330&amp;$G$398,'UNESCO Data'!$B$3:$B$4658&amp;'UNESCO Data'!$A$3:$A$4658,0))</f>
        <v/>
      </c>
      <c r="H330" s="40">
        <f t="array" ref="H330">INDEX('UNESCO Data'!$M$3:$M$4658,MATCH(A330&amp;$H$398,'UNESCO Data'!$B$3:$B$4658&amp;'UNESCO Data'!$A$3:$A$4658,0))</f>
        <v>12.88946</v>
      </c>
      <c r="I330" s="40">
        <f t="array" ref="I330">INDEX('UNESCO Data'!$M$3:$M$4658,MATCH(A330&amp;$I$398,'UNESCO Data'!$B$3:$B$4658&amp;'UNESCO Data'!$A$3:$A$4658,0))</f>
        <v>99.795190000000005</v>
      </c>
      <c r="J330" s="40">
        <f t="array" ref="J330">INDEX('UNESCO Data'!$M$3:$M$4658,MATCH(A330&amp;$J$397,'UNESCO Data'!$B$3:$B$4658&amp;'UNESCO Data'!$A$3:$A$4658,0))</f>
        <v>33.673470000000002</v>
      </c>
      <c r="K330" s="40">
        <f t="array" ref="K330">INDEX('UNESCO Data'!$M$3:$M$4658,MATCH(A330&amp;$K$397,'UNESCO Data'!$B$3:$B$4658&amp;'UNESCO Data'!$A$3:$A$4658,0))</f>
        <v>14.19388</v>
      </c>
      <c r="L330" s="40" t="str">
        <f t="array" ref="L330">INDEX('UNESCO Data'!$M$3:$M$4658,MATCH(A330&amp;$L$397,'UNESCO Data'!$B$3:$B$4658&amp;'UNESCO Data'!$A$3:$A$4658,0))</f>
        <v/>
      </c>
      <c r="M330" s="42">
        <f t="shared" ref="M330:M361" si="11">COUNT(B330:L330)</f>
        <v>7</v>
      </c>
    </row>
    <row r="331" spans="1:13" x14ac:dyDescent="0.25">
      <c r="A331" s="41" t="s">
        <v>133</v>
      </c>
      <c r="B331" s="40">
        <f t="array" ref="B331">INDEX('UNESCO Data'!$M$3:$M$4658,MATCH(A331&amp;$B$398,'UNESCO Data'!$B$3:$B$4658&amp;'UNESCO Data'!$A$3:$A$4658,0))</f>
        <v>8.1740100000000009</v>
      </c>
      <c r="C331" s="40">
        <f t="array" ref="C331">INDEX('UNESCO Data'!$M$3:$M$4658,MATCH(A331&amp;$C$398,'UNESCO Data'!$B$3:$B$4658&amp;'UNESCO Data'!$A$3:$A$4658,0))</f>
        <v>13.82821</v>
      </c>
      <c r="D331" s="40">
        <f t="array" ref="D331">INDEX('UNESCO Data'!$M$3:$M$4658,MATCH(A331&amp;$D$398,'UNESCO Data'!$B$3:$B$4658&amp;'UNESCO Data'!$A$3:$A$4658,0))</f>
        <v>44.255760000000002</v>
      </c>
      <c r="E331" s="40">
        <f t="array" ref="E331">INDEX('UNESCO Data'!$M$3:$M$4658,MATCH(A331&amp;$E$398,'UNESCO Data'!$B$3:$B$4658&amp;'UNESCO Data'!$A$3:$A$4658,0))</f>
        <v>98.795829999999995</v>
      </c>
      <c r="F331" s="40">
        <f t="array" ref="F331">INDEX('UNESCO Data'!$M$3:$M$4658,MATCH(A331&amp;$F$398,'UNESCO Data'!$B$3:$B$4658&amp;'UNESCO Data'!$A$3:$A$4658,0))</f>
        <v>79.903120000000001</v>
      </c>
      <c r="G331" s="40">
        <f t="array" ref="G331">INDEX('UNESCO Data'!$M$3:$M$4658,MATCH(A331&amp;$G$398,'UNESCO Data'!$B$3:$B$4658&amp;'UNESCO Data'!$A$3:$A$4658,0))</f>
        <v>52.136360000000003</v>
      </c>
      <c r="H331" s="40">
        <f t="array" ref="H331">INDEX('UNESCO Data'!$M$3:$M$4658,MATCH(A331&amp;$H$398,'UNESCO Data'!$B$3:$B$4658&amp;'UNESCO Data'!$A$3:$A$4658,0))</f>
        <v>9.3491099999999996</v>
      </c>
      <c r="I331" s="40">
        <f t="array" ref="I331">INDEX('UNESCO Data'!$M$3:$M$4658,MATCH(A331&amp;$I$398,'UNESCO Data'!$B$3:$B$4658&amp;'UNESCO Data'!$A$3:$A$4658,0))</f>
        <v>99.419589999999999</v>
      </c>
      <c r="J331" s="40">
        <f t="array" ref="J331">INDEX('UNESCO Data'!$M$3:$M$4658,MATCH(A331&amp;$J$397,'UNESCO Data'!$B$3:$B$4658&amp;'UNESCO Data'!$A$3:$A$4658,0))</f>
        <v>100</v>
      </c>
      <c r="K331" s="40">
        <f t="array" ref="K331">INDEX('UNESCO Data'!$M$3:$M$4658,MATCH(A331&amp;$K$397,'UNESCO Data'!$B$3:$B$4658&amp;'UNESCO Data'!$A$3:$A$4658,0))</f>
        <v>23.998190000000001</v>
      </c>
      <c r="L331" s="40" t="str">
        <f t="array" ref="L331">INDEX('UNESCO Data'!$M$3:$M$4658,MATCH(A331&amp;$L$397,'UNESCO Data'!$B$3:$B$4658&amp;'UNESCO Data'!$A$3:$A$4658,0))</f>
        <v/>
      </c>
      <c r="M331" s="42" t="s">
        <v>133</v>
      </c>
    </row>
    <row r="332" spans="1:13" x14ac:dyDescent="0.25">
      <c r="A332" s="41" t="s">
        <v>134</v>
      </c>
      <c r="B332" s="40">
        <f t="array" ref="B332">INDEX('UNESCO Data'!$M$3:$M$4658,MATCH(A332&amp;$B$398,'UNESCO Data'!$B$3:$B$4658&amp;'UNESCO Data'!$A$3:$A$4658,0))</f>
        <v>6.3894200000000003</v>
      </c>
      <c r="C332" s="40">
        <f t="array" ref="C332">INDEX('UNESCO Data'!$M$3:$M$4658,MATCH(A332&amp;$C$398,'UNESCO Data'!$B$3:$B$4658&amp;'UNESCO Data'!$A$3:$A$4658,0))</f>
        <v>11.521430000000001</v>
      </c>
      <c r="D332" s="40">
        <f t="array" ref="D332">INDEX('UNESCO Data'!$M$3:$M$4658,MATCH(A332&amp;$D$398,'UNESCO Data'!$B$3:$B$4658&amp;'UNESCO Data'!$A$3:$A$4658,0))</f>
        <v>17.071999999999999</v>
      </c>
      <c r="E332" s="40">
        <f t="array" ref="E332">INDEX('UNESCO Data'!$M$3:$M$4658,MATCH(A332&amp;$E$398,'UNESCO Data'!$B$3:$B$4658&amp;'UNESCO Data'!$A$3:$A$4658,0))</f>
        <v>93.63</v>
      </c>
      <c r="F332" s="40">
        <f t="array" ref="F332">INDEX('UNESCO Data'!$M$3:$M$4658,MATCH(A332&amp;$F$398,'UNESCO Data'!$B$3:$B$4658&amp;'UNESCO Data'!$A$3:$A$4658,0))</f>
        <v>72.417500000000004</v>
      </c>
      <c r="G332" s="40">
        <f t="array" ref="G332">INDEX('UNESCO Data'!$M$3:$M$4658,MATCH(A332&amp;$G$398,'UNESCO Data'!$B$3:$B$4658&amp;'UNESCO Data'!$A$3:$A$4658,0))</f>
        <v>53.293100000000003</v>
      </c>
      <c r="H332" s="40">
        <f t="array" ref="H332">INDEX('UNESCO Data'!$M$3:$M$4658,MATCH(A332&amp;$H$398,'UNESCO Data'!$B$3:$B$4658&amp;'UNESCO Data'!$A$3:$A$4658,0))</f>
        <v>9.0465400000000002</v>
      </c>
      <c r="I332" s="40">
        <f t="array" ref="I332">INDEX('UNESCO Data'!$M$3:$M$4658,MATCH(A332&amp;$I$398,'UNESCO Data'!$B$3:$B$4658&amp;'UNESCO Data'!$A$3:$A$4658,0))</f>
        <v>98.255070000000003</v>
      </c>
      <c r="J332" s="40">
        <f t="array" ref="J332">INDEX('UNESCO Data'!$M$3:$M$4658,MATCH(A332&amp;$J$397,'UNESCO Data'!$B$3:$B$4658&amp;'UNESCO Data'!$A$3:$A$4658,0))</f>
        <v>83.189030000000002</v>
      </c>
      <c r="K332" s="40">
        <f t="array" ref="K332">INDEX('UNESCO Data'!$M$3:$M$4658,MATCH(A332&amp;$K$397,'UNESCO Data'!$B$3:$B$4658&amp;'UNESCO Data'!$A$3:$A$4658,0))</f>
        <v>21.98706</v>
      </c>
      <c r="L332" s="40">
        <f t="array" ref="L332">INDEX('UNESCO Data'!$M$3:$M$4658,MATCH(A332&amp;$L$397,'UNESCO Data'!$B$3:$B$4658&amp;'UNESCO Data'!$A$3:$A$4658,0))</f>
        <v>13.01972</v>
      </c>
      <c r="M332" s="42">
        <f t="shared" ref="M332:M363" si="12">COUNT(B332:L332)</f>
        <v>11</v>
      </c>
    </row>
    <row r="333" spans="1:13" x14ac:dyDescent="0.25">
      <c r="A333" s="41" t="s">
        <v>135</v>
      </c>
      <c r="B333" s="40">
        <f t="array" ref="B333">INDEX('UNESCO Data'!$M$3:$M$4658,MATCH(A333&amp;$B$398,'UNESCO Data'!$B$3:$B$4658&amp;'UNESCO Data'!$A$3:$A$4658,0))</f>
        <v>9.5544700000000002</v>
      </c>
      <c r="C333" s="40" t="str">
        <f t="array" ref="C333">INDEX('UNESCO Data'!$M$3:$M$4658,MATCH(A333&amp;$C$398,'UNESCO Data'!$B$3:$B$4658&amp;'UNESCO Data'!$A$3:$A$4658,0))</f>
        <v/>
      </c>
      <c r="D333" s="40" t="str">
        <f t="array" ref="D333">INDEX('UNESCO Data'!$M$3:$M$4658,MATCH(A333&amp;$D$398,'UNESCO Data'!$B$3:$B$4658&amp;'UNESCO Data'!$A$3:$A$4658,0))</f>
        <v/>
      </c>
      <c r="E333" s="40" t="str">
        <f t="array" ref="E333">INDEX('UNESCO Data'!$M$3:$M$4658,MATCH(A333&amp;$E$398,'UNESCO Data'!$B$3:$B$4658&amp;'UNESCO Data'!$A$3:$A$4658,0))</f>
        <v/>
      </c>
      <c r="F333" s="40" t="str">
        <f t="array" ref="F333">INDEX('UNESCO Data'!$M$3:$M$4658,MATCH(A333&amp;$F$398,'UNESCO Data'!$B$3:$B$4658&amp;'UNESCO Data'!$A$3:$A$4658,0))</f>
        <v/>
      </c>
      <c r="G333" s="40" t="str">
        <f t="array" ref="G333">INDEX('UNESCO Data'!$M$3:$M$4658,MATCH(A333&amp;$G$398,'UNESCO Data'!$B$3:$B$4658&amp;'UNESCO Data'!$A$3:$A$4658,0))</f>
        <v/>
      </c>
      <c r="H333" s="40" t="str">
        <f t="array" ref="H333">INDEX('UNESCO Data'!$M$3:$M$4658,MATCH(A333&amp;$H$398,'UNESCO Data'!$B$3:$B$4658&amp;'UNESCO Data'!$A$3:$A$4658,0))</f>
        <v/>
      </c>
      <c r="I333" s="40">
        <f t="array" ref="I333">INDEX('UNESCO Data'!$M$3:$M$4658,MATCH(A333&amp;$I$398,'UNESCO Data'!$B$3:$B$4658&amp;'UNESCO Data'!$A$3:$A$4658,0))</f>
        <v>69.133740000000003</v>
      </c>
      <c r="J333" s="40">
        <f t="array" ref="J333">INDEX('UNESCO Data'!$M$3:$M$4658,MATCH(A333&amp;$J$397,'UNESCO Data'!$B$3:$B$4658&amp;'UNESCO Data'!$A$3:$A$4658,0))</f>
        <v>100</v>
      </c>
      <c r="K333" s="40">
        <f t="array" ref="K333">INDEX('UNESCO Data'!$M$3:$M$4658,MATCH(A333&amp;$K$397,'UNESCO Data'!$B$3:$B$4658&amp;'UNESCO Data'!$A$3:$A$4658,0))</f>
        <v>45.174570000000003</v>
      </c>
      <c r="L333" s="40" t="str">
        <f t="array" ref="L333">INDEX('UNESCO Data'!$M$3:$M$4658,MATCH(A333&amp;$L$397,'UNESCO Data'!$B$3:$B$4658&amp;'UNESCO Data'!$A$3:$A$4658,0))</f>
        <v/>
      </c>
      <c r="M333" s="42">
        <f t="shared" si="12"/>
        <v>4</v>
      </c>
    </row>
    <row r="334" spans="1:13" x14ac:dyDescent="0.25">
      <c r="A334" s="41" t="s">
        <v>136</v>
      </c>
      <c r="B334" s="40">
        <f t="array" ref="B334">INDEX('UNESCO Data'!$M$3:$M$4658,MATCH(A334&amp;$B$398,'UNESCO Data'!$B$3:$B$4658&amp;'UNESCO Data'!$A$3:$A$4658,0))</f>
        <v>10.65968</v>
      </c>
      <c r="C334" s="40">
        <f t="array" ref="C334">INDEX('UNESCO Data'!$M$3:$M$4658,MATCH(A334&amp;$C$398,'UNESCO Data'!$B$3:$B$4658&amp;'UNESCO Data'!$A$3:$A$4658,0))</f>
        <v>4.0275600000000003</v>
      </c>
      <c r="D334" s="40">
        <f t="array" ref="D334">INDEX('UNESCO Data'!$M$3:$M$4658,MATCH(A334&amp;$D$398,'UNESCO Data'!$B$3:$B$4658&amp;'UNESCO Data'!$A$3:$A$4658,0))</f>
        <v>31.87875</v>
      </c>
      <c r="E334" s="40">
        <f t="array" ref="E334">INDEX('UNESCO Data'!$M$3:$M$4658,MATCH(A334&amp;$E$398,'UNESCO Data'!$B$3:$B$4658&amp;'UNESCO Data'!$A$3:$A$4658,0))</f>
        <v>87.71</v>
      </c>
      <c r="F334" s="40" t="str">
        <f t="array" ref="F334">INDEX('UNESCO Data'!$M$3:$M$4658,MATCH(A334&amp;$F$398,'UNESCO Data'!$B$3:$B$4658&amp;'UNESCO Data'!$A$3:$A$4658,0))</f>
        <v/>
      </c>
      <c r="G334" s="40" t="str">
        <f t="array" ref="G334">INDEX('UNESCO Data'!$M$3:$M$4658,MATCH(A334&amp;$G$398,'UNESCO Data'!$B$3:$B$4658&amp;'UNESCO Data'!$A$3:$A$4658,0))</f>
        <v/>
      </c>
      <c r="H334" s="40">
        <f t="array" ref="H334">INDEX('UNESCO Data'!$M$3:$M$4658,MATCH(A334&amp;$H$398,'UNESCO Data'!$B$3:$B$4658&amp;'UNESCO Data'!$A$3:$A$4658,0))</f>
        <v>8.4355799999999999</v>
      </c>
      <c r="I334" s="40">
        <f t="array" ref="I334">INDEX('UNESCO Data'!$M$3:$M$4658,MATCH(A334&amp;$I$398,'UNESCO Data'!$B$3:$B$4658&amp;'UNESCO Data'!$A$3:$A$4658,0))</f>
        <v>98.601110000000006</v>
      </c>
      <c r="J334" s="40">
        <f t="array" ref="J334">INDEX('UNESCO Data'!$M$3:$M$4658,MATCH(A334&amp;$J$397,'UNESCO Data'!$B$3:$B$4658&amp;'UNESCO Data'!$A$3:$A$4658,0))</f>
        <v>92.076440000000005</v>
      </c>
      <c r="K334" s="40">
        <f t="array" ref="K334">INDEX('UNESCO Data'!$M$3:$M$4658,MATCH(A334&amp;$K$397,'UNESCO Data'!$B$3:$B$4658&amp;'UNESCO Data'!$A$3:$A$4658,0))</f>
        <v>24.159739999999999</v>
      </c>
      <c r="L334" s="40">
        <f t="array" ref="L334">INDEX('UNESCO Data'!$M$3:$M$4658,MATCH(A334&amp;$L$397,'UNESCO Data'!$B$3:$B$4658&amp;'UNESCO Data'!$A$3:$A$4658,0))</f>
        <v>19.634229999999999</v>
      </c>
      <c r="M334" s="42">
        <f t="shared" si="12"/>
        <v>9</v>
      </c>
    </row>
    <row r="335" spans="1:13" x14ac:dyDescent="0.25">
      <c r="A335" s="41" t="s">
        <v>137</v>
      </c>
      <c r="B335" s="40">
        <f t="array" ref="B335">INDEX('UNESCO Data'!$M$3:$M$4658,MATCH(A335&amp;$B$398,'UNESCO Data'!$B$3:$B$4658&amp;'UNESCO Data'!$A$3:$A$4658,0))</f>
        <v>2.4849700000000001</v>
      </c>
      <c r="C335" s="40">
        <f t="array" ref="C335">INDEX('UNESCO Data'!$M$3:$M$4658,MATCH(A335&amp;$C$398,'UNESCO Data'!$B$3:$B$4658&amp;'UNESCO Data'!$A$3:$A$4658,0))</f>
        <v>10.54998</v>
      </c>
      <c r="D335" s="40">
        <f t="array" ref="D335">INDEX('UNESCO Data'!$M$3:$M$4658,MATCH(A335&amp;$D$398,'UNESCO Data'!$B$3:$B$4658&amp;'UNESCO Data'!$A$3:$A$4658,0))</f>
        <v>21.539470000000001</v>
      </c>
      <c r="E335" s="40">
        <f t="array" ref="E335">INDEX('UNESCO Data'!$M$3:$M$4658,MATCH(A335&amp;$E$398,'UNESCO Data'!$B$3:$B$4658&amp;'UNESCO Data'!$A$3:$A$4658,0))</f>
        <v>95.15</v>
      </c>
      <c r="F335" s="40">
        <f t="array" ref="F335">INDEX('UNESCO Data'!$M$3:$M$4658,MATCH(A335&amp;$F$398,'UNESCO Data'!$B$3:$B$4658&amp;'UNESCO Data'!$A$3:$A$4658,0))</f>
        <v>76.538249999999991</v>
      </c>
      <c r="G335" s="40">
        <f t="array" ref="G335">INDEX('UNESCO Data'!$M$3:$M$4658,MATCH(A335&amp;$G$398,'UNESCO Data'!$B$3:$B$4658&amp;'UNESCO Data'!$A$3:$A$4658,0))</f>
        <v>75.49127</v>
      </c>
      <c r="H335" s="40">
        <f t="array" ref="H335">INDEX('UNESCO Data'!$M$3:$M$4658,MATCH(A335&amp;$H$398,'UNESCO Data'!$B$3:$B$4658&amp;'UNESCO Data'!$A$3:$A$4658,0))</f>
        <v>9.6144200000000009</v>
      </c>
      <c r="I335" s="40">
        <f t="array" ref="I335">INDEX('UNESCO Data'!$M$3:$M$4658,MATCH(A335&amp;$I$398,'UNESCO Data'!$B$3:$B$4658&amp;'UNESCO Data'!$A$3:$A$4658,0))</f>
        <v>98.884050000000002</v>
      </c>
      <c r="J335" s="40">
        <f t="array" ref="J335">INDEX('UNESCO Data'!$M$3:$M$4658,MATCH(A335&amp;$J$397,'UNESCO Data'!$B$3:$B$4658&amp;'UNESCO Data'!$A$3:$A$4658,0))</f>
        <v>96.74127</v>
      </c>
      <c r="K335" s="40">
        <f t="array" ref="K335">INDEX('UNESCO Data'!$M$3:$M$4658,MATCH(A335&amp;$K$397,'UNESCO Data'!$B$3:$B$4658&amp;'UNESCO Data'!$A$3:$A$4658,0))</f>
        <v>17.976700000000001</v>
      </c>
      <c r="L335" s="40">
        <f t="array" ref="L335">INDEX('UNESCO Data'!$M$3:$M$4658,MATCH(A335&amp;$L$397,'UNESCO Data'!$B$3:$B$4658&amp;'UNESCO Data'!$A$3:$A$4658,0))</f>
        <v>17.598189999999999</v>
      </c>
      <c r="M335" s="42">
        <f t="shared" si="12"/>
        <v>11</v>
      </c>
    </row>
    <row r="336" spans="1:13" x14ac:dyDescent="0.25">
      <c r="A336" s="41" t="s">
        <v>138</v>
      </c>
      <c r="B336" s="40">
        <f t="array" ref="B336">INDEX('UNESCO Data'!$M$3:$M$4658,MATCH(A336&amp;$B$398,'UNESCO Data'!$B$3:$B$4658&amp;'UNESCO Data'!$A$3:$A$4658,0))</f>
        <v>5.1379799999999998</v>
      </c>
      <c r="C336" s="40">
        <f t="array" ref="C336">INDEX('UNESCO Data'!$M$3:$M$4658,MATCH(A336&amp;$C$398,'UNESCO Data'!$B$3:$B$4658&amp;'UNESCO Data'!$A$3:$A$4658,0))</f>
        <v>6.9770300000000001</v>
      </c>
      <c r="D336" s="40">
        <f t="array" ref="D336">INDEX('UNESCO Data'!$M$3:$M$4658,MATCH(A336&amp;$D$398,'UNESCO Data'!$B$3:$B$4658&amp;'UNESCO Data'!$A$3:$A$4658,0))</f>
        <v>23.48929</v>
      </c>
      <c r="E336" s="40">
        <f t="array" ref="E336">INDEX('UNESCO Data'!$M$3:$M$4658,MATCH(A336&amp;$E$398,'UNESCO Data'!$B$3:$B$4658&amp;'UNESCO Data'!$A$3:$A$4658,0))</f>
        <v>87.23621</v>
      </c>
      <c r="F336" s="40">
        <f t="array" ref="F336">INDEX('UNESCO Data'!$M$3:$M$4658,MATCH(A336&amp;$F$398,'UNESCO Data'!$B$3:$B$4658&amp;'UNESCO Data'!$A$3:$A$4658,0))</f>
        <v>61.414110000000001</v>
      </c>
      <c r="G336" s="40">
        <f t="array" ref="G336">INDEX('UNESCO Data'!$M$3:$M$4658,MATCH(A336&amp;$G$398,'UNESCO Data'!$B$3:$B$4658&amp;'UNESCO Data'!$A$3:$A$4658,0))</f>
        <v>64.576350000000005</v>
      </c>
      <c r="H336" s="40">
        <f t="array" ref="H336">INDEX('UNESCO Data'!$M$3:$M$4658,MATCH(A336&amp;$H$398,'UNESCO Data'!$B$3:$B$4658&amp;'UNESCO Data'!$A$3:$A$4658,0))</f>
        <v>8.9766499999999994</v>
      </c>
      <c r="I336" s="40">
        <f t="array" ref="I336">INDEX('UNESCO Data'!$M$3:$M$4658,MATCH(A336&amp;$I$398,'UNESCO Data'!$B$3:$B$4658&amp;'UNESCO Data'!$A$3:$A$4658,0))</f>
        <v>97.548270000000002</v>
      </c>
      <c r="J336" s="40">
        <f t="array" ref="J336">INDEX('UNESCO Data'!$M$3:$M$4658,MATCH(A336&amp;$J$397,'UNESCO Data'!$B$3:$B$4658&amp;'UNESCO Data'!$A$3:$A$4658,0))</f>
        <v>100</v>
      </c>
      <c r="K336" s="40">
        <f t="array" ref="K336">INDEX('UNESCO Data'!$M$3:$M$4658,MATCH(A336&amp;$K$397,'UNESCO Data'!$B$3:$B$4658&amp;'UNESCO Data'!$A$3:$A$4658,0))</f>
        <v>31.350819999999999</v>
      </c>
      <c r="L336" s="40" t="str">
        <f t="array" ref="L336">INDEX('UNESCO Data'!$M$3:$M$4658,MATCH(A336&amp;$L$397,'UNESCO Data'!$B$3:$B$4658&amp;'UNESCO Data'!$A$3:$A$4658,0))</f>
        <v/>
      </c>
      <c r="M336" s="42">
        <f t="shared" si="12"/>
        <v>10</v>
      </c>
    </row>
    <row r="337" spans="1:13" x14ac:dyDescent="0.25">
      <c r="A337" s="41" t="s">
        <v>139</v>
      </c>
      <c r="B337" s="40">
        <f t="array" ref="B337">INDEX('UNESCO Data'!$M$3:$M$4658,MATCH(A337&amp;$B$398,'UNESCO Data'!$B$3:$B$4658&amp;'UNESCO Data'!$A$3:$A$4658,0))</f>
        <v>3.48638</v>
      </c>
      <c r="C337" s="40">
        <f t="array" ref="C337">INDEX('UNESCO Data'!$M$3:$M$4658,MATCH(A337&amp;$C$398,'UNESCO Data'!$B$3:$B$4658&amp;'UNESCO Data'!$A$3:$A$4658,0))</f>
        <v>3.9724400000000002</v>
      </c>
      <c r="D337" s="40">
        <f t="array" ref="D337">INDEX('UNESCO Data'!$M$3:$M$4658,MATCH(A337&amp;$D$398,'UNESCO Data'!$B$3:$B$4658&amp;'UNESCO Data'!$A$3:$A$4658,0))</f>
        <v>8.7004900000000003</v>
      </c>
      <c r="E337" s="40" t="str">
        <f t="array" ref="E337">INDEX('UNESCO Data'!$M$3:$M$4658,MATCH(A337&amp;$E$398,'UNESCO Data'!$B$3:$B$4658&amp;'UNESCO Data'!$A$3:$A$4658,0))</f>
        <v/>
      </c>
      <c r="F337" s="40">
        <f t="array" ref="F337">INDEX('UNESCO Data'!$M$3:$M$4658,MATCH(A337&amp;$F$398,'UNESCO Data'!$B$3:$B$4658&amp;'UNESCO Data'!$A$3:$A$4658,0))</f>
        <v>96.022999999999996</v>
      </c>
      <c r="G337" s="40">
        <f t="array" ref="G337">INDEX('UNESCO Data'!$M$3:$M$4658,MATCH(A337&amp;$G$398,'UNESCO Data'!$B$3:$B$4658&amp;'UNESCO Data'!$A$3:$A$4658,0))</f>
        <v>88.823180000000008</v>
      </c>
      <c r="H337" s="40">
        <f t="array" ref="H337">INDEX('UNESCO Data'!$M$3:$M$4658,MATCH(A337&amp;$H$398,'UNESCO Data'!$B$3:$B$4658&amp;'UNESCO Data'!$A$3:$A$4658,0))</f>
        <v>12.62941</v>
      </c>
      <c r="I337" s="40">
        <f t="array" ref="I337">INDEX('UNESCO Data'!$M$3:$M$4658,MATCH(A337&amp;$I$398,'UNESCO Data'!$B$3:$B$4658&amp;'UNESCO Data'!$A$3:$A$4658,0))</f>
        <v>99.999979999999994</v>
      </c>
      <c r="J337" s="40" t="str">
        <f t="array" ref="J337">INDEX('UNESCO Data'!$M$3:$M$4658,MATCH(A337&amp;$J$397,'UNESCO Data'!$B$3:$B$4658&amp;'UNESCO Data'!$A$3:$A$4658,0))</f>
        <v/>
      </c>
      <c r="K337" s="40">
        <f t="array" ref="K337">INDEX('UNESCO Data'!$M$3:$M$4658,MATCH(A337&amp;$K$397,'UNESCO Data'!$B$3:$B$4658&amp;'UNESCO Data'!$A$3:$A$4658,0))</f>
        <v>10.192449999999999</v>
      </c>
      <c r="L337" s="40">
        <f t="array" ref="L337">INDEX('UNESCO Data'!$M$3:$M$4658,MATCH(A337&amp;$L$397,'UNESCO Data'!$B$3:$B$4658&amp;'UNESCO Data'!$A$3:$A$4658,0))</f>
        <v>11.649789999999999</v>
      </c>
      <c r="M337" s="42">
        <f t="shared" si="12"/>
        <v>9</v>
      </c>
    </row>
    <row r="338" spans="1:13" x14ac:dyDescent="0.25">
      <c r="A338" s="41" t="s">
        <v>140</v>
      </c>
      <c r="B338" s="40">
        <f t="array" ref="B338">INDEX('UNESCO Data'!$M$3:$M$4658,MATCH(A338&amp;$B$398,'UNESCO Data'!$B$3:$B$4658&amp;'UNESCO Data'!$A$3:$A$4658,0))</f>
        <v>1.8636699999999999</v>
      </c>
      <c r="C338" s="40" t="str">
        <f t="array" ref="C338">INDEX('UNESCO Data'!$M$3:$M$4658,MATCH(A338&amp;$C$398,'UNESCO Data'!$B$3:$B$4658&amp;'UNESCO Data'!$A$3:$A$4658,0))</f>
        <v/>
      </c>
      <c r="D338" s="40">
        <f t="array" ref="D338">INDEX('UNESCO Data'!$M$3:$M$4658,MATCH(A338&amp;$D$398,'UNESCO Data'!$B$3:$B$4658&amp;'UNESCO Data'!$A$3:$A$4658,0))</f>
        <v>1.98488</v>
      </c>
      <c r="E338" s="40" t="str">
        <f t="array" ref="E338">INDEX('UNESCO Data'!$M$3:$M$4658,MATCH(A338&amp;$E$398,'UNESCO Data'!$B$3:$B$4658&amp;'UNESCO Data'!$A$3:$A$4658,0))</f>
        <v/>
      </c>
      <c r="F338" s="40">
        <f t="array" ref="F338">INDEX('UNESCO Data'!$M$3:$M$4658,MATCH(A338&amp;$F$398,'UNESCO Data'!$B$3:$B$4658&amp;'UNESCO Data'!$A$3:$A$4658,0))</f>
        <v>85.219750000000005</v>
      </c>
      <c r="G338" s="40">
        <f t="array" ref="G338">INDEX('UNESCO Data'!$M$3:$M$4658,MATCH(A338&amp;$G$398,'UNESCO Data'!$B$3:$B$4658&amp;'UNESCO Data'!$A$3:$A$4658,0))</f>
        <v>55.569849999999995</v>
      </c>
      <c r="H338" s="40">
        <f t="array" ref="H338">INDEX('UNESCO Data'!$M$3:$M$4658,MATCH(A338&amp;$H$398,'UNESCO Data'!$B$3:$B$4658&amp;'UNESCO Data'!$A$3:$A$4658,0))</f>
        <v>8.75563</v>
      </c>
      <c r="I338" s="40">
        <f t="array" ref="I338">INDEX('UNESCO Data'!$M$3:$M$4658,MATCH(A338&amp;$I$398,'UNESCO Data'!$B$3:$B$4658&amp;'UNESCO Data'!$A$3:$A$4658,0))</f>
        <v>99.549679999999995</v>
      </c>
      <c r="J338" s="40" t="str">
        <f t="array" ref="J338">INDEX('UNESCO Data'!$M$3:$M$4658,MATCH(A338&amp;$J$397,'UNESCO Data'!$B$3:$B$4658&amp;'UNESCO Data'!$A$3:$A$4658,0))</f>
        <v/>
      </c>
      <c r="K338" s="40">
        <f t="array" ref="K338">INDEX('UNESCO Data'!$M$3:$M$4658,MATCH(A338&amp;$K$397,'UNESCO Data'!$B$3:$B$4658&amp;'UNESCO Data'!$A$3:$A$4658,0))</f>
        <v>13.306190000000001</v>
      </c>
      <c r="L338" s="40">
        <f t="array" ref="L338">INDEX('UNESCO Data'!$M$3:$M$4658,MATCH(A338&amp;$L$397,'UNESCO Data'!$B$3:$B$4658&amp;'UNESCO Data'!$A$3:$A$4658,0))</f>
        <v>9.8880099999999995</v>
      </c>
      <c r="M338" s="42">
        <f t="shared" si="12"/>
        <v>8</v>
      </c>
    </row>
    <row r="339" spans="1:13" x14ac:dyDescent="0.25">
      <c r="A339" s="41" t="s">
        <v>141</v>
      </c>
      <c r="B339" s="40">
        <f t="array" ref="B339">INDEX('UNESCO Data'!$M$3:$M$4658,MATCH(A339&amp;$B$398,'UNESCO Data'!$B$3:$B$4658&amp;'UNESCO Data'!$A$3:$A$4658,0))</f>
        <v>4.0719599999999998</v>
      </c>
      <c r="C339" s="40">
        <f t="array" ref="C339">INDEX('UNESCO Data'!$M$3:$M$4658,MATCH(A339&amp;$C$398,'UNESCO Data'!$B$3:$B$4658&amp;'UNESCO Data'!$A$3:$A$4658,0))</f>
        <v>10.5223</v>
      </c>
      <c r="D339" s="40">
        <f t="array" ref="D339">INDEX('UNESCO Data'!$M$3:$M$4658,MATCH(A339&amp;$D$398,'UNESCO Data'!$B$3:$B$4658&amp;'UNESCO Data'!$A$3:$A$4658,0))</f>
        <v>42.650069999999999</v>
      </c>
      <c r="E339" s="40" t="str">
        <f t="array" ref="E339">INDEX('UNESCO Data'!$M$3:$M$4658,MATCH(A339&amp;$E$398,'UNESCO Data'!$B$3:$B$4658&amp;'UNESCO Data'!$A$3:$A$4658,0))</f>
        <v/>
      </c>
      <c r="F339" s="40" t="str">
        <f t="array" ref="F339">INDEX('UNESCO Data'!$M$3:$M$4658,MATCH(A339&amp;$F$398,'UNESCO Data'!$B$3:$B$4658&amp;'UNESCO Data'!$A$3:$A$4658,0))</f>
        <v/>
      </c>
      <c r="G339" s="40" t="str">
        <f t="array" ref="G339">INDEX('UNESCO Data'!$M$3:$M$4658,MATCH(A339&amp;$G$398,'UNESCO Data'!$B$3:$B$4658&amp;'UNESCO Data'!$A$3:$A$4658,0))</f>
        <v/>
      </c>
      <c r="H339" s="40">
        <f t="array" ref="H339">INDEX('UNESCO Data'!$M$3:$M$4658,MATCH(A339&amp;$H$398,'UNESCO Data'!$B$3:$B$4658&amp;'UNESCO Data'!$A$3:$A$4658,0))</f>
        <v>9.5139999999999993</v>
      </c>
      <c r="I339" s="40">
        <f t="array" ref="I339">INDEX('UNESCO Data'!$M$3:$M$4658,MATCH(A339&amp;$I$398,'UNESCO Data'!$B$3:$B$4658&amp;'UNESCO Data'!$A$3:$A$4658,0))</f>
        <v>98.247079999999997</v>
      </c>
      <c r="J339" s="40" t="str">
        <f t="array" ref="J339">INDEX('UNESCO Data'!$M$3:$M$4658,MATCH(A339&amp;$J$397,'UNESCO Data'!$B$3:$B$4658&amp;'UNESCO Data'!$A$3:$A$4658,0))</f>
        <v/>
      </c>
      <c r="K339" s="40">
        <f t="array" ref="K339">INDEX('UNESCO Data'!$M$3:$M$4658,MATCH(A339&amp;$K$397,'UNESCO Data'!$B$3:$B$4658&amp;'UNESCO Data'!$A$3:$A$4658,0))</f>
        <v>11.62677</v>
      </c>
      <c r="L339" s="40">
        <f t="array" ref="L339">INDEX('UNESCO Data'!$M$3:$M$4658,MATCH(A339&amp;$L$397,'UNESCO Data'!$B$3:$B$4658&amp;'UNESCO Data'!$A$3:$A$4658,0))</f>
        <v>12.74315</v>
      </c>
      <c r="M339" s="42">
        <f t="shared" si="12"/>
        <v>7</v>
      </c>
    </row>
    <row r="340" spans="1:13" x14ac:dyDescent="0.25">
      <c r="A340" s="41" t="s">
        <v>142</v>
      </c>
      <c r="B340" s="40">
        <f t="array" ref="B340">INDEX('UNESCO Data'!$M$3:$M$4658,MATCH(A340&amp;$B$398,'UNESCO Data'!$B$3:$B$4658&amp;'UNESCO Data'!$A$3:$A$4658,0))</f>
        <v>1.0571999999999999</v>
      </c>
      <c r="C340" s="40">
        <f t="array" ref="C340">INDEX('UNESCO Data'!$M$3:$M$4658,MATCH(A340&amp;$C$398,'UNESCO Data'!$B$3:$B$4658&amp;'UNESCO Data'!$A$3:$A$4658,0))</f>
        <v>0.29219000000000001</v>
      </c>
      <c r="D340" s="40">
        <f t="array" ref="D340">INDEX('UNESCO Data'!$M$3:$M$4658,MATCH(A340&amp;$D$398,'UNESCO Data'!$B$3:$B$4658&amp;'UNESCO Data'!$A$3:$A$4658,0))</f>
        <v>3.7524199999999999</v>
      </c>
      <c r="E340" s="40" t="str">
        <f t="array" ref="E340">INDEX('UNESCO Data'!$M$3:$M$4658,MATCH(A340&amp;$E$398,'UNESCO Data'!$B$3:$B$4658&amp;'UNESCO Data'!$A$3:$A$4658,0))</f>
        <v/>
      </c>
      <c r="F340" s="40" t="str">
        <f t="array" ref="F340">INDEX('UNESCO Data'!$M$3:$M$4658,MATCH(A340&amp;$F$398,'UNESCO Data'!$B$3:$B$4658&amp;'UNESCO Data'!$A$3:$A$4658,0))</f>
        <v/>
      </c>
      <c r="G340" s="40" t="str">
        <f t="array" ref="G340">INDEX('UNESCO Data'!$M$3:$M$4658,MATCH(A340&amp;$G$398,'UNESCO Data'!$B$3:$B$4658&amp;'UNESCO Data'!$A$3:$A$4658,0))</f>
        <v/>
      </c>
      <c r="H340" s="40">
        <f t="array" ref="H340">INDEX('UNESCO Data'!$M$3:$M$4658,MATCH(A340&amp;$H$398,'UNESCO Data'!$B$3:$B$4658&amp;'UNESCO Data'!$A$3:$A$4658,0))</f>
        <v>12.45993</v>
      </c>
      <c r="I340" s="40" t="str">
        <f t="array" ref="I340">INDEX('UNESCO Data'!$M$3:$M$4658,MATCH(A340&amp;$I$398,'UNESCO Data'!$B$3:$B$4658&amp;'UNESCO Data'!$A$3:$A$4658,0))</f>
        <v/>
      </c>
      <c r="J340" s="40" t="str">
        <f t="array" ref="J340">INDEX('UNESCO Data'!$M$3:$M$4658,MATCH(A340&amp;$J$397,'UNESCO Data'!$B$3:$B$4658&amp;'UNESCO Data'!$A$3:$A$4658,0))</f>
        <v/>
      </c>
      <c r="K340" s="40">
        <f t="array" ref="K340">INDEX('UNESCO Data'!$M$3:$M$4658,MATCH(A340&amp;$K$397,'UNESCO Data'!$B$3:$B$4658&amp;'UNESCO Data'!$A$3:$A$4658,0))</f>
        <v>16.504549999999998</v>
      </c>
      <c r="L340" s="40" t="str">
        <f t="array" ref="L340">INDEX('UNESCO Data'!$M$3:$M$4658,MATCH(A340&amp;$L$397,'UNESCO Data'!$B$3:$B$4658&amp;'UNESCO Data'!$A$3:$A$4658,0))</f>
        <v/>
      </c>
      <c r="M340" s="42">
        <f t="shared" si="12"/>
        <v>5</v>
      </c>
    </row>
    <row r="341" spans="1:13" x14ac:dyDescent="0.25">
      <c r="A341" s="41" t="s">
        <v>143</v>
      </c>
      <c r="B341" s="40">
        <f t="array" ref="B341">INDEX('UNESCO Data'!$M$3:$M$4658,MATCH(A341&amp;$B$398,'UNESCO Data'!$B$3:$B$4658&amp;'UNESCO Data'!$A$3:$A$4658,0))</f>
        <v>9.80138</v>
      </c>
      <c r="C341" s="40">
        <f t="array" ref="C341">INDEX('UNESCO Data'!$M$3:$M$4658,MATCH(A341&amp;$C$398,'UNESCO Data'!$B$3:$B$4658&amp;'UNESCO Data'!$A$3:$A$4658,0))</f>
        <v>14.464779999999999</v>
      </c>
      <c r="D341" s="40">
        <f t="array" ref="D341">INDEX('UNESCO Data'!$M$3:$M$4658,MATCH(A341&amp;$D$398,'UNESCO Data'!$B$3:$B$4658&amp;'UNESCO Data'!$A$3:$A$4658,0))</f>
        <v>40.126809999999999</v>
      </c>
      <c r="E341" s="40">
        <f t="array" ref="E341">INDEX('UNESCO Data'!$M$3:$M$4658,MATCH(A341&amp;$E$398,'UNESCO Data'!$B$3:$B$4658&amp;'UNESCO Data'!$A$3:$A$4658,0))</f>
        <v>97.443690000000004</v>
      </c>
      <c r="F341" s="40">
        <f t="array" ref="F341">INDEX('UNESCO Data'!$M$3:$M$4658,MATCH(A341&amp;$F$398,'UNESCO Data'!$B$3:$B$4658&amp;'UNESCO Data'!$A$3:$A$4658,0))</f>
        <v>85.123519999999999</v>
      </c>
      <c r="G341" s="40">
        <f t="array" ref="G341">INDEX('UNESCO Data'!$M$3:$M$4658,MATCH(A341&amp;$G$398,'UNESCO Data'!$B$3:$B$4658&amp;'UNESCO Data'!$A$3:$A$4658,0))</f>
        <v>53.56718</v>
      </c>
      <c r="H341" s="40">
        <f t="array" ref="H341">INDEX('UNESCO Data'!$M$3:$M$4658,MATCH(A341&amp;$H$398,'UNESCO Data'!$B$3:$B$4658&amp;'UNESCO Data'!$A$3:$A$4658,0))</f>
        <v>11.475</v>
      </c>
      <c r="I341" s="40">
        <f t="array" ref="I341">INDEX('UNESCO Data'!$M$3:$M$4658,MATCH(A341&amp;$I$398,'UNESCO Data'!$B$3:$B$4658&amp;'UNESCO Data'!$A$3:$A$4658,0))</f>
        <v>99.187349999999995</v>
      </c>
      <c r="J341" s="40">
        <f t="array" ref="J341">INDEX('UNESCO Data'!$M$3:$M$4658,MATCH(A341&amp;$J$397,'UNESCO Data'!$B$3:$B$4658&amp;'UNESCO Data'!$A$3:$A$4658,0))</f>
        <v>100</v>
      </c>
      <c r="K341" s="40">
        <f t="array" ref="K341">INDEX('UNESCO Data'!$M$3:$M$4658,MATCH(A341&amp;$K$397,'UNESCO Data'!$B$3:$B$4658&amp;'UNESCO Data'!$A$3:$A$4658,0))</f>
        <v>17.45665</v>
      </c>
      <c r="L341" s="40">
        <f t="array" ref="L341">INDEX('UNESCO Data'!$M$3:$M$4658,MATCH(A341&amp;$L$397,'UNESCO Data'!$B$3:$B$4658&amp;'UNESCO Data'!$A$3:$A$4658,0))</f>
        <v>18.7651</v>
      </c>
      <c r="M341" s="42">
        <f t="shared" si="12"/>
        <v>11</v>
      </c>
    </row>
    <row r="342" spans="1:13" x14ac:dyDescent="0.25">
      <c r="A342" s="41" t="s">
        <v>144</v>
      </c>
      <c r="B342" s="40">
        <f t="array" ref="B342">INDEX('UNESCO Data'!$M$3:$M$4658,MATCH(A342&amp;$B$398,'UNESCO Data'!$B$3:$B$4658&amp;'UNESCO Data'!$A$3:$A$4658,0))</f>
        <v>9.7866199999999992</v>
      </c>
      <c r="C342" s="40">
        <f t="array" ref="C342">INDEX('UNESCO Data'!$M$3:$M$4658,MATCH(A342&amp;$C$398,'UNESCO Data'!$B$3:$B$4658&amp;'UNESCO Data'!$A$3:$A$4658,0))</f>
        <v>8.0803999999999991</v>
      </c>
      <c r="D342" s="40">
        <f t="array" ref="D342">INDEX('UNESCO Data'!$M$3:$M$4658,MATCH(A342&amp;$D$398,'UNESCO Data'!$B$3:$B$4658&amp;'UNESCO Data'!$A$3:$A$4658,0))</f>
        <v>18.941330000000001</v>
      </c>
      <c r="E342" s="40" t="str">
        <f t="array" ref="E342">INDEX('UNESCO Data'!$M$3:$M$4658,MATCH(A342&amp;$E$398,'UNESCO Data'!$B$3:$B$4658&amp;'UNESCO Data'!$A$3:$A$4658,0))</f>
        <v/>
      </c>
      <c r="F342" s="40">
        <f t="array" ref="F342">INDEX('UNESCO Data'!$M$3:$M$4658,MATCH(A342&amp;$F$398,'UNESCO Data'!$B$3:$B$4658&amp;'UNESCO Data'!$A$3:$A$4658,0))</f>
        <v>96.883260000000007</v>
      </c>
      <c r="G342" s="40">
        <f t="array" ref="G342">INDEX('UNESCO Data'!$M$3:$M$4658,MATCH(A342&amp;$G$398,'UNESCO Data'!$B$3:$B$4658&amp;'UNESCO Data'!$A$3:$A$4658,0))</f>
        <v>76.043559999999999</v>
      </c>
      <c r="H342" s="40">
        <f t="array" ref="H342">INDEX('UNESCO Data'!$M$3:$M$4658,MATCH(A342&amp;$H$398,'UNESCO Data'!$B$3:$B$4658&amp;'UNESCO Data'!$A$3:$A$4658,0))</f>
        <v>11.368080000000001</v>
      </c>
      <c r="I342" s="40">
        <f t="array" ref="I342">INDEX('UNESCO Data'!$M$3:$M$4658,MATCH(A342&amp;$I$398,'UNESCO Data'!$B$3:$B$4658&amp;'UNESCO Data'!$A$3:$A$4658,0))</f>
        <v>99.303399999999996</v>
      </c>
      <c r="J342" s="40" t="str">
        <f t="array" ref="J342">INDEX('UNESCO Data'!$M$3:$M$4658,MATCH(A342&amp;$J$397,'UNESCO Data'!$B$3:$B$4658&amp;'UNESCO Data'!$A$3:$A$4658,0))</f>
        <v/>
      </c>
      <c r="K342" s="40">
        <f t="array" ref="K342">INDEX('UNESCO Data'!$M$3:$M$4658,MATCH(A342&amp;$K$397,'UNESCO Data'!$B$3:$B$4658&amp;'UNESCO Data'!$A$3:$A$4658,0))</f>
        <v>18.907039999999999</v>
      </c>
      <c r="L342" s="40">
        <f t="array" ref="L342">INDEX('UNESCO Data'!$M$3:$M$4658,MATCH(A342&amp;$L$397,'UNESCO Data'!$B$3:$B$4658&amp;'UNESCO Data'!$A$3:$A$4658,0))</f>
        <v>9.2357200000000006</v>
      </c>
      <c r="M342" s="42">
        <f t="shared" si="12"/>
        <v>9</v>
      </c>
    </row>
    <row r="343" spans="1:13" x14ac:dyDescent="0.25">
      <c r="A343" s="41" t="s">
        <v>145</v>
      </c>
      <c r="B343" s="40">
        <f t="array" ref="B343">INDEX('UNESCO Data'!$M$3:$M$4658,MATCH(A343&amp;$B$398,'UNESCO Data'!$B$3:$B$4658&amp;'UNESCO Data'!$A$3:$A$4658,0))</f>
        <v>3.1360899999999998</v>
      </c>
      <c r="C343" s="40">
        <f t="array" ref="C343">INDEX('UNESCO Data'!$M$3:$M$4658,MATCH(A343&amp;$C$398,'UNESCO Data'!$B$3:$B$4658&amp;'UNESCO Data'!$A$3:$A$4658,0))</f>
        <v>0.46160999999999996</v>
      </c>
      <c r="D343" s="40">
        <f t="array" ref="D343">INDEX('UNESCO Data'!$M$3:$M$4658,MATCH(A343&amp;$D$398,'UNESCO Data'!$B$3:$B$4658&amp;'UNESCO Data'!$A$3:$A$4658,0))</f>
        <v>5.4774200000000004</v>
      </c>
      <c r="E343" s="40">
        <f t="array" ref="E343">INDEX('UNESCO Data'!$M$3:$M$4658,MATCH(A343&amp;$E$398,'UNESCO Data'!$B$3:$B$4658&amp;'UNESCO Data'!$A$3:$A$4658,0))</f>
        <v>99.674300000000002</v>
      </c>
      <c r="F343" s="40">
        <f t="array" ref="F343">INDEX('UNESCO Data'!$M$3:$M$4658,MATCH(A343&amp;$F$398,'UNESCO Data'!$B$3:$B$4658&amp;'UNESCO Data'!$A$3:$A$4658,0))</f>
        <v>89.551159999999996</v>
      </c>
      <c r="G343" s="40">
        <f t="array" ref="G343">INDEX('UNESCO Data'!$M$3:$M$4658,MATCH(A343&amp;$G$398,'UNESCO Data'!$B$3:$B$4658&amp;'UNESCO Data'!$A$3:$A$4658,0))</f>
        <v>87.793300000000002</v>
      </c>
      <c r="H343" s="40">
        <f t="array" ref="H343">INDEX('UNESCO Data'!$M$3:$M$4658,MATCH(A343&amp;$H$398,'UNESCO Data'!$B$3:$B$4658&amp;'UNESCO Data'!$A$3:$A$4658,0))</f>
        <v>11.565849999999999</v>
      </c>
      <c r="I343" s="40">
        <f t="array" ref="I343">INDEX('UNESCO Data'!$M$3:$M$4658,MATCH(A343&amp;$I$398,'UNESCO Data'!$B$3:$B$4658&amp;'UNESCO Data'!$A$3:$A$4658,0))</f>
        <v>99.657089999999997</v>
      </c>
      <c r="J343" s="40" t="str">
        <f t="array" ref="J343">INDEX('UNESCO Data'!$M$3:$M$4658,MATCH(A343&amp;$J$397,'UNESCO Data'!$B$3:$B$4658&amp;'UNESCO Data'!$A$3:$A$4658,0))</f>
        <v/>
      </c>
      <c r="K343" s="40">
        <f t="array" ref="K343">INDEX('UNESCO Data'!$M$3:$M$4658,MATCH(A343&amp;$K$397,'UNESCO Data'!$B$3:$B$4658&amp;'UNESCO Data'!$A$3:$A$4658,0))</f>
        <v>19.808019999999999</v>
      </c>
      <c r="L343" s="40">
        <f t="array" ref="L343">INDEX('UNESCO Data'!$M$3:$M$4658,MATCH(A343&amp;$L$397,'UNESCO Data'!$B$3:$B$4658&amp;'UNESCO Data'!$A$3:$A$4658,0))</f>
        <v>11.14676</v>
      </c>
      <c r="M343" s="42">
        <f t="shared" si="12"/>
        <v>10</v>
      </c>
    </row>
    <row r="344" spans="1:13" x14ac:dyDescent="0.25">
      <c r="A344" s="41" t="s">
        <v>146</v>
      </c>
      <c r="B344" s="40">
        <f t="array" ref="B344">INDEX('UNESCO Data'!$M$3:$M$4658,MATCH(A344&amp;$B$398,'UNESCO Data'!$B$3:$B$4658&amp;'UNESCO Data'!$A$3:$A$4658,0))</f>
        <v>5.9062999999999999</v>
      </c>
      <c r="C344" s="40">
        <f t="array" ref="C344">INDEX('UNESCO Data'!$M$3:$M$4658,MATCH(A344&amp;$C$398,'UNESCO Data'!$B$3:$B$4658&amp;'UNESCO Data'!$A$3:$A$4658,0))</f>
        <v>25.979649999999999</v>
      </c>
      <c r="D344" s="40">
        <f t="array" ref="D344">INDEX('UNESCO Data'!$M$3:$M$4658,MATCH(A344&amp;$D$398,'UNESCO Data'!$B$3:$B$4658&amp;'UNESCO Data'!$A$3:$A$4658,0))</f>
        <v>38.698639999999997</v>
      </c>
      <c r="E344" s="40">
        <f t="array" ref="E344">INDEX('UNESCO Data'!$M$3:$M$4658,MATCH(A344&amp;$E$398,'UNESCO Data'!$B$3:$B$4658&amp;'UNESCO Data'!$A$3:$A$4658,0))</f>
        <v>47.602690000000003</v>
      </c>
      <c r="F344" s="40">
        <f t="array" ref="F344">INDEX('UNESCO Data'!$M$3:$M$4658,MATCH(A344&amp;$F$398,'UNESCO Data'!$B$3:$B$4658&amp;'UNESCO Data'!$A$3:$A$4658,0))</f>
        <v>25.315519999999999</v>
      </c>
      <c r="G344" s="40">
        <f t="array" ref="G344">INDEX('UNESCO Data'!$M$3:$M$4658,MATCH(A344&amp;$G$398,'UNESCO Data'!$B$3:$B$4658&amp;'UNESCO Data'!$A$3:$A$4658,0))</f>
        <v>19.205010000000001</v>
      </c>
      <c r="H344" s="40">
        <f t="array" ref="H344">INDEX('UNESCO Data'!$M$3:$M$4658,MATCH(A344&amp;$H$398,'UNESCO Data'!$B$3:$B$4658&amp;'UNESCO Data'!$A$3:$A$4658,0))</f>
        <v>4.3809500000000003</v>
      </c>
      <c r="I344" s="40">
        <f t="array" ref="I344">INDEX('UNESCO Data'!$M$3:$M$4658,MATCH(A344&amp;$I$398,'UNESCO Data'!$B$3:$B$4658&amp;'UNESCO Data'!$A$3:$A$4658,0))</f>
        <v>83.012119999999996</v>
      </c>
      <c r="J344" s="40">
        <f t="array" ref="J344">INDEX('UNESCO Data'!$M$3:$M$4658,MATCH(A344&amp;$J$397,'UNESCO Data'!$B$3:$B$4658&amp;'UNESCO Data'!$A$3:$A$4658,0))</f>
        <v>93.924530000000004</v>
      </c>
      <c r="K344" s="40">
        <f t="array" ref="K344">INDEX('UNESCO Data'!$M$3:$M$4658,MATCH(A344&amp;$K$397,'UNESCO Data'!$B$3:$B$4658&amp;'UNESCO Data'!$A$3:$A$4658,0))</f>
        <v>58.343170000000001</v>
      </c>
      <c r="L344" s="40">
        <f t="array" ref="L344">INDEX('UNESCO Data'!$M$3:$M$4658,MATCH(A344&amp;$L$397,'UNESCO Data'!$B$3:$B$4658&amp;'UNESCO Data'!$A$3:$A$4658,0))</f>
        <v>12.487640000000001</v>
      </c>
      <c r="M344" s="42">
        <f t="shared" si="12"/>
        <v>11</v>
      </c>
    </row>
    <row r="345" spans="1:13" x14ac:dyDescent="0.25">
      <c r="A345" s="41" t="s">
        <v>147</v>
      </c>
      <c r="B345" s="40">
        <f t="array" ref="B345">INDEX('UNESCO Data'!$M$3:$M$4658,MATCH(A345&amp;$B$398,'UNESCO Data'!$B$3:$B$4658&amp;'UNESCO Data'!$A$3:$A$4658,0))</f>
        <v>21.005649999999999</v>
      </c>
      <c r="C345" s="40">
        <f t="array" ref="C345">INDEX('UNESCO Data'!$M$3:$M$4658,MATCH(A345&amp;$C$398,'UNESCO Data'!$B$3:$B$4658&amp;'UNESCO Data'!$A$3:$A$4658,0))</f>
        <v>11.64241</v>
      </c>
      <c r="D345" s="40">
        <f t="array" ref="D345">INDEX('UNESCO Data'!$M$3:$M$4658,MATCH(A345&amp;$D$398,'UNESCO Data'!$B$3:$B$4658&amp;'UNESCO Data'!$A$3:$A$4658,0))</f>
        <v>24.332650000000001</v>
      </c>
      <c r="E345" s="40" t="str">
        <f t="array" ref="E345">INDEX('UNESCO Data'!$M$3:$M$4658,MATCH(A345&amp;$E$398,'UNESCO Data'!$B$3:$B$4658&amp;'UNESCO Data'!$A$3:$A$4658,0))</f>
        <v/>
      </c>
      <c r="F345" s="40" t="str">
        <f t="array" ref="F345">INDEX('UNESCO Data'!$M$3:$M$4658,MATCH(A345&amp;$F$398,'UNESCO Data'!$B$3:$B$4658&amp;'UNESCO Data'!$A$3:$A$4658,0))</f>
        <v/>
      </c>
      <c r="G345" s="40" t="str">
        <f t="array" ref="G345">INDEX('UNESCO Data'!$M$3:$M$4658,MATCH(A345&amp;$G$398,'UNESCO Data'!$B$3:$B$4658&amp;'UNESCO Data'!$A$3:$A$4658,0))</f>
        <v/>
      </c>
      <c r="H345" s="40" t="str">
        <f t="array" ref="H345">INDEX('UNESCO Data'!$M$3:$M$4658,MATCH(A345&amp;$H$398,'UNESCO Data'!$B$3:$B$4658&amp;'UNESCO Data'!$A$3:$A$4658,0))</f>
        <v/>
      </c>
      <c r="I345" s="40" t="str">
        <f t="array" ref="I345">INDEX('UNESCO Data'!$M$3:$M$4658,MATCH(A345&amp;$I$398,'UNESCO Data'!$B$3:$B$4658&amp;'UNESCO Data'!$A$3:$A$4658,0))</f>
        <v/>
      </c>
      <c r="J345" s="40">
        <f t="array" ref="J345">INDEX('UNESCO Data'!$M$3:$M$4658,MATCH(A345&amp;$J$397,'UNESCO Data'!$B$3:$B$4658&amp;'UNESCO Data'!$A$3:$A$4658,0))</f>
        <v>71.8232</v>
      </c>
      <c r="K345" s="40">
        <f t="array" ref="K345">INDEX('UNESCO Data'!$M$3:$M$4658,MATCH(A345&amp;$K$397,'UNESCO Data'!$B$3:$B$4658&amp;'UNESCO Data'!$A$3:$A$4658,0))</f>
        <v>15.099449999999999</v>
      </c>
      <c r="L345" s="40">
        <f t="array" ref="L345">INDEX('UNESCO Data'!$M$3:$M$4658,MATCH(A345&amp;$L$397,'UNESCO Data'!$B$3:$B$4658&amp;'UNESCO Data'!$A$3:$A$4658,0))</f>
        <v>8.7969100000000005</v>
      </c>
      <c r="M345" s="42">
        <f t="shared" si="12"/>
        <v>6</v>
      </c>
    </row>
    <row r="346" spans="1:13" x14ac:dyDescent="0.25">
      <c r="A346" s="41" t="s">
        <v>148</v>
      </c>
      <c r="B346" s="40">
        <f t="array" ref="B346">INDEX('UNESCO Data'!$M$3:$M$4658,MATCH(A346&amp;$B$398,'UNESCO Data'!$B$3:$B$4658&amp;'UNESCO Data'!$A$3:$A$4658,0))</f>
        <v>8.5411000000000001</v>
      </c>
      <c r="C346" s="40">
        <f t="array" ref="C346">INDEX('UNESCO Data'!$M$3:$M$4658,MATCH(A346&amp;$C$398,'UNESCO Data'!$B$3:$B$4658&amp;'UNESCO Data'!$A$3:$A$4658,0))</f>
        <v>12.64662</v>
      </c>
      <c r="D346" s="40">
        <f t="array" ref="D346">INDEX('UNESCO Data'!$M$3:$M$4658,MATCH(A346&amp;$D$398,'UNESCO Data'!$B$3:$B$4658&amp;'UNESCO Data'!$A$3:$A$4658,0))</f>
        <v>46.146529999999998</v>
      </c>
      <c r="E346" s="40">
        <f t="array" ref="E346">INDEX('UNESCO Data'!$M$3:$M$4658,MATCH(A346&amp;$E$398,'UNESCO Data'!$B$3:$B$4658&amp;'UNESCO Data'!$A$3:$A$4658,0))</f>
        <v>99.223299999999995</v>
      </c>
      <c r="F346" s="40">
        <f t="array" ref="F346">INDEX('UNESCO Data'!$M$3:$M$4658,MATCH(A346&amp;$F$398,'UNESCO Data'!$B$3:$B$4658&amp;'UNESCO Data'!$A$3:$A$4658,0))</f>
        <v>94.488259999999997</v>
      </c>
      <c r="G346" s="40">
        <f t="array" ref="G346">INDEX('UNESCO Data'!$M$3:$M$4658,MATCH(A346&amp;$G$398,'UNESCO Data'!$B$3:$B$4658&amp;'UNESCO Data'!$A$3:$A$4658,0))</f>
        <v>73.709860000000006</v>
      </c>
      <c r="H346" s="40">
        <f t="array" ref="H346">INDEX('UNESCO Data'!$M$3:$M$4658,MATCH(A346&amp;$H$398,'UNESCO Data'!$B$3:$B$4658&amp;'UNESCO Data'!$A$3:$A$4658,0))</f>
        <v>8.1461199999999998</v>
      </c>
      <c r="I346" s="40">
        <f t="array" ref="I346">INDEX('UNESCO Data'!$M$3:$M$4658,MATCH(A346&amp;$I$398,'UNESCO Data'!$B$3:$B$4658&amp;'UNESCO Data'!$A$3:$A$4658,0))</f>
        <v>100</v>
      </c>
      <c r="J346" s="40">
        <f t="array" ref="J346">INDEX('UNESCO Data'!$M$3:$M$4658,MATCH(A346&amp;$J$397,'UNESCO Data'!$B$3:$B$4658&amp;'UNESCO Data'!$A$3:$A$4658,0))</f>
        <v>78.782889999999995</v>
      </c>
      <c r="K346" s="40">
        <f t="array" ref="K346">INDEX('UNESCO Data'!$M$3:$M$4658,MATCH(A346&amp;$K$397,'UNESCO Data'!$B$3:$B$4658&amp;'UNESCO Data'!$A$3:$A$4658,0))</f>
        <v>15.461399999999999</v>
      </c>
      <c r="L346" s="40">
        <f t="array" ref="L346">INDEX('UNESCO Data'!$M$3:$M$4658,MATCH(A346&amp;$L$397,'UNESCO Data'!$B$3:$B$4658&amp;'UNESCO Data'!$A$3:$A$4658,0))</f>
        <v>16.527159999999999</v>
      </c>
      <c r="M346" s="42">
        <f t="shared" si="12"/>
        <v>11</v>
      </c>
    </row>
    <row r="347" spans="1:13" ht="26.4" x14ac:dyDescent="0.25">
      <c r="A347" s="41" t="s">
        <v>149</v>
      </c>
      <c r="B347" s="40">
        <f t="array" ref="B347">INDEX('UNESCO Data'!$M$3:$M$4658,MATCH(A347&amp;$B$398,'UNESCO Data'!$B$3:$B$4658&amp;'UNESCO Data'!$A$3:$A$4658,0))</f>
        <v>1.3117300000000001</v>
      </c>
      <c r="C347" s="40">
        <f t="array" ref="C347">INDEX('UNESCO Data'!$M$3:$M$4658,MATCH(A347&amp;$C$398,'UNESCO Data'!$B$3:$B$4658&amp;'UNESCO Data'!$A$3:$A$4658,0))</f>
        <v>4.2665800000000003</v>
      </c>
      <c r="D347" s="40">
        <f t="array" ref="D347">INDEX('UNESCO Data'!$M$3:$M$4658,MATCH(A347&amp;$D$398,'UNESCO Data'!$B$3:$B$4658&amp;'UNESCO Data'!$A$3:$A$4658,0))</f>
        <v>17.06073</v>
      </c>
      <c r="E347" s="40" t="str">
        <f t="array" ref="E347">INDEX('UNESCO Data'!$M$3:$M$4658,MATCH(A347&amp;$E$398,'UNESCO Data'!$B$3:$B$4658&amp;'UNESCO Data'!$A$3:$A$4658,0))</f>
        <v/>
      </c>
      <c r="F347" s="40" t="str">
        <f t="array" ref="F347">INDEX('UNESCO Data'!$M$3:$M$4658,MATCH(A347&amp;$F$398,'UNESCO Data'!$B$3:$B$4658&amp;'UNESCO Data'!$A$3:$A$4658,0))</f>
        <v/>
      </c>
      <c r="G347" s="40" t="str">
        <f t="array" ref="G347">INDEX('UNESCO Data'!$M$3:$M$4658,MATCH(A347&amp;$G$398,'UNESCO Data'!$B$3:$B$4658&amp;'UNESCO Data'!$A$3:$A$4658,0))</f>
        <v/>
      </c>
      <c r="H347" s="40" t="str">
        <f t="array" ref="H347">INDEX('UNESCO Data'!$M$3:$M$4658,MATCH(A347&amp;$H$398,'UNESCO Data'!$B$3:$B$4658&amp;'UNESCO Data'!$A$3:$A$4658,0))</f>
        <v/>
      </c>
      <c r="I347" s="40" t="str">
        <f t="array" ref="I347">INDEX('UNESCO Data'!$M$3:$M$4658,MATCH(A347&amp;$I$398,'UNESCO Data'!$B$3:$B$4658&amp;'UNESCO Data'!$A$3:$A$4658,0))</f>
        <v/>
      </c>
      <c r="J347" s="40">
        <f t="array" ref="J347">INDEX('UNESCO Data'!$M$3:$M$4658,MATCH(A347&amp;$J$397,'UNESCO Data'!$B$3:$B$4658&amp;'UNESCO Data'!$A$3:$A$4658,0))</f>
        <v>84.280940000000001</v>
      </c>
      <c r="K347" s="40">
        <f t="array" ref="K347">INDEX('UNESCO Data'!$M$3:$M$4658,MATCH(A347&amp;$K$397,'UNESCO Data'!$B$3:$B$4658&amp;'UNESCO Data'!$A$3:$A$4658,0))</f>
        <v>14.896319999999999</v>
      </c>
      <c r="L347" s="40">
        <f t="array" ref="L347">INDEX('UNESCO Data'!$M$3:$M$4658,MATCH(A347&amp;$L$397,'UNESCO Data'!$B$3:$B$4658&amp;'UNESCO Data'!$A$3:$A$4658,0))</f>
        <v>15.48563</v>
      </c>
      <c r="M347" s="42">
        <f t="shared" si="12"/>
        <v>6</v>
      </c>
    </row>
    <row r="348" spans="1:13" x14ac:dyDescent="0.25">
      <c r="A348" s="41" t="s">
        <v>150</v>
      </c>
      <c r="B348" s="40">
        <f t="array" ref="B348">INDEX('UNESCO Data'!$M$3:$M$4658,MATCH(A348&amp;$B$398,'UNESCO Data'!$B$3:$B$4658&amp;'UNESCO Data'!$A$3:$A$4658,0))</f>
        <v>3.1764000000000001</v>
      </c>
      <c r="C348" s="40">
        <f t="array" ref="C348">INDEX('UNESCO Data'!$M$3:$M$4658,MATCH(A348&amp;$C$398,'UNESCO Data'!$B$3:$B$4658&amp;'UNESCO Data'!$A$3:$A$4658,0))</f>
        <v>2.2041499999999998</v>
      </c>
      <c r="D348" s="40">
        <f t="array" ref="D348">INDEX('UNESCO Data'!$M$3:$M$4658,MATCH(A348&amp;$D$398,'UNESCO Data'!$B$3:$B$4658&amp;'UNESCO Data'!$A$3:$A$4658,0))</f>
        <v>23.344049999999999</v>
      </c>
      <c r="E348" s="40" t="str">
        <f t="array" ref="E348">INDEX('UNESCO Data'!$M$3:$M$4658,MATCH(A348&amp;$E$398,'UNESCO Data'!$B$3:$B$4658&amp;'UNESCO Data'!$A$3:$A$4658,0))</f>
        <v/>
      </c>
      <c r="F348" s="40" t="str">
        <f t="array" ref="F348">INDEX('UNESCO Data'!$M$3:$M$4658,MATCH(A348&amp;$F$398,'UNESCO Data'!$B$3:$B$4658&amp;'UNESCO Data'!$A$3:$A$4658,0))</f>
        <v/>
      </c>
      <c r="G348" s="40" t="str">
        <f t="array" ref="G348">INDEX('UNESCO Data'!$M$3:$M$4658,MATCH(A348&amp;$G$398,'UNESCO Data'!$B$3:$B$4658&amp;'UNESCO Data'!$A$3:$A$4658,0))</f>
        <v/>
      </c>
      <c r="H348" s="40" t="str">
        <f t="array" ref="H348">INDEX('UNESCO Data'!$M$3:$M$4658,MATCH(A348&amp;$H$398,'UNESCO Data'!$B$3:$B$4658&amp;'UNESCO Data'!$A$3:$A$4658,0))</f>
        <v/>
      </c>
      <c r="I348" s="40">
        <f t="array" ref="I348">INDEX('UNESCO Data'!$M$3:$M$4658,MATCH(A348&amp;$I$398,'UNESCO Data'!$B$3:$B$4658&amp;'UNESCO Data'!$A$3:$A$4658,0))</f>
        <v>98.901769999999999</v>
      </c>
      <c r="J348" s="40" t="str">
        <f t="array" ref="J348">INDEX('UNESCO Data'!$M$3:$M$4658,MATCH(A348&amp;$J$397,'UNESCO Data'!$B$3:$B$4658&amp;'UNESCO Data'!$A$3:$A$4658,0))</f>
        <v/>
      </c>
      <c r="K348" s="40">
        <f t="array" ref="K348">INDEX('UNESCO Data'!$M$3:$M$4658,MATCH(A348&amp;$K$397,'UNESCO Data'!$B$3:$B$4658&amp;'UNESCO Data'!$A$3:$A$4658,0))</f>
        <v>30.236039999999999</v>
      </c>
      <c r="L348" s="40" t="str">
        <f t="array" ref="L348">INDEX('UNESCO Data'!$M$3:$M$4658,MATCH(A348&amp;$L$397,'UNESCO Data'!$B$3:$B$4658&amp;'UNESCO Data'!$A$3:$A$4658,0))</f>
        <v/>
      </c>
      <c r="M348" s="42">
        <f t="shared" si="12"/>
        <v>5</v>
      </c>
    </row>
    <row r="349" spans="1:13" x14ac:dyDescent="0.25">
      <c r="A349" s="41" t="s">
        <v>151</v>
      </c>
      <c r="B349" s="40">
        <f t="array" ref="B349">INDEX('UNESCO Data'!$M$3:$M$4658,MATCH(A349&amp;$B$398,'UNESCO Data'!$B$3:$B$4658&amp;'UNESCO Data'!$A$3:$A$4658,0))</f>
        <v>6.7982500000000003</v>
      </c>
      <c r="C349" s="40" t="str">
        <f t="array" ref="C349">INDEX('UNESCO Data'!$M$3:$M$4658,MATCH(A349&amp;$C$398,'UNESCO Data'!$B$3:$B$4658&amp;'UNESCO Data'!$A$3:$A$4658,0))</f>
        <v/>
      </c>
      <c r="D349" s="40" t="str">
        <f t="array" ref="D349">INDEX('UNESCO Data'!$M$3:$M$4658,MATCH(A349&amp;$D$398,'UNESCO Data'!$B$3:$B$4658&amp;'UNESCO Data'!$A$3:$A$4658,0))</f>
        <v/>
      </c>
      <c r="E349" s="40" t="str">
        <f t="array" ref="E349">INDEX('UNESCO Data'!$M$3:$M$4658,MATCH(A349&amp;$E$398,'UNESCO Data'!$B$3:$B$4658&amp;'UNESCO Data'!$A$3:$A$4658,0))</f>
        <v/>
      </c>
      <c r="F349" s="40" t="str">
        <f t="array" ref="F349">INDEX('UNESCO Data'!$M$3:$M$4658,MATCH(A349&amp;$F$398,'UNESCO Data'!$B$3:$B$4658&amp;'UNESCO Data'!$A$3:$A$4658,0))</f>
        <v/>
      </c>
      <c r="G349" s="40" t="str">
        <f t="array" ref="G349">INDEX('UNESCO Data'!$M$3:$M$4658,MATCH(A349&amp;$G$398,'UNESCO Data'!$B$3:$B$4658&amp;'UNESCO Data'!$A$3:$A$4658,0))</f>
        <v/>
      </c>
      <c r="H349" s="40" t="str">
        <f t="array" ref="H349">INDEX('UNESCO Data'!$M$3:$M$4658,MATCH(A349&amp;$H$398,'UNESCO Data'!$B$3:$B$4658&amp;'UNESCO Data'!$A$3:$A$4658,0))</f>
        <v/>
      </c>
      <c r="I349" s="40" t="str">
        <f t="array" ref="I349">INDEX('UNESCO Data'!$M$3:$M$4658,MATCH(A349&amp;$I$398,'UNESCO Data'!$B$3:$B$4658&amp;'UNESCO Data'!$A$3:$A$4658,0))</f>
        <v/>
      </c>
      <c r="J349" s="40" t="str">
        <f t="array" ref="J349">INDEX('UNESCO Data'!$M$3:$M$4658,MATCH(A349&amp;$J$397,'UNESCO Data'!$B$3:$B$4658&amp;'UNESCO Data'!$A$3:$A$4658,0))</f>
        <v/>
      </c>
      <c r="K349" s="40">
        <f t="array" ref="K349">INDEX('UNESCO Data'!$M$3:$M$4658,MATCH(A349&amp;$K$397,'UNESCO Data'!$B$3:$B$4658&amp;'UNESCO Data'!$A$3:$A$4658,0))</f>
        <v>6.2709200000000003</v>
      </c>
      <c r="L349" s="40">
        <f t="array" ref="L349">INDEX('UNESCO Data'!$M$3:$M$4658,MATCH(A349&amp;$L$397,'UNESCO Data'!$B$3:$B$4658&amp;'UNESCO Data'!$A$3:$A$4658,0))</f>
        <v>10.640359999999999</v>
      </c>
      <c r="M349" s="42">
        <f t="shared" si="12"/>
        <v>3</v>
      </c>
    </row>
    <row r="350" spans="1:13" x14ac:dyDescent="0.25">
      <c r="A350" s="41" t="s">
        <v>152</v>
      </c>
      <c r="B350" s="40">
        <f t="array" ref="B350">INDEX('UNESCO Data'!$M$3:$M$4658,MATCH(A350&amp;$B$398,'UNESCO Data'!$B$3:$B$4658&amp;'UNESCO Data'!$A$3:$A$4658,0))</f>
        <v>3.2035</v>
      </c>
      <c r="C350" s="40">
        <f t="array" ref="C350">INDEX('UNESCO Data'!$M$3:$M$4658,MATCH(A350&amp;$C$398,'UNESCO Data'!$B$3:$B$4658&amp;'UNESCO Data'!$A$3:$A$4658,0))</f>
        <v>8.1887299999999996</v>
      </c>
      <c r="D350" s="40">
        <f t="array" ref="D350">INDEX('UNESCO Data'!$M$3:$M$4658,MATCH(A350&amp;$D$398,'UNESCO Data'!$B$3:$B$4658&amp;'UNESCO Data'!$A$3:$A$4658,0))</f>
        <v>17.566690000000001</v>
      </c>
      <c r="E350" s="40" t="str">
        <f t="array" ref="E350">INDEX('UNESCO Data'!$M$3:$M$4658,MATCH(A350&amp;$E$398,'UNESCO Data'!$B$3:$B$4658&amp;'UNESCO Data'!$A$3:$A$4658,0))</f>
        <v/>
      </c>
      <c r="F350" s="40" t="str">
        <f t="array" ref="F350">INDEX('UNESCO Data'!$M$3:$M$4658,MATCH(A350&amp;$F$398,'UNESCO Data'!$B$3:$B$4658&amp;'UNESCO Data'!$A$3:$A$4658,0))</f>
        <v/>
      </c>
      <c r="G350" s="40" t="str">
        <f t="array" ref="G350">INDEX('UNESCO Data'!$M$3:$M$4658,MATCH(A350&amp;$G$398,'UNESCO Data'!$B$3:$B$4658&amp;'UNESCO Data'!$A$3:$A$4658,0))</f>
        <v/>
      </c>
      <c r="H350" s="40">
        <f t="array" ref="H350">INDEX('UNESCO Data'!$M$3:$M$4658,MATCH(A350&amp;$H$398,'UNESCO Data'!$B$3:$B$4658&amp;'UNESCO Data'!$A$3:$A$4658,0))</f>
        <v>6.6327600000000002</v>
      </c>
      <c r="I350" s="40">
        <f t="array" ref="I350">INDEX('UNESCO Data'!$M$3:$M$4658,MATCH(A350&amp;$I$398,'UNESCO Data'!$B$3:$B$4658&amp;'UNESCO Data'!$A$3:$A$4658,0))</f>
        <v>97.442440000000005</v>
      </c>
      <c r="J350" s="40">
        <f t="array" ref="J350">INDEX('UNESCO Data'!$M$3:$M$4658,MATCH(A350&amp;$J$397,'UNESCO Data'!$B$3:$B$4658&amp;'UNESCO Data'!$A$3:$A$4658,0))</f>
        <v>31.095410000000001</v>
      </c>
      <c r="K350" s="40">
        <f t="array" ref="K350">INDEX('UNESCO Data'!$M$3:$M$4658,MATCH(A350&amp;$K$397,'UNESCO Data'!$B$3:$B$4658&amp;'UNESCO Data'!$A$3:$A$4658,0))</f>
        <v>32.150179999999999</v>
      </c>
      <c r="L350" s="40">
        <f t="array" ref="L350">INDEX('UNESCO Data'!$M$3:$M$4658,MATCH(A350&amp;$L$397,'UNESCO Data'!$B$3:$B$4658&amp;'UNESCO Data'!$A$3:$A$4658,0))</f>
        <v>12.3226</v>
      </c>
      <c r="M350" s="42">
        <f t="shared" si="12"/>
        <v>8</v>
      </c>
    </row>
    <row r="351" spans="1:13" x14ac:dyDescent="0.25">
      <c r="A351" s="41" t="s">
        <v>153</v>
      </c>
      <c r="B351" s="40">
        <f t="array" ref="B351">INDEX('UNESCO Data'!$M$3:$M$4658,MATCH(A351&amp;$B$398,'UNESCO Data'!$B$3:$B$4658&amp;'UNESCO Data'!$A$3:$A$4658,0))</f>
        <v>3.0379499999999999</v>
      </c>
      <c r="C351" s="40">
        <f t="array" ref="C351">INDEX('UNESCO Data'!$M$3:$M$4658,MATCH(A351&amp;$C$398,'UNESCO Data'!$B$3:$B$4658&amp;'UNESCO Data'!$A$3:$A$4658,0))</f>
        <v>3.7564899999999999</v>
      </c>
      <c r="D351" s="40">
        <f t="array" ref="D351">INDEX('UNESCO Data'!$M$3:$M$4658,MATCH(A351&amp;$D$398,'UNESCO Data'!$B$3:$B$4658&amp;'UNESCO Data'!$A$3:$A$4658,0))</f>
        <v>10.01937</v>
      </c>
      <c r="E351" s="40" t="str">
        <f t="array" ref="E351">INDEX('UNESCO Data'!$M$3:$M$4658,MATCH(A351&amp;$E$398,'UNESCO Data'!$B$3:$B$4658&amp;'UNESCO Data'!$A$3:$A$4658,0))</f>
        <v/>
      </c>
      <c r="F351" s="40" t="str">
        <f t="array" ref="F351">INDEX('UNESCO Data'!$M$3:$M$4658,MATCH(A351&amp;$F$398,'UNESCO Data'!$B$3:$B$4658&amp;'UNESCO Data'!$A$3:$A$4658,0))</f>
        <v/>
      </c>
      <c r="G351" s="40" t="str">
        <f t="array" ref="G351">INDEX('UNESCO Data'!$M$3:$M$4658,MATCH(A351&amp;$G$398,'UNESCO Data'!$B$3:$B$4658&amp;'UNESCO Data'!$A$3:$A$4658,0))</f>
        <v/>
      </c>
      <c r="H351" s="40">
        <f t="array" ref="H351">INDEX('UNESCO Data'!$M$3:$M$4658,MATCH(A351&amp;$H$398,'UNESCO Data'!$B$3:$B$4658&amp;'UNESCO Data'!$A$3:$A$4658,0))</f>
        <v>9.8409300000000002</v>
      </c>
      <c r="I351" s="40">
        <f t="array" ref="I351">INDEX('UNESCO Data'!$M$3:$M$4658,MATCH(A351&amp;$I$398,'UNESCO Data'!$B$3:$B$4658&amp;'UNESCO Data'!$A$3:$A$4658,0))</f>
        <v>99.387690000000006</v>
      </c>
      <c r="J351" s="40">
        <f t="array" ref="J351">INDEX('UNESCO Data'!$M$3:$M$4658,MATCH(A351&amp;$J$397,'UNESCO Data'!$B$3:$B$4658&amp;'UNESCO Data'!$A$3:$A$4658,0))</f>
        <v>100</v>
      </c>
      <c r="K351" s="40">
        <f t="array" ref="K351">INDEX('UNESCO Data'!$M$3:$M$4658,MATCH(A351&amp;$K$397,'UNESCO Data'!$B$3:$B$4658&amp;'UNESCO Data'!$A$3:$A$4658,0))</f>
        <v>10.90061</v>
      </c>
      <c r="L351" s="40" t="str">
        <f t="array" ref="L351">INDEX('UNESCO Data'!$M$3:$M$4658,MATCH(A351&amp;$L$397,'UNESCO Data'!$B$3:$B$4658&amp;'UNESCO Data'!$A$3:$A$4658,0))</f>
        <v/>
      </c>
      <c r="M351" s="42">
        <f t="shared" si="12"/>
        <v>7</v>
      </c>
    </row>
    <row r="352" spans="1:13" x14ac:dyDescent="0.25">
      <c r="A352" s="41" t="s">
        <v>154</v>
      </c>
      <c r="B352" s="40">
        <f t="array" ref="B352">INDEX('UNESCO Data'!$M$3:$M$4658,MATCH(A352&amp;$B$398,'UNESCO Data'!$B$3:$B$4658&amp;'UNESCO Data'!$A$3:$A$4658,0))</f>
        <v>30.32104</v>
      </c>
      <c r="C352" s="40">
        <f t="array" ref="C352">INDEX('UNESCO Data'!$M$3:$M$4658,MATCH(A352&amp;$C$398,'UNESCO Data'!$B$3:$B$4658&amp;'UNESCO Data'!$A$3:$A$4658,0))</f>
        <v>49.219970000000004</v>
      </c>
      <c r="D352" s="40">
        <f t="array" ref="D352">INDEX('UNESCO Data'!$M$3:$M$4658,MATCH(A352&amp;$D$398,'UNESCO Data'!$B$3:$B$4658&amp;'UNESCO Data'!$A$3:$A$4658,0))</f>
        <v>73.58914</v>
      </c>
      <c r="E352" s="40">
        <f t="array" ref="E352">INDEX('UNESCO Data'!$M$3:$M$4658,MATCH(A352&amp;$E$398,'UNESCO Data'!$B$3:$B$4658&amp;'UNESCO Data'!$A$3:$A$4658,0))</f>
        <v>44.973520000000001</v>
      </c>
      <c r="F352" s="40">
        <f t="array" ref="F352">INDEX('UNESCO Data'!$M$3:$M$4658,MATCH(A352&amp;$F$398,'UNESCO Data'!$B$3:$B$4658&amp;'UNESCO Data'!$A$3:$A$4658,0))</f>
        <v>20.935320000000001</v>
      </c>
      <c r="G352" s="40">
        <f t="array" ref="G352">INDEX('UNESCO Data'!$M$3:$M$4658,MATCH(A352&amp;$G$398,'UNESCO Data'!$B$3:$B$4658&amp;'UNESCO Data'!$A$3:$A$4658,0))</f>
        <v>9.6261500000000009</v>
      </c>
      <c r="H352" s="40">
        <f t="array" ref="H352">INDEX('UNESCO Data'!$M$3:$M$4658,MATCH(A352&amp;$H$398,'UNESCO Data'!$B$3:$B$4658&amp;'UNESCO Data'!$A$3:$A$4658,0))</f>
        <v>3.4853399999999999</v>
      </c>
      <c r="I352" s="40">
        <f t="array" ref="I352">INDEX('UNESCO Data'!$M$3:$M$4658,MATCH(A352&amp;$I$398,'UNESCO Data'!$B$3:$B$4658&amp;'UNESCO Data'!$A$3:$A$4658,0))</f>
        <v>75.912869999999998</v>
      </c>
      <c r="J352" s="40">
        <f t="array" ref="J352">INDEX('UNESCO Data'!$M$3:$M$4658,MATCH(A352&amp;$J$397,'UNESCO Data'!$B$3:$B$4658&amp;'UNESCO Data'!$A$3:$A$4658,0))</f>
        <v>68.339820000000003</v>
      </c>
      <c r="K352" s="40">
        <f t="array" ref="K352">INDEX('UNESCO Data'!$M$3:$M$4658,MATCH(A352&amp;$K$397,'UNESCO Data'!$B$3:$B$4658&amp;'UNESCO Data'!$A$3:$A$4658,0))</f>
        <v>32.090040000000002</v>
      </c>
      <c r="L352" s="40">
        <f t="array" ref="L352">INDEX('UNESCO Data'!$M$3:$M$4658,MATCH(A352&amp;$L$397,'UNESCO Data'!$B$3:$B$4658&amp;'UNESCO Data'!$A$3:$A$4658,0))</f>
        <v>24.76247</v>
      </c>
      <c r="M352" s="42">
        <f t="shared" si="12"/>
        <v>11</v>
      </c>
    </row>
    <row r="353" spans="1:13" x14ac:dyDescent="0.25">
      <c r="A353" s="41" t="s">
        <v>155</v>
      </c>
      <c r="B353" s="40">
        <f t="array" ref="B353">INDEX('UNESCO Data'!$M$3:$M$4658,MATCH(A353&amp;$B$398,'UNESCO Data'!$B$3:$B$4658&amp;'UNESCO Data'!$A$3:$A$4658,0))</f>
        <v>0.88536000000000004</v>
      </c>
      <c r="C353" s="40">
        <f t="array" ref="C353">INDEX('UNESCO Data'!$M$3:$M$4658,MATCH(A353&amp;$C$398,'UNESCO Data'!$B$3:$B$4658&amp;'UNESCO Data'!$A$3:$A$4658,0))</f>
        <v>8.412E-2</v>
      </c>
      <c r="D353" s="40">
        <f t="array" ref="D353">INDEX('UNESCO Data'!$M$3:$M$4658,MATCH(A353&amp;$D$398,'UNESCO Data'!$B$3:$B$4658&amp;'UNESCO Data'!$A$3:$A$4658,0))</f>
        <v>12.08578</v>
      </c>
      <c r="E353" s="40">
        <f t="array" ref="E353">INDEX('UNESCO Data'!$M$3:$M$4658,MATCH(A353&amp;$E$398,'UNESCO Data'!$B$3:$B$4658&amp;'UNESCO Data'!$A$3:$A$4658,0))</f>
        <v>100</v>
      </c>
      <c r="F353" s="40">
        <f t="array" ref="F353">INDEX('UNESCO Data'!$M$3:$M$4658,MATCH(A353&amp;$F$398,'UNESCO Data'!$B$3:$B$4658&amp;'UNESCO Data'!$A$3:$A$4658,0))</f>
        <v>34.28387</v>
      </c>
      <c r="G353" s="40">
        <f t="array" ref="G353">INDEX('UNESCO Data'!$M$3:$M$4658,MATCH(A353&amp;$G$398,'UNESCO Data'!$B$3:$B$4658&amp;'UNESCO Data'!$A$3:$A$4658,0))</f>
        <v>40.888950000000001</v>
      </c>
      <c r="H353" s="40">
        <f t="array" ref="H353">INDEX('UNESCO Data'!$M$3:$M$4658,MATCH(A353&amp;$H$398,'UNESCO Data'!$B$3:$B$4658&amp;'UNESCO Data'!$A$3:$A$4658,0))</f>
        <v>11.51047</v>
      </c>
      <c r="I353" s="40">
        <f t="array" ref="I353">INDEX('UNESCO Data'!$M$3:$M$4658,MATCH(A353&amp;$I$398,'UNESCO Data'!$B$3:$B$4658&amp;'UNESCO Data'!$A$3:$A$4658,0))</f>
        <v>98.594149999999999</v>
      </c>
      <c r="J353" s="40">
        <f t="array" ref="J353">INDEX('UNESCO Data'!$M$3:$M$4658,MATCH(A353&amp;$J$397,'UNESCO Data'!$B$3:$B$4658&amp;'UNESCO Data'!$A$3:$A$4658,0))</f>
        <v>55.734430000000003</v>
      </c>
      <c r="K353" s="40">
        <f t="array" ref="K353">INDEX('UNESCO Data'!$M$3:$M$4658,MATCH(A353&amp;$K$397,'UNESCO Data'!$B$3:$B$4658&amp;'UNESCO Data'!$A$3:$A$4658,0))</f>
        <v>15.242929999999999</v>
      </c>
      <c r="L353" s="40">
        <f t="array" ref="L353">INDEX('UNESCO Data'!$M$3:$M$4658,MATCH(A353&amp;$L$397,'UNESCO Data'!$B$3:$B$4658&amp;'UNESCO Data'!$A$3:$A$4658,0))</f>
        <v>9.1016100000000009</v>
      </c>
      <c r="M353" s="42">
        <f t="shared" si="12"/>
        <v>11</v>
      </c>
    </row>
    <row r="354" spans="1:13" x14ac:dyDescent="0.25">
      <c r="A354" s="41" t="s">
        <v>156</v>
      </c>
      <c r="B354" s="40">
        <f t="array" ref="B354">INDEX('UNESCO Data'!$M$3:$M$4658,MATCH(A354&amp;$B$398,'UNESCO Data'!$B$3:$B$4658&amp;'UNESCO Data'!$A$3:$A$4658,0))</f>
        <v>5.4931000000000001</v>
      </c>
      <c r="C354" s="40" t="str">
        <f t="array" ref="C354">INDEX('UNESCO Data'!$M$3:$M$4658,MATCH(A354&amp;$C$398,'UNESCO Data'!$B$3:$B$4658&amp;'UNESCO Data'!$A$3:$A$4658,0))</f>
        <v/>
      </c>
      <c r="D354" s="40">
        <f t="array" ref="D354">INDEX('UNESCO Data'!$M$3:$M$4658,MATCH(A354&amp;$D$398,'UNESCO Data'!$B$3:$B$4658&amp;'UNESCO Data'!$A$3:$A$4658,0))</f>
        <v>16.83464</v>
      </c>
      <c r="E354" s="40" t="str">
        <f t="array" ref="E354">INDEX('UNESCO Data'!$M$3:$M$4658,MATCH(A354&amp;$E$398,'UNESCO Data'!$B$3:$B$4658&amp;'UNESCO Data'!$A$3:$A$4658,0))</f>
        <v/>
      </c>
      <c r="F354" s="40" t="str">
        <f t="array" ref="F354">INDEX('UNESCO Data'!$M$3:$M$4658,MATCH(A354&amp;$F$398,'UNESCO Data'!$B$3:$B$4658&amp;'UNESCO Data'!$A$3:$A$4658,0))</f>
        <v/>
      </c>
      <c r="G354" s="40" t="str">
        <f t="array" ref="G354">INDEX('UNESCO Data'!$M$3:$M$4658,MATCH(A354&amp;$G$398,'UNESCO Data'!$B$3:$B$4658&amp;'UNESCO Data'!$A$3:$A$4658,0))</f>
        <v/>
      </c>
      <c r="H354" s="40" t="str">
        <f t="array" ref="H354">INDEX('UNESCO Data'!$M$3:$M$4658,MATCH(A354&amp;$H$398,'UNESCO Data'!$B$3:$B$4658&amp;'UNESCO Data'!$A$3:$A$4658,0))</f>
        <v/>
      </c>
      <c r="I354" s="40">
        <f t="array" ref="I354">INDEX('UNESCO Data'!$M$3:$M$4658,MATCH(A354&amp;$I$398,'UNESCO Data'!$B$3:$B$4658&amp;'UNESCO Data'!$A$3:$A$4658,0))</f>
        <v>98.576629999999994</v>
      </c>
      <c r="J354" s="40">
        <f t="array" ref="J354">INDEX('UNESCO Data'!$M$3:$M$4658,MATCH(A354&amp;$J$397,'UNESCO Data'!$B$3:$B$4658&amp;'UNESCO Data'!$A$3:$A$4658,0))</f>
        <v>83.639139999999998</v>
      </c>
      <c r="K354" s="40">
        <f t="array" ref="K354">INDEX('UNESCO Data'!$M$3:$M$4658,MATCH(A354&amp;$K$397,'UNESCO Data'!$B$3:$B$4658&amp;'UNESCO Data'!$A$3:$A$4658,0))</f>
        <v>13.72171</v>
      </c>
      <c r="L354" s="40">
        <f t="array" ref="L354">INDEX('UNESCO Data'!$M$3:$M$4658,MATCH(A354&amp;$L$397,'UNESCO Data'!$B$3:$B$4658&amp;'UNESCO Data'!$A$3:$A$4658,0))</f>
        <v>10.38641</v>
      </c>
      <c r="M354" s="42">
        <f t="shared" si="12"/>
        <v>6</v>
      </c>
    </row>
    <row r="355" spans="1:13" x14ac:dyDescent="0.25">
      <c r="A355" s="41" t="s">
        <v>157</v>
      </c>
      <c r="B355" s="40">
        <f t="array" ref="B355">INDEX('UNESCO Data'!$M$3:$M$4658,MATCH(A355&amp;$B$398,'UNESCO Data'!$B$3:$B$4658&amp;'UNESCO Data'!$A$3:$A$4658,0))</f>
        <v>0.56537999999999999</v>
      </c>
      <c r="C355" s="40">
        <f t="array" ref="C355">INDEX('UNESCO Data'!$M$3:$M$4658,MATCH(A355&amp;$C$398,'UNESCO Data'!$B$3:$B$4658&amp;'UNESCO Data'!$A$3:$A$4658,0))</f>
        <v>24.639659999999999</v>
      </c>
      <c r="D355" s="40">
        <f t="array" ref="D355">INDEX('UNESCO Data'!$M$3:$M$4658,MATCH(A355&amp;$D$398,'UNESCO Data'!$B$3:$B$4658&amp;'UNESCO Data'!$A$3:$A$4658,0))</f>
        <v>32.456740000000003</v>
      </c>
      <c r="E355" s="40">
        <f t="array" ref="E355">INDEX('UNESCO Data'!$M$3:$M$4658,MATCH(A355&amp;$E$398,'UNESCO Data'!$B$3:$B$4658&amp;'UNESCO Data'!$A$3:$A$4658,0))</f>
        <v>64.657589999999999</v>
      </c>
      <c r="F355" s="40">
        <f t="array" ref="F355">INDEX('UNESCO Data'!$M$3:$M$4658,MATCH(A355&amp;$F$398,'UNESCO Data'!$B$3:$B$4658&amp;'UNESCO Data'!$A$3:$A$4658,0))</f>
        <v>50.010649999999998</v>
      </c>
      <c r="G355" s="40">
        <f t="array" ref="G355">INDEX('UNESCO Data'!$M$3:$M$4658,MATCH(A355&amp;$G$398,'UNESCO Data'!$B$3:$B$4658&amp;'UNESCO Data'!$A$3:$A$4658,0))</f>
        <v>22.834879999999998</v>
      </c>
      <c r="H355" s="40">
        <f t="array" ref="H355">INDEX('UNESCO Data'!$M$3:$M$4658,MATCH(A355&amp;$H$398,'UNESCO Data'!$B$3:$B$4658&amp;'UNESCO Data'!$A$3:$A$4658,0))</f>
        <v>6.6871510000000001</v>
      </c>
      <c r="I355" s="40">
        <f t="array" ref="I355">INDEX('UNESCO Data'!$M$3:$M$4658,MATCH(A355&amp;$I$398,'UNESCO Data'!$B$3:$B$4658&amp;'UNESCO Data'!$A$3:$A$4658,0))</f>
        <v>75.790390000000002</v>
      </c>
      <c r="J355" s="40">
        <f t="array" ref="J355">INDEX('UNESCO Data'!$M$3:$M$4658,MATCH(A355&amp;$J$397,'UNESCO Data'!$B$3:$B$4658&amp;'UNESCO Data'!$A$3:$A$4658,0))</f>
        <v>29.325399999999998</v>
      </c>
      <c r="K355" s="40">
        <f t="array" ref="K355">INDEX('UNESCO Data'!$M$3:$M$4658,MATCH(A355&amp;$K$397,'UNESCO Data'!$B$3:$B$4658&amp;'UNESCO Data'!$A$3:$A$4658,0))</f>
        <v>18.389119999999998</v>
      </c>
      <c r="L355" s="40">
        <f t="array" ref="L355">INDEX('UNESCO Data'!$M$3:$M$4658,MATCH(A355&amp;$L$397,'UNESCO Data'!$B$3:$B$4658&amp;'UNESCO Data'!$A$3:$A$4658,0))</f>
        <v>15.09174</v>
      </c>
      <c r="M355" s="42">
        <f t="shared" si="12"/>
        <v>11</v>
      </c>
    </row>
    <row r="356" spans="1:13" x14ac:dyDescent="0.25">
      <c r="A356" s="41" t="s">
        <v>158</v>
      </c>
      <c r="B356" s="40" t="str">
        <f t="array" ref="B356">INDEX('UNESCO Data'!$M$3:$M$4658,MATCH(A356&amp;$B$398,'UNESCO Data'!$B$3:$B$4658&amp;'UNESCO Data'!$A$3:$A$4658,0))</f>
        <v/>
      </c>
      <c r="C356" s="40" t="str">
        <f t="array" ref="C356">INDEX('UNESCO Data'!$M$3:$M$4658,MATCH(A356&amp;$C$398,'UNESCO Data'!$B$3:$B$4658&amp;'UNESCO Data'!$A$3:$A$4658,0))</f>
        <v/>
      </c>
      <c r="D356" s="40" t="str">
        <f t="array" ref="D356">INDEX('UNESCO Data'!$M$3:$M$4658,MATCH(A356&amp;$D$398,'UNESCO Data'!$B$3:$B$4658&amp;'UNESCO Data'!$A$3:$A$4658,0))</f>
        <v/>
      </c>
      <c r="E356" s="40" t="str">
        <f t="array" ref="E356">INDEX('UNESCO Data'!$M$3:$M$4658,MATCH(A356&amp;$E$398,'UNESCO Data'!$B$3:$B$4658&amp;'UNESCO Data'!$A$3:$A$4658,0))</f>
        <v/>
      </c>
      <c r="F356" s="40" t="str">
        <f t="array" ref="F356">INDEX('UNESCO Data'!$M$3:$M$4658,MATCH(A356&amp;$F$398,'UNESCO Data'!$B$3:$B$4658&amp;'UNESCO Data'!$A$3:$A$4658,0))</f>
        <v/>
      </c>
      <c r="G356" s="40" t="str">
        <f t="array" ref="G356">INDEX('UNESCO Data'!$M$3:$M$4658,MATCH(A356&amp;$G$398,'UNESCO Data'!$B$3:$B$4658&amp;'UNESCO Data'!$A$3:$A$4658,0))</f>
        <v/>
      </c>
      <c r="H356" s="40">
        <f t="array" ref="H356">INDEX('UNESCO Data'!$M$3:$M$4658,MATCH(A356&amp;$H$398,'UNESCO Data'!$B$3:$B$4658&amp;'UNESCO Data'!$A$3:$A$4658,0))</f>
        <v>11.95908</v>
      </c>
      <c r="I356" s="40">
        <f t="array" ref="I356">INDEX('UNESCO Data'!$M$3:$M$4658,MATCH(A356&amp;$I$398,'UNESCO Data'!$B$3:$B$4658&amp;'UNESCO Data'!$A$3:$A$4658,0))</f>
        <v>99.909450000000007</v>
      </c>
      <c r="J356" s="40" t="str">
        <f t="array" ref="J356">INDEX('UNESCO Data'!$M$3:$M$4658,MATCH(A356&amp;$J$397,'UNESCO Data'!$B$3:$B$4658&amp;'UNESCO Data'!$A$3:$A$4658,0))</f>
        <v/>
      </c>
      <c r="K356" s="40" t="str">
        <f t="array" ref="K356">INDEX('UNESCO Data'!$M$3:$M$4658,MATCH(A356&amp;$K$397,'UNESCO Data'!$B$3:$B$4658&amp;'UNESCO Data'!$A$3:$A$4658,0))</f>
        <v/>
      </c>
      <c r="L356" s="40">
        <f t="array" ref="L356">INDEX('UNESCO Data'!$M$3:$M$4658,MATCH(A356&amp;$L$397,'UNESCO Data'!$B$3:$B$4658&amp;'UNESCO Data'!$A$3:$A$4658,0))</f>
        <v>19.958659999999998</v>
      </c>
      <c r="M356" s="42">
        <f t="shared" si="12"/>
        <v>3</v>
      </c>
    </row>
    <row r="357" spans="1:13" x14ac:dyDescent="0.25">
      <c r="A357" s="41" t="s">
        <v>159</v>
      </c>
      <c r="B357" s="40" t="str">
        <f t="array" ref="B357">INDEX('UNESCO Data'!$M$3:$M$4658,MATCH(A357&amp;$B$398,'UNESCO Data'!$B$3:$B$4658&amp;'UNESCO Data'!$A$3:$A$4658,0))</f>
        <v/>
      </c>
      <c r="C357" s="40" t="str">
        <f t="array" ref="C357">INDEX('UNESCO Data'!$M$3:$M$4658,MATCH(A357&amp;$C$398,'UNESCO Data'!$B$3:$B$4658&amp;'UNESCO Data'!$A$3:$A$4658,0))</f>
        <v/>
      </c>
      <c r="D357" s="40" t="str">
        <f t="array" ref="D357">INDEX('UNESCO Data'!$M$3:$M$4658,MATCH(A357&amp;$D$398,'UNESCO Data'!$B$3:$B$4658&amp;'UNESCO Data'!$A$3:$A$4658,0))</f>
        <v/>
      </c>
      <c r="E357" s="40" t="str">
        <f t="array" ref="E357">INDEX('UNESCO Data'!$M$3:$M$4658,MATCH(A357&amp;$E$398,'UNESCO Data'!$B$3:$B$4658&amp;'UNESCO Data'!$A$3:$A$4658,0))</f>
        <v/>
      </c>
      <c r="F357" s="40">
        <f t="array" ref="F357">INDEX('UNESCO Data'!$M$3:$M$4658,MATCH(A357&amp;$F$398,'UNESCO Data'!$B$3:$B$4658&amp;'UNESCO Data'!$A$3:$A$4658,0))</f>
        <v>99.795569999999998</v>
      </c>
      <c r="G357" s="40">
        <f t="array" ref="G357">INDEX('UNESCO Data'!$M$3:$M$4658,MATCH(A357&amp;$G$398,'UNESCO Data'!$B$3:$B$4658&amp;'UNESCO Data'!$A$3:$A$4658,0))</f>
        <v>89.700729999999993</v>
      </c>
      <c r="H357" s="40">
        <f t="array" ref="H357">INDEX('UNESCO Data'!$M$3:$M$4658,MATCH(A357&amp;$H$398,'UNESCO Data'!$B$3:$B$4658&amp;'UNESCO Data'!$A$3:$A$4658,0))</f>
        <v>12.8058</v>
      </c>
      <c r="I357" s="40" t="str">
        <f t="array" ref="I357">INDEX('UNESCO Data'!$M$3:$M$4658,MATCH(A357&amp;$I$398,'UNESCO Data'!$B$3:$B$4658&amp;'UNESCO Data'!$A$3:$A$4658,0))</f>
        <v/>
      </c>
      <c r="J357" s="40" t="str">
        <f t="array" ref="J357">INDEX('UNESCO Data'!$M$3:$M$4658,MATCH(A357&amp;$J$397,'UNESCO Data'!$B$3:$B$4658&amp;'UNESCO Data'!$A$3:$A$4658,0))</f>
        <v/>
      </c>
      <c r="K357" s="40">
        <f t="array" ref="K357">INDEX('UNESCO Data'!$M$3:$M$4658,MATCH(A357&amp;$K$397,'UNESCO Data'!$B$3:$B$4658&amp;'UNESCO Data'!$A$3:$A$4658,0))</f>
        <v>15.24933</v>
      </c>
      <c r="L357" s="40">
        <f t="array" ref="L357">INDEX('UNESCO Data'!$M$3:$M$4658,MATCH(A357&amp;$L$397,'UNESCO Data'!$B$3:$B$4658&amp;'UNESCO Data'!$A$3:$A$4658,0))</f>
        <v>10.160119999999999</v>
      </c>
      <c r="M357" s="42">
        <f t="shared" si="12"/>
        <v>5</v>
      </c>
    </row>
    <row r="358" spans="1:13" x14ac:dyDescent="0.25">
      <c r="A358" s="41" t="s">
        <v>160</v>
      </c>
      <c r="B358" s="40">
        <f t="array" ref="B358">INDEX('UNESCO Data'!$M$3:$M$4658,MATCH(A358&amp;$B$398,'UNESCO Data'!$B$3:$B$4658&amp;'UNESCO Data'!$A$3:$A$4658,0))</f>
        <v>2.6918700000000002</v>
      </c>
      <c r="C358" s="40">
        <f t="array" ref="C358">INDEX('UNESCO Data'!$M$3:$M$4658,MATCH(A358&amp;$C$398,'UNESCO Data'!$B$3:$B$4658&amp;'UNESCO Data'!$A$3:$A$4658,0))</f>
        <v>1.24543</v>
      </c>
      <c r="D358" s="40">
        <f t="array" ref="D358">INDEX('UNESCO Data'!$M$3:$M$4658,MATCH(A358&amp;$D$398,'UNESCO Data'!$B$3:$B$4658&amp;'UNESCO Data'!$A$3:$A$4658,0))</f>
        <v>4.9630400000000003</v>
      </c>
      <c r="E358" s="40" t="str">
        <f t="array" ref="E358">INDEX('UNESCO Data'!$M$3:$M$4658,MATCH(A358&amp;$E$398,'UNESCO Data'!$B$3:$B$4658&amp;'UNESCO Data'!$A$3:$A$4658,0))</f>
        <v/>
      </c>
      <c r="F358" s="40">
        <f t="array" ref="F358">INDEX('UNESCO Data'!$M$3:$M$4658,MATCH(A358&amp;$F$398,'UNESCO Data'!$B$3:$B$4658&amp;'UNESCO Data'!$A$3:$A$4658,0))</f>
        <v>99.280509999999992</v>
      </c>
      <c r="G358" s="40">
        <f t="array" ref="G358">INDEX('UNESCO Data'!$M$3:$M$4658,MATCH(A358&amp;$G$398,'UNESCO Data'!$B$3:$B$4658&amp;'UNESCO Data'!$A$3:$A$4658,0))</f>
        <v>86.681200000000004</v>
      </c>
      <c r="H358" s="40">
        <f t="array" ref="H358">INDEX('UNESCO Data'!$M$3:$M$4658,MATCH(A358&amp;$H$398,'UNESCO Data'!$B$3:$B$4658&amp;'UNESCO Data'!$A$3:$A$4658,0))</f>
        <v>12.488619999999999</v>
      </c>
      <c r="I358" s="40">
        <f t="array" ref="I358">INDEX('UNESCO Data'!$M$3:$M$4658,MATCH(A358&amp;$I$398,'UNESCO Data'!$B$3:$B$4658&amp;'UNESCO Data'!$A$3:$A$4658,0))</f>
        <v>99.814120000000003</v>
      </c>
      <c r="J358" s="40" t="str">
        <f t="array" ref="J358">INDEX('UNESCO Data'!$M$3:$M$4658,MATCH(A358&amp;$J$397,'UNESCO Data'!$B$3:$B$4658&amp;'UNESCO Data'!$A$3:$A$4658,0))</f>
        <v/>
      </c>
      <c r="K358" s="40">
        <f t="array" ref="K358">INDEX('UNESCO Data'!$M$3:$M$4658,MATCH(A358&amp;$K$397,'UNESCO Data'!$B$3:$B$4658&amp;'UNESCO Data'!$A$3:$A$4658,0))</f>
        <v>16.885899999999999</v>
      </c>
      <c r="L358" s="40">
        <f t="array" ref="L358">INDEX('UNESCO Data'!$M$3:$M$4658,MATCH(A358&amp;$L$397,'UNESCO Data'!$B$3:$B$4658&amp;'UNESCO Data'!$A$3:$A$4658,0))</f>
        <v>9.9950399999999995</v>
      </c>
      <c r="M358" s="42">
        <f t="shared" si="12"/>
        <v>9</v>
      </c>
    </row>
    <row r="359" spans="1:13" x14ac:dyDescent="0.25">
      <c r="A359" s="41" t="s">
        <v>161</v>
      </c>
      <c r="B359" s="40">
        <f t="array" ref="B359">INDEX('UNESCO Data'!$M$3:$M$4658,MATCH(A359&amp;$B$398,'UNESCO Data'!$B$3:$B$4658&amp;'UNESCO Data'!$A$3:$A$4658,0))</f>
        <v>29.554369999999999</v>
      </c>
      <c r="C359" s="40" t="str">
        <f t="array" ref="C359">INDEX('UNESCO Data'!$M$3:$M$4658,MATCH(A359&amp;$C$398,'UNESCO Data'!$B$3:$B$4658&amp;'UNESCO Data'!$A$3:$A$4658,0))</f>
        <v/>
      </c>
      <c r="D359" s="40" t="str">
        <f t="array" ref="D359">INDEX('UNESCO Data'!$M$3:$M$4658,MATCH(A359&amp;$D$398,'UNESCO Data'!$B$3:$B$4658&amp;'UNESCO Data'!$A$3:$A$4658,0))</f>
        <v/>
      </c>
      <c r="E359" s="40" t="str">
        <f t="array" ref="E359">INDEX('UNESCO Data'!$M$3:$M$4658,MATCH(A359&amp;$E$398,'UNESCO Data'!$B$3:$B$4658&amp;'UNESCO Data'!$A$3:$A$4658,0))</f>
        <v/>
      </c>
      <c r="F359" s="40" t="str">
        <f t="array" ref="F359">INDEX('UNESCO Data'!$M$3:$M$4658,MATCH(A359&amp;$F$398,'UNESCO Data'!$B$3:$B$4658&amp;'UNESCO Data'!$A$3:$A$4658,0))</f>
        <v/>
      </c>
      <c r="G359" s="40" t="str">
        <f t="array" ref="G359">INDEX('UNESCO Data'!$M$3:$M$4658,MATCH(A359&amp;$G$398,'UNESCO Data'!$B$3:$B$4658&amp;'UNESCO Data'!$A$3:$A$4658,0))</f>
        <v/>
      </c>
      <c r="H359" s="40" t="str">
        <f t="array" ref="H359">INDEX('UNESCO Data'!$M$3:$M$4658,MATCH(A359&amp;$H$398,'UNESCO Data'!$B$3:$B$4658&amp;'UNESCO Data'!$A$3:$A$4658,0))</f>
        <v/>
      </c>
      <c r="I359" s="40" t="str">
        <f t="array" ref="I359">INDEX('UNESCO Data'!$M$3:$M$4658,MATCH(A359&amp;$I$398,'UNESCO Data'!$B$3:$B$4658&amp;'UNESCO Data'!$A$3:$A$4658,0))</f>
        <v/>
      </c>
      <c r="J359" s="40">
        <f t="array" ref="J359">INDEX('UNESCO Data'!$M$3:$M$4658,MATCH(A359&amp;$J$397,'UNESCO Data'!$B$3:$B$4658&amp;'UNESCO Data'!$A$3:$A$4658,0))</f>
        <v>59.195259999999998</v>
      </c>
      <c r="K359" s="40">
        <f t="array" ref="K359">INDEX('UNESCO Data'!$M$3:$M$4658,MATCH(A359&amp;$K$397,'UNESCO Data'!$B$3:$B$4658&amp;'UNESCO Data'!$A$3:$A$4658,0))</f>
        <v>25.730930000000001</v>
      </c>
      <c r="L359" s="40">
        <f t="array" ref="L359">INDEX('UNESCO Data'!$M$3:$M$4658,MATCH(A359&amp;$L$397,'UNESCO Data'!$B$3:$B$4658&amp;'UNESCO Data'!$A$3:$A$4658,0))</f>
        <v>17.478490000000001</v>
      </c>
      <c r="M359" s="42">
        <f t="shared" si="12"/>
        <v>4</v>
      </c>
    </row>
    <row r="360" spans="1:13" x14ac:dyDescent="0.25">
      <c r="A360" s="41" t="s">
        <v>162</v>
      </c>
      <c r="B360" s="40" t="str">
        <f t="array" ref="B360">INDEX('UNESCO Data'!$M$3:$M$4658,MATCH(A360&amp;$B$398,'UNESCO Data'!$B$3:$B$4658&amp;'UNESCO Data'!$A$3:$A$4658,0))</f>
        <v/>
      </c>
      <c r="C360" s="40" t="str">
        <f t="array" ref="C360">INDEX('UNESCO Data'!$M$3:$M$4658,MATCH(A360&amp;$C$398,'UNESCO Data'!$B$3:$B$4658&amp;'UNESCO Data'!$A$3:$A$4658,0))</f>
        <v/>
      </c>
      <c r="D360" s="40" t="str">
        <f t="array" ref="D360">INDEX('UNESCO Data'!$M$3:$M$4658,MATCH(A360&amp;$D$398,'UNESCO Data'!$B$3:$B$4658&amp;'UNESCO Data'!$A$3:$A$4658,0))</f>
        <v/>
      </c>
      <c r="E360" s="40" t="str">
        <f t="array" ref="E360">INDEX('UNESCO Data'!$M$3:$M$4658,MATCH(A360&amp;$E$398,'UNESCO Data'!$B$3:$B$4658&amp;'UNESCO Data'!$A$3:$A$4658,0))</f>
        <v/>
      </c>
      <c r="F360" s="40" t="str">
        <f t="array" ref="F360">INDEX('UNESCO Data'!$M$3:$M$4658,MATCH(A360&amp;$F$398,'UNESCO Data'!$B$3:$B$4658&amp;'UNESCO Data'!$A$3:$A$4658,0))</f>
        <v/>
      </c>
      <c r="G360" s="40" t="str">
        <f t="array" ref="G360">INDEX('UNESCO Data'!$M$3:$M$4658,MATCH(A360&amp;$G$398,'UNESCO Data'!$B$3:$B$4658&amp;'UNESCO Data'!$A$3:$A$4658,0))</f>
        <v/>
      </c>
      <c r="H360" s="40" t="str">
        <f t="array" ref="H360">INDEX('UNESCO Data'!$M$3:$M$4658,MATCH(A360&amp;$H$398,'UNESCO Data'!$B$3:$B$4658&amp;'UNESCO Data'!$A$3:$A$4658,0))</f>
        <v/>
      </c>
      <c r="I360" s="40" t="str">
        <f t="array" ref="I360">INDEX('UNESCO Data'!$M$3:$M$4658,MATCH(A360&amp;$I$398,'UNESCO Data'!$B$3:$B$4658&amp;'UNESCO Data'!$A$3:$A$4658,0))</f>
        <v/>
      </c>
      <c r="J360" s="40" t="str">
        <f t="array" ref="J360">INDEX('UNESCO Data'!$M$3:$M$4658,MATCH(A360&amp;$J$397,'UNESCO Data'!$B$3:$B$4658&amp;'UNESCO Data'!$A$3:$A$4658,0))</f>
        <v/>
      </c>
      <c r="K360" s="40" t="str">
        <f t="array" ref="K360">INDEX('UNESCO Data'!$M$3:$M$4658,MATCH(A360&amp;$K$397,'UNESCO Data'!$B$3:$B$4658&amp;'UNESCO Data'!$A$3:$A$4658,0))</f>
        <v/>
      </c>
      <c r="L360" s="40" t="str">
        <f t="array" ref="L360">INDEX('UNESCO Data'!$M$3:$M$4658,MATCH(A360&amp;$L$397,'UNESCO Data'!$B$3:$B$4658&amp;'UNESCO Data'!$A$3:$A$4658,0))</f>
        <v/>
      </c>
      <c r="M360" s="42">
        <f t="shared" si="12"/>
        <v>0</v>
      </c>
    </row>
    <row r="361" spans="1:13" x14ac:dyDescent="0.25">
      <c r="A361" s="41" t="s">
        <v>163</v>
      </c>
      <c r="B361" s="40">
        <f t="array" ref="B361">INDEX('UNESCO Data'!$M$3:$M$4658,MATCH(A361&amp;$B$398,'UNESCO Data'!$B$3:$B$4658&amp;'UNESCO Data'!$A$3:$A$4658,0))</f>
        <v>0.85258</v>
      </c>
      <c r="C361" s="40">
        <f t="array" ref="C361">INDEX('UNESCO Data'!$M$3:$M$4658,MATCH(A361&amp;$C$398,'UNESCO Data'!$B$3:$B$4658&amp;'UNESCO Data'!$A$3:$A$4658,0))</f>
        <v>3.4452799999999999</v>
      </c>
      <c r="D361" s="40">
        <f t="array" ref="D361">INDEX('UNESCO Data'!$M$3:$M$4658,MATCH(A361&amp;$D$398,'UNESCO Data'!$B$3:$B$4658&amp;'UNESCO Data'!$A$3:$A$4658,0))</f>
        <v>12.57436</v>
      </c>
      <c r="E361" s="40">
        <f t="array" ref="E361">INDEX('UNESCO Data'!$M$3:$M$4658,MATCH(A361&amp;$E$398,'UNESCO Data'!$B$3:$B$4658&amp;'UNESCO Data'!$A$3:$A$4658,0))</f>
        <v>91.310329999999993</v>
      </c>
      <c r="F361" s="40">
        <f t="array" ref="F361">INDEX('UNESCO Data'!$M$3:$M$4658,MATCH(A361&amp;$F$398,'UNESCO Data'!$B$3:$B$4658&amp;'UNESCO Data'!$A$3:$A$4658,0))</f>
        <v>82.018810000000002</v>
      </c>
      <c r="G361" s="40">
        <f t="array" ref="G361">INDEX('UNESCO Data'!$M$3:$M$4658,MATCH(A361&amp;$G$398,'UNESCO Data'!$B$3:$B$4658&amp;'UNESCO Data'!$A$3:$A$4658,0))</f>
        <v>46.005629999999996</v>
      </c>
      <c r="H361" s="40">
        <f t="array" ref="H361">INDEX('UNESCO Data'!$M$3:$M$4658,MATCH(A361&amp;$H$398,'UNESCO Data'!$B$3:$B$4658&amp;'UNESCO Data'!$A$3:$A$4658,0))</f>
        <v>10.518230000000001</v>
      </c>
      <c r="I361" s="40">
        <f t="array" ref="I361">INDEX('UNESCO Data'!$M$3:$M$4658,MATCH(A361&amp;$I$398,'UNESCO Data'!$B$3:$B$4658&amp;'UNESCO Data'!$A$3:$A$4658,0))</f>
        <v>98.695449999999994</v>
      </c>
      <c r="J361" s="40" t="str">
        <f t="array" ref="J361">INDEX('UNESCO Data'!$M$3:$M$4658,MATCH(A361&amp;$J$397,'UNESCO Data'!$B$3:$B$4658&amp;'UNESCO Data'!$A$3:$A$4658,0))</f>
        <v/>
      </c>
      <c r="K361" s="40">
        <f t="array" ref="K361">INDEX('UNESCO Data'!$M$3:$M$4658,MATCH(A361&amp;$K$397,'UNESCO Data'!$B$3:$B$4658&amp;'UNESCO Data'!$A$3:$A$4658,0))</f>
        <v>33.595660000000002</v>
      </c>
      <c r="L361" s="40">
        <f t="array" ref="L361">INDEX('UNESCO Data'!$M$3:$M$4658,MATCH(A361&amp;$L$397,'UNESCO Data'!$B$3:$B$4658&amp;'UNESCO Data'!$A$3:$A$4658,0))</f>
        <v>19.13034</v>
      </c>
      <c r="M361" s="42">
        <f t="shared" si="12"/>
        <v>10</v>
      </c>
    </row>
    <row r="362" spans="1:13" x14ac:dyDescent="0.25">
      <c r="A362" s="41" t="s">
        <v>164</v>
      </c>
      <c r="B362" s="40">
        <f t="array" ref="B362">INDEX('UNESCO Data'!$M$3:$M$4658,MATCH(A362&amp;$B$398,'UNESCO Data'!$B$3:$B$4658&amp;'UNESCO Data'!$A$3:$A$4658,0))</f>
        <v>64.891729999999995</v>
      </c>
      <c r="C362" s="40">
        <f t="array" ref="C362">INDEX('UNESCO Data'!$M$3:$M$4658,MATCH(A362&amp;$C$398,'UNESCO Data'!$B$3:$B$4658&amp;'UNESCO Data'!$A$3:$A$4658,0))</f>
        <v>40.681420000000003</v>
      </c>
      <c r="D362" s="40">
        <f t="array" ref="D362">INDEX('UNESCO Data'!$M$3:$M$4658,MATCH(A362&amp;$D$398,'UNESCO Data'!$B$3:$B$4658&amp;'UNESCO Data'!$A$3:$A$4658,0))</f>
        <v>49.089210000000001</v>
      </c>
      <c r="E362" s="40">
        <f t="array" ref="E362">INDEX('UNESCO Data'!$M$3:$M$4658,MATCH(A362&amp;$E$398,'UNESCO Data'!$B$3:$B$4658&amp;'UNESCO Data'!$A$3:$A$4658,0))</f>
        <v>31.548760000000001</v>
      </c>
      <c r="F362" s="40">
        <f t="array" ref="F362">INDEX('UNESCO Data'!$M$3:$M$4658,MATCH(A362&amp;$F$398,'UNESCO Data'!$B$3:$B$4658&amp;'UNESCO Data'!$A$3:$A$4658,0))</f>
        <v>21.611090000000001</v>
      </c>
      <c r="G362" s="40">
        <f t="array" ref="G362">INDEX('UNESCO Data'!$M$3:$M$4658,MATCH(A362&amp;$G$398,'UNESCO Data'!$B$3:$B$4658&amp;'UNESCO Data'!$A$3:$A$4658,0))</f>
        <v>9.5900700000000008</v>
      </c>
      <c r="H362" s="40">
        <f t="array" ref="H362">INDEX('UNESCO Data'!$M$3:$M$4658,MATCH(A362&amp;$H$398,'UNESCO Data'!$B$3:$B$4658&amp;'UNESCO Data'!$A$3:$A$4658,0))</f>
        <v>4.0034130000000001</v>
      </c>
      <c r="I362" s="40">
        <f t="array" ref="I362">INDEX('UNESCO Data'!$M$3:$M$4658,MATCH(A362&amp;$I$398,'UNESCO Data'!$B$3:$B$4658&amp;'UNESCO Data'!$A$3:$A$4658,0))</f>
        <v>46.897889999999997</v>
      </c>
      <c r="J362" s="40">
        <f t="array" ref="J362">INDEX('UNESCO Data'!$M$3:$M$4658,MATCH(A362&amp;$J$397,'UNESCO Data'!$B$3:$B$4658&amp;'UNESCO Data'!$A$3:$A$4658,0))</f>
        <v>44.027099999999997</v>
      </c>
      <c r="K362" s="40">
        <f t="array" ref="K362">INDEX('UNESCO Data'!$M$3:$M$4658,MATCH(A362&amp;$K$397,'UNESCO Data'!$B$3:$B$4658&amp;'UNESCO Data'!$A$3:$A$4658,0))</f>
        <v>46.75029</v>
      </c>
      <c r="L362" s="40">
        <f t="array" ref="L362">INDEX('UNESCO Data'!$M$3:$M$4658,MATCH(A362&amp;$L$397,'UNESCO Data'!$B$3:$B$4658&amp;'UNESCO Data'!$A$3:$A$4658,0))</f>
        <v>2.56324</v>
      </c>
      <c r="M362" s="42">
        <f t="shared" si="12"/>
        <v>11</v>
      </c>
    </row>
    <row r="363" spans="1:13" x14ac:dyDescent="0.25">
      <c r="A363" s="41" t="s">
        <v>165</v>
      </c>
      <c r="B363" s="40">
        <f t="array" ref="B363">INDEX('UNESCO Data'!$M$3:$M$4658,MATCH(A363&amp;$B$398,'UNESCO Data'!$B$3:$B$4658&amp;'UNESCO Data'!$A$3:$A$4658,0))</f>
        <v>0.64507000000000003</v>
      </c>
      <c r="C363" s="40" t="str">
        <f t="array" ref="C363">INDEX('UNESCO Data'!$M$3:$M$4658,MATCH(A363&amp;$C$398,'UNESCO Data'!$B$3:$B$4658&amp;'UNESCO Data'!$A$3:$A$4658,0))</f>
        <v/>
      </c>
      <c r="D363" s="40">
        <f t="array" ref="D363">INDEX('UNESCO Data'!$M$3:$M$4658,MATCH(A363&amp;$D$398,'UNESCO Data'!$B$3:$B$4658&amp;'UNESCO Data'!$A$3:$A$4658,0))</f>
        <v>2.0156900000000002</v>
      </c>
      <c r="E363" s="40" t="str">
        <f t="array" ref="E363">INDEX('UNESCO Data'!$M$3:$M$4658,MATCH(A363&amp;$E$398,'UNESCO Data'!$B$3:$B$4658&amp;'UNESCO Data'!$A$3:$A$4658,0))</f>
        <v/>
      </c>
      <c r="F363" s="40">
        <f t="array" ref="F363">INDEX('UNESCO Data'!$M$3:$M$4658,MATCH(A363&amp;$F$398,'UNESCO Data'!$B$3:$B$4658&amp;'UNESCO Data'!$A$3:$A$4658,0))</f>
        <v>85.327569999999994</v>
      </c>
      <c r="G363" s="40">
        <f t="array" ref="G363">INDEX('UNESCO Data'!$M$3:$M$4658,MATCH(A363&amp;$G$398,'UNESCO Data'!$B$3:$B$4658&amp;'UNESCO Data'!$A$3:$A$4658,0))</f>
        <v>60.482050000000001</v>
      </c>
      <c r="H363" s="40">
        <f t="array" ref="H363">INDEX('UNESCO Data'!$M$3:$M$4658,MATCH(A363&amp;$H$398,'UNESCO Data'!$B$3:$B$4658&amp;'UNESCO Data'!$A$3:$A$4658,0))</f>
        <v>10.074719999999999</v>
      </c>
      <c r="I363" s="40">
        <f t="array" ref="I363">INDEX('UNESCO Data'!$M$3:$M$4658,MATCH(A363&amp;$I$398,'UNESCO Data'!$B$3:$B$4658&amp;'UNESCO Data'!$A$3:$A$4658,0))</f>
        <v>99.783050000000003</v>
      </c>
      <c r="J363" s="40" t="str">
        <f t="array" ref="J363">INDEX('UNESCO Data'!$M$3:$M$4658,MATCH(A363&amp;$J$397,'UNESCO Data'!$B$3:$B$4658&amp;'UNESCO Data'!$A$3:$A$4658,0))</f>
        <v/>
      </c>
      <c r="K363" s="40">
        <f t="array" ref="K363">INDEX('UNESCO Data'!$M$3:$M$4658,MATCH(A363&amp;$K$397,'UNESCO Data'!$B$3:$B$4658&amp;'UNESCO Data'!$A$3:$A$4658,0))</f>
        <v>13.18623</v>
      </c>
      <c r="L363" s="40">
        <f t="array" ref="L363">INDEX('UNESCO Data'!$M$3:$M$4658,MATCH(A363&amp;$L$397,'UNESCO Data'!$B$3:$B$4658&amp;'UNESCO Data'!$A$3:$A$4658,0))</f>
        <v>9.5926100000000005</v>
      </c>
      <c r="M363" s="42">
        <f t="shared" si="12"/>
        <v>8</v>
      </c>
    </row>
    <row r="364" spans="1:13" x14ac:dyDescent="0.25">
      <c r="A364" s="41" t="s">
        <v>166</v>
      </c>
      <c r="B364" s="40">
        <f t="array" ref="B364">INDEX('UNESCO Data'!$M$3:$M$4658,MATCH(A364&amp;$B$398,'UNESCO Data'!$B$3:$B$4658&amp;'UNESCO Data'!$A$3:$A$4658,0))</f>
        <v>1.7908200000000001</v>
      </c>
      <c r="C364" s="40">
        <f t="array" ref="C364">INDEX('UNESCO Data'!$M$3:$M$4658,MATCH(A364&amp;$C$398,'UNESCO Data'!$B$3:$B$4658&amp;'UNESCO Data'!$A$3:$A$4658,0))</f>
        <v>5.4458099999999998</v>
      </c>
      <c r="D364" s="40">
        <f t="array" ref="D364">INDEX('UNESCO Data'!$M$3:$M$4658,MATCH(A364&amp;$D$398,'UNESCO Data'!$B$3:$B$4658&amp;'UNESCO Data'!$A$3:$A$4658,0))</f>
        <v>22.961369999999999</v>
      </c>
      <c r="E364" s="40" t="str">
        <f t="array" ref="E364">INDEX('UNESCO Data'!$M$3:$M$4658,MATCH(A364&amp;$E$398,'UNESCO Data'!$B$3:$B$4658&amp;'UNESCO Data'!$A$3:$A$4658,0))</f>
        <v/>
      </c>
      <c r="F364" s="40" t="str">
        <f t="array" ref="F364">INDEX('UNESCO Data'!$M$3:$M$4658,MATCH(A364&amp;$F$398,'UNESCO Data'!$B$3:$B$4658&amp;'UNESCO Data'!$A$3:$A$4658,0))</f>
        <v/>
      </c>
      <c r="G364" s="40" t="str">
        <f t="array" ref="G364">INDEX('UNESCO Data'!$M$3:$M$4658,MATCH(A364&amp;$G$398,'UNESCO Data'!$B$3:$B$4658&amp;'UNESCO Data'!$A$3:$A$4658,0))</f>
        <v/>
      </c>
      <c r="H364" s="40" t="str">
        <f t="array" ref="H364">INDEX('UNESCO Data'!$M$3:$M$4658,MATCH(A364&amp;$H$398,'UNESCO Data'!$B$3:$B$4658&amp;'UNESCO Data'!$A$3:$A$4658,0))</f>
        <v/>
      </c>
      <c r="I364" s="40">
        <f t="array" ref="I364">INDEX('UNESCO Data'!$M$3:$M$4658,MATCH(A364&amp;$I$398,'UNESCO Data'!$B$3:$B$4658&amp;'UNESCO Data'!$A$3:$A$4658,0))</f>
        <v>98.365920000000003</v>
      </c>
      <c r="J364" s="40">
        <f t="array" ref="J364">INDEX('UNESCO Data'!$M$3:$M$4658,MATCH(A364&amp;$J$397,'UNESCO Data'!$B$3:$B$4658&amp;'UNESCO Data'!$A$3:$A$4658,0))</f>
        <v>71.305809999999994</v>
      </c>
      <c r="K364" s="40">
        <f t="array" ref="K364">INDEX('UNESCO Data'!$M$3:$M$4658,MATCH(A364&amp;$K$397,'UNESCO Data'!$B$3:$B$4658&amp;'UNESCO Data'!$A$3:$A$4658,0))</f>
        <v>23.152429999999999</v>
      </c>
      <c r="L364" s="40">
        <f t="array" ref="L364">INDEX('UNESCO Data'!$M$3:$M$4658,MATCH(A364&amp;$L$397,'UNESCO Data'!$B$3:$B$4658&amp;'UNESCO Data'!$A$3:$A$4658,0))</f>
        <v>10.95026</v>
      </c>
      <c r="M364" s="42">
        <f t="shared" ref="M364:M395" si="13">COUNT(B364:L364)</f>
        <v>7</v>
      </c>
    </row>
    <row r="365" spans="1:13" x14ac:dyDescent="0.25">
      <c r="A365" s="41" t="s">
        <v>167</v>
      </c>
      <c r="B365" s="40">
        <f t="array" ref="B365">INDEX('UNESCO Data'!$M$3:$M$4658,MATCH(A365&amp;$B$398,'UNESCO Data'!$B$3:$B$4658&amp;'UNESCO Data'!$A$3:$A$4658,0))</f>
        <v>46.526539999999997</v>
      </c>
      <c r="C365" s="40">
        <f t="array" ref="C365">INDEX('UNESCO Data'!$M$3:$M$4658,MATCH(A365&amp;$C$398,'UNESCO Data'!$B$3:$B$4658&amp;'UNESCO Data'!$A$3:$A$4658,0))</f>
        <v>23.502870000000001</v>
      </c>
      <c r="D365" s="40">
        <f t="array" ref="D365">INDEX('UNESCO Data'!$M$3:$M$4658,MATCH(A365&amp;$D$398,'UNESCO Data'!$B$3:$B$4658&amp;'UNESCO Data'!$A$3:$A$4658,0))</f>
        <v>24.60933</v>
      </c>
      <c r="E365" s="40">
        <f t="array" ref="E365">INDEX('UNESCO Data'!$M$3:$M$4658,MATCH(A365&amp;$E$398,'UNESCO Data'!$B$3:$B$4658&amp;'UNESCO Data'!$A$3:$A$4658,0))</f>
        <v>66.451319999999996</v>
      </c>
      <c r="F365" s="40">
        <f t="array" ref="F365">INDEX('UNESCO Data'!$M$3:$M$4658,MATCH(A365&amp;$F$398,'UNESCO Data'!$B$3:$B$4658&amp;'UNESCO Data'!$A$3:$A$4658,0))</f>
        <v>37.355110000000003</v>
      </c>
      <c r="G365" s="40">
        <f t="array" ref="G365">INDEX('UNESCO Data'!$M$3:$M$4658,MATCH(A365&amp;$G$398,'UNESCO Data'!$B$3:$B$4658&amp;'UNESCO Data'!$A$3:$A$4658,0))</f>
        <v>17.74258</v>
      </c>
      <c r="H365" s="40">
        <f t="array" ref="H365">INDEX('UNESCO Data'!$M$3:$M$4658,MATCH(A365&amp;$H$398,'UNESCO Data'!$B$3:$B$4658&amp;'UNESCO Data'!$A$3:$A$4658,0))</f>
        <v>6.2682479999999998</v>
      </c>
      <c r="I365" s="40">
        <f t="array" ref="I365">INDEX('UNESCO Data'!$M$3:$M$4658,MATCH(A365&amp;$I$398,'UNESCO Data'!$B$3:$B$4658&amp;'UNESCO Data'!$A$3:$A$4658,0))</f>
        <v>71.315960000000004</v>
      </c>
      <c r="J365" s="40" t="str">
        <f t="array" ref="J365">INDEX('UNESCO Data'!$M$3:$M$4658,MATCH(A365&amp;$J$397,'UNESCO Data'!$B$3:$B$4658&amp;'UNESCO Data'!$A$3:$A$4658,0))</f>
        <v/>
      </c>
      <c r="K365" s="40" t="str">
        <f t="array" ref="K365">INDEX('UNESCO Data'!$M$3:$M$4658,MATCH(A365&amp;$K$397,'UNESCO Data'!$B$3:$B$4658&amp;'UNESCO Data'!$A$3:$A$4658,0))</f>
        <v/>
      </c>
      <c r="L365" s="40" t="str">
        <f t="array" ref="L365">INDEX('UNESCO Data'!$M$3:$M$4658,MATCH(A365&amp;$L$397,'UNESCO Data'!$B$3:$B$4658&amp;'UNESCO Data'!$A$3:$A$4658,0))</f>
        <v/>
      </c>
      <c r="M365" s="42">
        <f t="shared" si="13"/>
        <v>8</v>
      </c>
    </row>
    <row r="366" spans="1:13" x14ac:dyDescent="0.25">
      <c r="A366" s="41" t="s">
        <v>168</v>
      </c>
      <c r="B366" s="40">
        <f t="array" ref="B366">INDEX('UNESCO Data'!$M$3:$M$4658,MATCH(A366&amp;$B$398,'UNESCO Data'!$B$3:$B$4658&amp;'UNESCO Data'!$A$3:$A$4658,0))</f>
        <v>5.7700699999999996</v>
      </c>
      <c r="C366" s="40">
        <f t="array" ref="C366">INDEX('UNESCO Data'!$M$3:$M$4658,MATCH(A366&amp;$C$398,'UNESCO Data'!$B$3:$B$4658&amp;'UNESCO Data'!$A$3:$A$4658,0))</f>
        <v>13.059979999999999</v>
      </c>
      <c r="D366" s="40">
        <f t="array" ref="D366">INDEX('UNESCO Data'!$M$3:$M$4658,MATCH(A366&amp;$D$398,'UNESCO Data'!$B$3:$B$4658&amp;'UNESCO Data'!$A$3:$A$4658,0))</f>
        <v>37.969430000000003</v>
      </c>
      <c r="E366" s="40">
        <f t="array" ref="E366">INDEX('UNESCO Data'!$M$3:$M$4658,MATCH(A366&amp;$E$398,'UNESCO Data'!$B$3:$B$4658&amp;'UNESCO Data'!$A$3:$A$4658,0))</f>
        <v>76.680989999999994</v>
      </c>
      <c r="F366" s="40">
        <f t="array" ref="F366">INDEX('UNESCO Data'!$M$3:$M$4658,MATCH(A366&amp;$F$398,'UNESCO Data'!$B$3:$B$4658&amp;'UNESCO Data'!$A$3:$A$4658,0))</f>
        <v>37.513080000000002</v>
      </c>
      <c r="G366" s="40">
        <f t="array" ref="G366">INDEX('UNESCO Data'!$M$3:$M$4658,MATCH(A366&amp;$G$398,'UNESCO Data'!$B$3:$B$4658&amp;'UNESCO Data'!$A$3:$A$4658,0))</f>
        <v>21.54975</v>
      </c>
      <c r="H366" s="40">
        <f t="array" ref="H366">INDEX('UNESCO Data'!$M$3:$M$4658,MATCH(A366&amp;$H$398,'UNESCO Data'!$B$3:$B$4658&amp;'UNESCO Data'!$A$3:$A$4658,0))</f>
        <v>9.1378000000000004</v>
      </c>
      <c r="I366" s="40">
        <f t="array" ref="I366">INDEX('UNESCO Data'!$M$3:$M$4658,MATCH(A366&amp;$I$398,'UNESCO Data'!$B$3:$B$4658&amp;'UNESCO Data'!$A$3:$A$4658,0))</f>
        <v>98.416359999999997</v>
      </c>
      <c r="J366" s="40">
        <f t="array" ref="J366">INDEX('UNESCO Data'!$M$3:$M$4658,MATCH(A366&amp;$J$397,'UNESCO Data'!$B$3:$B$4658&amp;'UNESCO Data'!$A$3:$A$4658,0))</f>
        <v>5.7638600000000002</v>
      </c>
      <c r="K366" s="40">
        <f t="array" ref="K366">INDEX('UNESCO Data'!$M$3:$M$4658,MATCH(A366&amp;$K$397,'UNESCO Data'!$B$3:$B$4658&amp;'UNESCO Data'!$A$3:$A$4658,0))</f>
        <v>14.34404</v>
      </c>
      <c r="L366" s="40" t="str">
        <f t="array" ref="L366">INDEX('UNESCO Data'!$M$3:$M$4658,MATCH(A366&amp;$L$397,'UNESCO Data'!$B$3:$B$4658&amp;'UNESCO Data'!$A$3:$A$4658,0))</f>
        <v/>
      </c>
      <c r="M366" s="42">
        <f t="shared" si="13"/>
        <v>10</v>
      </c>
    </row>
    <row r="367" spans="1:13" x14ac:dyDescent="0.25">
      <c r="A367" s="41" t="s">
        <v>169</v>
      </c>
      <c r="B367" s="40">
        <f t="array" ref="B367">INDEX('UNESCO Data'!$M$3:$M$4658,MATCH(A367&amp;$B$398,'UNESCO Data'!$B$3:$B$4658&amp;'UNESCO Data'!$A$3:$A$4658,0))</f>
        <v>20.118549999999999</v>
      </c>
      <c r="C367" s="40">
        <f t="array" ref="C367">INDEX('UNESCO Data'!$M$3:$M$4658,MATCH(A367&amp;$C$398,'UNESCO Data'!$B$3:$B$4658&amp;'UNESCO Data'!$A$3:$A$4658,0))</f>
        <v>12.320349999999999</v>
      </c>
      <c r="D367" s="40">
        <f t="array" ref="D367">INDEX('UNESCO Data'!$M$3:$M$4658,MATCH(A367&amp;$D$398,'UNESCO Data'!$B$3:$B$4658&amp;'UNESCO Data'!$A$3:$A$4658,0))</f>
        <v>26.072040000000001</v>
      </c>
      <c r="E367" s="40">
        <f t="array" ref="E367">INDEX('UNESCO Data'!$M$3:$M$4658,MATCH(A367&amp;$E$398,'UNESCO Data'!$B$3:$B$4658&amp;'UNESCO Data'!$A$3:$A$4658,0))</f>
        <v>58.679250000000003</v>
      </c>
      <c r="F367" s="40">
        <f t="array" ref="F367">INDEX('UNESCO Data'!$M$3:$M$4658,MATCH(A367&amp;$F$398,'UNESCO Data'!$B$3:$B$4658&amp;'UNESCO Data'!$A$3:$A$4658,0))</f>
        <v>42.87518</v>
      </c>
      <c r="G367" s="40">
        <f t="array" ref="G367">INDEX('UNESCO Data'!$M$3:$M$4658,MATCH(A367&amp;$G$398,'UNESCO Data'!$B$3:$B$4658&amp;'UNESCO Data'!$A$3:$A$4658,0))</f>
        <v>27.423010000000001</v>
      </c>
      <c r="H367" s="40">
        <f t="array" ref="H367">INDEX('UNESCO Data'!$M$3:$M$4658,MATCH(A367&amp;$H$398,'UNESCO Data'!$B$3:$B$4658&amp;'UNESCO Data'!$A$3:$A$4658,0))</f>
        <v>8.8905370000000001</v>
      </c>
      <c r="I367" s="40">
        <f t="array" ref="I367">INDEX('UNESCO Data'!$M$3:$M$4658,MATCH(A367&amp;$I$398,'UNESCO Data'!$B$3:$B$4658&amp;'UNESCO Data'!$A$3:$A$4658,0))</f>
        <v>93.531279999999995</v>
      </c>
      <c r="J367" s="40">
        <f t="array" ref="J367">INDEX('UNESCO Data'!$M$3:$M$4658,MATCH(A367&amp;$J$397,'UNESCO Data'!$B$3:$B$4658&amp;'UNESCO Data'!$A$3:$A$4658,0))</f>
        <v>81.648600000000002</v>
      </c>
      <c r="K367" s="40">
        <f t="array" ref="K367">INDEX('UNESCO Data'!$M$3:$M$4658,MATCH(A367&amp;$K$397,'UNESCO Data'!$B$3:$B$4658&amp;'UNESCO Data'!$A$3:$A$4658,0))</f>
        <v>28.03276</v>
      </c>
      <c r="L367" s="40">
        <f t="array" ref="L367">INDEX('UNESCO Data'!$M$3:$M$4658,MATCH(A367&amp;$L$397,'UNESCO Data'!$B$3:$B$4658&amp;'UNESCO Data'!$A$3:$A$4658,0))</f>
        <v>24.945219999999999</v>
      </c>
      <c r="M367" s="42">
        <f t="shared" si="13"/>
        <v>11</v>
      </c>
    </row>
    <row r="368" spans="1:13" x14ac:dyDescent="0.25">
      <c r="A368" s="41" t="s">
        <v>170</v>
      </c>
      <c r="B368" s="40">
        <f t="array" ref="B368">INDEX('UNESCO Data'!$M$3:$M$4658,MATCH(A368&amp;$B$398,'UNESCO Data'!$B$3:$B$4658&amp;'UNESCO Data'!$A$3:$A$4658,0))</f>
        <v>0.40794000000000002</v>
      </c>
      <c r="C368" s="40">
        <f t="array" ref="C368">INDEX('UNESCO Data'!$M$3:$M$4658,MATCH(A368&amp;$C$398,'UNESCO Data'!$B$3:$B$4658&amp;'UNESCO Data'!$A$3:$A$4658,0))</f>
        <v>4.5354599999999996</v>
      </c>
      <c r="D368" s="40">
        <f t="array" ref="D368">INDEX('UNESCO Data'!$M$3:$M$4658,MATCH(A368&amp;$D$398,'UNESCO Data'!$B$3:$B$4658&amp;'UNESCO Data'!$A$3:$A$4658,0))</f>
        <v>1.42231</v>
      </c>
      <c r="E368" s="40" t="str">
        <f t="array" ref="E368">INDEX('UNESCO Data'!$M$3:$M$4658,MATCH(A368&amp;$E$398,'UNESCO Data'!$B$3:$B$4658&amp;'UNESCO Data'!$A$3:$A$4658,0))</f>
        <v/>
      </c>
      <c r="F368" s="40">
        <f t="array" ref="F368">INDEX('UNESCO Data'!$M$3:$M$4658,MATCH(A368&amp;$F$398,'UNESCO Data'!$B$3:$B$4658&amp;'UNESCO Data'!$A$3:$A$4658,0))</f>
        <v>99.696030000000007</v>
      </c>
      <c r="G368" s="40">
        <f t="array" ref="G368">INDEX('UNESCO Data'!$M$3:$M$4658,MATCH(A368&amp;$G$398,'UNESCO Data'!$B$3:$B$4658&amp;'UNESCO Data'!$A$3:$A$4658,0))</f>
        <v>92.296170000000004</v>
      </c>
      <c r="H368" s="40">
        <f t="array" ref="H368">INDEX('UNESCO Data'!$M$3:$M$4658,MATCH(A368&amp;$H$398,'UNESCO Data'!$B$3:$B$4658&amp;'UNESCO Data'!$A$3:$A$4658,0))</f>
        <v>12.237450000000001</v>
      </c>
      <c r="I368" s="40" t="str">
        <f t="array" ref="I368">INDEX('UNESCO Data'!$M$3:$M$4658,MATCH(A368&amp;$I$398,'UNESCO Data'!$B$3:$B$4658&amp;'UNESCO Data'!$A$3:$A$4658,0))</f>
        <v/>
      </c>
      <c r="J368" s="40" t="str">
        <f t="array" ref="J368">INDEX('UNESCO Data'!$M$3:$M$4658,MATCH(A368&amp;$J$397,'UNESCO Data'!$B$3:$B$4658&amp;'UNESCO Data'!$A$3:$A$4658,0))</f>
        <v/>
      </c>
      <c r="K368" s="40">
        <f t="array" ref="K368">INDEX('UNESCO Data'!$M$3:$M$4658,MATCH(A368&amp;$K$397,'UNESCO Data'!$B$3:$B$4658&amp;'UNESCO Data'!$A$3:$A$4658,0))</f>
        <v>12.09754</v>
      </c>
      <c r="L368" s="40">
        <f t="array" ref="L368">INDEX('UNESCO Data'!$M$3:$M$4658,MATCH(A368&amp;$L$397,'UNESCO Data'!$B$3:$B$4658&amp;'UNESCO Data'!$A$3:$A$4658,0))</f>
        <v>14.93909</v>
      </c>
      <c r="M368" s="42">
        <f t="shared" si="13"/>
        <v>8</v>
      </c>
    </row>
    <row r="369" spans="1:13" x14ac:dyDescent="0.25">
      <c r="A369" s="41" t="s">
        <v>171</v>
      </c>
      <c r="B369" s="40">
        <f t="array" ref="B369">INDEX('UNESCO Data'!$M$3:$M$4658,MATCH(A369&amp;$B$398,'UNESCO Data'!$B$3:$B$4658&amp;'UNESCO Data'!$A$3:$A$4658,0))</f>
        <v>0.59946999999999995</v>
      </c>
      <c r="C369" s="40">
        <f t="array" ref="C369">INDEX('UNESCO Data'!$M$3:$M$4658,MATCH(A369&amp;$C$398,'UNESCO Data'!$B$3:$B$4658&amp;'UNESCO Data'!$A$3:$A$4658,0))</f>
        <v>1.6066400000000001</v>
      </c>
      <c r="D369" s="40">
        <f t="array" ref="D369">INDEX('UNESCO Data'!$M$3:$M$4658,MATCH(A369&amp;$D$398,'UNESCO Data'!$B$3:$B$4658&amp;'UNESCO Data'!$A$3:$A$4658,0))</f>
        <v>17.524100000000001</v>
      </c>
      <c r="E369" s="40" t="str">
        <f t="array" ref="E369">INDEX('UNESCO Data'!$M$3:$M$4658,MATCH(A369&amp;$E$398,'UNESCO Data'!$B$3:$B$4658&amp;'UNESCO Data'!$A$3:$A$4658,0))</f>
        <v/>
      </c>
      <c r="F369" s="40">
        <f t="array" ref="F369">INDEX('UNESCO Data'!$M$3:$M$4658,MATCH(A369&amp;$F$398,'UNESCO Data'!$B$3:$B$4658&amp;'UNESCO Data'!$A$3:$A$4658,0))</f>
        <v>97.663789999999992</v>
      </c>
      <c r="G369" s="40">
        <f t="array" ref="G369">INDEX('UNESCO Data'!$M$3:$M$4658,MATCH(A369&amp;$G$398,'UNESCO Data'!$B$3:$B$4658&amp;'UNESCO Data'!$A$3:$A$4658,0))</f>
        <v>83.812880000000007</v>
      </c>
      <c r="H369" s="40">
        <f t="array" ref="H369">INDEX('UNESCO Data'!$M$3:$M$4658,MATCH(A369&amp;$H$398,'UNESCO Data'!$B$3:$B$4658&amp;'UNESCO Data'!$A$3:$A$4658,0))</f>
        <v>14.1782</v>
      </c>
      <c r="I369" s="40" t="str">
        <f t="array" ref="I369">INDEX('UNESCO Data'!$M$3:$M$4658,MATCH(A369&amp;$I$398,'UNESCO Data'!$B$3:$B$4658&amp;'UNESCO Data'!$A$3:$A$4658,0))</f>
        <v/>
      </c>
      <c r="J369" s="40" t="str">
        <f t="array" ref="J369">INDEX('UNESCO Data'!$M$3:$M$4658,MATCH(A369&amp;$J$397,'UNESCO Data'!$B$3:$B$4658&amp;'UNESCO Data'!$A$3:$A$4658,0))</f>
        <v/>
      </c>
      <c r="K369" s="40">
        <f t="array" ref="K369">INDEX('UNESCO Data'!$M$3:$M$4658,MATCH(A369&amp;$K$397,'UNESCO Data'!$B$3:$B$4658&amp;'UNESCO Data'!$A$3:$A$4658,0))</f>
        <v>10.10432</v>
      </c>
      <c r="L369" s="40">
        <f t="array" ref="L369">INDEX('UNESCO Data'!$M$3:$M$4658,MATCH(A369&amp;$L$397,'UNESCO Data'!$B$3:$B$4658&amp;'UNESCO Data'!$A$3:$A$4658,0))</f>
        <v>15.52632</v>
      </c>
      <c r="M369" s="42">
        <f t="shared" si="13"/>
        <v>8</v>
      </c>
    </row>
    <row r="370" spans="1:13" x14ac:dyDescent="0.25">
      <c r="A370" s="41" t="s">
        <v>172</v>
      </c>
      <c r="B370" s="40">
        <f t="array" ref="B370">INDEX('UNESCO Data'!$M$3:$M$4658,MATCH(A370&amp;$B$398,'UNESCO Data'!$B$3:$B$4658&amp;'UNESCO Data'!$A$3:$A$4658,0))</f>
        <v>28.43413</v>
      </c>
      <c r="C370" s="40">
        <f t="array" ref="C370">INDEX('UNESCO Data'!$M$3:$M$4658,MATCH(A370&amp;$C$398,'UNESCO Data'!$B$3:$B$4658&amp;'UNESCO Data'!$A$3:$A$4658,0))</f>
        <v>40.435540000000003</v>
      </c>
      <c r="D370" s="40">
        <f t="array" ref="D370">INDEX('UNESCO Data'!$M$3:$M$4658,MATCH(A370&amp;$D$398,'UNESCO Data'!$B$3:$B$4658&amp;'UNESCO Data'!$A$3:$A$4658,0))</f>
        <v>67.23075</v>
      </c>
      <c r="E370" s="40" t="str">
        <f t="array" ref="E370">INDEX('UNESCO Data'!$M$3:$M$4658,MATCH(A370&amp;$E$398,'UNESCO Data'!$B$3:$B$4658&amp;'UNESCO Data'!$A$3:$A$4658,0))</f>
        <v/>
      </c>
      <c r="F370" s="40" t="str">
        <f t="array" ref="F370">INDEX('UNESCO Data'!$M$3:$M$4658,MATCH(A370&amp;$F$398,'UNESCO Data'!$B$3:$B$4658&amp;'UNESCO Data'!$A$3:$A$4658,0))</f>
        <v/>
      </c>
      <c r="G370" s="40" t="str">
        <f t="array" ref="G370">INDEX('UNESCO Data'!$M$3:$M$4658,MATCH(A370&amp;$G$398,'UNESCO Data'!$B$3:$B$4658&amp;'UNESCO Data'!$A$3:$A$4658,0))</f>
        <v/>
      </c>
      <c r="H370" s="40" t="str">
        <f t="array" ref="H370">INDEX('UNESCO Data'!$M$3:$M$4658,MATCH(A370&amp;$H$398,'UNESCO Data'!$B$3:$B$4658&amp;'UNESCO Data'!$A$3:$A$4658,0))</f>
        <v/>
      </c>
      <c r="I370" s="40">
        <f t="array" ref="I370">INDEX('UNESCO Data'!$M$3:$M$4658,MATCH(A370&amp;$I$398,'UNESCO Data'!$B$3:$B$4658&amp;'UNESCO Data'!$A$3:$A$4658,0))</f>
        <v>97.143199999999993</v>
      </c>
      <c r="J370" s="40" t="str">
        <f t="array" ref="J370">INDEX('UNESCO Data'!$M$3:$M$4658,MATCH(A370&amp;$J$397,'UNESCO Data'!$B$3:$B$4658&amp;'UNESCO Data'!$A$3:$A$4658,0))</f>
        <v/>
      </c>
      <c r="K370" s="40" t="str">
        <f t="array" ref="K370">INDEX('UNESCO Data'!$M$3:$M$4658,MATCH(A370&amp;$K$397,'UNESCO Data'!$B$3:$B$4658&amp;'UNESCO Data'!$A$3:$A$4658,0))</f>
        <v/>
      </c>
      <c r="L370" s="40" t="str">
        <f t="array" ref="L370">INDEX('UNESCO Data'!$M$3:$M$4658,MATCH(A370&amp;$L$397,'UNESCO Data'!$B$3:$B$4658&amp;'UNESCO Data'!$A$3:$A$4658,0))</f>
        <v/>
      </c>
      <c r="M370" s="42">
        <f t="shared" si="13"/>
        <v>4</v>
      </c>
    </row>
    <row r="371" spans="1:13" x14ac:dyDescent="0.25">
      <c r="A371" s="41" t="s">
        <v>173</v>
      </c>
      <c r="B371" s="40">
        <f t="array" ref="B371">INDEX('UNESCO Data'!$M$3:$M$4658,MATCH(A371&amp;$B$398,'UNESCO Data'!$B$3:$B$4658&amp;'UNESCO Data'!$A$3:$A$4658,0))</f>
        <v>1.7802100000000001</v>
      </c>
      <c r="C371" s="40">
        <f t="array" ref="C371">INDEX('UNESCO Data'!$M$3:$M$4658,MATCH(A371&amp;$C$398,'UNESCO Data'!$B$3:$B$4658&amp;'UNESCO Data'!$A$3:$A$4658,0))</f>
        <v>2.3535499999999998</v>
      </c>
      <c r="D371" s="40">
        <f t="array" ref="D371">INDEX('UNESCO Data'!$M$3:$M$4658,MATCH(A371&amp;$D$398,'UNESCO Data'!$B$3:$B$4658&amp;'UNESCO Data'!$A$3:$A$4658,0))</f>
        <v>30.583770000000001</v>
      </c>
      <c r="E371" s="40">
        <f t="array" ref="E371">INDEX('UNESCO Data'!$M$3:$M$4658,MATCH(A371&amp;$E$398,'UNESCO Data'!$B$3:$B$4658&amp;'UNESCO Data'!$A$3:$A$4658,0))</f>
        <v>98.497219999999999</v>
      </c>
      <c r="F371" s="40">
        <f t="array" ref="F371">INDEX('UNESCO Data'!$M$3:$M$4658,MATCH(A371&amp;$F$398,'UNESCO Data'!$B$3:$B$4658&amp;'UNESCO Data'!$A$3:$A$4658,0))</f>
        <v>93.903120000000001</v>
      </c>
      <c r="G371" s="40">
        <f t="array" ref="G371">INDEX('UNESCO Data'!$M$3:$M$4658,MATCH(A371&amp;$G$398,'UNESCO Data'!$B$3:$B$4658&amp;'UNESCO Data'!$A$3:$A$4658,0))</f>
        <v>74.448610000000002</v>
      </c>
      <c r="H371" s="40">
        <f t="array" ref="H371">INDEX('UNESCO Data'!$M$3:$M$4658,MATCH(A371&amp;$H$398,'UNESCO Data'!$B$3:$B$4658&amp;'UNESCO Data'!$A$3:$A$4658,0))</f>
        <v>11.4895</v>
      </c>
      <c r="I371" s="40">
        <f t="array" ref="I371">INDEX('UNESCO Data'!$M$3:$M$4658,MATCH(A371&amp;$I$398,'UNESCO Data'!$B$3:$B$4658&amp;'UNESCO Data'!$A$3:$A$4658,0))</f>
        <v>99.861440000000002</v>
      </c>
      <c r="J371" s="40">
        <f t="array" ref="J371">INDEX('UNESCO Data'!$M$3:$M$4658,MATCH(A371&amp;$J$397,'UNESCO Data'!$B$3:$B$4658&amp;'UNESCO Data'!$A$3:$A$4658,0))</f>
        <v>100</v>
      </c>
      <c r="K371" s="40">
        <f t="array" ref="K371">INDEX('UNESCO Data'!$M$3:$M$4658,MATCH(A371&amp;$K$397,'UNESCO Data'!$B$3:$B$4658&amp;'UNESCO Data'!$A$3:$A$4658,0))</f>
        <v>22.191590000000001</v>
      </c>
      <c r="L371" s="40">
        <f t="array" ref="L371">INDEX('UNESCO Data'!$M$3:$M$4658,MATCH(A371&amp;$L$397,'UNESCO Data'!$B$3:$B$4658&amp;'UNESCO Data'!$A$3:$A$4658,0))</f>
        <v>16.276409999999998</v>
      </c>
      <c r="M371" s="42">
        <f t="shared" si="13"/>
        <v>11</v>
      </c>
    </row>
    <row r="372" spans="1:13" x14ac:dyDescent="0.25">
      <c r="A372" s="41" t="s">
        <v>174</v>
      </c>
      <c r="B372" s="40">
        <f t="array" ref="B372">INDEX('UNESCO Data'!$M$3:$M$4658,MATCH(A372&amp;$B$398,'UNESCO Data'!$B$3:$B$4658&amp;'UNESCO Data'!$A$3:$A$4658,0))</f>
        <v>5.9918800000000001</v>
      </c>
      <c r="C372" s="40">
        <f t="array" ref="C372">INDEX('UNESCO Data'!$M$3:$M$4658,MATCH(A372&amp;$C$398,'UNESCO Data'!$B$3:$B$4658&amp;'UNESCO Data'!$A$3:$A$4658,0))</f>
        <v>5.60501</v>
      </c>
      <c r="D372" s="40">
        <f t="array" ref="D372">INDEX('UNESCO Data'!$M$3:$M$4658,MATCH(A372&amp;$D$398,'UNESCO Data'!$B$3:$B$4658&amp;'UNESCO Data'!$A$3:$A$4658,0))</f>
        <v>13.4016</v>
      </c>
      <c r="E372" s="40">
        <f t="array" ref="E372">INDEX('UNESCO Data'!$M$3:$M$4658,MATCH(A372&amp;$E$398,'UNESCO Data'!$B$3:$B$4658&amp;'UNESCO Data'!$A$3:$A$4658,0))</f>
        <v>98.098010000000002</v>
      </c>
      <c r="F372" s="40">
        <f t="array" ref="F372">INDEX('UNESCO Data'!$M$3:$M$4658,MATCH(A372&amp;$F$398,'UNESCO Data'!$B$3:$B$4658&amp;'UNESCO Data'!$A$3:$A$4658,0))</f>
        <v>81.135940000000005</v>
      </c>
      <c r="G372" s="40">
        <f t="array" ref="G372">INDEX('UNESCO Data'!$M$3:$M$4658,MATCH(A372&amp;$G$398,'UNESCO Data'!$B$3:$B$4658&amp;'UNESCO Data'!$A$3:$A$4658,0))</f>
        <v>52.015540000000001</v>
      </c>
      <c r="H372" s="40">
        <f t="array" ref="H372">INDEX('UNESCO Data'!$M$3:$M$4658,MATCH(A372&amp;$H$398,'UNESCO Data'!$B$3:$B$4658&amp;'UNESCO Data'!$A$3:$A$4658,0))</f>
        <v>8.4973600000000005</v>
      </c>
      <c r="I372" s="40">
        <f t="array" ref="I372">INDEX('UNESCO Data'!$M$3:$M$4658,MATCH(A372&amp;$I$398,'UNESCO Data'!$B$3:$B$4658&amp;'UNESCO Data'!$A$3:$A$4658,0))</f>
        <v>98.332239999999999</v>
      </c>
      <c r="J372" s="40">
        <f t="array" ref="J372">INDEX('UNESCO Data'!$M$3:$M$4658,MATCH(A372&amp;$J$397,'UNESCO Data'!$B$3:$B$4658&amp;'UNESCO Data'!$A$3:$A$4658,0))</f>
        <v>100</v>
      </c>
      <c r="K372" s="40">
        <f t="array" ref="K372">INDEX('UNESCO Data'!$M$3:$M$4658,MATCH(A372&amp;$K$397,'UNESCO Data'!$B$3:$B$4658&amp;'UNESCO Data'!$A$3:$A$4658,0))</f>
        <v>16.882459999999998</v>
      </c>
      <c r="L372" s="40">
        <f t="array" ref="L372">INDEX('UNESCO Data'!$M$3:$M$4658,MATCH(A372&amp;$L$397,'UNESCO Data'!$B$3:$B$4658&amp;'UNESCO Data'!$A$3:$A$4658,0))</f>
        <v>18.860199999999999</v>
      </c>
      <c r="M372" s="42">
        <f t="shared" si="13"/>
        <v>11</v>
      </c>
    </row>
    <row r="373" spans="1:13" ht="26.4" x14ac:dyDescent="0.25">
      <c r="A373" s="41" t="s">
        <v>175</v>
      </c>
      <c r="B373" s="40">
        <f t="array" ref="B373">INDEX('UNESCO Data'!$M$3:$M$4658,MATCH(A373&amp;$B$398,'UNESCO Data'!$B$3:$B$4658&amp;'UNESCO Data'!$A$3:$A$4658,0))</f>
        <v>8.6440000000000001</v>
      </c>
      <c r="C373" s="40">
        <f t="array" ref="C373">INDEX('UNESCO Data'!$M$3:$M$4658,MATCH(A373&amp;$C$398,'UNESCO Data'!$B$3:$B$4658&amp;'UNESCO Data'!$A$3:$A$4658,0))</f>
        <v>1.1443700000000001</v>
      </c>
      <c r="D373" s="40">
        <f t="array" ref="D373">INDEX('UNESCO Data'!$M$3:$M$4658,MATCH(A373&amp;$D$398,'UNESCO Data'!$B$3:$B$4658&amp;'UNESCO Data'!$A$3:$A$4658,0))</f>
        <v>15.52811</v>
      </c>
      <c r="E373" s="40">
        <f t="array" ref="E373">INDEX('UNESCO Data'!$M$3:$M$4658,MATCH(A373&amp;$E$398,'UNESCO Data'!$B$3:$B$4658&amp;'UNESCO Data'!$A$3:$A$4658,0))</f>
        <v>99.254239999999996</v>
      </c>
      <c r="F373" s="40">
        <f t="array" ref="F373">INDEX('UNESCO Data'!$M$3:$M$4658,MATCH(A373&amp;$F$398,'UNESCO Data'!$B$3:$B$4658&amp;'UNESCO Data'!$A$3:$A$4658,0))</f>
        <v>89.356989999999996</v>
      </c>
      <c r="G373" s="40">
        <f t="array" ref="G373">INDEX('UNESCO Data'!$M$3:$M$4658,MATCH(A373&amp;$G$398,'UNESCO Data'!$B$3:$B$4658&amp;'UNESCO Data'!$A$3:$A$4658,0))</f>
        <v>47.340380000000003</v>
      </c>
      <c r="H373" s="40">
        <f t="array" ref="H373">INDEX('UNESCO Data'!$M$3:$M$4658,MATCH(A373&amp;$H$398,'UNESCO Data'!$B$3:$B$4658&amp;'UNESCO Data'!$A$3:$A$4658,0))</f>
        <v>12.69538</v>
      </c>
      <c r="I373" s="40">
        <f t="array" ref="I373">INDEX('UNESCO Data'!$M$3:$M$4658,MATCH(A373&amp;$I$398,'UNESCO Data'!$B$3:$B$4658&amp;'UNESCO Data'!$A$3:$A$4658,0))</f>
        <v>98.738119999999995</v>
      </c>
      <c r="J373" s="40" t="str">
        <f t="array" ref="J373">INDEX('UNESCO Data'!$M$3:$M$4658,MATCH(A373&amp;$J$397,'UNESCO Data'!$B$3:$B$4658&amp;'UNESCO Data'!$A$3:$A$4658,0))</f>
        <v/>
      </c>
      <c r="K373" s="40">
        <f t="array" ref="K373">INDEX('UNESCO Data'!$M$3:$M$4658,MATCH(A373&amp;$K$397,'UNESCO Data'!$B$3:$B$4658&amp;'UNESCO Data'!$A$3:$A$4658,0))</f>
        <v>15.167999999999999</v>
      </c>
      <c r="L373" s="40" t="str">
        <f t="array" ref="L373">INDEX('UNESCO Data'!$M$3:$M$4658,MATCH(A373&amp;$L$397,'UNESCO Data'!$B$3:$B$4658&amp;'UNESCO Data'!$A$3:$A$4658,0))</f>
        <v/>
      </c>
      <c r="M373" s="42">
        <f t="shared" si="13"/>
        <v>9</v>
      </c>
    </row>
    <row r="374" spans="1:13" x14ac:dyDescent="0.25">
      <c r="A374" s="41" t="s">
        <v>176</v>
      </c>
      <c r="B374" s="40">
        <f t="array" ref="B374">INDEX('UNESCO Data'!$M$3:$M$4658,MATCH(A374&amp;$B$398,'UNESCO Data'!$B$3:$B$4658&amp;'UNESCO Data'!$A$3:$A$4658,0))</f>
        <v>4.9874400000000003</v>
      </c>
      <c r="C374" s="40">
        <f t="array" ref="C374">INDEX('UNESCO Data'!$M$3:$M$4658,MATCH(A374&amp;$C$398,'UNESCO Data'!$B$3:$B$4658&amp;'UNESCO Data'!$A$3:$A$4658,0))</f>
        <v>10.596030000000001</v>
      </c>
      <c r="D374" s="40">
        <f t="array" ref="D374">INDEX('UNESCO Data'!$M$3:$M$4658,MATCH(A374&amp;$D$398,'UNESCO Data'!$B$3:$B$4658&amp;'UNESCO Data'!$A$3:$A$4658,0))</f>
        <v>24.356380000000001</v>
      </c>
      <c r="E374" s="40" t="str">
        <f t="array" ref="E374">INDEX('UNESCO Data'!$M$3:$M$4658,MATCH(A374&amp;$E$398,'UNESCO Data'!$B$3:$B$4658&amp;'UNESCO Data'!$A$3:$A$4658,0))</f>
        <v/>
      </c>
      <c r="F374" s="40" t="str">
        <f t="array" ref="F374">INDEX('UNESCO Data'!$M$3:$M$4658,MATCH(A374&amp;$F$398,'UNESCO Data'!$B$3:$B$4658&amp;'UNESCO Data'!$A$3:$A$4658,0))</f>
        <v/>
      </c>
      <c r="G374" s="40" t="str">
        <f t="array" ref="G374">INDEX('UNESCO Data'!$M$3:$M$4658,MATCH(A374&amp;$G$398,'UNESCO Data'!$B$3:$B$4658&amp;'UNESCO Data'!$A$3:$A$4658,0))</f>
        <v/>
      </c>
      <c r="H374" s="40" t="str">
        <f t="array" ref="H374">INDEX('UNESCO Data'!$M$3:$M$4658,MATCH(A374&amp;$H$398,'UNESCO Data'!$B$3:$B$4658&amp;'UNESCO Data'!$A$3:$A$4658,0))</f>
        <v/>
      </c>
      <c r="I374" s="40">
        <f t="array" ref="I374">INDEX('UNESCO Data'!$M$3:$M$4658,MATCH(A374&amp;$I$398,'UNESCO Data'!$B$3:$B$4658&amp;'UNESCO Data'!$A$3:$A$4658,0))</f>
        <v>81.792119999999997</v>
      </c>
      <c r="J374" s="40" t="str">
        <f t="array" ref="J374">INDEX('UNESCO Data'!$M$3:$M$4658,MATCH(A374&amp;$J$397,'UNESCO Data'!$B$3:$B$4658&amp;'UNESCO Data'!$A$3:$A$4658,0))</f>
        <v/>
      </c>
      <c r="K374" s="40">
        <f t="array" ref="K374">INDEX('UNESCO Data'!$M$3:$M$4658,MATCH(A374&amp;$K$397,'UNESCO Data'!$B$3:$B$4658&amp;'UNESCO Data'!$A$3:$A$4658,0))</f>
        <v>31.354810000000001</v>
      </c>
      <c r="L374" s="40">
        <f t="array" ref="L374">INDEX('UNESCO Data'!$M$3:$M$4658,MATCH(A374&amp;$L$397,'UNESCO Data'!$B$3:$B$4658&amp;'UNESCO Data'!$A$3:$A$4658,0))</f>
        <v>8.0038499999999999</v>
      </c>
      <c r="M374" s="42">
        <f t="shared" si="13"/>
        <v>6</v>
      </c>
    </row>
    <row r="375" spans="1:13" x14ac:dyDescent="0.25">
      <c r="A375" s="41" t="s">
        <v>177</v>
      </c>
      <c r="B375" s="40">
        <f t="array" ref="B375">INDEX('UNESCO Data'!$M$3:$M$4658,MATCH(A375&amp;$B$398,'UNESCO Data'!$B$3:$B$4658&amp;'UNESCO Data'!$A$3:$A$4658,0))</f>
        <v>3.7523900000000001</v>
      </c>
      <c r="C375" s="40">
        <f t="array" ref="C375">INDEX('UNESCO Data'!$M$3:$M$4658,MATCH(A375&amp;$C$398,'UNESCO Data'!$B$3:$B$4658&amp;'UNESCO Data'!$A$3:$A$4658,0))</f>
        <v>11.9879</v>
      </c>
      <c r="D375" s="40">
        <f t="array" ref="D375">INDEX('UNESCO Data'!$M$3:$M$4658,MATCH(A375&amp;$D$398,'UNESCO Data'!$B$3:$B$4658&amp;'UNESCO Data'!$A$3:$A$4658,0))</f>
        <v>26.174029999999998</v>
      </c>
      <c r="E375" s="40">
        <f t="array" ref="E375">INDEX('UNESCO Data'!$M$3:$M$4658,MATCH(A375&amp;$E$398,'UNESCO Data'!$B$3:$B$4658&amp;'UNESCO Data'!$A$3:$A$4658,0))</f>
        <v>64.554199999999994</v>
      </c>
      <c r="F375" s="40">
        <f t="array" ref="F375">INDEX('UNESCO Data'!$M$3:$M$4658,MATCH(A375&amp;$F$398,'UNESCO Data'!$B$3:$B$4658&amp;'UNESCO Data'!$A$3:$A$4658,0))</f>
        <v>28.870049999999999</v>
      </c>
      <c r="G375" s="40">
        <f t="array" ref="G375">INDEX('UNESCO Data'!$M$3:$M$4658,MATCH(A375&amp;$G$398,'UNESCO Data'!$B$3:$B$4658&amp;'UNESCO Data'!$A$3:$A$4658,0))</f>
        <v>20.527830000000002</v>
      </c>
      <c r="H375" s="40">
        <f t="array" ref="H375">INDEX('UNESCO Data'!$M$3:$M$4658,MATCH(A375&amp;$H$398,'UNESCO Data'!$B$3:$B$4658&amp;'UNESCO Data'!$A$3:$A$4658,0))</f>
        <v>5.5632000000000001</v>
      </c>
      <c r="I375" s="40">
        <f t="array" ref="I375">INDEX('UNESCO Data'!$M$3:$M$4658,MATCH(A375&amp;$I$398,'UNESCO Data'!$B$3:$B$4658&amp;'UNESCO Data'!$A$3:$A$4658,0))</f>
        <v>88.894750000000002</v>
      </c>
      <c r="J375" s="40">
        <f t="array" ref="J375">INDEX('UNESCO Data'!$M$3:$M$4658,MATCH(A375&amp;$J$397,'UNESCO Data'!$B$3:$B$4658&amp;'UNESCO Data'!$A$3:$A$4658,0))</f>
        <v>73.3292</v>
      </c>
      <c r="K375" s="40">
        <f t="array" ref="K375">INDEX('UNESCO Data'!$M$3:$M$4658,MATCH(A375&amp;$K$397,'UNESCO Data'!$B$3:$B$4658&amp;'UNESCO Data'!$A$3:$A$4658,0))</f>
        <v>41.708620000000003</v>
      </c>
      <c r="L375" s="40">
        <f t="array" ref="L375">INDEX('UNESCO Data'!$M$3:$M$4658,MATCH(A375&amp;$L$397,'UNESCO Data'!$B$3:$B$4658&amp;'UNESCO Data'!$A$3:$A$4658,0))</f>
        <v>17.985469999999999</v>
      </c>
      <c r="M375" s="42">
        <f t="shared" si="13"/>
        <v>11</v>
      </c>
    </row>
    <row r="376" spans="1:13" x14ac:dyDescent="0.25">
      <c r="A376" s="41" t="s">
        <v>178</v>
      </c>
      <c r="B376" s="40">
        <f t="array" ref="B376">INDEX('UNESCO Data'!$M$3:$M$4658,MATCH(A376&amp;$B$398,'UNESCO Data'!$B$3:$B$4658&amp;'UNESCO Data'!$A$3:$A$4658,0))</f>
        <v>5.1791400000000003</v>
      </c>
      <c r="C376" s="40">
        <f t="array" ref="C376">INDEX('UNESCO Data'!$M$3:$M$4658,MATCH(A376&amp;$C$398,'UNESCO Data'!$B$3:$B$4658&amp;'UNESCO Data'!$A$3:$A$4658,0))</f>
        <v>6.1038800000000002</v>
      </c>
      <c r="D376" s="40">
        <f t="array" ref="D376">INDEX('UNESCO Data'!$M$3:$M$4658,MATCH(A376&amp;$D$398,'UNESCO Data'!$B$3:$B$4658&amp;'UNESCO Data'!$A$3:$A$4658,0))</f>
        <v>61.058520000000001</v>
      </c>
      <c r="E376" s="40" t="str">
        <f t="array" ref="E376">INDEX('UNESCO Data'!$M$3:$M$4658,MATCH(A376&amp;$E$398,'UNESCO Data'!$B$3:$B$4658&amp;'UNESCO Data'!$A$3:$A$4658,0))</f>
        <v/>
      </c>
      <c r="F376" s="40" t="str">
        <f t="array" ref="F376">INDEX('UNESCO Data'!$M$3:$M$4658,MATCH(A376&amp;$F$398,'UNESCO Data'!$B$3:$B$4658&amp;'UNESCO Data'!$A$3:$A$4658,0))</f>
        <v/>
      </c>
      <c r="G376" s="40" t="str">
        <f t="array" ref="G376">INDEX('UNESCO Data'!$M$3:$M$4658,MATCH(A376&amp;$G$398,'UNESCO Data'!$B$3:$B$4658&amp;'UNESCO Data'!$A$3:$A$4658,0))</f>
        <v/>
      </c>
      <c r="H376" s="40">
        <f t="array" ref="H376">INDEX('UNESCO Data'!$M$3:$M$4658,MATCH(A376&amp;$H$398,'UNESCO Data'!$B$3:$B$4658&amp;'UNESCO Data'!$A$3:$A$4658,0))</f>
        <v>11.123430000000001</v>
      </c>
      <c r="I376" s="40">
        <f t="array" ref="I376">INDEX('UNESCO Data'!$M$3:$M$4658,MATCH(A376&amp;$I$398,'UNESCO Data'!$B$3:$B$4658&amp;'UNESCO Data'!$A$3:$A$4658,0))</f>
        <v>99.354939999999999</v>
      </c>
      <c r="J376" s="40">
        <f t="array" ref="J376">INDEX('UNESCO Data'!$M$3:$M$4658,MATCH(A376&amp;$J$397,'UNESCO Data'!$B$3:$B$4658&amp;'UNESCO Data'!$A$3:$A$4658,0))</f>
        <v>97.058819999999997</v>
      </c>
      <c r="K376" s="40">
        <f t="array" ref="K376">INDEX('UNESCO Data'!$M$3:$M$4658,MATCH(A376&amp;$K$397,'UNESCO Data'!$B$3:$B$4658&amp;'UNESCO Data'!$A$3:$A$4658,0))</f>
        <v>21.858059999999998</v>
      </c>
      <c r="L376" s="40" t="str">
        <f t="array" ref="L376">INDEX('UNESCO Data'!$M$3:$M$4658,MATCH(A376&amp;$L$397,'UNESCO Data'!$B$3:$B$4658&amp;'UNESCO Data'!$A$3:$A$4658,0))</f>
        <v/>
      </c>
      <c r="M376" s="42">
        <f t="shared" si="13"/>
        <v>7</v>
      </c>
    </row>
    <row r="377" spans="1:13" x14ac:dyDescent="0.25">
      <c r="A377" s="41" t="s">
        <v>179</v>
      </c>
      <c r="B377" s="40">
        <f t="array" ref="B377">INDEX('UNESCO Data'!$M$3:$M$4658,MATCH(A377&amp;$B$398,'UNESCO Data'!$B$3:$B$4658&amp;'UNESCO Data'!$A$3:$A$4658,0))</f>
        <v>0.94089999999999996</v>
      </c>
      <c r="C377" s="40" t="str">
        <f t="array" ref="C377">INDEX('UNESCO Data'!$M$3:$M$4658,MATCH(A377&amp;$C$398,'UNESCO Data'!$B$3:$B$4658&amp;'UNESCO Data'!$A$3:$A$4658,0))</f>
        <v/>
      </c>
      <c r="D377" s="40" t="str">
        <f t="array" ref="D377">INDEX('UNESCO Data'!$M$3:$M$4658,MATCH(A377&amp;$D$398,'UNESCO Data'!$B$3:$B$4658&amp;'UNESCO Data'!$A$3:$A$4658,0))</f>
        <v/>
      </c>
      <c r="E377" s="40" t="str">
        <f t="array" ref="E377">INDEX('UNESCO Data'!$M$3:$M$4658,MATCH(A377&amp;$E$398,'UNESCO Data'!$B$3:$B$4658&amp;'UNESCO Data'!$A$3:$A$4658,0))</f>
        <v/>
      </c>
      <c r="F377" s="40" t="str">
        <f t="array" ref="F377">INDEX('UNESCO Data'!$M$3:$M$4658,MATCH(A377&amp;$F$398,'UNESCO Data'!$B$3:$B$4658&amp;'UNESCO Data'!$A$3:$A$4658,0))</f>
        <v/>
      </c>
      <c r="G377" s="40" t="str">
        <f t="array" ref="G377">INDEX('UNESCO Data'!$M$3:$M$4658,MATCH(A377&amp;$G$398,'UNESCO Data'!$B$3:$B$4658&amp;'UNESCO Data'!$A$3:$A$4658,0))</f>
        <v/>
      </c>
      <c r="H377" s="40" t="str">
        <f t="array" ref="H377">INDEX('UNESCO Data'!$M$3:$M$4658,MATCH(A377&amp;$H$398,'UNESCO Data'!$B$3:$B$4658&amp;'UNESCO Data'!$A$3:$A$4658,0))</f>
        <v/>
      </c>
      <c r="I377" s="40">
        <f t="array" ref="I377">INDEX('UNESCO Data'!$M$3:$M$4658,MATCH(A377&amp;$I$398,'UNESCO Data'!$B$3:$B$4658&amp;'UNESCO Data'!$A$3:$A$4658,0))</f>
        <v>99.60127</v>
      </c>
      <c r="J377" s="40" t="str">
        <f t="array" ref="J377">INDEX('UNESCO Data'!$M$3:$M$4658,MATCH(A377&amp;$J$397,'UNESCO Data'!$B$3:$B$4658&amp;'UNESCO Data'!$A$3:$A$4658,0))</f>
        <v/>
      </c>
      <c r="K377" s="40" t="str">
        <f t="array" ref="K377">INDEX('UNESCO Data'!$M$3:$M$4658,MATCH(A377&amp;$K$397,'UNESCO Data'!$B$3:$B$4658&amp;'UNESCO Data'!$A$3:$A$4658,0))</f>
        <v/>
      </c>
      <c r="L377" s="40" t="str">
        <f t="array" ref="L377">INDEX('UNESCO Data'!$M$3:$M$4658,MATCH(A377&amp;$L$397,'UNESCO Data'!$B$3:$B$4658&amp;'UNESCO Data'!$A$3:$A$4658,0))</f>
        <v/>
      </c>
      <c r="M377" s="42">
        <f t="shared" si="13"/>
        <v>2</v>
      </c>
    </row>
    <row r="378" spans="1:13" x14ac:dyDescent="0.25">
      <c r="A378" s="41" t="s">
        <v>180</v>
      </c>
      <c r="B378" s="40">
        <f t="array" ref="B378">INDEX('UNESCO Data'!$M$3:$M$4658,MATCH(A378&amp;$B$398,'UNESCO Data'!$B$3:$B$4658&amp;'UNESCO Data'!$A$3:$A$4658,0))</f>
        <v>1.51816</v>
      </c>
      <c r="C378" s="40">
        <f t="array" ref="C378">INDEX('UNESCO Data'!$M$3:$M$4658,MATCH(A378&amp;$C$398,'UNESCO Data'!$B$3:$B$4658&amp;'UNESCO Data'!$A$3:$A$4658,0))</f>
        <v>7.0231300000000001</v>
      </c>
      <c r="D378" s="40">
        <f t="array" ref="D378">INDEX('UNESCO Data'!$M$3:$M$4658,MATCH(A378&amp;$D$398,'UNESCO Data'!$B$3:$B$4658&amp;'UNESCO Data'!$A$3:$A$4658,0))</f>
        <v>41.069159999999997</v>
      </c>
      <c r="E378" s="40">
        <f t="array" ref="E378">INDEX('UNESCO Data'!$M$3:$M$4658,MATCH(A378&amp;$E$398,'UNESCO Data'!$B$3:$B$4658&amp;'UNESCO Data'!$A$3:$A$4658,0))</f>
        <v>93.073570000000004</v>
      </c>
      <c r="F378" s="40">
        <f t="array" ref="F378">INDEX('UNESCO Data'!$M$3:$M$4658,MATCH(A378&amp;$F$398,'UNESCO Data'!$B$3:$B$4658&amp;'UNESCO Data'!$A$3:$A$4658,0))</f>
        <v>64.842860000000002</v>
      </c>
      <c r="G378" s="40">
        <f t="array" ref="G378">INDEX('UNESCO Data'!$M$3:$M$4658,MATCH(A378&amp;$G$398,'UNESCO Data'!$B$3:$B$4658&amp;'UNESCO Data'!$A$3:$A$4658,0))</f>
        <v>37.994529999999997</v>
      </c>
      <c r="H378" s="40">
        <f t="array" ref="H378">INDEX('UNESCO Data'!$M$3:$M$4658,MATCH(A378&amp;$H$398,'UNESCO Data'!$B$3:$B$4658&amp;'UNESCO Data'!$A$3:$A$4658,0))</f>
        <v>7.7541700000000002</v>
      </c>
      <c r="I378" s="40">
        <f t="array" ref="I378">INDEX('UNESCO Data'!$M$3:$M$4658,MATCH(A378&amp;$I$398,'UNESCO Data'!$B$3:$B$4658&amp;'UNESCO Data'!$A$3:$A$4658,0))</f>
        <v>98.096429999999998</v>
      </c>
      <c r="J378" s="40">
        <f t="array" ref="J378">INDEX('UNESCO Data'!$M$3:$M$4658,MATCH(A378&amp;$J$397,'UNESCO Data'!$B$3:$B$4658&amp;'UNESCO Data'!$A$3:$A$4658,0))</f>
        <v>100</v>
      </c>
      <c r="K378" s="40">
        <f t="array" ref="K378">INDEX('UNESCO Data'!$M$3:$M$4658,MATCH(A378&amp;$K$397,'UNESCO Data'!$B$3:$B$4658&amp;'UNESCO Data'!$A$3:$A$4658,0))</f>
        <v>15.79669</v>
      </c>
      <c r="L378" s="40">
        <f t="array" ref="L378">INDEX('UNESCO Data'!$M$3:$M$4658,MATCH(A378&amp;$L$397,'UNESCO Data'!$B$3:$B$4658&amp;'UNESCO Data'!$A$3:$A$4658,0))</f>
        <v>20.646070000000002</v>
      </c>
      <c r="M378" s="42">
        <f t="shared" si="13"/>
        <v>11</v>
      </c>
    </row>
    <row r="379" spans="1:13" x14ac:dyDescent="0.25">
      <c r="A379" s="41" t="s">
        <v>181</v>
      </c>
      <c r="B379" s="40">
        <f t="array" ref="B379">INDEX('UNESCO Data'!$M$3:$M$4658,MATCH(A379&amp;$B$398,'UNESCO Data'!$B$3:$B$4658&amp;'UNESCO Data'!$A$3:$A$4658,0))</f>
        <v>5.3362800000000004</v>
      </c>
      <c r="C379" s="40">
        <f t="array" ref="C379">INDEX('UNESCO Data'!$M$3:$M$4658,MATCH(A379&amp;$C$398,'UNESCO Data'!$B$3:$B$4658&amp;'UNESCO Data'!$A$3:$A$4658,0))</f>
        <v>5.0597700000000003</v>
      </c>
      <c r="D379" s="40">
        <f t="array" ref="D379">INDEX('UNESCO Data'!$M$3:$M$4658,MATCH(A379&amp;$D$398,'UNESCO Data'!$B$3:$B$4658&amp;'UNESCO Data'!$A$3:$A$4658,0))</f>
        <v>13.54011</v>
      </c>
      <c r="E379" s="40" t="str">
        <f t="array" ref="E379">INDEX('UNESCO Data'!$M$3:$M$4658,MATCH(A379&amp;$E$398,'UNESCO Data'!$B$3:$B$4658&amp;'UNESCO Data'!$A$3:$A$4658,0))</f>
        <v/>
      </c>
      <c r="F379" s="40" t="str">
        <f t="array" ref="F379">INDEX('UNESCO Data'!$M$3:$M$4658,MATCH(A379&amp;$F$398,'UNESCO Data'!$B$3:$B$4658&amp;'UNESCO Data'!$A$3:$A$4658,0))</f>
        <v/>
      </c>
      <c r="G379" s="40" t="str">
        <f t="array" ref="G379">INDEX('UNESCO Data'!$M$3:$M$4658,MATCH(A379&amp;$G$398,'UNESCO Data'!$B$3:$B$4658&amp;'UNESCO Data'!$A$3:$A$4658,0))</f>
        <v/>
      </c>
      <c r="H379" s="40">
        <f t="array" ref="H379">INDEX('UNESCO Data'!$M$3:$M$4658,MATCH(A379&amp;$H$398,'UNESCO Data'!$B$3:$B$4658&amp;'UNESCO Data'!$A$3:$A$4658,0))</f>
        <v>8.96448</v>
      </c>
      <c r="I379" s="40">
        <f t="array" ref="I379">INDEX('UNESCO Data'!$M$3:$M$4658,MATCH(A379&amp;$I$398,'UNESCO Data'!$B$3:$B$4658&amp;'UNESCO Data'!$A$3:$A$4658,0))</f>
        <v>99.798630000000003</v>
      </c>
      <c r="J379" s="40" t="str">
        <f t="array" ref="J379">INDEX('UNESCO Data'!$M$3:$M$4658,MATCH(A379&amp;$J$397,'UNESCO Data'!$B$3:$B$4658&amp;'UNESCO Data'!$A$3:$A$4658,0))</f>
        <v/>
      </c>
      <c r="K379" s="40">
        <f t="array" ref="K379">INDEX('UNESCO Data'!$M$3:$M$4658,MATCH(A379&amp;$K$397,'UNESCO Data'!$B$3:$B$4658&amp;'UNESCO Data'!$A$3:$A$4658,0))</f>
        <v>19.327549999999999</v>
      </c>
      <c r="L379" s="40">
        <f t="array" ref="L379">INDEX('UNESCO Data'!$M$3:$M$4658,MATCH(A379&amp;$L$397,'UNESCO Data'!$B$3:$B$4658&amp;'UNESCO Data'!$A$3:$A$4658,0))</f>
        <v>12.430440000000001</v>
      </c>
      <c r="M379" s="42">
        <f t="shared" si="13"/>
        <v>7</v>
      </c>
    </row>
    <row r="380" spans="1:13" x14ac:dyDescent="0.25">
      <c r="A380" s="41" t="s">
        <v>182</v>
      </c>
      <c r="B380" s="40" t="str">
        <f t="array" ref="B380">INDEX('UNESCO Data'!$M$3:$M$4658,MATCH(A380&amp;$B$398,'UNESCO Data'!$B$3:$B$4658&amp;'UNESCO Data'!$A$3:$A$4658,0))</f>
        <v/>
      </c>
      <c r="C380" s="40" t="str">
        <f t="array" ref="C380">INDEX('UNESCO Data'!$M$3:$M$4658,MATCH(A380&amp;$C$398,'UNESCO Data'!$B$3:$B$4658&amp;'UNESCO Data'!$A$3:$A$4658,0))</f>
        <v/>
      </c>
      <c r="D380" s="40" t="str">
        <f t="array" ref="D380">INDEX('UNESCO Data'!$M$3:$M$4658,MATCH(A380&amp;$D$398,'UNESCO Data'!$B$3:$B$4658&amp;'UNESCO Data'!$A$3:$A$4658,0))</f>
        <v/>
      </c>
      <c r="E380" s="40" t="str">
        <f t="array" ref="E380">INDEX('UNESCO Data'!$M$3:$M$4658,MATCH(A380&amp;$E$398,'UNESCO Data'!$B$3:$B$4658&amp;'UNESCO Data'!$A$3:$A$4658,0))</f>
        <v/>
      </c>
      <c r="F380" s="40" t="str">
        <f t="array" ref="F380">INDEX('UNESCO Data'!$M$3:$M$4658,MATCH(A380&amp;$F$398,'UNESCO Data'!$B$3:$B$4658&amp;'UNESCO Data'!$A$3:$A$4658,0))</f>
        <v/>
      </c>
      <c r="G380" s="40" t="str">
        <f t="array" ref="G380">INDEX('UNESCO Data'!$M$3:$M$4658,MATCH(A380&amp;$G$398,'UNESCO Data'!$B$3:$B$4658&amp;'UNESCO Data'!$A$3:$A$4658,0))</f>
        <v/>
      </c>
      <c r="H380" s="40" t="str">
        <f t="array" ref="H380">INDEX('UNESCO Data'!$M$3:$M$4658,MATCH(A380&amp;$H$398,'UNESCO Data'!$B$3:$B$4658&amp;'UNESCO Data'!$A$3:$A$4658,0))</f>
        <v/>
      </c>
      <c r="I380" s="40">
        <f t="array" ref="I380">INDEX('UNESCO Data'!$M$3:$M$4658,MATCH(A380&amp;$I$398,'UNESCO Data'!$B$3:$B$4658&amp;'UNESCO Data'!$A$3:$A$4658,0))</f>
        <v>99.764359999999996</v>
      </c>
      <c r="J380" s="40" t="str">
        <f t="array" ref="J380">INDEX('UNESCO Data'!$M$3:$M$4658,MATCH(A380&amp;$J$397,'UNESCO Data'!$B$3:$B$4658&amp;'UNESCO Data'!$A$3:$A$4658,0))</f>
        <v/>
      </c>
      <c r="K380" s="40" t="str">
        <f t="array" ref="K380">INDEX('UNESCO Data'!$M$3:$M$4658,MATCH(A380&amp;$K$397,'UNESCO Data'!$B$3:$B$4658&amp;'UNESCO Data'!$A$3:$A$4658,0))</f>
        <v/>
      </c>
      <c r="L380" s="40">
        <f t="array" ref="L380">INDEX('UNESCO Data'!$M$3:$M$4658,MATCH(A380&amp;$L$397,'UNESCO Data'!$B$3:$B$4658&amp;'UNESCO Data'!$A$3:$A$4658,0))</f>
        <v>20.79551</v>
      </c>
      <c r="M380" s="42">
        <f t="shared" si="13"/>
        <v>2</v>
      </c>
    </row>
    <row r="381" spans="1:13" x14ac:dyDescent="0.25">
      <c r="A381" s="41" t="s">
        <v>183</v>
      </c>
      <c r="B381" s="40">
        <f t="array" ref="B381">INDEX('UNESCO Data'!$M$3:$M$4658,MATCH(A381&amp;$B$398,'UNESCO Data'!$B$3:$B$4658&amp;'UNESCO Data'!$A$3:$A$4658,0))</f>
        <v>5.3908399999999999</v>
      </c>
      <c r="C381" s="40">
        <f t="array" ref="C381">INDEX('UNESCO Data'!$M$3:$M$4658,MATCH(A381&amp;$C$398,'UNESCO Data'!$B$3:$B$4658&amp;'UNESCO Data'!$A$3:$A$4658,0))</f>
        <v>18.930959999999999</v>
      </c>
      <c r="D381" s="40">
        <f t="array" ref="D381">INDEX('UNESCO Data'!$M$3:$M$4658,MATCH(A381&amp;$D$398,'UNESCO Data'!$B$3:$B$4658&amp;'UNESCO Data'!$A$3:$A$4658,0))</f>
        <v>69.486400000000003</v>
      </c>
      <c r="E381" s="40" t="str">
        <f t="array" ref="E381">INDEX('UNESCO Data'!$M$3:$M$4658,MATCH(A381&amp;$E$398,'UNESCO Data'!$B$3:$B$4658&amp;'UNESCO Data'!$A$3:$A$4658,0))</f>
        <v/>
      </c>
      <c r="F381" s="40" t="str">
        <f t="array" ref="F381">INDEX('UNESCO Data'!$M$3:$M$4658,MATCH(A381&amp;$F$398,'UNESCO Data'!$B$3:$B$4658&amp;'UNESCO Data'!$A$3:$A$4658,0))</f>
        <v/>
      </c>
      <c r="G381" s="40" t="str">
        <f t="array" ref="G381">INDEX('UNESCO Data'!$M$3:$M$4658,MATCH(A381&amp;$G$398,'UNESCO Data'!$B$3:$B$4658&amp;'UNESCO Data'!$A$3:$A$4658,0))</f>
        <v/>
      </c>
      <c r="H381" s="40" t="str">
        <f t="array" ref="H381">INDEX('UNESCO Data'!$M$3:$M$4658,MATCH(A381&amp;$H$398,'UNESCO Data'!$B$3:$B$4658&amp;'UNESCO Data'!$A$3:$A$4658,0))</f>
        <v/>
      </c>
      <c r="I381" s="40" t="str">
        <f t="array" ref="I381">INDEX('UNESCO Data'!$M$3:$M$4658,MATCH(A381&amp;$I$398,'UNESCO Data'!$B$3:$B$4658&amp;'UNESCO Data'!$A$3:$A$4658,0))</f>
        <v/>
      </c>
      <c r="J381" s="40" t="str">
        <f t="array" ref="J381">INDEX('UNESCO Data'!$M$3:$M$4658,MATCH(A381&amp;$J$397,'UNESCO Data'!$B$3:$B$4658&amp;'UNESCO Data'!$A$3:$A$4658,0))</f>
        <v/>
      </c>
      <c r="K381" s="40">
        <f t="array" ref="K381">INDEX('UNESCO Data'!$M$3:$M$4658,MATCH(A381&amp;$K$397,'UNESCO Data'!$B$3:$B$4658&amp;'UNESCO Data'!$A$3:$A$4658,0))</f>
        <v>12.71795</v>
      </c>
      <c r="L381" s="40" t="str">
        <f t="array" ref="L381">INDEX('UNESCO Data'!$M$3:$M$4658,MATCH(A381&amp;$L$397,'UNESCO Data'!$B$3:$B$4658&amp;'UNESCO Data'!$A$3:$A$4658,0))</f>
        <v/>
      </c>
      <c r="M381" s="42">
        <f t="shared" si="13"/>
        <v>4</v>
      </c>
    </row>
    <row r="382" spans="1:13" x14ac:dyDescent="0.25">
      <c r="A382" s="41" t="s">
        <v>184</v>
      </c>
      <c r="B382" s="40">
        <f t="array" ref="B382">INDEX('UNESCO Data'!$M$3:$M$4658,MATCH(A382&amp;$B$398,'UNESCO Data'!$B$3:$B$4658&amp;'UNESCO Data'!$A$3:$A$4658,0))</f>
        <v>7.6586499999999997</v>
      </c>
      <c r="C382" s="40">
        <f t="array" ref="C382">INDEX('UNESCO Data'!$M$3:$M$4658,MATCH(A382&amp;$C$398,'UNESCO Data'!$B$3:$B$4658&amp;'UNESCO Data'!$A$3:$A$4658,0))</f>
        <v>15.579750000000001</v>
      </c>
      <c r="D382" s="40">
        <f t="array" ref="D382">INDEX('UNESCO Data'!$M$3:$M$4658,MATCH(A382&amp;$D$398,'UNESCO Data'!$B$3:$B$4658&amp;'UNESCO Data'!$A$3:$A$4658,0))</f>
        <v>47.381459999999997</v>
      </c>
      <c r="E382" s="40">
        <f t="array" ref="E382">INDEX('UNESCO Data'!$M$3:$M$4658,MATCH(A382&amp;$E$398,'UNESCO Data'!$B$3:$B$4658&amp;'UNESCO Data'!$A$3:$A$4658,0))</f>
        <v>35.681750000000001</v>
      </c>
      <c r="F382" s="40">
        <f t="array" ref="F382">INDEX('UNESCO Data'!$M$3:$M$4658,MATCH(A382&amp;$F$398,'UNESCO Data'!$B$3:$B$4658&amp;'UNESCO Data'!$A$3:$A$4658,0))</f>
        <v>24.990079999999999</v>
      </c>
      <c r="G382" s="40">
        <f t="array" ref="G382">INDEX('UNESCO Data'!$M$3:$M$4658,MATCH(A382&amp;$G$398,'UNESCO Data'!$B$3:$B$4658&amp;'UNESCO Data'!$A$3:$A$4658,0))</f>
        <v>19.994679999999999</v>
      </c>
      <c r="H382" s="40">
        <f t="array" ref="H382">INDEX('UNESCO Data'!$M$3:$M$4658,MATCH(A382&amp;$H$398,'UNESCO Data'!$B$3:$B$4658&amp;'UNESCO Data'!$A$3:$A$4658,0))</f>
        <v>6.3337500000000002</v>
      </c>
      <c r="I382" s="40">
        <f t="array" ref="I382">INDEX('UNESCO Data'!$M$3:$M$4658,MATCH(A382&amp;$I$398,'UNESCO Data'!$B$3:$B$4658&amp;'UNESCO Data'!$A$3:$A$4658,0))</f>
        <v>87.427369999999996</v>
      </c>
      <c r="J382" s="40">
        <f t="array" ref="J382">INDEX('UNESCO Data'!$M$3:$M$4658,MATCH(A382&amp;$J$397,'UNESCO Data'!$B$3:$B$4658&amp;'UNESCO Data'!$A$3:$A$4658,0))</f>
        <v>89.416709999999995</v>
      </c>
      <c r="K382" s="40">
        <f t="array" ref="K382">INDEX('UNESCO Data'!$M$3:$M$4658,MATCH(A382&amp;$K$397,'UNESCO Data'!$B$3:$B$4658&amp;'UNESCO Data'!$A$3:$A$4658,0))</f>
        <v>45.591090000000001</v>
      </c>
      <c r="L382" s="40">
        <f t="array" ref="L382">INDEX('UNESCO Data'!$M$3:$M$4658,MATCH(A382&amp;$L$397,'UNESCO Data'!$B$3:$B$4658&amp;'UNESCO Data'!$A$3:$A$4658,0))</f>
        <v>11.70491</v>
      </c>
      <c r="M382" s="42">
        <f t="shared" si="13"/>
        <v>11</v>
      </c>
    </row>
    <row r="383" spans="1:13" x14ac:dyDescent="0.25">
      <c r="A383" s="41" t="s">
        <v>185</v>
      </c>
      <c r="B383" s="40">
        <f t="array" ref="B383">INDEX('UNESCO Data'!$M$3:$M$4658,MATCH(A383&amp;$B$398,'UNESCO Data'!$B$3:$B$4658&amp;'UNESCO Data'!$A$3:$A$4658,0))</f>
        <v>4.4877799999999999</v>
      </c>
      <c r="C383" s="40">
        <f t="array" ref="C383">INDEX('UNESCO Data'!$M$3:$M$4658,MATCH(A383&amp;$C$398,'UNESCO Data'!$B$3:$B$4658&amp;'UNESCO Data'!$A$3:$A$4658,0))</f>
        <v>2.44469</v>
      </c>
      <c r="D383" s="40">
        <f t="array" ref="D383">INDEX('UNESCO Data'!$M$3:$M$4658,MATCH(A383&amp;$D$398,'UNESCO Data'!$B$3:$B$4658&amp;'UNESCO Data'!$A$3:$A$4658,0))</f>
        <v>7.5603899999999999</v>
      </c>
      <c r="E383" s="40">
        <f t="array" ref="E383">INDEX('UNESCO Data'!$M$3:$M$4658,MATCH(A383&amp;$E$398,'UNESCO Data'!$B$3:$B$4658&amp;'UNESCO Data'!$A$3:$A$4658,0))</f>
        <v>99.689149999999998</v>
      </c>
      <c r="F383" s="40">
        <f t="array" ref="F383">INDEX('UNESCO Data'!$M$3:$M$4658,MATCH(A383&amp;$F$398,'UNESCO Data'!$B$3:$B$4658&amp;'UNESCO Data'!$A$3:$A$4658,0))</f>
        <v>95.410589999999999</v>
      </c>
      <c r="G383" s="40">
        <f t="array" ref="G383">INDEX('UNESCO Data'!$M$3:$M$4658,MATCH(A383&amp;$G$398,'UNESCO Data'!$B$3:$B$4658&amp;'UNESCO Data'!$A$3:$A$4658,0))</f>
        <v>93.777699999999996</v>
      </c>
      <c r="H383" s="40">
        <f t="array" ref="H383">INDEX('UNESCO Data'!$M$3:$M$4658,MATCH(A383&amp;$H$398,'UNESCO Data'!$B$3:$B$4658&amp;'UNESCO Data'!$A$3:$A$4658,0))</f>
        <v>13.66409</v>
      </c>
      <c r="I383" s="40">
        <f t="array" ref="I383">INDEX('UNESCO Data'!$M$3:$M$4658,MATCH(A383&amp;$I$398,'UNESCO Data'!$B$3:$B$4658&amp;'UNESCO Data'!$A$3:$A$4658,0))</f>
        <v>99.720160000000007</v>
      </c>
      <c r="J383" s="40">
        <f t="array" ref="J383">INDEX('UNESCO Data'!$M$3:$M$4658,MATCH(A383&amp;$J$397,'UNESCO Data'!$B$3:$B$4658&amp;'UNESCO Data'!$A$3:$A$4658,0))</f>
        <v>99.888310000000004</v>
      </c>
      <c r="K383" s="40">
        <f t="array" ref="K383">INDEX('UNESCO Data'!$M$3:$M$4658,MATCH(A383&amp;$K$397,'UNESCO Data'!$B$3:$B$4658&amp;'UNESCO Data'!$A$3:$A$4658,0))</f>
        <v>16.89406</v>
      </c>
      <c r="L383" s="40">
        <f t="array" ref="L383">INDEX('UNESCO Data'!$M$3:$M$4658,MATCH(A383&amp;$L$397,'UNESCO Data'!$B$3:$B$4658&amp;'UNESCO Data'!$A$3:$A$4658,0))</f>
        <v>13.12135</v>
      </c>
      <c r="M383" s="42">
        <f t="shared" si="13"/>
        <v>11</v>
      </c>
    </row>
    <row r="384" spans="1:13" x14ac:dyDescent="0.25">
      <c r="A384" s="41" t="s">
        <v>186</v>
      </c>
      <c r="B384" s="40">
        <f t="array" ref="B384">INDEX('UNESCO Data'!$M$3:$M$4658,MATCH(A384&amp;$B$398,'UNESCO Data'!$B$3:$B$4658&amp;'UNESCO Data'!$A$3:$A$4658,0))</f>
        <v>3.8082400000000001</v>
      </c>
      <c r="C384" s="40" t="str">
        <f t="array" ref="C384">INDEX('UNESCO Data'!$M$3:$M$4658,MATCH(A384&amp;$C$398,'UNESCO Data'!$B$3:$B$4658&amp;'UNESCO Data'!$A$3:$A$4658,0))</f>
        <v/>
      </c>
      <c r="D384" s="40" t="str">
        <f t="array" ref="D384">INDEX('UNESCO Data'!$M$3:$M$4658,MATCH(A384&amp;$D$398,'UNESCO Data'!$B$3:$B$4658&amp;'UNESCO Data'!$A$3:$A$4658,0))</f>
        <v/>
      </c>
      <c r="E384" s="40" t="str">
        <f t="array" ref="E384">INDEX('UNESCO Data'!$M$3:$M$4658,MATCH(A384&amp;$E$398,'UNESCO Data'!$B$3:$B$4658&amp;'UNESCO Data'!$A$3:$A$4658,0))</f>
        <v/>
      </c>
      <c r="F384" s="40" t="str">
        <f t="array" ref="F384">INDEX('UNESCO Data'!$M$3:$M$4658,MATCH(A384&amp;$F$398,'UNESCO Data'!$B$3:$B$4658&amp;'UNESCO Data'!$A$3:$A$4658,0))</f>
        <v/>
      </c>
      <c r="G384" s="40" t="str">
        <f t="array" ref="G384">INDEX('UNESCO Data'!$M$3:$M$4658,MATCH(A384&amp;$G$398,'UNESCO Data'!$B$3:$B$4658&amp;'UNESCO Data'!$A$3:$A$4658,0))</f>
        <v/>
      </c>
      <c r="H384" s="40" t="str">
        <f t="array" ref="H384">INDEX('UNESCO Data'!$M$3:$M$4658,MATCH(A384&amp;$H$398,'UNESCO Data'!$B$3:$B$4658&amp;'UNESCO Data'!$A$3:$A$4658,0))</f>
        <v/>
      </c>
      <c r="I384" s="40">
        <f t="array" ref="I384">INDEX('UNESCO Data'!$M$3:$M$4658,MATCH(A384&amp;$I$398,'UNESCO Data'!$B$3:$B$4658&amp;'UNESCO Data'!$A$3:$A$4658,0))</f>
        <v>99.643169999999998</v>
      </c>
      <c r="J384" s="40">
        <f t="array" ref="J384">INDEX('UNESCO Data'!$M$3:$M$4658,MATCH(A384&amp;$J$397,'UNESCO Data'!$B$3:$B$4658&amp;'UNESCO Data'!$A$3:$A$4658,0))</f>
        <v>100</v>
      </c>
      <c r="K384" s="40">
        <f t="array" ref="K384">INDEX('UNESCO Data'!$M$3:$M$4658,MATCH(A384&amp;$K$397,'UNESCO Data'!$B$3:$B$4658&amp;'UNESCO Data'!$A$3:$A$4658,0))</f>
        <v>23.617940000000001</v>
      </c>
      <c r="L384" s="40" t="str">
        <f t="array" ref="L384">INDEX('UNESCO Data'!$M$3:$M$4658,MATCH(A384&amp;$L$397,'UNESCO Data'!$B$3:$B$4658&amp;'UNESCO Data'!$A$3:$A$4658,0))</f>
        <v/>
      </c>
      <c r="M384" s="42">
        <f t="shared" si="13"/>
        <v>4</v>
      </c>
    </row>
    <row r="385" spans="1:13" ht="39.6" x14ac:dyDescent="0.25">
      <c r="A385" s="41" t="s">
        <v>187</v>
      </c>
      <c r="B385" s="40">
        <f t="array" ref="B385">INDEX('UNESCO Data'!$M$3:$M$4658,MATCH(A385&amp;$B$398,'UNESCO Data'!$B$3:$B$4658&amp;'UNESCO Data'!$A$3:$A$4658,0))</f>
        <v>0.12878999999999999</v>
      </c>
      <c r="C385" s="40">
        <f t="array" ref="C385">INDEX('UNESCO Data'!$M$3:$M$4658,MATCH(A385&amp;$C$398,'UNESCO Data'!$B$3:$B$4658&amp;'UNESCO Data'!$A$3:$A$4658,0))</f>
        <v>1.52843</v>
      </c>
      <c r="D385" s="40">
        <f t="array" ref="D385">INDEX('UNESCO Data'!$M$3:$M$4658,MATCH(A385&amp;$D$398,'UNESCO Data'!$B$3:$B$4658&amp;'UNESCO Data'!$A$3:$A$4658,0))</f>
        <v>6.3515300000000003</v>
      </c>
      <c r="E385" s="40" t="str">
        <f t="array" ref="E385">INDEX('UNESCO Data'!$M$3:$M$4658,MATCH(A385&amp;$E$398,'UNESCO Data'!$B$3:$B$4658&amp;'UNESCO Data'!$A$3:$A$4658,0))</f>
        <v/>
      </c>
      <c r="F385" s="40">
        <f t="array" ref="F385">INDEX('UNESCO Data'!$M$3:$M$4658,MATCH(A385&amp;$F$398,'UNESCO Data'!$B$3:$B$4658&amp;'UNESCO Data'!$A$3:$A$4658,0))</f>
        <v>100</v>
      </c>
      <c r="G385" s="40">
        <f t="array" ref="G385">INDEX('UNESCO Data'!$M$3:$M$4658,MATCH(A385&amp;$G$398,'UNESCO Data'!$B$3:$B$4658&amp;'UNESCO Data'!$A$3:$A$4658,0))</f>
        <v>89.833179999999999</v>
      </c>
      <c r="H385" s="40">
        <f t="array" ref="H385">INDEX('UNESCO Data'!$M$3:$M$4658,MATCH(A385&amp;$H$398,'UNESCO Data'!$B$3:$B$4658&amp;'UNESCO Data'!$A$3:$A$4658,0))</f>
        <v>12.81255</v>
      </c>
      <c r="I385" s="40" t="str">
        <f t="array" ref="I385">INDEX('UNESCO Data'!$M$3:$M$4658,MATCH(A385&amp;$I$398,'UNESCO Data'!$B$3:$B$4658&amp;'UNESCO Data'!$A$3:$A$4658,0))</f>
        <v/>
      </c>
      <c r="J385" s="40" t="str">
        <f t="array" ref="J385">INDEX('UNESCO Data'!$M$3:$M$4658,MATCH(A385&amp;$J$397,'UNESCO Data'!$B$3:$B$4658&amp;'UNESCO Data'!$A$3:$A$4658,0))</f>
        <v/>
      </c>
      <c r="K385" s="40">
        <f t="array" ref="K385">INDEX('UNESCO Data'!$M$3:$M$4658,MATCH(A385&amp;$K$397,'UNESCO Data'!$B$3:$B$4658&amp;'UNESCO Data'!$A$3:$A$4658,0))</f>
        <v>17.388200000000001</v>
      </c>
      <c r="L385" s="40">
        <f t="array" ref="L385">INDEX('UNESCO Data'!$M$3:$M$4658,MATCH(A385&amp;$L$397,'UNESCO Data'!$B$3:$B$4658&amp;'UNESCO Data'!$A$3:$A$4658,0))</f>
        <v>13.880240000000001</v>
      </c>
      <c r="M385" s="42">
        <f t="shared" si="13"/>
        <v>8</v>
      </c>
    </row>
    <row r="386" spans="1:13" ht="26.4" x14ac:dyDescent="0.25">
      <c r="A386" s="41" t="s">
        <v>188</v>
      </c>
      <c r="B386" s="40">
        <f t="array" ref="B386">INDEX('UNESCO Data'!$M$3:$M$4658,MATCH(A386&amp;$B$398,'UNESCO Data'!$B$3:$B$4658&amp;'UNESCO Data'!$A$3:$A$4658,0))</f>
        <v>20.505189999999999</v>
      </c>
      <c r="C386" s="40">
        <f t="array" ref="C386">INDEX('UNESCO Data'!$M$3:$M$4658,MATCH(A386&amp;$C$398,'UNESCO Data'!$B$3:$B$4658&amp;'UNESCO Data'!$A$3:$A$4658,0))</f>
        <v>37.758499999999998</v>
      </c>
      <c r="D386" s="40">
        <f t="array" ref="D386">INDEX('UNESCO Data'!$M$3:$M$4658,MATCH(A386&amp;$D$398,'UNESCO Data'!$B$3:$B$4658&amp;'UNESCO Data'!$A$3:$A$4658,0))</f>
        <v>61.023530000000001</v>
      </c>
      <c r="E386" s="40">
        <f t="array" ref="E386">INDEX('UNESCO Data'!$M$3:$M$4658,MATCH(A386&amp;$E$398,'UNESCO Data'!$B$3:$B$4658&amp;'UNESCO Data'!$A$3:$A$4658,0))</f>
        <v>69.981359999999995</v>
      </c>
      <c r="F386" s="40">
        <f t="array" ref="F386">INDEX('UNESCO Data'!$M$3:$M$4658,MATCH(A386&amp;$F$398,'UNESCO Data'!$B$3:$B$4658&amp;'UNESCO Data'!$A$3:$A$4658,0))</f>
        <v>15.72353</v>
      </c>
      <c r="G386" s="40">
        <f t="array" ref="G386">INDEX('UNESCO Data'!$M$3:$M$4658,MATCH(A386&amp;$G$398,'UNESCO Data'!$B$3:$B$4658&amp;'UNESCO Data'!$A$3:$A$4658,0))</f>
        <v>3.79467</v>
      </c>
      <c r="H386" s="40">
        <f t="array" ref="H386">INDEX('UNESCO Data'!$M$3:$M$4658,MATCH(A386&amp;$H$398,'UNESCO Data'!$B$3:$B$4658&amp;'UNESCO Data'!$A$3:$A$4658,0))</f>
        <v>6.0924899999999997</v>
      </c>
      <c r="I386" s="40">
        <f t="array" ref="I386">INDEX('UNESCO Data'!$M$3:$M$4658,MATCH(A386&amp;$I$398,'UNESCO Data'!$B$3:$B$4658&amp;'UNESCO Data'!$A$3:$A$4658,0))</f>
        <v>87.45008</v>
      </c>
      <c r="J386" s="40">
        <f t="array" ref="J386">INDEX('UNESCO Data'!$M$3:$M$4658,MATCH(A386&amp;$J$397,'UNESCO Data'!$B$3:$B$4658&amp;'UNESCO Data'!$A$3:$A$4658,0))</f>
        <v>98.98621</v>
      </c>
      <c r="K386" s="40">
        <f t="array" ref="K386">INDEX('UNESCO Data'!$M$3:$M$4658,MATCH(A386&amp;$K$397,'UNESCO Data'!$B$3:$B$4658&amp;'UNESCO Data'!$A$3:$A$4658,0))</f>
        <v>43.060310000000001</v>
      </c>
      <c r="L386" s="40">
        <f t="array" ref="L386">INDEX('UNESCO Data'!$M$3:$M$4658,MATCH(A386&amp;$L$397,'UNESCO Data'!$B$3:$B$4658&amp;'UNESCO Data'!$A$3:$A$4658,0))</f>
        <v>17.2971</v>
      </c>
      <c r="M386" s="42">
        <f t="shared" si="13"/>
        <v>11</v>
      </c>
    </row>
    <row r="387" spans="1:13" x14ac:dyDescent="0.25">
      <c r="A387" s="41" t="s">
        <v>189</v>
      </c>
      <c r="B387" s="40">
        <f t="array" ref="B387">INDEX('UNESCO Data'!$M$3:$M$4658,MATCH(A387&amp;$B$398,'UNESCO Data'!$B$3:$B$4658&amp;'UNESCO Data'!$A$3:$A$4658,0))</f>
        <v>5.8411900000000001</v>
      </c>
      <c r="C387" s="40">
        <f t="array" ref="C387">INDEX('UNESCO Data'!$M$3:$M$4658,MATCH(A387&amp;$C$398,'UNESCO Data'!$B$3:$B$4658&amp;'UNESCO Data'!$A$3:$A$4658,0))</f>
        <v>1.50346</v>
      </c>
      <c r="D387" s="40">
        <f t="array" ref="D387">INDEX('UNESCO Data'!$M$3:$M$4658,MATCH(A387&amp;$D$398,'UNESCO Data'!$B$3:$B$4658&amp;'UNESCO Data'!$A$3:$A$4658,0))</f>
        <v>8.4246999999999996</v>
      </c>
      <c r="E387" s="40">
        <f t="array" ref="E387">INDEX('UNESCO Data'!$M$3:$M$4658,MATCH(A387&amp;$E$398,'UNESCO Data'!$B$3:$B$4658&amp;'UNESCO Data'!$A$3:$A$4658,0))</f>
        <v>99.64922</v>
      </c>
      <c r="F387" s="40">
        <f t="array" ref="F387">INDEX('UNESCO Data'!$M$3:$M$4658,MATCH(A387&amp;$F$398,'UNESCO Data'!$B$3:$B$4658&amp;'UNESCO Data'!$A$3:$A$4658,0))</f>
        <v>97.964200000000005</v>
      </c>
      <c r="G387" s="40">
        <f t="array" ref="G387">INDEX('UNESCO Data'!$M$3:$M$4658,MATCH(A387&amp;$G$398,'UNESCO Data'!$B$3:$B$4658&amp;'UNESCO Data'!$A$3:$A$4658,0))</f>
        <v>88.20975</v>
      </c>
      <c r="H387" s="40">
        <f t="array" ref="H387">INDEX('UNESCO Data'!$M$3:$M$4658,MATCH(A387&amp;$H$398,'UNESCO Data'!$B$3:$B$4658&amp;'UNESCO Data'!$A$3:$A$4658,0))</f>
        <v>13.49591</v>
      </c>
      <c r="I387" s="40" t="str">
        <f t="array" ref="I387">INDEX('UNESCO Data'!$M$3:$M$4658,MATCH(A387&amp;$I$398,'UNESCO Data'!$B$3:$B$4658&amp;'UNESCO Data'!$A$3:$A$4658,0))</f>
        <v/>
      </c>
      <c r="J387" s="40" t="str">
        <f t="array" ref="J387">INDEX('UNESCO Data'!$M$3:$M$4658,MATCH(A387&amp;$J$397,'UNESCO Data'!$B$3:$B$4658&amp;'UNESCO Data'!$A$3:$A$4658,0))</f>
        <v/>
      </c>
      <c r="K387" s="40">
        <f t="array" ref="K387">INDEX('UNESCO Data'!$M$3:$M$4658,MATCH(A387&amp;$K$397,'UNESCO Data'!$B$3:$B$4658&amp;'UNESCO Data'!$A$3:$A$4658,0))</f>
        <v>14.53749</v>
      </c>
      <c r="L387" s="40">
        <f t="array" ref="L387">INDEX('UNESCO Data'!$M$3:$M$4658,MATCH(A387&amp;$L$397,'UNESCO Data'!$B$3:$B$4658&amp;'UNESCO Data'!$A$3:$A$4658,0))</f>
        <v>14.5482</v>
      </c>
      <c r="M387" s="42">
        <f t="shared" si="13"/>
        <v>9</v>
      </c>
    </row>
    <row r="388" spans="1:13" x14ac:dyDescent="0.25">
      <c r="A388" s="41" t="s">
        <v>190</v>
      </c>
      <c r="B388" s="40">
        <f t="array" ref="B388">INDEX('UNESCO Data'!$M$3:$M$4658,MATCH(A388&amp;$B$398,'UNESCO Data'!$B$3:$B$4658&amp;'UNESCO Data'!$A$3:$A$4658,0))</f>
        <v>5.4516999999999998</v>
      </c>
      <c r="C388" s="40">
        <f t="array" ref="C388">INDEX('UNESCO Data'!$M$3:$M$4658,MATCH(A388&amp;$C$398,'UNESCO Data'!$B$3:$B$4658&amp;'UNESCO Data'!$A$3:$A$4658,0))</f>
        <v>5.6479999999999997</v>
      </c>
      <c r="D388" s="40">
        <f t="array" ref="D388">INDEX('UNESCO Data'!$M$3:$M$4658,MATCH(A388&amp;$D$398,'UNESCO Data'!$B$3:$B$4658&amp;'UNESCO Data'!$A$3:$A$4658,0))</f>
        <v>20.956600000000002</v>
      </c>
      <c r="E388" s="40">
        <f t="array" ref="E388">INDEX('UNESCO Data'!$M$3:$M$4658,MATCH(A388&amp;$E$398,'UNESCO Data'!$B$3:$B$4658&amp;'UNESCO Data'!$A$3:$A$4658,0))</f>
        <v>96.46</v>
      </c>
      <c r="F388" s="40">
        <f t="array" ref="F388">INDEX('UNESCO Data'!$M$3:$M$4658,MATCH(A388&amp;$F$398,'UNESCO Data'!$B$3:$B$4658&amp;'UNESCO Data'!$A$3:$A$4658,0))</f>
        <v>58.501930000000002</v>
      </c>
      <c r="G388" s="40">
        <f t="array" ref="G388">INDEX('UNESCO Data'!$M$3:$M$4658,MATCH(A388&amp;$G$398,'UNESCO Data'!$B$3:$B$4658&amp;'UNESCO Data'!$A$3:$A$4658,0))</f>
        <v>39.385190000000001</v>
      </c>
      <c r="H388" s="40">
        <f t="array" ref="H388">INDEX('UNESCO Data'!$M$3:$M$4658,MATCH(A388&amp;$H$398,'UNESCO Data'!$B$3:$B$4658&amp;'UNESCO Data'!$A$3:$A$4658,0))</f>
        <v>8.39419</v>
      </c>
      <c r="I388" s="40">
        <f t="array" ref="I388">INDEX('UNESCO Data'!$M$3:$M$4658,MATCH(A388&amp;$I$398,'UNESCO Data'!$B$3:$B$4658&amp;'UNESCO Data'!$A$3:$A$4658,0))</f>
        <v>98.250600000000006</v>
      </c>
      <c r="J388" s="40">
        <f t="array" ref="J388">INDEX('UNESCO Data'!$M$3:$M$4658,MATCH(A388&amp;$J$397,'UNESCO Data'!$B$3:$B$4658&amp;'UNESCO Data'!$A$3:$A$4658,0))</f>
        <v>100</v>
      </c>
      <c r="K388" s="40">
        <f t="array" ref="K388">INDEX('UNESCO Data'!$M$3:$M$4658,MATCH(A388&amp;$K$397,'UNESCO Data'!$B$3:$B$4658&amp;'UNESCO Data'!$A$3:$A$4658,0))</f>
        <v>11.46753</v>
      </c>
      <c r="L388" s="40">
        <f t="array" ref="L388">INDEX('UNESCO Data'!$M$3:$M$4658,MATCH(A388&amp;$L$397,'UNESCO Data'!$B$3:$B$4658&amp;'UNESCO Data'!$A$3:$A$4658,0))</f>
        <v>14.925890000000001</v>
      </c>
      <c r="M388" s="42">
        <f t="shared" si="13"/>
        <v>11</v>
      </c>
    </row>
    <row r="389" spans="1:13" x14ac:dyDescent="0.25">
      <c r="A389" s="41" t="s">
        <v>191</v>
      </c>
      <c r="B389" s="40">
        <f t="array" ref="B389">INDEX('UNESCO Data'!$M$3:$M$4658,MATCH(A389&amp;$B$398,'UNESCO Data'!$B$3:$B$4658&amp;'UNESCO Data'!$A$3:$A$4658,0))</f>
        <v>1.8144199999999999</v>
      </c>
      <c r="C389" s="40">
        <f t="array" ref="C389">INDEX('UNESCO Data'!$M$3:$M$4658,MATCH(A389&amp;$C$398,'UNESCO Data'!$B$3:$B$4658&amp;'UNESCO Data'!$A$3:$A$4658,0))</f>
        <v>1.7902199999999999</v>
      </c>
      <c r="D389" s="40">
        <f t="array" ref="D389">INDEX('UNESCO Data'!$M$3:$M$4658,MATCH(A389&amp;$D$398,'UNESCO Data'!$B$3:$B$4658&amp;'UNESCO Data'!$A$3:$A$4658,0))</f>
        <v>11.0025</v>
      </c>
      <c r="E389" s="40" t="str">
        <f t="array" ref="E389">INDEX('UNESCO Data'!$M$3:$M$4658,MATCH(A389&amp;$E$398,'UNESCO Data'!$B$3:$B$4658&amp;'UNESCO Data'!$A$3:$A$4658,0))</f>
        <v/>
      </c>
      <c r="F389" s="40" t="str">
        <f t="array" ref="F389">INDEX('UNESCO Data'!$M$3:$M$4658,MATCH(A389&amp;$F$398,'UNESCO Data'!$B$3:$B$4658&amp;'UNESCO Data'!$A$3:$A$4658,0))</f>
        <v/>
      </c>
      <c r="G389" s="40" t="str">
        <f t="array" ref="G389">INDEX('UNESCO Data'!$M$3:$M$4658,MATCH(A389&amp;$G$398,'UNESCO Data'!$B$3:$B$4658&amp;'UNESCO Data'!$A$3:$A$4658,0))</f>
        <v/>
      </c>
      <c r="H389" s="40">
        <f t="array" ref="H389">INDEX('UNESCO Data'!$M$3:$M$4658,MATCH(A389&amp;$H$398,'UNESCO Data'!$B$3:$B$4658&amp;'UNESCO Data'!$A$3:$A$4658,0))</f>
        <v>11.55514</v>
      </c>
      <c r="I389" s="40">
        <f t="array" ref="I389">INDEX('UNESCO Data'!$M$3:$M$4658,MATCH(A389&amp;$I$398,'UNESCO Data'!$B$3:$B$4658&amp;'UNESCO Data'!$A$3:$A$4658,0))</f>
        <v>100</v>
      </c>
      <c r="J389" s="40">
        <f t="array" ref="J389">INDEX('UNESCO Data'!$M$3:$M$4658,MATCH(A389&amp;$J$397,'UNESCO Data'!$B$3:$B$4658&amp;'UNESCO Data'!$A$3:$A$4658,0))</f>
        <v>100</v>
      </c>
      <c r="K389" s="40">
        <f t="array" ref="K389">INDEX('UNESCO Data'!$M$3:$M$4658,MATCH(A389&amp;$K$397,'UNESCO Data'!$B$3:$B$4658&amp;'UNESCO Data'!$A$3:$A$4658,0))</f>
        <v>20.424430000000001</v>
      </c>
      <c r="L389" s="40" t="str">
        <f t="array" ref="L389">INDEX('UNESCO Data'!$M$3:$M$4658,MATCH(A389&amp;$L$397,'UNESCO Data'!$B$3:$B$4658&amp;'UNESCO Data'!$A$3:$A$4658,0))</f>
        <v/>
      </c>
      <c r="M389" s="42">
        <f t="shared" si="13"/>
        <v>7</v>
      </c>
    </row>
    <row r="390" spans="1:13" x14ac:dyDescent="0.25">
      <c r="A390" s="41" t="s">
        <v>192</v>
      </c>
      <c r="B390" s="40">
        <f t="array" ref="B390">INDEX('UNESCO Data'!$M$3:$M$4658,MATCH(A390&amp;$B$398,'UNESCO Data'!$B$3:$B$4658&amp;'UNESCO Data'!$A$3:$A$4658,0))</f>
        <v>14.467320000000001</v>
      </c>
      <c r="C390" s="40">
        <f t="array" ref="C390">INDEX('UNESCO Data'!$M$3:$M$4658,MATCH(A390&amp;$C$398,'UNESCO Data'!$B$3:$B$4658&amp;'UNESCO Data'!$A$3:$A$4658,0))</f>
        <v>0.97070999999999996</v>
      </c>
      <c r="D390" s="40">
        <f t="array" ref="D390">INDEX('UNESCO Data'!$M$3:$M$4658,MATCH(A390&amp;$D$398,'UNESCO Data'!$B$3:$B$4658&amp;'UNESCO Data'!$A$3:$A$4658,0))</f>
        <v>42.958959999999998</v>
      </c>
      <c r="E390" s="40" t="str">
        <f t="array" ref="E390">INDEX('UNESCO Data'!$M$3:$M$4658,MATCH(A390&amp;$E$398,'UNESCO Data'!$B$3:$B$4658&amp;'UNESCO Data'!$A$3:$A$4658,0))</f>
        <v/>
      </c>
      <c r="F390" s="40" t="str">
        <f t="array" ref="F390">INDEX('UNESCO Data'!$M$3:$M$4658,MATCH(A390&amp;$F$398,'UNESCO Data'!$B$3:$B$4658&amp;'UNESCO Data'!$A$3:$A$4658,0))</f>
        <v/>
      </c>
      <c r="G390" s="40" t="str">
        <f t="array" ref="G390">INDEX('UNESCO Data'!$M$3:$M$4658,MATCH(A390&amp;$G$398,'UNESCO Data'!$B$3:$B$4658&amp;'UNESCO Data'!$A$3:$A$4658,0))</f>
        <v/>
      </c>
      <c r="H390" s="40" t="str">
        <f t="array" ref="H390">INDEX('UNESCO Data'!$M$3:$M$4658,MATCH(A390&amp;$H$398,'UNESCO Data'!$B$3:$B$4658&amp;'UNESCO Data'!$A$3:$A$4658,0))</f>
        <v/>
      </c>
      <c r="I390" s="40">
        <f t="array" ref="I390">INDEX('UNESCO Data'!$M$3:$M$4658,MATCH(A390&amp;$I$398,'UNESCO Data'!$B$3:$B$4658&amp;'UNESCO Data'!$A$3:$A$4658,0))</f>
        <v>95.487319999999997</v>
      </c>
      <c r="J390" s="40">
        <f t="array" ref="J390">INDEX('UNESCO Data'!$M$3:$M$4658,MATCH(A390&amp;$J$397,'UNESCO Data'!$B$3:$B$4658&amp;'UNESCO Data'!$A$3:$A$4658,0))</f>
        <v>27.935220000000001</v>
      </c>
      <c r="K390" s="40">
        <f t="array" ref="K390">INDEX('UNESCO Data'!$M$3:$M$4658,MATCH(A390&amp;$K$397,'UNESCO Data'!$B$3:$B$4658&amp;'UNESCO Data'!$A$3:$A$4658,0))</f>
        <v>26.565069999999999</v>
      </c>
      <c r="L390" s="40">
        <f t="array" ref="L390">INDEX('UNESCO Data'!$M$3:$M$4658,MATCH(A390&amp;$L$397,'UNESCO Data'!$B$3:$B$4658&amp;'UNESCO Data'!$A$3:$A$4658,0))</f>
        <v>22.298459999999999</v>
      </c>
      <c r="M390" s="42">
        <f t="shared" si="13"/>
        <v>7</v>
      </c>
    </row>
    <row r="391" spans="1:13" ht="26.4" x14ac:dyDescent="0.25">
      <c r="A391" s="41" t="s">
        <v>193</v>
      </c>
      <c r="B391" s="40">
        <f t="array" ref="B391">INDEX('UNESCO Data'!$M$3:$M$4658,MATCH(A391&amp;$B$398,'UNESCO Data'!$B$3:$B$4658&amp;'UNESCO Data'!$A$3:$A$4658,0))</f>
        <v>7.5661399999999999</v>
      </c>
      <c r="C391" s="40">
        <f t="array" ref="C391">INDEX('UNESCO Data'!$M$3:$M$4658,MATCH(A391&amp;$C$398,'UNESCO Data'!$B$3:$B$4658&amp;'UNESCO Data'!$A$3:$A$4658,0))</f>
        <v>10.387840000000001</v>
      </c>
      <c r="D391" s="40">
        <f t="array" ref="D391">INDEX('UNESCO Data'!$M$3:$M$4658,MATCH(A391&amp;$D$398,'UNESCO Data'!$B$3:$B$4658&amp;'UNESCO Data'!$A$3:$A$4658,0))</f>
        <v>30.60379</v>
      </c>
      <c r="E391" s="40">
        <f t="array" ref="E391">INDEX('UNESCO Data'!$M$3:$M$4658,MATCH(A391&amp;$E$398,'UNESCO Data'!$B$3:$B$4658&amp;'UNESCO Data'!$A$3:$A$4658,0))</f>
        <v>93.4</v>
      </c>
      <c r="F391" s="40" t="str">
        <f t="array" ref="F391">INDEX('UNESCO Data'!$M$3:$M$4658,MATCH(A391&amp;$F$398,'UNESCO Data'!$B$3:$B$4658&amp;'UNESCO Data'!$A$3:$A$4658,0))</f>
        <v/>
      </c>
      <c r="G391" s="40" t="str">
        <f t="array" ref="G391">INDEX('UNESCO Data'!$M$3:$M$4658,MATCH(A391&amp;$G$398,'UNESCO Data'!$B$3:$B$4658&amp;'UNESCO Data'!$A$3:$A$4658,0))</f>
        <v/>
      </c>
      <c r="H391" s="40">
        <f t="array" ref="H391">INDEX('UNESCO Data'!$M$3:$M$4658,MATCH(A391&amp;$H$398,'UNESCO Data'!$B$3:$B$4658&amp;'UNESCO Data'!$A$3:$A$4658,0))</f>
        <v>9.6456099999999996</v>
      </c>
      <c r="I391" s="40">
        <f t="array" ref="I391">INDEX('UNESCO Data'!$M$3:$M$4658,MATCH(A391&amp;$I$398,'UNESCO Data'!$B$3:$B$4658&amp;'UNESCO Data'!$A$3:$A$4658,0))</f>
        <v>97.129239999999996</v>
      </c>
      <c r="J391" s="40" t="str">
        <f t="array" ref="J391">INDEX('UNESCO Data'!$M$3:$M$4658,MATCH(A391&amp;$J$397,'UNESCO Data'!$B$3:$B$4658&amp;'UNESCO Data'!$A$3:$A$4658,0))</f>
        <v/>
      </c>
      <c r="K391" s="40" t="str">
        <f t="array" ref="K391">INDEX('UNESCO Data'!$M$3:$M$4658,MATCH(A391&amp;$K$397,'UNESCO Data'!$B$3:$B$4658&amp;'UNESCO Data'!$A$3:$A$4658,0))</f>
        <v/>
      </c>
      <c r="L391" s="40" t="str">
        <f t="array" ref="L391">INDEX('UNESCO Data'!$M$3:$M$4658,MATCH(A391&amp;$L$397,'UNESCO Data'!$B$3:$B$4658&amp;'UNESCO Data'!$A$3:$A$4658,0))</f>
        <v/>
      </c>
      <c r="M391" s="42">
        <f t="shared" si="13"/>
        <v>6</v>
      </c>
    </row>
    <row r="392" spans="1:13" x14ac:dyDescent="0.25">
      <c r="A392" s="41" t="s">
        <v>194</v>
      </c>
      <c r="B392" s="40">
        <f t="array" ref="B392">INDEX('UNESCO Data'!$M$3:$M$4658,MATCH(A392&amp;$B$398,'UNESCO Data'!$B$3:$B$4658&amp;'UNESCO Data'!$A$3:$A$4658,0))</f>
        <v>1.79664</v>
      </c>
      <c r="C392" s="40">
        <f t="array" ref="C392">INDEX('UNESCO Data'!$M$3:$M$4658,MATCH(A392&amp;$C$398,'UNESCO Data'!$B$3:$B$4658&amp;'UNESCO Data'!$A$3:$A$4658,0))</f>
        <v>7.4981900000000001</v>
      </c>
      <c r="D392" s="40">
        <f t="array" ref="D392">INDEX('UNESCO Data'!$M$3:$M$4658,MATCH(A392&amp;$D$398,'UNESCO Data'!$B$3:$B$4658&amp;'UNESCO Data'!$A$3:$A$4658,0))</f>
        <v>37.507639999999995</v>
      </c>
      <c r="E392" s="40">
        <f t="array" ref="E392">INDEX('UNESCO Data'!$M$3:$M$4658,MATCH(A392&amp;$E$398,'UNESCO Data'!$B$3:$B$4658&amp;'UNESCO Data'!$A$3:$A$4658,0))</f>
        <v>95.338200000000001</v>
      </c>
      <c r="F392" s="40">
        <f t="array" ref="F392">INDEX('UNESCO Data'!$M$3:$M$4658,MATCH(A392&amp;$F$398,'UNESCO Data'!$B$3:$B$4658&amp;'UNESCO Data'!$A$3:$A$4658,0))</f>
        <v>74.985870000000006</v>
      </c>
      <c r="G392" s="40">
        <f t="array" ref="G392">INDEX('UNESCO Data'!$M$3:$M$4658,MATCH(A392&amp;$G$398,'UNESCO Data'!$B$3:$B$4658&amp;'UNESCO Data'!$A$3:$A$4658,0))</f>
        <v>45.755980000000001</v>
      </c>
      <c r="H392" s="40">
        <f t="array" ref="H392">INDEX('UNESCO Data'!$M$3:$M$4658,MATCH(A392&amp;$H$398,'UNESCO Data'!$B$3:$B$4658&amp;'UNESCO Data'!$A$3:$A$4658,0))</f>
        <v>10.36192</v>
      </c>
      <c r="I392" s="40">
        <f t="array" ref="I392">INDEX('UNESCO Data'!$M$3:$M$4658,MATCH(A392&amp;$I$398,'UNESCO Data'!$B$3:$B$4658&amp;'UNESCO Data'!$A$3:$A$4658,0))</f>
        <v>98.155140000000003</v>
      </c>
      <c r="J392" s="40">
        <f t="array" ref="J392">INDEX('UNESCO Data'!$M$3:$M$4658,MATCH(A392&amp;$J$397,'UNESCO Data'!$B$3:$B$4658&amp;'UNESCO Data'!$A$3:$A$4658,0))</f>
        <v>99.611869999999996</v>
      </c>
      <c r="K392" s="40">
        <f t="array" ref="K392">INDEX('UNESCO Data'!$M$3:$M$4658,MATCH(A392&amp;$K$397,'UNESCO Data'!$B$3:$B$4658&amp;'UNESCO Data'!$A$3:$A$4658,0))</f>
        <v>19.237290000000002</v>
      </c>
      <c r="L392" s="40">
        <f t="array" ref="L392">INDEX('UNESCO Data'!$M$3:$M$4658,MATCH(A392&amp;$L$397,'UNESCO Data'!$B$3:$B$4658&amp;'UNESCO Data'!$A$3:$A$4658,0))</f>
        <v>18.533080000000002</v>
      </c>
      <c r="M392" s="42">
        <f t="shared" si="13"/>
        <v>11</v>
      </c>
    </row>
    <row r="393" spans="1:13" x14ac:dyDescent="0.25">
      <c r="A393" s="41" t="s">
        <v>195</v>
      </c>
      <c r="B393" s="40">
        <f t="array" ref="B393">INDEX('UNESCO Data'!$M$3:$M$4658,MATCH(A393&amp;$B$398,'UNESCO Data'!$B$3:$B$4658&amp;'UNESCO Data'!$A$3:$A$4658,0))</f>
        <v>7.8745500000000002</v>
      </c>
      <c r="C393" s="40">
        <f t="array" ref="C393">INDEX('UNESCO Data'!$M$3:$M$4658,MATCH(A393&amp;$C$398,'UNESCO Data'!$B$3:$B$4658&amp;'UNESCO Data'!$A$3:$A$4658,0))</f>
        <v>26.316369999999999</v>
      </c>
      <c r="D393" s="40">
        <f t="array" ref="D393">INDEX('UNESCO Data'!$M$3:$M$4658,MATCH(A393&amp;$D$398,'UNESCO Data'!$B$3:$B$4658&amp;'UNESCO Data'!$A$3:$A$4658,0))</f>
        <v>50.821370000000002</v>
      </c>
      <c r="E393" s="40">
        <f t="array" ref="E393">INDEX('UNESCO Data'!$M$3:$M$4658,MATCH(A393&amp;$E$398,'UNESCO Data'!$B$3:$B$4658&amp;'UNESCO Data'!$A$3:$A$4658,0))</f>
        <v>78.485050000000001</v>
      </c>
      <c r="F393" s="40">
        <f t="array" ref="F393">INDEX('UNESCO Data'!$M$3:$M$4658,MATCH(A393&amp;$F$398,'UNESCO Data'!$B$3:$B$4658&amp;'UNESCO Data'!$A$3:$A$4658,0))</f>
        <v>49.568190000000001</v>
      </c>
      <c r="G393" s="40">
        <f t="array" ref="G393">INDEX('UNESCO Data'!$M$3:$M$4658,MATCH(A393&amp;$G$398,'UNESCO Data'!$B$3:$B$4658&amp;'UNESCO Data'!$A$3:$A$4658,0))</f>
        <v>38.301310000000001</v>
      </c>
      <c r="H393" s="40">
        <f t="array" ref="H393">INDEX('UNESCO Data'!$M$3:$M$4658,MATCH(A393&amp;$H$398,'UNESCO Data'!$B$3:$B$4658&amp;'UNESCO Data'!$A$3:$A$4658,0))</f>
        <v>8.7702480000000005</v>
      </c>
      <c r="I393" s="40">
        <f t="array" ref="I393">INDEX('UNESCO Data'!$M$3:$M$4658,MATCH(A393&amp;$I$398,'UNESCO Data'!$B$3:$B$4658&amp;'UNESCO Data'!$A$3:$A$4658,0))</f>
        <v>97.545919999999995</v>
      </c>
      <c r="J393" s="40" t="str">
        <f t="array" ref="J393">INDEX('UNESCO Data'!$M$3:$M$4658,MATCH(A393&amp;$J$397,'UNESCO Data'!$B$3:$B$4658&amp;'UNESCO Data'!$A$3:$A$4658,0))</f>
        <v/>
      </c>
      <c r="K393" s="40">
        <f t="array" ref="K393">INDEX('UNESCO Data'!$M$3:$M$4658,MATCH(A393&amp;$K$397,'UNESCO Data'!$B$3:$B$4658&amp;'UNESCO Data'!$A$3:$A$4658,0))</f>
        <v>30.252790000000001</v>
      </c>
      <c r="L393" s="40" t="str">
        <f t="array" ref="L393">INDEX('UNESCO Data'!$M$3:$M$4658,MATCH(A393&amp;$L$397,'UNESCO Data'!$B$3:$B$4658&amp;'UNESCO Data'!$A$3:$A$4658,0))</f>
        <v/>
      </c>
      <c r="M393" s="42">
        <f t="shared" si="13"/>
        <v>9</v>
      </c>
    </row>
    <row r="394" spans="1:13" x14ac:dyDescent="0.25">
      <c r="A394" s="41" t="s">
        <v>196</v>
      </c>
      <c r="B394" s="40">
        <f t="array" ref="B394">INDEX('UNESCO Data'!$M$3:$M$4658,MATCH(A394&amp;$B$398,'UNESCO Data'!$B$3:$B$4658&amp;'UNESCO Data'!$A$3:$A$4658,0))</f>
        <v>11.93674</v>
      </c>
      <c r="C394" s="40">
        <f t="array" ref="C394">INDEX('UNESCO Data'!$M$3:$M$4658,MATCH(A394&amp;$C$398,'UNESCO Data'!$B$3:$B$4658&amp;'UNESCO Data'!$A$3:$A$4658,0))</f>
        <v>18.02787</v>
      </c>
      <c r="D394" s="40">
        <f t="array" ref="D394">INDEX('UNESCO Data'!$M$3:$M$4658,MATCH(A394&amp;$D$398,'UNESCO Data'!$B$3:$B$4658&amp;'UNESCO Data'!$A$3:$A$4658,0))</f>
        <v>29.075710000000001</v>
      </c>
      <c r="E394" s="40">
        <f t="array" ref="E394">INDEX('UNESCO Data'!$M$3:$M$4658,MATCH(A394&amp;$E$398,'UNESCO Data'!$B$3:$B$4658&amp;'UNESCO Data'!$A$3:$A$4658,0))</f>
        <v>73.890910000000005</v>
      </c>
      <c r="F394" s="40">
        <f t="array" ref="F394">INDEX('UNESCO Data'!$M$3:$M$4658,MATCH(A394&amp;$F$398,'UNESCO Data'!$B$3:$B$4658&amp;'UNESCO Data'!$A$3:$A$4658,0))</f>
        <v>54.782220000000002</v>
      </c>
      <c r="G394" s="40">
        <f t="array" ref="G394">INDEX('UNESCO Data'!$M$3:$M$4658,MATCH(A394&amp;$G$398,'UNESCO Data'!$B$3:$B$4658&amp;'UNESCO Data'!$A$3:$A$4658,0))</f>
        <v>34.617269999999998</v>
      </c>
      <c r="H394" s="40">
        <f t="array" ref="H394">INDEX('UNESCO Data'!$M$3:$M$4658,MATCH(A394&amp;$H$398,'UNESCO Data'!$B$3:$B$4658&amp;'UNESCO Data'!$A$3:$A$4658,0))</f>
        <v>9.0181950000000004</v>
      </c>
      <c r="I394" s="40">
        <f t="array" ref="I394">INDEX('UNESCO Data'!$M$3:$M$4658,MATCH(A394&amp;$I$398,'UNESCO Data'!$B$3:$B$4658&amp;'UNESCO Data'!$A$3:$A$4658,0))</f>
        <v>92.412559999999999</v>
      </c>
      <c r="J394" s="40">
        <f t="array" ref="J394">INDEX('UNESCO Data'!$M$3:$M$4658,MATCH(A394&amp;$J$397,'UNESCO Data'!$B$3:$B$4658&amp;'UNESCO Data'!$A$3:$A$4658,0))</f>
        <v>92.655860000000004</v>
      </c>
      <c r="K394" s="40">
        <f t="array" ref="K394">INDEX('UNESCO Data'!$M$3:$M$4658,MATCH(A394&amp;$K$397,'UNESCO Data'!$B$3:$B$4658&amp;'UNESCO Data'!$A$3:$A$4658,0))</f>
        <v>47.945259999999998</v>
      </c>
      <c r="L394" s="40" t="str">
        <f t="array" ref="L394">INDEX('UNESCO Data'!$M$3:$M$4658,MATCH(A394&amp;$L$397,'UNESCO Data'!$B$3:$B$4658&amp;'UNESCO Data'!$A$3:$A$4658,0))</f>
        <v/>
      </c>
      <c r="M394" s="42">
        <f t="shared" si="13"/>
        <v>10</v>
      </c>
    </row>
    <row r="395" spans="1:13" x14ac:dyDescent="0.25">
      <c r="A395" s="43" t="s">
        <v>197</v>
      </c>
      <c r="B395" s="73">
        <f t="array" ref="B395">INDEX('UNESCO Data'!$M$3:$M$4658,MATCH(A395&amp;$B$398,'UNESCO Data'!$B$3:$B$4658&amp;'UNESCO Data'!$A$3:$A$4658,0))</f>
        <v>14.39475</v>
      </c>
      <c r="C395" s="73">
        <f t="array" ref="C395">INDEX('UNESCO Data'!$M$3:$M$4658,MATCH(A395&amp;$C$398,'UNESCO Data'!$B$3:$B$4658&amp;'UNESCO Data'!$A$3:$A$4658,0))</f>
        <v>6.4974600000000002</v>
      </c>
      <c r="D395" s="73">
        <f t="array" ref="D395">INDEX('UNESCO Data'!$M$3:$M$4658,MATCH(A395&amp;$D$398,'UNESCO Data'!$B$3:$B$4658&amp;'UNESCO Data'!$A$3:$A$4658,0))</f>
        <v>51.184559999999998</v>
      </c>
      <c r="E395" s="73">
        <f t="array" ref="E395">INDEX('UNESCO Data'!$M$3:$M$4658,MATCH(A395&amp;$E$398,'UNESCO Data'!$B$3:$B$4658&amp;'UNESCO Data'!$A$3:$A$4658,0))</f>
        <v>85.981710000000007</v>
      </c>
      <c r="F395" s="73">
        <f t="array" ref="F395">INDEX('UNESCO Data'!$M$3:$M$4658,MATCH(A395&amp;$F$398,'UNESCO Data'!$B$3:$B$4658&amp;'UNESCO Data'!$A$3:$A$4658,0))</f>
        <v>71.703810000000004</v>
      </c>
      <c r="G395" s="73">
        <f t="array" ref="G395">INDEX('UNESCO Data'!$M$3:$M$4658,MATCH(A395&amp;$G$398,'UNESCO Data'!$B$3:$B$4658&amp;'UNESCO Data'!$A$3:$A$4658,0))</f>
        <v>14.57357</v>
      </c>
      <c r="H395" s="73">
        <f t="array" ref="H395">INDEX('UNESCO Data'!$M$3:$M$4658,MATCH(A395&amp;$H$398,'UNESCO Data'!$B$3:$B$4658&amp;'UNESCO Data'!$A$3:$A$4658,0))</f>
        <v>8.9050999999999991</v>
      </c>
      <c r="I395" s="73">
        <f t="array" ref="I395">INDEX('UNESCO Data'!$M$3:$M$4658,MATCH(A395&amp;$I$398,'UNESCO Data'!$B$3:$B$4658&amp;'UNESCO Data'!$A$3:$A$4658,0))</f>
        <v>89.966819999999998</v>
      </c>
      <c r="J395" s="73">
        <f t="array" ref="J395">INDEX('UNESCO Data'!$M$3:$M$4658,MATCH(A395&amp;$J$397,'UNESCO Data'!$B$3:$B$4658&amp;'UNESCO Data'!$A$3:$A$4658,0))</f>
        <v>85.862909999999999</v>
      </c>
      <c r="K395" s="73">
        <f t="array" ref="K395">INDEX('UNESCO Data'!$M$3:$M$4658,MATCH(A395&amp;$K$397,'UNESCO Data'!$B$3:$B$4658&amp;'UNESCO Data'!$A$3:$A$4658,0))</f>
        <v>36.408200000000001</v>
      </c>
      <c r="L395" s="73">
        <f t="array" ref="L395">INDEX('UNESCO Data'!$M$3:$M$4658,MATCH(A395&amp;$L$397,'UNESCO Data'!$B$3:$B$4658&amp;'UNESCO Data'!$A$3:$A$4658,0))</f>
        <v>30.007619999999999</v>
      </c>
      <c r="M395" s="99">
        <f t="shared" si="13"/>
        <v>11</v>
      </c>
    </row>
    <row r="397" spans="1:13" ht="72" hidden="1" x14ac:dyDescent="0.25">
      <c r="B397" s="37" t="s">
        <v>3</v>
      </c>
      <c r="C397" s="37" t="s">
        <v>201</v>
      </c>
      <c r="D397" s="37" t="s">
        <v>205</v>
      </c>
      <c r="E397" s="38" t="s">
        <v>207</v>
      </c>
      <c r="F397" s="38" t="s">
        <v>209</v>
      </c>
      <c r="G397" s="38" t="s">
        <v>211</v>
      </c>
      <c r="H397" s="38" t="s">
        <v>215</v>
      </c>
      <c r="I397" s="38" t="s">
        <v>213</v>
      </c>
      <c r="J397" s="38" t="s">
        <v>217</v>
      </c>
      <c r="K397" s="38" t="s">
        <v>218</v>
      </c>
      <c r="L397" s="38" t="s">
        <v>219</v>
      </c>
      <c r="M397" s="38" t="s">
        <v>415</v>
      </c>
    </row>
    <row r="398" spans="1:13" ht="72" hidden="1" x14ac:dyDescent="0.25">
      <c r="B398" s="37" t="s">
        <v>198</v>
      </c>
      <c r="C398" s="37" t="s">
        <v>202</v>
      </c>
      <c r="D398" s="37" t="s">
        <v>206</v>
      </c>
      <c r="E398" s="38" t="s">
        <v>208</v>
      </c>
      <c r="F398" s="38" t="s">
        <v>210</v>
      </c>
      <c r="G398" s="38" t="s">
        <v>212</v>
      </c>
      <c r="H398" s="38" t="s">
        <v>216</v>
      </c>
      <c r="I398" s="38" t="s">
        <v>214</v>
      </c>
      <c r="J398" s="38"/>
      <c r="K398" s="38"/>
      <c r="L398" s="38"/>
      <c r="M398" s="38"/>
    </row>
    <row r="400" spans="1:13" hidden="1" x14ac:dyDescent="0.25">
      <c r="A400" t="s">
        <v>441</v>
      </c>
      <c r="B400" s="70" t="s">
        <v>442</v>
      </c>
      <c r="C400" s="70" t="s">
        <v>450</v>
      </c>
      <c r="D400" s="70" t="s">
        <v>443</v>
      </c>
      <c r="E400" s="70" t="s">
        <v>444</v>
      </c>
      <c r="F400" s="70" t="s">
        <v>451</v>
      </c>
    </row>
    <row r="401" spans="1:6" hidden="1" x14ac:dyDescent="0.25">
      <c r="A401" t="s">
        <v>6</v>
      </c>
      <c r="E401" t="s">
        <v>448</v>
      </c>
      <c r="F401" t="str">
        <f>LOOKUP(2,1/(B401:E401&lt;&gt;""),B401:E401)</f>
        <v>Other - Africa</v>
      </c>
    </row>
    <row r="402" spans="1:6" hidden="1" x14ac:dyDescent="0.25">
      <c r="A402" t="s">
        <v>56</v>
      </c>
      <c r="C402" t="s">
        <v>450</v>
      </c>
      <c r="F402" t="str">
        <f t="shared" ref="F402:F457" si="14">LOOKUP(2,1/(B402:E402&lt;&gt;""),B402:E402)</f>
        <v>FS</v>
      </c>
    </row>
    <row r="403" spans="1:6" hidden="1" x14ac:dyDescent="0.25">
      <c r="A403" t="s">
        <v>100</v>
      </c>
      <c r="C403" t="s">
        <v>450</v>
      </c>
      <c r="F403" t="str">
        <f t="shared" si="14"/>
        <v>FS</v>
      </c>
    </row>
    <row r="404" spans="1:6" hidden="1" x14ac:dyDescent="0.25">
      <c r="A404" t="s">
        <v>118</v>
      </c>
      <c r="E404" t="s">
        <v>448</v>
      </c>
      <c r="F404" t="str">
        <f t="shared" si="14"/>
        <v>Other - Africa</v>
      </c>
    </row>
    <row r="405" spans="1:6" hidden="1" x14ac:dyDescent="0.25">
      <c r="A405" t="s">
        <v>180</v>
      </c>
      <c r="E405" t="s">
        <v>448</v>
      </c>
      <c r="F405" t="str">
        <f t="shared" si="14"/>
        <v>Other - Africa</v>
      </c>
    </row>
    <row r="406" spans="1:6" hidden="1" x14ac:dyDescent="0.25">
      <c r="A406" t="s">
        <v>8</v>
      </c>
      <c r="D406" t="s">
        <v>449</v>
      </c>
      <c r="F406" t="str">
        <f t="shared" si="14"/>
        <v>FS + LDC</v>
      </c>
    </row>
    <row r="407" spans="1:6" hidden="1" x14ac:dyDescent="0.25">
      <c r="A407" t="s">
        <v>22</v>
      </c>
      <c r="B407" t="s">
        <v>439</v>
      </c>
      <c r="F407" t="str">
        <f t="shared" si="14"/>
        <v>LDC</v>
      </c>
    </row>
    <row r="408" spans="1:6" hidden="1" x14ac:dyDescent="0.25">
      <c r="A408" t="s">
        <v>26</v>
      </c>
      <c r="E408" t="s">
        <v>448</v>
      </c>
      <c r="F408" t="str">
        <f t="shared" si="14"/>
        <v>Other - Africa</v>
      </c>
    </row>
    <row r="409" spans="1:6" hidden="1" x14ac:dyDescent="0.25">
      <c r="A409" t="s">
        <v>30</v>
      </c>
      <c r="D409" t="s">
        <v>449</v>
      </c>
      <c r="F409" t="str">
        <f t="shared" si="14"/>
        <v>FS + LDC</v>
      </c>
    </row>
    <row r="410" spans="1:6" hidden="1" x14ac:dyDescent="0.25">
      <c r="A410" t="s">
        <v>31</v>
      </c>
      <c r="D410" t="s">
        <v>449</v>
      </c>
      <c r="F410" t="str">
        <f t="shared" si="14"/>
        <v>FS + LDC</v>
      </c>
    </row>
    <row r="411" spans="1:6" hidden="1" x14ac:dyDescent="0.25">
      <c r="A411" t="s">
        <v>35</v>
      </c>
      <c r="E411" t="s">
        <v>448</v>
      </c>
      <c r="F411" t="str">
        <f t="shared" si="14"/>
        <v>Other - Africa</v>
      </c>
    </row>
    <row r="412" spans="1:6" hidden="1" x14ac:dyDescent="0.25">
      <c r="A412" t="s">
        <v>33</v>
      </c>
      <c r="C412" t="s">
        <v>450</v>
      </c>
      <c r="F412" t="str">
        <f t="shared" si="14"/>
        <v>FS</v>
      </c>
    </row>
    <row r="413" spans="1:6" hidden="1" x14ac:dyDescent="0.25">
      <c r="A413" t="s">
        <v>36</v>
      </c>
      <c r="D413" t="s">
        <v>449</v>
      </c>
      <c r="F413" t="str">
        <f t="shared" si="14"/>
        <v>FS + LDC</v>
      </c>
    </row>
    <row r="414" spans="1:6" hidden="1" x14ac:dyDescent="0.25">
      <c r="A414" t="s">
        <v>37</v>
      </c>
      <c r="D414" t="s">
        <v>449</v>
      </c>
      <c r="F414" t="str">
        <f t="shared" si="14"/>
        <v>FS + LDC</v>
      </c>
    </row>
    <row r="415" spans="1:6" hidden="1" x14ac:dyDescent="0.25">
      <c r="A415" t="s">
        <v>41</v>
      </c>
      <c r="D415" t="s">
        <v>449</v>
      </c>
      <c r="F415" t="str">
        <f t="shared" si="14"/>
        <v>FS + LDC</v>
      </c>
    </row>
    <row r="416" spans="1:6" hidden="1" x14ac:dyDescent="0.25">
      <c r="A416" t="s">
        <v>42</v>
      </c>
      <c r="C416" t="s">
        <v>450</v>
      </c>
      <c r="F416" t="str">
        <f t="shared" si="14"/>
        <v>FS</v>
      </c>
    </row>
    <row r="417" spans="1:6" hidden="1" x14ac:dyDescent="0.25">
      <c r="A417" t="s">
        <v>44</v>
      </c>
      <c r="C417" t="s">
        <v>450</v>
      </c>
      <c r="F417" t="str">
        <f t="shared" si="14"/>
        <v>FS</v>
      </c>
    </row>
    <row r="418" spans="1:6" hidden="1" x14ac:dyDescent="0.25">
      <c r="A418" t="s">
        <v>50</v>
      </c>
      <c r="D418" t="s">
        <v>449</v>
      </c>
      <c r="F418" t="str">
        <f t="shared" si="14"/>
        <v>FS + LDC</v>
      </c>
    </row>
    <row r="419" spans="1:6" hidden="1" x14ac:dyDescent="0.25">
      <c r="A419" t="s">
        <v>52</v>
      </c>
      <c r="B419" t="s">
        <v>439</v>
      </c>
      <c r="F419" t="str">
        <f t="shared" si="14"/>
        <v>LDC</v>
      </c>
    </row>
    <row r="420" spans="1:6" hidden="1" x14ac:dyDescent="0.25">
      <c r="A420" t="s">
        <v>445</v>
      </c>
      <c r="E420" t="s">
        <v>448</v>
      </c>
      <c r="F420" t="str">
        <f t="shared" si="14"/>
        <v>Other - Africa</v>
      </c>
    </row>
    <row r="421" spans="1:6" hidden="1" x14ac:dyDescent="0.25">
      <c r="A421" t="s">
        <v>58</v>
      </c>
      <c r="E421" t="s">
        <v>448</v>
      </c>
      <c r="F421" t="str">
        <f t="shared" si="14"/>
        <v>Other - Africa</v>
      </c>
    </row>
    <row r="422" spans="1:6" hidden="1" x14ac:dyDescent="0.25">
      <c r="A422" t="s">
        <v>59</v>
      </c>
      <c r="D422" t="s">
        <v>449</v>
      </c>
      <c r="F422" t="str">
        <f t="shared" si="14"/>
        <v>FS + LDC</v>
      </c>
    </row>
    <row r="423" spans="1:6" hidden="1" x14ac:dyDescent="0.25">
      <c r="A423" t="s">
        <v>61</v>
      </c>
      <c r="D423" t="s">
        <v>449</v>
      </c>
      <c r="F423" t="str">
        <f t="shared" si="14"/>
        <v>FS + LDC</v>
      </c>
    </row>
    <row r="424" spans="1:6" hidden="1" x14ac:dyDescent="0.25">
      <c r="A424" t="s">
        <v>65</v>
      </c>
      <c r="E424" t="s">
        <v>448</v>
      </c>
      <c r="F424" t="str">
        <f t="shared" si="14"/>
        <v>Other - Africa</v>
      </c>
    </row>
    <row r="425" spans="1:6" hidden="1" x14ac:dyDescent="0.25">
      <c r="A425" t="s">
        <v>66</v>
      </c>
      <c r="D425" t="s">
        <v>449</v>
      </c>
      <c r="F425" t="str">
        <f t="shared" si="14"/>
        <v>FS + LDC</v>
      </c>
    </row>
    <row r="426" spans="1:6" hidden="1" x14ac:dyDescent="0.25">
      <c r="A426" t="s">
        <v>69</v>
      </c>
      <c r="E426" t="s">
        <v>448</v>
      </c>
      <c r="F426" t="str">
        <f t="shared" si="14"/>
        <v>Other - Africa</v>
      </c>
    </row>
    <row r="427" spans="1:6" hidden="1" x14ac:dyDescent="0.25">
      <c r="A427" t="s">
        <v>73</v>
      </c>
      <c r="D427" t="s">
        <v>449</v>
      </c>
      <c r="F427" t="str">
        <f t="shared" si="14"/>
        <v>FS + LDC</v>
      </c>
    </row>
    <row r="428" spans="1:6" hidden="1" x14ac:dyDescent="0.25">
      <c r="A428" t="s">
        <v>74</v>
      </c>
      <c r="D428" t="s">
        <v>449</v>
      </c>
      <c r="F428" t="str">
        <f t="shared" si="14"/>
        <v>FS + LDC</v>
      </c>
    </row>
    <row r="429" spans="1:6" hidden="1" x14ac:dyDescent="0.25">
      <c r="A429" t="s">
        <v>91</v>
      </c>
      <c r="C429" t="s">
        <v>450</v>
      </c>
      <c r="F429" t="str">
        <f t="shared" si="14"/>
        <v>FS</v>
      </c>
    </row>
    <row r="430" spans="1:6" hidden="1" x14ac:dyDescent="0.25">
      <c r="A430" t="s">
        <v>98</v>
      </c>
      <c r="D430" t="s">
        <v>449</v>
      </c>
      <c r="F430" t="str">
        <f t="shared" si="14"/>
        <v>FS + LDC</v>
      </c>
    </row>
    <row r="431" spans="1:6" hidden="1" x14ac:dyDescent="0.25">
      <c r="A431" t="s">
        <v>99</v>
      </c>
      <c r="D431" t="s">
        <v>449</v>
      </c>
      <c r="F431" t="str">
        <f t="shared" si="14"/>
        <v>FS + LDC</v>
      </c>
    </row>
    <row r="432" spans="1:6" hidden="1" x14ac:dyDescent="0.25">
      <c r="A432" t="s">
        <v>104</v>
      </c>
      <c r="D432" t="s">
        <v>449</v>
      </c>
      <c r="F432" t="str">
        <f t="shared" si="14"/>
        <v>FS + LDC</v>
      </c>
    </row>
    <row r="433" spans="1:6" hidden="1" x14ac:dyDescent="0.25">
      <c r="A433" t="s">
        <v>105</v>
      </c>
      <c r="D433" t="s">
        <v>449</v>
      </c>
      <c r="F433" t="str">
        <f t="shared" si="14"/>
        <v>FS + LDC</v>
      </c>
    </row>
    <row r="434" spans="1:6" hidden="1" x14ac:dyDescent="0.25">
      <c r="A434" t="s">
        <v>108</v>
      </c>
      <c r="D434" t="s">
        <v>449</v>
      </c>
      <c r="F434" t="str">
        <f t="shared" si="14"/>
        <v>FS + LDC</v>
      </c>
    </row>
    <row r="435" spans="1:6" hidden="1" x14ac:dyDescent="0.25">
      <c r="A435" t="s">
        <v>111</v>
      </c>
      <c r="D435" t="s">
        <v>449</v>
      </c>
      <c r="F435" t="str">
        <f t="shared" si="14"/>
        <v>FS + LDC</v>
      </c>
    </row>
    <row r="436" spans="1:6" hidden="1" x14ac:dyDescent="0.25">
      <c r="A436" t="s">
        <v>112</v>
      </c>
      <c r="E436" t="s">
        <v>448</v>
      </c>
      <c r="F436" t="str">
        <f t="shared" si="14"/>
        <v>Other - Africa</v>
      </c>
    </row>
    <row r="437" spans="1:6" hidden="1" x14ac:dyDescent="0.25">
      <c r="A437" t="s">
        <v>446</v>
      </c>
      <c r="E437" t="s">
        <v>448</v>
      </c>
      <c r="F437" t="str">
        <f t="shared" si="14"/>
        <v>Other - Africa</v>
      </c>
    </row>
    <row r="438" spans="1:6" hidden="1" x14ac:dyDescent="0.25">
      <c r="A438" t="s">
        <v>119</v>
      </c>
      <c r="D438" t="s">
        <v>449</v>
      </c>
      <c r="F438" t="str">
        <f t="shared" si="14"/>
        <v>FS + LDC</v>
      </c>
    </row>
    <row r="439" spans="1:6" hidden="1" x14ac:dyDescent="0.25">
      <c r="A439" t="s">
        <v>121</v>
      </c>
      <c r="E439" t="s">
        <v>448</v>
      </c>
      <c r="F439" t="str">
        <f t="shared" si="14"/>
        <v>Other - Africa</v>
      </c>
    </row>
    <row r="440" spans="1:6" hidden="1" x14ac:dyDescent="0.25">
      <c r="A440" t="s">
        <v>127</v>
      </c>
      <c r="D440" t="s">
        <v>449</v>
      </c>
      <c r="F440" t="str">
        <f t="shared" si="14"/>
        <v>FS + LDC</v>
      </c>
    </row>
    <row r="441" spans="1:6" hidden="1" x14ac:dyDescent="0.25">
      <c r="A441" t="s">
        <v>128</v>
      </c>
      <c r="C441" t="s">
        <v>450</v>
      </c>
      <c r="F441" t="str">
        <f t="shared" si="14"/>
        <v>FS</v>
      </c>
    </row>
    <row r="442" spans="1:6" hidden="1" x14ac:dyDescent="0.25">
      <c r="A442" t="s">
        <v>146</v>
      </c>
      <c r="D442" t="s">
        <v>449</v>
      </c>
      <c r="F442" t="str">
        <f t="shared" si="14"/>
        <v>FS + LDC</v>
      </c>
    </row>
    <row r="443" spans="1:6" hidden="1" x14ac:dyDescent="0.25">
      <c r="A443" t="s">
        <v>447</v>
      </c>
      <c r="E443" t="s">
        <v>448</v>
      </c>
      <c r="F443" t="str">
        <f t="shared" si="14"/>
        <v>Other - Africa</v>
      </c>
    </row>
    <row r="444" spans="1:6" hidden="1" x14ac:dyDescent="0.25">
      <c r="A444" t="s">
        <v>152</v>
      </c>
      <c r="B444" t="s">
        <v>439</v>
      </c>
      <c r="F444" t="str">
        <f t="shared" si="14"/>
        <v>LDC</v>
      </c>
    </row>
    <row r="445" spans="1:6" hidden="1" x14ac:dyDescent="0.25">
      <c r="A445" t="s">
        <v>154</v>
      </c>
      <c r="B445" t="s">
        <v>439</v>
      </c>
      <c r="F445" t="str">
        <f t="shared" si="14"/>
        <v>LDC</v>
      </c>
    </row>
    <row r="446" spans="1:6" hidden="1" x14ac:dyDescent="0.25">
      <c r="A446" t="s">
        <v>156</v>
      </c>
      <c r="E446" t="s">
        <v>448</v>
      </c>
      <c r="F446" t="str">
        <f t="shared" si="14"/>
        <v>Other - Africa</v>
      </c>
    </row>
    <row r="447" spans="1:6" hidden="1" x14ac:dyDescent="0.25">
      <c r="A447" t="s">
        <v>157</v>
      </c>
      <c r="D447" t="s">
        <v>449</v>
      </c>
      <c r="F447" t="str">
        <f t="shared" si="14"/>
        <v>FS + LDC</v>
      </c>
    </row>
    <row r="448" spans="1:6" hidden="1" x14ac:dyDescent="0.25">
      <c r="A448" t="s">
        <v>162</v>
      </c>
      <c r="D448" t="s">
        <v>449</v>
      </c>
      <c r="F448" t="str">
        <f t="shared" si="14"/>
        <v>FS + LDC</v>
      </c>
    </row>
    <row r="449" spans="1:6" hidden="1" x14ac:dyDescent="0.25">
      <c r="A449" t="s">
        <v>163</v>
      </c>
      <c r="E449" t="s">
        <v>448</v>
      </c>
      <c r="F449" t="str">
        <f t="shared" si="14"/>
        <v>Other - Africa</v>
      </c>
    </row>
    <row r="450" spans="1:6" hidden="1" x14ac:dyDescent="0.25">
      <c r="A450" t="s">
        <v>164</v>
      </c>
      <c r="D450" t="s">
        <v>449</v>
      </c>
      <c r="F450" t="str">
        <f t="shared" si="14"/>
        <v>FS + LDC</v>
      </c>
    </row>
    <row r="451" spans="1:6" hidden="1" x14ac:dyDescent="0.25">
      <c r="A451" t="s">
        <v>167</v>
      </c>
      <c r="D451" t="s">
        <v>449</v>
      </c>
      <c r="F451" t="str">
        <f t="shared" si="14"/>
        <v>FS + LDC</v>
      </c>
    </row>
    <row r="452" spans="1:6" hidden="1" x14ac:dyDescent="0.25">
      <c r="A452" t="s">
        <v>169</v>
      </c>
      <c r="C452" t="s">
        <v>450</v>
      </c>
      <c r="F452" t="str">
        <f t="shared" si="14"/>
        <v>FS</v>
      </c>
    </row>
    <row r="453" spans="1:6" hidden="1" x14ac:dyDescent="0.25">
      <c r="A453" t="s">
        <v>440</v>
      </c>
      <c r="D453" t="s">
        <v>449</v>
      </c>
      <c r="F453" t="str">
        <f t="shared" si="14"/>
        <v>FS + LDC</v>
      </c>
    </row>
    <row r="454" spans="1:6" hidden="1" x14ac:dyDescent="0.25">
      <c r="A454" t="s">
        <v>177</v>
      </c>
      <c r="B454" t="s">
        <v>439</v>
      </c>
      <c r="F454" t="str">
        <f t="shared" si="14"/>
        <v>LDC</v>
      </c>
    </row>
    <row r="455" spans="1:6" hidden="1" x14ac:dyDescent="0.25">
      <c r="A455" t="s">
        <v>184</v>
      </c>
      <c r="D455" t="s">
        <v>449</v>
      </c>
      <c r="F455" t="str">
        <f t="shared" si="14"/>
        <v>FS + LDC</v>
      </c>
    </row>
    <row r="456" spans="1:6" hidden="1" x14ac:dyDescent="0.25">
      <c r="A456" t="s">
        <v>196</v>
      </c>
      <c r="D456" t="s">
        <v>449</v>
      </c>
      <c r="F456" t="str">
        <f t="shared" si="14"/>
        <v>FS + LDC</v>
      </c>
    </row>
    <row r="457" spans="1:6" hidden="1" x14ac:dyDescent="0.25">
      <c r="A457" t="s">
        <v>197</v>
      </c>
      <c r="C457" t="s">
        <v>450</v>
      </c>
      <c r="F457" t="str">
        <f t="shared" si="14"/>
        <v>FS</v>
      </c>
    </row>
    <row r="459" spans="1:6" hidden="1" x14ac:dyDescent="0.25">
      <c r="A459" t="s">
        <v>2</v>
      </c>
      <c r="B459" t="s">
        <v>451</v>
      </c>
    </row>
    <row r="460" spans="1:6" hidden="1" x14ac:dyDescent="0.25">
      <c r="A460" s="2" t="s">
        <v>8</v>
      </c>
      <c r="B460" s="71" t="s">
        <v>452</v>
      </c>
    </row>
    <row r="461" spans="1:6" hidden="1" x14ac:dyDescent="0.25">
      <c r="A461" s="2" t="s">
        <v>22</v>
      </c>
      <c r="B461" s="72" t="s">
        <v>439</v>
      </c>
    </row>
    <row r="462" spans="1:6" hidden="1" x14ac:dyDescent="0.25">
      <c r="A462" s="2" t="s">
        <v>30</v>
      </c>
      <c r="B462" s="71" t="s">
        <v>452</v>
      </c>
    </row>
    <row r="463" spans="1:6" hidden="1" x14ac:dyDescent="0.25">
      <c r="A463" s="2" t="s">
        <v>31</v>
      </c>
      <c r="B463" s="72" t="s">
        <v>452</v>
      </c>
    </row>
    <row r="464" spans="1:6" hidden="1" x14ac:dyDescent="0.25">
      <c r="A464" s="2" t="s">
        <v>36</v>
      </c>
      <c r="B464" s="71" t="s">
        <v>452</v>
      </c>
    </row>
    <row r="465" spans="1:2" hidden="1" x14ac:dyDescent="0.25">
      <c r="A465" s="2" t="s">
        <v>37</v>
      </c>
      <c r="B465" s="72" t="s">
        <v>452</v>
      </c>
    </row>
    <row r="466" spans="1:2" hidden="1" x14ac:dyDescent="0.25">
      <c r="A466" s="2" t="s">
        <v>41</v>
      </c>
      <c r="B466" s="71" t="s">
        <v>452</v>
      </c>
    </row>
    <row r="467" spans="1:2" ht="20.399999999999999" hidden="1" x14ac:dyDescent="0.25">
      <c r="A467" s="2" t="s">
        <v>50</v>
      </c>
      <c r="B467" s="72" t="s">
        <v>452</v>
      </c>
    </row>
    <row r="468" spans="1:2" hidden="1" x14ac:dyDescent="0.25">
      <c r="A468" s="2" t="s">
        <v>52</v>
      </c>
      <c r="B468" s="71" t="s">
        <v>439</v>
      </c>
    </row>
    <row r="469" spans="1:2" hidden="1" x14ac:dyDescent="0.25">
      <c r="A469" s="2" t="s">
        <v>58</v>
      </c>
      <c r="B469" s="72" t="s">
        <v>439</v>
      </c>
    </row>
    <row r="470" spans="1:2" hidden="1" x14ac:dyDescent="0.25">
      <c r="A470" s="2" t="s">
        <v>59</v>
      </c>
      <c r="B470" s="71" t="s">
        <v>452</v>
      </c>
    </row>
    <row r="471" spans="1:2" hidden="1" x14ac:dyDescent="0.25">
      <c r="A471" s="2" t="s">
        <v>61</v>
      </c>
      <c r="B471" s="72" t="s">
        <v>452</v>
      </c>
    </row>
    <row r="472" spans="1:2" hidden="1" x14ac:dyDescent="0.25">
      <c r="A472" s="2" t="s">
        <v>66</v>
      </c>
      <c r="B472" s="71" t="s">
        <v>452</v>
      </c>
    </row>
    <row r="473" spans="1:2" hidden="1" x14ac:dyDescent="0.25">
      <c r="A473" s="2" t="s">
        <v>73</v>
      </c>
      <c r="B473" s="72" t="s">
        <v>452</v>
      </c>
    </row>
    <row r="474" spans="1:2" hidden="1" x14ac:dyDescent="0.25">
      <c r="A474" s="2" t="s">
        <v>74</v>
      </c>
      <c r="B474" s="71" t="s">
        <v>452</v>
      </c>
    </row>
    <row r="475" spans="1:2" hidden="1" x14ac:dyDescent="0.25">
      <c r="A475" s="2" t="s">
        <v>98</v>
      </c>
      <c r="B475" s="72" t="s">
        <v>452</v>
      </c>
    </row>
    <row r="476" spans="1:2" hidden="1" x14ac:dyDescent="0.25">
      <c r="A476" s="2" t="s">
        <v>99</v>
      </c>
      <c r="B476" s="71" t="s">
        <v>452</v>
      </c>
    </row>
    <row r="477" spans="1:2" hidden="1" x14ac:dyDescent="0.25">
      <c r="A477" s="2" t="s">
        <v>104</v>
      </c>
      <c r="B477" s="72" t="s">
        <v>452</v>
      </c>
    </row>
    <row r="478" spans="1:2" hidden="1" x14ac:dyDescent="0.25">
      <c r="A478" s="2" t="s">
        <v>105</v>
      </c>
      <c r="B478" s="71" t="s">
        <v>452</v>
      </c>
    </row>
    <row r="479" spans="1:2" hidden="1" x14ac:dyDescent="0.25">
      <c r="A479" s="2" t="s">
        <v>108</v>
      </c>
      <c r="B479" s="72" t="s">
        <v>452</v>
      </c>
    </row>
    <row r="480" spans="1:2" hidden="1" x14ac:dyDescent="0.25">
      <c r="A480" s="2" t="s">
        <v>111</v>
      </c>
      <c r="B480" s="71" t="s">
        <v>452</v>
      </c>
    </row>
    <row r="481" spans="1:2" hidden="1" x14ac:dyDescent="0.25">
      <c r="A481" s="2" t="s">
        <v>119</v>
      </c>
      <c r="B481" s="72" t="s">
        <v>452</v>
      </c>
    </row>
    <row r="482" spans="1:2" hidden="1" x14ac:dyDescent="0.25">
      <c r="A482" s="2" t="s">
        <v>127</v>
      </c>
      <c r="B482" s="71" t="s">
        <v>452</v>
      </c>
    </row>
    <row r="483" spans="1:2" hidden="1" x14ac:dyDescent="0.25">
      <c r="A483" s="2" t="s">
        <v>146</v>
      </c>
      <c r="B483" s="72" t="s">
        <v>452</v>
      </c>
    </row>
    <row r="484" spans="1:2" hidden="1" x14ac:dyDescent="0.25">
      <c r="A484" s="2" t="s">
        <v>152</v>
      </c>
      <c r="B484" s="71" t="s">
        <v>439</v>
      </c>
    </row>
    <row r="485" spans="1:2" hidden="1" x14ac:dyDescent="0.25">
      <c r="A485" s="2" t="s">
        <v>154</v>
      </c>
      <c r="B485" s="72" t="s">
        <v>439</v>
      </c>
    </row>
    <row r="486" spans="1:2" hidden="1" x14ac:dyDescent="0.25">
      <c r="A486" s="2" t="s">
        <v>157</v>
      </c>
      <c r="B486" s="71" t="s">
        <v>452</v>
      </c>
    </row>
    <row r="487" spans="1:2" hidden="1" x14ac:dyDescent="0.25">
      <c r="A487" s="2" t="s">
        <v>162</v>
      </c>
      <c r="B487" s="72" t="s">
        <v>452</v>
      </c>
    </row>
    <row r="488" spans="1:2" hidden="1" x14ac:dyDescent="0.25">
      <c r="A488" s="2" t="s">
        <v>164</v>
      </c>
      <c r="B488" s="71" t="s">
        <v>452</v>
      </c>
    </row>
    <row r="489" spans="1:2" hidden="1" x14ac:dyDescent="0.25">
      <c r="A489" s="2" t="s">
        <v>167</v>
      </c>
      <c r="B489" s="72" t="s">
        <v>452</v>
      </c>
    </row>
    <row r="490" spans="1:2" hidden="1" x14ac:dyDescent="0.25">
      <c r="A490" s="2" t="s">
        <v>188</v>
      </c>
      <c r="B490" s="71" t="s">
        <v>452</v>
      </c>
    </row>
    <row r="491" spans="1:2" hidden="1" x14ac:dyDescent="0.25">
      <c r="A491" s="2" t="s">
        <v>177</v>
      </c>
      <c r="B491" s="72" t="s">
        <v>452</v>
      </c>
    </row>
    <row r="492" spans="1:2" hidden="1" x14ac:dyDescent="0.25">
      <c r="A492" s="2" t="s">
        <v>184</v>
      </c>
      <c r="B492" s="71" t="s">
        <v>452</v>
      </c>
    </row>
    <row r="493" spans="1:2" hidden="1" x14ac:dyDescent="0.25">
      <c r="A493" s="2" t="s">
        <v>196</v>
      </c>
      <c r="B493" s="72" t="s">
        <v>452</v>
      </c>
    </row>
    <row r="494" spans="1:2" hidden="1" x14ac:dyDescent="0.25">
      <c r="A494" s="2" t="s">
        <v>76</v>
      </c>
      <c r="B494" s="71" t="s">
        <v>452</v>
      </c>
    </row>
    <row r="495" spans="1:2" hidden="1" x14ac:dyDescent="0.25">
      <c r="A495" s="2" t="s">
        <v>32</v>
      </c>
      <c r="B495" s="72" t="s">
        <v>452</v>
      </c>
    </row>
    <row r="496" spans="1:2" ht="20.399999999999999" hidden="1" x14ac:dyDescent="0.25">
      <c r="A496" s="2" t="s">
        <v>95</v>
      </c>
      <c r="B496" s="71" t="s">
        <v>452</v>
      </c>
    </row>
    <row r="497" spans="1:2" hidden="1" x14ac:dyDescent="0.25">
      <c r="A497" s="2" t="s">
        <v>176</v>
      </c>
      <c r="B497" s="72" t="s">
        <v>452</v>
      </c>
    </row>
    <row r="498" spans="1:2" hidden="1" x14ac:dyDescent="0.25">
      <c r="A498" s="2" t="s">
        <v>4</v>
      </c>
      <c r="B498" s="71" t="s">
        <v>452</v>
      </c>
    </row>
    <row r="499" spans="1:2" hidden="1" x14ac:dyDescent="0.25">
      <c r="A499" s="2" t="s">
        <v>17</v>
      </c>
      <c r="B499" s="72" t="s">
        <v>452</v>
      </c>
    </row>
    <row r="500" spans="1:2" hidden="1" x14ac:dyDescent="0.25">
      <c r="A500" s="2" t="s">
        <v>23</v>
      </c>
      <c r="B500" s="71" t="s">
        <v>439</v>
      </c>
    </row>
    <row r="501" spans="1:2" hidden="1" x14ac:dyDescent="0.25">
      <c r="A501" s="2" t="s">
        <v>120</v>
      </c>
      <c r="B501" s="72" t="s">
        <v>452</v>
      </c>
    </row>
    <row r="502" spans="1:2" hidden="1" x14ac:dyDescent="0.25">
      <c r="A502" s="2" t="s">
        <v>123</v>
      </c>
      <c r="B502" s="71" t="s">
        <v>452</v>
      </c>
    </row>
    <row r="503" spans="1:2" hidden="1" x14ac:dyDescent="0.25">
      <c r="A503" s="2" t="s">
        <v>195</v>
      </c>
      <c r="B503" s="72" t="s">
        <v>452</v>
      </c>
    </row>
    <row r="504" spans="1:2" hidden="1" x14ac:dyDescent="0.25">
      <c r="A504" s="2" t="s">
        <v>92</v>
      </c>
      <c r="B504" s="71" t="s">
        <v>452</v>
      </c>
    </row>
    <row r="505" spans="1:2" hidden="1" x14ac:dyDescent="0.25">
      <c r="A505" s="2" t="s">
        <v>161</v>
      </c>
      <c r="B505" s="72" t="s">
        <v>452</v>
      </c>
    </row>
    <row r="506" spans="1:2" hidden="1" x14ac:dyDescent="0.25">
      <c r="A506" s="2" t="s">
        <v>183</v>
      </c>
      <c r="B506" s="71" t="s">
        <v>452</v>
      </c>
    </row>
    <row r="507" spans="1:2" hidden="1" x14ac:dyDescent="0.25">
      <c r="A507" s="2" t="s">
        <v>192</v>
      </c>
      <c r="B507" s="72" t="s">
        <v>439</v>
      </c>
    </row>
    <row r="508" spans="1:2" hidden="1" x14ac:dyDescent="0.25">
      <c r="A508" s="2" t="s">
        <v>25</v>
      </c>
      <c r="B508" s="72" t="s">
        <v>450</v>
      </c>
    </row>
    <row r="509" spans="1:2" hidden="1" x14ac:dyDescent="0.25">
      <c r="A509" s="2" t="s">
        <v>414</v>
      </c>
      <c r="B509" s="71" t="s">
        <v>450</v>
      </c>
    </row>
    <row r="510" spans="1:2" hidden="1" x14ac:dyDescent="0.25">
      <c r="A510" s="2" t="s">
        <v>56</v>
      </c>
      <c r="B510" s="72" t="s">
        <v>450</v>
      </c>
    </row>
    <row r="511" spans="1:2" hidden="1" x14ac:dyDescent="0.25">
      <c r="A511" s="2" t="s">
        <v>100</v>
      </c>
      <c r="B511" s="71" t="s">
        <v>450</v>
      </c>
    </row>
    <row r="512" spans="1:2" hidden="1" x14ac:dyDescent="0.25">
      <c r="A512" s="2" t="s">
        <v>33</v>
      </c>
      <c r="B512" s="71" t="s">
        <v>450</v>
      </c>
    </row>
    <row r="513" spans="1:2" hidden="1" x14ac:dyDescent="0.25">
      <c r="A513" s="2" t="s">
        <v>42</v>
      </c>
      <c r="B513" s="71" t="s">
        <v>450</v>
      </c>
    </row>
    <row r="514" spans="1:2" hidden="1" x14ac:dyDescent="0.25">
      <c r="A514" s="2" t="s">
        <v>44</v>
      </c>
      <c r="B514" s="72" t="s">
        <v>450</v>
      </c>
    </row>
    <row r="515" spans="1:2" hidden="1" x14ac:dyDescent="0.25">
      <c r="A515" s="2" t="s">
        <v>91</v>
      </c>
      <c r="B515" s="71" t="s">
        <v>450</v>
      </c>
    </row>
    <row r="516" spans="1:2" hidden="1" x14ac:dyDescent="0.25">
      <c r="A516" s="2" t="s">
        <v>128</v>
      </c>
      <c r="B516" s="72" t="s">
        <v>450</v>
      </c>
    </row>
    <row r="517" spans="1:2" hidden="1" x14ac:dyDescent="0.25">
      <c r="A517" s="2" t="s">
        <v>169</v>
      </c>
      <c r="B517" s="72" t="s">
        <v>450</v>
      </c>
    </row>
    <row r="518" spans="1:2" hidden="1" x14ac:dyDescent="0.25">
      <c r="A518" s="2" t="s">
        <v>197</v>
      </c>
      <c r="B518" s="71" t="s">
        <v>450</v>
      </c>
    </row>
    <row r="519" spans="1:2" hidden="1" x14ac:dyDescent="0.25">
      <c r="A519" s="2" t="s">
        <v>72</v>
      </c>
      <c r="B519" s="72" t="s">
        <v>450</v>
      </c>
    </row>
    <row r="520" spans="1:2" hidden="1" x14ac:dyDescent="0.25">
      <c r="A520" s="2" t="s">
        <v>77</v>
      </c>
      <c r="B520" s="72" t="s">
        <v>450</v>
      </c>
    </row>
    <row r="521" spans="1:2" hidden="1" x14ac:dyDescent="0.25">
      <c r="A521" s="2" t="s">
        <v>454</v>
      </c>
      <c r="B521" s="71" t="s">
        <v>450</v>
      </c>
    </row>
    <row r="522" spans="1:2" ht="20.399999999999999" hidden="1" x14ac:dyDescent="0.25">
      <c r="A522" s="2" t="s">
        <v>49</v>
      </c>
      <c r="B522" s="71" t="s">
        <v>450</v>
      </c>
    </row>
    <row r="523" spans="1:2" hidden="1" x14ac:dyDescent="0.25">
      <c r="A523" s="2" t="s">
        <v>131</v>
      </c>
      <c r="B523" s="72" t="s">
        <v>450</v>
      </c>
    </row>
    <row r="524" spans="1:2" hidden="1" x14ac:dyDescent="0.25">
      <c r="A524" s="2" t="s">
        <v>166</v>
      </c>
      <c r="B524" s="71" t="s">
        <v>450</v>
      </c>
    </row>
    <row r="525" spans="1:2" hidden="1" x14ac:dyDescent="0.25">
      <c r="A525" s="2" t="s">
        <v>173</v>
      </c>
      <c r="B525" s="72" t="s">
        <v>450</v>
      </c>
    </row>
    <row r="526" spans="1:2" hidden="1" x14ac:dyDescent="0.25">
      <c r="A526" s="2" t="s">
        <v>83</v>
      </c>
      <c r="B526" s="71" t="s">
        <v>450</v>
      </c>
    </row>
    <row r="527" spans="1:2" hidden="1" x14ac:dyDescent="0.25">
      <c r="A527" s="2" t="s">
        <v>172</v>
      </c>
      <c r="B527" s="72" t="s">
        <v>450</v>
      </c>
    </row>
    <row r="528" spans="1:2" hidden="1" x14ac:dyDescent="0.25">
      <c r="A528" s="2" t="s">
        <v>455</v>
      </c>
      <c r="B528" s="71" t="s">
        <v>450</v>
      </c>
    </row>
    <row r="529" spans="1:2" hidden="1" x14ac:dyDescent="0.25">
      <c r="A529" s="2" t="s">
        <v>110</v>
      </c>
      <c r="B529" s="72" t="s">
        <v>450</v>
      </c>
    </row>
    <row r="530" spans="1:2" hidden="1" x14ac:dyDescent="0.25">
      <c r="A530" s="2" t="s">
        <v>453</v>
      </c>
      <c r="B530" s="71" t="s">
        <v>450</v>
      </c>
    </row>
    <row r="531" spans="1:2" hidden="1" x14ac:dyDescent="0.25">
      <c r="A531" s="2" t="s">
        <v>135</v>
      </c>
      <c r="B531" s="72" t="s">
        <v>450</v>
      </c>
    </row>
    <row r="532" spans="1:2" hidden="1" x14ac:dyDescent="0.25">
      <c r="A532" s="2" t="s">
        <v>6</v>
      </c>
      <c r="B532" s="71" t="s">
        <v>448</v>
      </c>
    </row>
    <row r="533" spans="1:2" hidden="1" x14ac:dyDescent="0.25">
      <c r="A533" s="2" t="s">
        <v>118</v>
      </c>
      <c r="B533" s="72" t="s">
        <v>448</v>
      </c>
    </row>
    <row r="534" spans="1:2" hidden="1" x14ac:dyDescent="0.25">
      <c r="A534" s="2" t="s">
        <v>180</v>
      </c>
      <c r="B534" s="71" t="s">
        <v>448</v>
      </c>
    </row>
    <row r="535" spans="1:2" hidden="1" x14ac:dyDescent="0.25">
      <c r="A535" s="2" t="s">
        <v>26</v>
      </c>
      <c r="B535" s="72" t="s">
        <v>448</v>
      </c>
    </row>
    <row r="536" spans="1:2" hidden="1" x14ac:dyDescent="0.25">
      <c r="A536" s="2" t="s">
        <v>35</v>
      </c>
      <c r="B536" s="71" t="s">
        <v>448</v>
      </c>
    </row>
    <row r="537" spans="1:2" hidden="1" x14ac:dyDescent="0.25">
      <c r="A537" s="2" t="s">
        <v>445</v>
      </c>
      <c r="B537" s="72" t="s">
        <v>448</v>
      </c>
    </row>
    <row r="538" spans="1:2" hidden="1" x14ac:dyDescent="0.25">
      <c r="A538" s="2" t="s">
        <v>58</v>
      </c>
      <c r="B538" s="71" t="s">
        <v>448</v>
      </c>
    </row>
    <row r="539" spans="1:2" hidden="1" x14ac:dyDescent="0.25">
      <c r="A539" s="2" t="s">
        <v>65</v>
      </c>
      <c r="B539" s="72" t="s">
        <v>448</v>
      </c>
    </row>
    <row r="540" spans="1:2" hidden="1" x14ac:dyDescent="0.25">
      <c r="A540" s="2" t="s">
        <v>69</v>
      </c>
      <c r="B540" s="71" t="s">
        <v>448</v>
      </c>
    </row>
    <row r="541" spans="1:2" hidden="1" x14ac:dyDescent="0.25">
      <c r="A541" s="2" t="s">
        <v>112</v>
      </c>
      <c r="B541" s="72" t="s">
        <v>448</v>
      </c>
    </row>
    <row r="542" spans="1:2" hidden="1" x14ac:dyDescent="0.25">
      <c r="A542" s="2" t="s">
        <v>446</v>
      </c>
      <c r="B542" s="71" t="s">
        <v>448</v>
      </c>
    </row>
    <row r="543" spans="1:2" hidden="1" x14ac:dyDescent="0.25">
      <c r="A543" s="2" t="s">
        <v>121</v>
      </c>
      <c r="B543" s="72" t="s">
        <v>448</v>
      </c>
    </row>
    <row r="544" spans="1:2" hidden="1" x14ac:dyDescent="0.25">
      <c r="A544" s="2" t="s">
        <v>447</v>
      </c>
      <c r="B544" s="71" t="s">
        <v>448</v>
      </c>
    </row>
    <row r="545" spans="1:2" hidden="1" x14ac:dyDescent="0.25">
      <c r="A545" s="2" t="s">
        <v>156</v>
      </c>
      <c r="B545" s="72" t="s">
        <v>448</v>
      </c>
    </row>
    <row r="546" spans="1:2" hidden="1" x14ac:dyDescent="0.25">
      <c r="A546" s="2" t="s">
        <v>163</v>
      </c>
      <c r="B546" s="71" t="s">
        <v>448</v>
      </c>
    </row>
  </sheetData>
  <mergeCells count="2">
    <mergeCell ref="A199:M200"/>
    <mergeCell ref="A1:M2"/>
  </mergeCells>
  <pageMargins left="0.7" right="0.7" top="0.75" bottom="0.75" header="0.3" footer="0.3"/>
  <pageSetup orientation="portrait" verticalDpi="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4953"/>
  <sheetViews>
    <sheetView showGridLines="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1168" sqref="A1168"/>
    </sheetView>
  </sheetViews>
  <sheetFormatPr defaultRowHeight="13.2" x14ac:dyDescent="0.25"/>
  <cols>
    <col min="1" max="2" width="27.44140625" customWidth="1"/>
    <col min="3" max="9" width="10.109375" bestFit="1" customWidth="1"/>
    <col min="10" max="11" width="11.33203125" customWidth="1"/>
    <col min="12" max="12" width="12.6640625" customWidth="1"/>
    <col min="13" max="13" width="11.88671875" customWidth="1"/>
  </cols>
  <sheetData>
    <row r="1" spans="1:13" x14ac:dyDescent="0.25">
      <c r="A1" s="1" t="s">
        <v>0</v>
      </c>
    </row>
    <row r="2" spans="1:13" ht="20.399999999999999" x14ac:dyDescent="0.25">
      <c r="A2" s="10" t="s">
        <v>1</v>
      </c>
      <c r="B2" s="11" t="s">
        <v>2</v>
      </c>
      <c r="C2" s="12">
        <v>2010</v>
      </c>
      <c r="D2" s="12">
        <v>2011</v>
      </c>
      <c r="E2" s="12">
        <v>2012</v>
      </c>
      <c r="F2" s="12">
        <v>2013</v>
      </c>
      <c r="G2" s="12">
        <v>2014</v>
      </c>
      <c r="H2" s="12">
        <v>2015</v>
      </c>
      <c r="I2" s="12">
        <v>2016</v>
      </c>
      <c r="J2" s="12" t="s">
        <v>417</v>
      </c>
      <c r="K2" s="12" t="s">
        <v>230</v>
      </c>
      <c r="L2" s="12" t="s">
        <v>231</v>
      </c>
      <c r="M2" s="12" t="s">
        <v>232</v>
      </c>
    </row>
    <row r="3" spans="1:13" ht="20.399999999999999" x14ac:dyDescent="0.25">
      <c r="A3" s="2" t="s">
        <v>209</v>
      </c>
      <c r="B3" s="2" t="s">
        <v>4</v>
      </c>
      <c r="C3" s="3"/>
      <c r="D3" s="5">
        <v>11.50881</v>
      </c>
      <c r="E3" s="3"/>
      <c r="F3" s="3"/>
      <c r="G3" s="3"/>
      <c r="H3" s="3"/>
      <c r="I3" s="3"/>
      <c r="J3" s="3">
        <f>IFERROR(LOOKUP(2,1/(C3:I3&lt;&gt;""),C3:I3),"")</f>
        <v>11.50881</v>
      </c>
      <c r="K3" s="3"/>
      <c r="L3" s="3">
        <f t="array" ref="L3">(IF(ISERROR(INDEX(Table34[Lower secondary completion rate (%)],MATCH(MAX(IF(Table34[Country]=B3,Table34[Year],0)),IF(Table34[Country]=B3,Table34[Year],"")))),"",INDEX(Table34[Lower secondary completion rate (%)],MATCH(MAX(IF(Table34[Country]=B3,Table34[Year],0)),IF(Table34[Country]=B3,Table34[Year],"")))*100))</f>
        <v>10.016999999999999</v>
      </c>
      <c r="M3" s="3">
        <f>IF(ISNUMBER(J3),J3,IF(ISNUMBER(K3),K3,IF(ISBLANK(L3),"",L3)))</f>
        <v>11.50881</v>
      </c>
    </row>
    <row r="4" spans="1:13" ht="20.399999999999999" x14ac:dyDescent="0.25">
      <c r="A4" s="2" t="s">
        <v>209</v>
      </c>
      <c r="B4" s="2" t="s">
        <v>5</v>
      </c>
      <c r="C4" s="4"/>
      <c r="D4" s="4"/>
      <c r="E4" s="4"/>
      <c r="F4" s="4"/>
      <c r="G4" s="4"/>
      <c r="H4" s="4"/>
      <c r="I4" s="4"/>
      <c r="J4" s="4" t="str">
        <f t="shared" ref="J4:J66" si="0">IFERROR(LOOKUP(2,1/(C4:I4&lt;&gt;""),C4:I4),"")</f>
        <v/>
      </c>
      <c r="K4" s="4"/>
      <c r="L4" s="4" t="str">
        <f t="array" ref="L4">(IF(ISERROR(INDEX(Table34[Lower secondary completion rate (%)],MATCH(MAX(IF(Table34[Country]=B4,Table34[Year],0)),IF(Table34[Country]=B4,Table34[Year],"")))),"",INDEX(Table34[Lower secondary completion rate (%)],MATCH(MAX(IF(Table34[Country]=B4,Table34[Year],0)),IF(Table34[Country]=B4,Table34[Year],"")))*100))</f>
        <v/>
      </c>
      <c r="M4" s="4" t="str">
        <f>IF(ISNUMBER(J4),J4,IF(ISNUMBER(K4),K4,IF(ISBLANK(L4),"",L4)))</f>
        <v/>
      </c>
    </row>
    <row r="5" spans="1:13" ht="20.399999999999999" x14ac:dyDescent="0.25">
      <c r="A5" s="2" t="s">
        <v>209</v>
      </c>
      <c r="B5" s="2" t="s">
        <v>6</v>
      </c>
      <c r="C5" s="3"/>
      <c r="D5" s="3"/>
      <c r="E5" s="3"/>
      <c r="F5" s="5">
        <v>64.791610000000006</v>
      </c>
      <c r="G5" s="3"/>
      <c r="H5" s="3"/>
      <c r="I5" s="3"/>
      <c r="J5" s="3">
        <f t="shared" si="0"/>
        <v>64.791610000000006</v>
      </c>
      <c r="K5" s="3"/>
      <c r="L5" s="3" t="str">
        <f t="array" ref="L5">(IF(ISERROR(INDEX(Table34[Lower secondary completion rate (%)],MATCH(MAX(IF(Table34[Country]=B5,Table34[Year],0)),IF(Table34[Country]=B5,Table34[Year],"")))),"",INDEX(Table34[Lower secondary completion rate (%)],MATCH(MAX(IF(Table34[Country]=B5,Table34[Year],0)),IF(Table34[Country]=B5,Table34[Year],"")))*100))</f>
        <v/>
      </c>
      <c r="M5" s="3">
        <f t="shared" ref="M5:M68" si="1">IF(ISNUMBER(J5),J5,IF(ISNUMBER(K5),K5,IF(ISBLANK(L5),"",L5)))</f>
        <v>64.791610000000006</v>
      </c>
    </row>
    <row r="6" spans="1:13" ht="20.399999999999999" x14ac:dyDescent="0.25">
      <c r="A6" s="2" t="s">
        <v>209</v>
      </c>
      <c r="B6" s="2" t="s">
        <v>7</v>
      </c>
      <c r="C6" s="4"/>
      <c r="D6" s="4"/>
      <c r="E6" s="4"/>
      <c r="F6" s="4"/>
      <c r="G6" s="4"/>
      <c r="H6" s="4"/>
      <c r="I6" s="4"/>
      <c r="J6" s="4" t="str">
        <f t="shared" si="0"/>
        <v/>
      </c>
      <c r="K6" s="4"/>
      <c r="L6" s="4" t="str">
        <f t="array" ref="L6">(IF(ISERROR(INDEX(Table34[Lower secondary completion rate (%)],MATCH(MAX(IF(Table34[Country]=B6,Table34[Year],0)),IF(Table34[Country]=B6,Table34[Year],"")))),"",INDEX(Table34[Lower secondary completion rate (%)],MATCH(MAX(IF(Table34[Country]=B6,Table34[Year],0)),IF(Table34[Country]=B6,Table34[Year],"")))*100))</f>
        <v/>
      </c>
      <c r="M6" s="4" t="str">
        <f t="shared" si="1"/>
        <v/>
      </c>
    </row>
    <row r="7" spans="1:13" ht="20.399999999999999" x14ac:dyDescent="0.25">
      <c r="A7" s="2" t="s">
        <v>209</v>
      </c>
      <c r="B7" s="2" t="s">
        <v>8</v>
      </c>
      <c r="C7" s="3"/>
      <c r="D7" s="3"/>
      <c r="E7" s="3"/>
      <c r="F7" s="3"/>
      <c r="G7" s="3"/>
      <c r="H7" s="3"/>
      <c r="I7" s="3"/>
      <c r="J7" s="3" t="str">
        <f t="shared" si="0"/>
        <v/>
      </c>
      <c r="K7" s="3"/>
      <c r="L7" s="3" t="str">
        <f t="array" ref="L7">(IF(ISERROR(INDEX(Table34[Lower secondary completion rate (%)],MATCH(MAX(IF(Table34[Country]=B7,Table34[Year],0)),IF(Table34[Country]=B7,Table34[Year],"")))),"",INDEX(Table34[Lower secondary completion rate (%)],MATCH(MAX(IF(Table34[Country]=B7,Table34[Year],0)),IF(Table34[Country]=B7,Table34[Year],"")))*100))</f>
        <v/>
      </c>
      <c r="M7" s="3" t="str">
        <f t="shared" si="1"/>
        <v/>
      </c>
    </row>
    <row r="8" spans="1:13" ht="20.399999999999999" x14ac:dyDescent="0.25">
      <c r="A8" s="2" t="s">
        <v>209</v>
      </c>
      <c r="B8" s="2" t="s">
        <v>9</v>
      </c>
      <c r="C8" s="4"/>
      <c r="D8" s="4"/>
      <c r="E8" s="4"/>
      <c r="F8" s="4"/>
      <c r="G8" s="4"/>
      <c r="H8" s="4"/>
      <c r="I8" s="4"/>
      <c r="J8" s="4" t="str">
        <f t="shared" si="0"/>
        <v/>
      </c>
      <c r="K8" s="4"/>
      <c r="L8" s="4" t="str">
        <f t="array" ref="L8">(IF(ISERROR(INDEX(Table34[Lower secondary completion rate (%)],MATCH(MAX(IF(Table34[Country]=B8,Table34[Year],0)),IF(Table34[Country]=B8,Table34[Year],"")))),"",INDEX(Table34[Lower secondary completion rate (%)],MATCH(MAX(IF(Table34[Country]=B8,Table34[Year],0)),IF(Table34[Country]=B8,Table34[Year],"")))*100))</f>
        <v/>
      </c>
      <c r="M8" s="4" t="str">
        <f t="shared" si="1"/>
        <v/>
      </c>
    </row>
    <row r="9" spans="1:13" ht="20.399999999999999" x14ac:dyDescent="0.25">
      <c r="A9" s="2" t="s">
        <v>209</v>
      </c>
      <c r="B9" s="2" t="s">
        <v>10</v>
      </c>
      <c r="C9" s="5">
        <v>78.253200000000007</v>
      </c>
      <c r="D9" s="3"/>
      <c r="E9" s="3"/>
      <c r="F9" s="3"/>
      <c r="G9" s="3"/>
      <c r="H9" s="3"/>
      <c r="I9" s="3"/>
      <c r="J9" s="3">
        <f t="shared" si="0"/>
        <v>78.253200000000007</v>
      </c>
      <c r="K9" s="3"/>
      <c r="L9" s="3">
        <f t="array" ref="L9">(IF(ISERROR(INDEX(Table34[Lower secondary completion rate (%)],MATCH(MAX(IF(Table34[Country]=B9,Table34[Year],0)),IF(Table34[Country]=B9,Table34[Year],"")))),"",INDEX(Table34[Lower secondary completion rate (%)],MATCH(MAX(IF(Table34[Country]=B9,Table34[Year],0)),IF(Table34[Country]=B9,Table34[Year],"")))*100))</f>
        <v>79.059579999999997</v>
      </c>
      <c r="M9" s="3">
        <f t="shared" si="1"/>
        <v>78.253200000000007</v>
      </c>
    </row>
    <row r="10" spans="1:13" ht="20.399999999999999" x14ac:dyDescent="0.25">
      <c r="A10" s="2" t="s">
        <v>209</v>
      </c>
      <c r="B10" s="2" t="s">
        <v>11</v>
      </c>
      <c r="C10" s="4"/>
      <c r="D10" s="6">
        <v>96.799080000000004</v>
      </c>
      <c r="E10" s="4"/>
      <c r="F10" s="4"/>
      <c r="G10" s="4"/>
      <c r="H10" s="4"/>
      <c r="I10" s="4"/>
      <c r="J10" s="4">
        <f t="shared" si="0"/>
        <v>96.799080000000004</v>
      </c>
      <c r="K10" s="4"/>
      <c r="L10" s="4">
        <f t="array" ref="L10">(IF(ISERROR(INDEX(Table34[Lower secondary completion rate (%)],MATCH(MAX(IF(Table34[Country]=B10,Table34[Year],0)),IF(Table34[Country]=B10,Table34[Year],"")))),"",INDEX(Table34[Lower secondary completion rate (%)],MATCH(MAX(IF(Table34[Country]=B10,Table34[Year],0)),IF(Table34[Country]=B10,Table34[Year],"")))*100))</f>
        <v>99.668260000000004</v>
      </c>
      <c r="M10" s="4">
        <f t="shared" si="1"/>
        <v>96.799080000000004</v>
      </c>
    </row>
    <row r="11" spans="1:13" ht="20.399999999999999" x14ac:dyDescent="0.25">
      <c r="A11" s="2" t="s">
        <v>209</v>
      </c>
      <c r="B11" s="2" t="s">
        <v>12</v>
      </c>
      <c r="C11" s="3"/>
      <c r="D11" s="3"/>
      <c r="E11" s="3"/>
      <c r="F11" s="3"/>
      <c r="G11" s="3"/>
      <c r="H11" s="3"/>
      <c r="I11" s="3"/>
      <c r="J11" s="3" t="str">
        <f t="shared" si="0"/>
        <v/>
      </c>
      <c r="K11" s="3"/>
      <c r="L11" s="3">
        <f t="array" ref="L11">(IF(ISERROR(INDEX(Table34[Lower secondary completion rate (%)],MATCH(MAX(IF(Table34[Country]=B11,Table34[Year],0)),IF(Table34[Country]=B11,Table34[Year],"")))),"",INDEX(Table34[Lower secondary completion rate (%)],MATCH(MAX(IF(Table34[Country]=B11,Table34[Year],0)),IF(Table34[Country]=B11,Table34[Year],"")))*100))</f>
        <v>96.97251</v>
      </c>
      <c r="M11" s="3">
        <f t="shared" si="1"/>
        <v>96.97251</v>
      </c>
    </row>
    <row r="12" spans="1:13" ht="20.399999999999999" x14ac:dyDescent="0.25">
      <c r="A12" s="2" t="s">
        <v>209</v>
      </c>
      <c r="B12" s="2" t="s">
        <v>13</v>
      </c>
      <c r="C12" s="4"/>
      <c r="D12" s="4"/>
      <c r="E12" s="4"/>
      <c r="F12" s="4"/>
      <c r="G12" s="4"/>
      <c r="H12" s="4"/>
      <c r="I12" s="4"/>
      <c r="J12" s="4" t="str">
        <f t="shared" si="0"/>
        <v/>
      </c>
      <c r="K12" s="4"/>
      <c r="L12" s="4">
        <f t="array" ref="L12">(IF(ISERROR(INDEX(Table34[Lower secondary completion rate (%)],MATCH(MAX(IF(Table34[Country]=B12,Table34[Year],0)),IF(Table34[Country]=B12,Table34[Year],"")))),"",INDEX(Table34[Lower secondary completion rate (%)],MATCH(MAX(IF(Table34[Country]=B12,Table34[Year],0)),IF(Table34[Country]=B12,Table34[Year],"")))*100))</f>
        <v>99.697760000000002</v>
      </c>
      <c r="M12" s="4">
        <f t="shared" si="1"/>
        <v>99.697760000000002</v>
      </c>
    </row>
    <row r="13" spans="1:13" ht="20.399999999999999" x14ac:dyDescent="0.25">
      <c r="A13" s="2" t="s">
        <v>209</v>
      </c>
      <c r="B13" s="2" t="s">
        <v>14</v>
      </c>
      <c r="C13" s="3"/>
      <c r="D13" s="3"/>
      <c r="E13" s="3"/>
      <c r="F13" s="3"/>
      <c r="G13" s="3"/>
      <c r="H13" s="3"/>
      <c r="I13" s="3"/>
      <c r="J13" s="3" t="str">
        <f t="shared" si="0"/>
        <v/>
      </c>
      <c r="K13" s="3"/>
      <c r="L13" s="3" t="str">
        <f t="array" ref="L13">(IF(ISERROR(INDEX(Table34[Lower secondary completion rate (%)],MATCH(MAX(IF(Table34[Country]=B13,Table34[Year],0)),IF(Table34[Country]=B13,Table34[Year],"")))),"",INDEX(Table34[Lower secondary completion rate (%)],MATCH(MAX(IF(Table34[Country]=B13,Table34[Year],0)),IF(Table34[Country]=B13,Table34[Year],"")))*100))</f>
        <v/>
      </c>
      <c r="M13" s="3" t="str">
        <f t="shared" si="1"/>
        <v/>
      </c>
    </row>
    <row r="14" spans="1:13" ht="20.399999999999999" x14ac:dyDescent="0.25">
      <c r="A14" s="2" t="s">
        <v>209</v>
      </c>
      <c r="B14" s="2" t="s">
        <v>15</v>
      </c>
      <c r="C14" s="4"/>
      <c r="D14" s="4"/>
      <c r="E14" s="4"/>
      <c r="F14" s="4"/>
      <c r="G14" s="4"/>
      <c r="H14" s="4"/>
      <c r="I14" s="4"/>
      <c r="J14" s="4" t="str">
        <f t="shared" si="0"/>
        <v/>
      </c>
      <c r="K14" s="4"/>
      <c r="L14" s="4" t="str">
        <f t="array" ref="L14">(IF(ISERROR(INDEX(Table34[Lower secondary completion rate (%)],MATCH(MAX(IF(Table34[Country]=B14,Table34[Year],0)),IF(Table34[Country]=B14,Table34[Year],"")))),"",INDEX(Table34[Lower secondary completion rate (%)],MATCH(MAX(IF(Table34[Country]=B14,Table34[Year],0)),IF(Table34[Country]=B14,Table34[Year],"")))*100))</f>
        <v/>
      </c>
      <c r="M14" s="4" t="str">
        <f t="shared" si="1"/>
        <v/>
      </c>
    </row>
    <row r="15" spans="1:13" ht="20.399999999999999" x14ac:dyDescent="0.25">
      <c r="A15" s="2" t="s">
        <v>209</v>
      </c>
      <c r="B15" s="2" t="s">
        <v>16</v>
      </c>
      <c r="C15" s="3"/>
      <c r="D15" s="3"/>
      <c r="E15" s="3"/>
      <c r="F15" s="3"/>
      <c r="G15" s="3"/>
      <c r="H15" s="3"/>
      <c r="I15" s="3"/>
      <c r="J15" s="3" t="str">
        <f t="shared" si="0"/>
        <v/>
      </c>
      <c r="K15" s="3"/>
      <c r="L15" s="3" t="str">
        <f t="array" ref="L15">(IF(ISERROR(INDEX(Table34[Lower secondary completion rate (%)],MATCH(MAX(IF(Table34[Country]=B15,Table34[Year],0)),IF(Table34[Country]=B15,Table34[Year],"")))),"",INDEX(Table34[Lower secondary completion rate (%)],MATCH(MAX(IF(Table34[Country]=B15,Table34[Year],0)),IF(Table34[Country]=B15,Table34[Year],"")))*100))</f>
        <v/>
      </c>
      <c r="M15" s="3" t="str">
        <f t="shared" si="1"/>
        <v/>
      </c>
    </row>
    <row r="16" spans="1:13" ht="20.399999999999999" x14ac:dyDescent="0.25">
      <c r="A16" s="2" t="s">
        <v>209</v>
      </c>
      <c r="B16" s="2" t="s">
        <v>17</v>
      </c>
      <c r="C16" s="4"/>
      <c r="D16" s="6">
        <v>51.595680000000002</v>
      </c>
      <c r="E16" s="4"/>
      <c r="F16" s="4"/>
      <c r="G16" s="6">
        <v>55.496420000000001</v>
      </c>
      <c r="H16" s="4"/>
      <c r="I16" s="4"/>
      <c r="J16" s="4">
        <f t="shared" si="0"/>
        <v>55.496420000000001</v>
      </c>
      <c r="K16" s="4"/>
      <c r="L16" s="4">
        <f t="array" ref="L16">(IF(ISERROR(INDEX(Table34[Lower secondary completion rate (%)],MATCH(MAX(IF(Table34[Country]=B16,Table34[Year],0)),IF(Table34[Country]=B16,Table34[Year],"")))),"",INDEX(Table34[Lower secondary completion rate (%)],MATCH(MAX(IF(Table34[Country]=B16,Table34[Year],0)),IF(Table34[Country]=B16,Table34[Year],"")))*100))</f>
        <v>53.204379999999993</v>
      </c>
      <c r="M16" s="4">
        <f t="shared" si="1"/>
        <v>55.496420000000001</v>
      </c>
    </row>
    <row r="17" spans="1:14" ht="20.399999999999999" x14ac:dyDescent="0.25">
      <c r="A17" s="2" t="s">
        <v>209</v>
      </c>
      <c r="B17" s="2" t="s">
        <v>18</v>
      </c>
      <c r="C17" s="3"/>
      <c r="D17" s="3"/>
      <c r="E17" s="5">
        <v>97.939920000000001</v>
      </c>
      <c r="F17" s="3"/>
      <c r="G17" s="3"/>
      <c r="H17" s="3"/>
      <c r="I17" s="3"/>
      <c r="J17" s="3">
        <f t="shared" si="0"/>
        <v>97.939920000000001</v>
      </c>
      <c r="K17" s="3"/>
      <c r="L17" s="3">
        <f t="array" ref="L17">(IF(ISERROR(INDEX(Table34[Lower secondary completion rate (%)],MATCH(MAX(IF(Table34[Country]=B17,Table34[Year],0)),IF(Table34[Country]=B17,Table34[Year],"")))),"",INDEX(Table34[Lower secondary completion rate (%)],MATCH(MAX(IF(Table34[Country]=B17,Table34[Year],0)),IF(Table34[Country]=B17,Table34[Year],"")))*100))</f>
        <v>99.258919999999989</v>
      </c>
      <c r="M17" s="3">
        <f t="shared" si="1"/>
        <v>97.939920000000001</v>
      </c>
    </row>
    <row r="18" spans="1:14" ht="20.399999999999999" x14ac:dyDescent="0.25">
      <c r="A18" s="2" t="s">
        <v>209</v>
      </c>
      <c r="B18" s="2" t="s">
        <v>19</v>
      </c>
      <c r="C18" s="4"/>
      <c r="D18" s="4"/>
      <c r="E18" s="6">
        <v>99.668949999999995</v>
      </c>
      <c r="F18" s="4"/>
      <c r="G18" s="4"/>
      <c r="H18" s="4"/>
      <c r="I18" s="4"/>
      <c r="J18" s="4">
        <f t="shared" si="0"/>
        <v>99.668949999999995</v>
      </c>
      <c r="K18" s="4"/>
      <c r="L18" s="4">
        <f t="array" ref="L18">(IF(ISERROR(INDEX(Table34[Lower secondary completion rate (%)],MATCH(MAX(IF(Table34[Country]=B18,Table34[Year],0)),IF(Table34[Country]=B18,Table34[Year],"")))),"",INDEX(Table34[Lower secondary completion rate (%)],MATCH(MAX(IF(Table34[Country]=B18,Table34[Year],0)),IF(Table34[Country]=B18,Table34[Year],"")))*100))</f>
        <v>99.537040000000005</v>
      </c>
      <c r="M18" s="4">
        <f t="shared" si="1"/>
        <v>99.668949999999995</v>
      </c>
    </row>
    <row r="19" spans="1:14" ht="20.399999999999999" x14ac:dyDescent="0.25">
      <c r="A19" s="2" t="s">
        <v>209</v>
      </c>
      <c r="B19" s="2" t="s">
        <v>20</v>
      </c>
      <c r="C19" s="3"/>
      <c r="D19" s="3"/>
      <c r="E19" s="3"/>
      <c r="F19" s="3"/>
      <c r="G19" s="3"/>
      <c r="H19" s="3"/>
      <c r="I19" s="3"/>
      <c r="J19" s="3" t="str">
        <f t="shared" si="0"/>
        <v/>
      </c>
      <c r="K19" s="3"/>
      <c r="L19" s="3">
        <f t="array" ref="L19">(IF(ISERROR(INDEX(Table34[Lower secondary completion rate (%)],MATCH(MAX(IF(Table34[Country]=B19,Table34[Year],0)),IF(Table34[Country]=B19,Table34[Year],"")))),"",INDEX(Table34[Lower secondary completion rate (%)],MATCH(MAX(IF(Table34[Country]=B19,Table34[Year],0)),IF(Table34[Country]=B19,Table34[Year],"")))*100))</f>
        <v>92.711510000000004</v>
      </c>
      <c r="M19" s="3">
        <f t="shared" si="1"/>
        <v>92.711510000000004</v>
      </c>
    </row>
    <row r="20" spans="1:14" ht="20.399999999999999" x14ac:dyDescent="0.25">
      <c r="A20" s="2" t="s">
        <v>209</v>
      </c>
      <c r="B20" s="2" t="s">
        <v>21</v>
      </c>
      <c r="C20" s="4"/>
      <c r="D20" s="4"/>
      <c r="E20" s="4"/>
      <c r="F20" s="4"/>
      <c r="G20" s="4"/>
      <c r="H20" s="4"/>
      <c r="I20" s="4"/>
      <c r="J20" s="4" t="str">
        <f t="shared" si="0"/>
        <v/>
      </c>
      <c r="K20" s="4"/>
      <c r="L20" s="4">
        <f t="array" ref="L20">(IF(ISERROR(INDEX(Table34[Lower secondary completion rate (%)],MATCH(MAX(IF(Table34[Country]=B20,Table34[Year],0)),IF(Table34[Country]=B20,Table34[Year],"")))),"",INDEX(Table34[Lower secondary completion rate (%)],MATCH(MAX(IF(Table34[Country]=B20,Table34[Year],0)),IF(Table34[Country]=B20,Table34[Year],"")))*100))</f>
        <v>41.637729999999998</v>
      </c>
      <c r="M20" s="4">
        <f t="shared" si="1"/>
        <v>41.637729999999998</v>
      </c>
    </row>
    <row r="21" spans="1:14" ht="20.399999999999999" x14ac:dyDescent="0.25">
      <c r="A21" s="2" t="s">
        <v>209</v>
      </c>
      <c r="B21" s="2" t="s">
        <v>22</v>
      </c>
      <c r="C21" s="3"/>
      <c r="D21" s="5">
        <v>20.910640000000001</v>
      </c>
      <c r="E21" s="3"/>
      <c r="F21" s="3"/>
      <c r="G21" s="3"/>
      <c r="H21" s="3"/>
      <c r="I21" s="3"/>
      <c r="J21" s="3">
        <f t="shared" si="0"/>
        <v>20.910640000000001</v>
      </c>
      <c r="K21" s="3"/>
      <c r="L21" s="3">
        <f t="array" ref="L21">(IF(ISERROR(INDEX(Table34[Lower secondary completion rate (%)],MATCH(MAX(IF(Table34[Country]=B21,Table34[Year],0)),IF(Table34[Country]=B21,Table34[Year],"")))),"",INDEX(Table34[Lower secondary completion rate (%)],MATCH(MAX(IF(Table34[Country]=B21,Table34[Year],0)),IF(Table34[Country]=B21,Table34[Year],"")))*100))</f>
        <v>18.81391</v>
      </c>
      <c r="M21" s="3">
        <f t="shared" si="1"/>
        <v>20.910640000000001</v>
      </c>
    </row>
    <row r="22" spans="1:14" ht="20.399999999999999" x14ac:dyDescent="0.25">
      <c r="A22" s="2" t="s">
        <v>209</v>
      </c>
      <c r="B22" s="2" t="s">
        <v>23</v>
      </c>
      <c r="C22" s="6">
        <v>37.631079999999997</v>
      </c>
      <c r="D22" s="4"/>
      <c r="E22" s="4"/>
      <c r="F22" s="4"/>
      <c r="G22" s="4"/>
      <c r="H22" s="4"/>
      <c r="I22" s="4"/>
      <c r="J22" s="4">
        <f t="shared" si="0"/>
        <v>37.631079999999997</v>
      </c>
      <c r="K22" s="4"/>
      <c r="L22" s="4">
        <f t="array" ref="L22">(IF(ISERROR(INDEX(Table34[Lower secondary completion rate (%)],MATCH(MAX(IF(Table34[Country]=B22,Table34[Year],0)),IF(Table34[Country]=B22,Table34[Year],"")))),"",INDEX(Table34[Lower secondary completion rate (%)],MATCH(MAX(IF(Table34[Country]=B22,Table34[Year],0)),IF(Table34[Country]=B22,Table34[Year],"")))*100))</f>
        <v>16.853020000000001</v>
      </c>
      <c r="M22" s="4">
        <f t="shared" si="1"/>
        <v>37.631079999999997</v>
      </c>
    </row>
    <row r="23" spans="1:14" ht="20.399999999999999" x14ac:dyDescent="0.25">
      <c r="A23" s="2" t="s">
        <v>209</v>
      </c>
      <c r="B23" s="2" t="s">
        <v>24</v>
      </c>
      <c r="C23" s="3"/>
      <c r="D23" s="3"/>
      <c r="E23" s="3"/>
      <c r="F23" s="3"/>
      <c r="G23" s="3"/>
      <c r="H23" s="3"/>
      <c r="I23" s="3"/>
      <c r="J23" s="3" t="str">
        <f t="shared" si="0"/>
        <v/>
      </c>
      <c r="K23" s="3"/>
      <c r="L23" s="3" t="str">
        <f t="array" ref="L23">(IF(ISERROR(INDEX(Table34[Lower secondary completion rate (%)],MATCH(MAX(IF(Table34[Country]=B23,Table34[Year],0)),IF(Table34[Country]=B23,Table34[Year],"")))),"",INDEX(Table34[Lower secondary completion rate (%)],MATCH(MAX(IF(Table34[Country]=B23,Table34[Year],0)),IF(Table34[Country]=B23,Table34[Year],"")))*100))</f>
        <v/>
      </c>
      <c r="M23" s="3" t="str">
        <f t="shared" si="1"/>
        <v/>
      </c>
    </row>
    <row r="24" spans="1:14" ht="20.399999999999999" x14ac:dyDescent="0.25">
      <c r="A24" s="2" t="s">
        <v>209</v>
      </c>
      <c r="B24" s="2" t="s">
        <v>25</v>
      </c>
      <c r="C24" s="4"/>
      <c r="D24" s="4"/>
      <c r="E24" s="4"/>
      <c r="F24" s="4"/>
      <c r="G24" s="4"/>
      <c r="H24" s="4"/>
      <c r="I24" s="4"/>
      <c r="J24" s="4" t="str">
        <f>IFERROR(LOOKUP(2,1/(C24:I24&lt;&gt;""),C24:I24),"")</f>
        <v/>
      </c>
      <c r="K24" s="4"/>
      <c r="L24" s="4">
        <f t="array" ref="L24">(IF(ISERROR(INDEX(Table34[Lower secondary completion rate (%)],MATCH(MAX(IF(Table34[Country]=B24,Table34[Year],0)),IF(Table34[Country]=B24,Table34[Year],"")))),"",INDEX(Table34[Lower secondary completion rate (%)],MATCH(MAX(IF(Table34[Country]=B24,Table34[Year],0)),IF(Table34[Country]=B24,Table34[Year],"")))*100))</f>
        <v>79.197810000000004</v>
      </c>
      <c r="M24" s="4">
        <f t="shared" si="1"/>
        <v>79.197810000000004</v>
      </c>
      <c r="N24" s="39"/>
    </row>
    <row r="25" spans="1:14" ht="20.399999999999999" x14ac:dyDescent="0.25">
      <c r="A25" s="2" t="s">
        <v>209</v>
      </c>
      <c r="B25" s="2" t="s">
        <v>26</v>
      </c>
      <c r="C25" s="3"/>
      <c r="D25" s="3"/>
      <c r="E25" s="3"/>
      <c r="F25" s="3"/>
      <c r="G25" s="3"/>
      <c r="H25" s="3"/>
      <c r="I25" s="3"/>
      <c r="J25" s="3" t="str">
        <f t="shared" si="0"/>
        <v/>
      </c>
      <c r="K25" s="3"/>
      <c r="L25" s="3" t="str">
        <f t="array" ref="L25">(IF(ISERROR(INDEX(Table34[Lower secondary completion rate (%)],MATCH(MAX(IF(Table34[Country]=B25,Table34[Year],0)),IF(Table34[Country]=B25,Table34[Year],"")))),"",INDEX(Table34[Lower secondary completion rate (%)],MATCH(MAX(IF(Table34[Country]=B25,Table34[Year],0)),IF(Table34[Country]=B25,Table34[Year],"")))*100))</f>
        <v/>
      </c>
      <c r="M25" s="3" t="str">
        <f t="shared" si="1"/>
        <v/>
      </c>
    </row>
    <row r="26" spans="1:14" ht="20.399999999999999" x14ac:dyDescent="0.25">
      <c r="A26" s="2" t="s">
        <v>209</v>
      </c>
      <c r="B26" s="2" t="s">
        <v>27</v>
      </c>
      <c r="C26" s="4"/>
      <c r="D26" s="4"/>
      <c r="E26" s="4"/>
      <c r="F26" s="4"/>
      <c r="G26" s="4"/>
      <c r="H26" s="4"/>
      <c r="I26" s="4"/>
      <c r="J26" s="4" t="str">
        <f t="shared" si="0"/>
        <v/>
      </c>
      <c r="K26" s="4"/>
      <c r="L26" s="4">
        <f t="array" ref="L26">(IF(ISERROR(INDEX(Table34[Lower secondary completion rate (%)],MATCH(MAX(IF(Table34[Country]=B26,Table34[Year],0)),IF(Table34[Country]=B26,Table34[Year],"")))),"",INDEX(Table34[Lower secondary completion rate (%)],MATCH(MAX(IF(Table34[Country]=B26,Table34[Year],0)),IF(Table34[Country]=B26,Table34[Year],"")))*100))</f>
        <v>65.552289999999999</v>
      </c>
      <c r="M26" s="4">
        <f t="shared" si="1"/>
        <v>65.552289999999999</v>
      </c>
    </row>
    <row r="27" spans="1:14" ht="20.399999999999999" x14ac:dyDescent="0.25">
      <c r="A27" s="2" t="s">
        <v>209</v>
      </c>
      <c r="B27" s="2" t="s">
        <v>28</v>
      </c>
      <c r="C27" s="3"/>
      <c r="D27" s="3"/>
      <c r="E27" s="3"/>
      <c r="F27" s="3"/>
      <c r="G27" s="3"/>
      <c r="H27" s="3"/>
      <c r="I27" s="3"/>
      <c r="J27" s="3" t="str">
        <f t="shared" si="0"/>
        <v/>
      </c>
      <c r="K27" s="3"/>
      <c r="L27" s="3" t="str">
        <f t="array" ref="L27">(IF(ISERROR(INDEX(Table34[Lower secondary completion rate (%)],MATCH(MAX(IF(Table34[Country]=B27,Table34[Year],0)),IF(Table34[Country]=B27,Table34[Year],"")))),"",INDEX(Table34[Lower secondary completion rate (%)],MATCH(MAX(IF(Table34[Country]=B27,Table34[Year],0)),IF(Table34[Country]=B27,Table34[Year],"")))*100))</f>
        <v/>
      </c>
      <c r="M27" s="3" t="str">
        <f t="shared" si="1"/>
        <v/>
      </c>
    </row>
    <row r="28" spans="1:14" ht="20.399999999999999" x14ac:dyDescent="0.25">
      <c r="A28" s="2" t="s">
        <v>209</v>
      </c>
      <c r="B28" s="2" t="s">
        <v>29</v>
      </c>
      <c r="C28" s="4"/>
      <c r="D28" s="4"/>
      <c r="E28" s="4"/>
      <c r="F28" s="4"/>
      <c r="G28" s="4"/>
      <c r="H28" s="4"/>
      <c r="I28" s="4"/>
      <c r="J28" s="4" t="str">
        <f t="shared" si="0"/>
        <v/>
      </c>
      <c r="K28" s="4"/>
      <c r="L28" s="4">
        <f t="array" ref="L28">(IF(ISERROR(INDEX(Table34[Lower secondary completion rate (%)],MATCH(MAX(IF(Table34[Country]=B28,Table34[Year],0)),IF(Table34[Country]=B28,Table34[Year],"")))),"",INDEX(Table34[Lower secondary completion rate (%)],MATCH(MAX(IF(Table34[Country]=B28,Table34[Year],0)),IF(Table34[Country]=B28,Table34[Year],"")))*100))</f>
        <v>93.71575</v>
      </c>
      <c r="M28" s="4">
        <f t="shared" si="1"/>
        <v>93.71575</v>
      </c>
    </row>
    <row r="29" spans="1:14" ht="20.399999999999999" x14ac:dyDescent="0.25">
      <c r="A29" s="2" t="s">
        <v>209</v>
      </c>
      <c r="B29" s="2" t="s">
        <v>30</v>
      </c>
      <c r="C29" s="5">
        <v>5.6008800000000001</v>
      </c>
      <c r="D29" s="3"/>
      <c r="E29" s="3"/>
      <c r="F29" s="3"/>
      <c r="G29" s="3"/>
      <c r="H29" s="3"/>
      <c r="I29" s="3"/>
      <c r="J29" s="3">
        <f t="shared" si="0"/>
        <v>5.6008800000000001</v>
      </c>
      <c r="K29" s="3"/>
      <c r="L29" s="3">
        <f t="array" ref="L29">(IF(ISERROR(INDEX(Table34[Lower secondary completion rate (%)],MATCH(MAX(IF(Table34[Country]=B29,Table34[Year],0)),IF(Table34[Country]=B29,Table34[Year],"")))),"",INDEX(Table34[Lower secondary completion rate (%)],MATCH(MAX(IF(Table34[Country]=B29,Table34[Year],0)),IF(Table34[Country]=B29,Table34[Year],"")))*100))</f>
        <v>5.2587700000000002</v>
      </c>
      <c r="M29" s="3">
        <f t="shared" si="1"/>
        <v>5.6008800000000001</v>
      </c>
    </row>
    <row r="30" spans="1:14" ht="20.399999999999999" x14ac:dyDescent="0.25">
      <c r="A30" s="2" t="s">
        <v>209</v>
      </c>
      <c r="B30" s="2" t="s">
        <v>31</v>
      </c>
      <c r="C30" s="6">
        <v>8.35975</v>
      </c>
      <c r="D30" s="4"/>
      <c r="E30" s="4"/>
      <c r="F30" s="4"/>
      <c r="G30" s="4"/>
      <c r="H30" s="4"/>
      <c r="I30" s="4"/>
      <c r="J30" s="4">
        <f t="shared" si="0"/>
        <v>8.35975</v>
      </c>
      <c r="K30" s="4"/>
      <c r="L30" s="4">
        <f t="array" ref="L30">(IF(ISERROR(INDEX(Table34[Lower secondary completion rate (%)],MATCH(MAX(IF(Table34[Country]=B30,Table34[Year],0)),IF(Table34[Country]=B30,Table34[Year],"")))),"",INDEX(Table34[Lower secondary completion rate (%)],MATCH(MAX(IF(Table34[Country]=B30,Table34[Year],0)),IF(Table34[Country]=B30,Table34[Year],"")))*100))</f>
        <v>5.3474899999999996</v>
      </c>
      <c r="M30" s="4">
        <f t="shared" si="1"/>
        <v>8.35975</v>
      </c>
    </row>
    <row r="31" spans="1:14" ht="20.399999999999999" x14ac:dyDescent="0.25">
      <c r="A31" s="2" t="s">
        <v>209</v>
      </c>
      <c r="B31" s="2" t="s">
        <v>32</v>
      </c>
      <c r="C31" s="5">
        <v>33.660589999999999</v>
      </c>
      <c r="D31" s="3"/>
      <c r="E31" s="3"/>
      <c r="F31" s="3"/>
      <c r="G31" s="5">
        <v>39.580089999999998</v>
      </c>
      <c r="H31" s="3"/>
      <c r="I31" s="3"/>
      <c r="J31" s="3">
        <f t="shared" si="0"/>
        <v>39.580089999999998</v>
      </c>
      <c r="K31" s="3"/>
      <c r="L31" s="3">
        <f t="array" ref="L31">(IF(ISERROR(INDEX(Table34[Lower secondary completion rate (%)],MATCH(MAX(IF(Table34[Country]=B31,Table34[Year],0)),IF(Table34[Country]=B31,Table34[Year],"")))),"",INDEX(Table34[Lower secondary completion rate (%)],MATCH(MAX(IF(Table34[Country]=B31,Table34[Year],0)),IF(Table34[Country]=B31,Table34[Year],"")))*100))</f>
        <v>36.550709999999995</v>
      </c>
      <c r="M31" s="3">
        <f t="shared" si="1"/>
        <v>39.580089999999998</v>
      </c>
    </row>
    <row r="32" spans="1:14" ht="20.399999999999999" x14ac:dyDescent="0.25">
      <c r="A32" s="2" t="s">
        <v>209</v>
      </c>
      <c r="B32" s="2" t="s">
        <v>33</v>
      </c>
      <c r="C32" s="4"/>
      <c r="D32" s="6">
        <v>31.9221</v>
      </c>
      <c r="E32" s="4"/>
      <c r="F32" s="4"/>
      <c r="G32" s="4"/>
      <c r="H32" s="4"/>
      <c r="I32" s="4"/>
      <c r="J32" s="4">
        <f t="shared" si="0"/>
        <v>31.9221</v>
      </c>
      <c r="K32" s="4"/>
      <c r="L32" s="4">
        <f t="array" ref="L32">(IF(ISERROR(INDEX(Table34[Lower secondary completion rate (%)],MATCH(MAX(IF(Table34[Country]=B32,Table34[Year],0)),IF(Table34[Country]=B32,Table34[Year],"")))),"",INDEX(Table34[Lower secondary completion rate (%)],MATCH(MAX(IF(Table34[Country]=B32,Table34[Year],0)),IF(Table34[Country]=B32,Table34[Year],"")))*100))</f>
        <v>27.078799999999998</v>
      </c>
      <c r="M32" s="4">
        <f t="shared" si="1"/>
        <v>31.9221</v>
      </c>
    </row>
    <row r="33" spans="1:13" ht="20.399999999999999" x14ac:dyDescent="0.25">
      <c r="A33" s="2" t="s">
        <v>209</v>
      </c>
      <c r="B33" s="2" t="s">
        <v>34</v>
      </c>
      <c r="C33" s="3"/>
      <c r="D33" s="3"/>
      <c r="E33" s="3"/>
      <c r="F33" s="3"/>
      <c r="G33" s="3"/>
      <c r="H33" s="3"/>
      <c r="I33" s="3"/>
      <c r="J33" s="3" t="str">
        <f t="shared" si="0"/>
        <v/>
      </c>
      <c r="K33" s="3"/>
      <c r="L33" s="3">
        <f t="array" ref="L33">(IF(ISERROR(INDEX(Table34[Lower secondary completion rate (%)],MATCH(MAX(IF(Table34[Country]=B33,Table34[Year],0)),IF(Table34[Country]=B33,Table34[Year],"")))),"",INDEX(Table34[Lower secondary completion rate (%)],MATCH(MAX(IF(Table34[Country]=B33,Table34[Year],0)),IF(Table34[Country]=B33,Table34[Year],"")))*100))</f>
        <v>99.247320000000002</v>
      </c>
      <c r="M33" s="3">
        <f t="shared" si="1"/>
        <v>99.247320000000002</v>
      </c>
    </row>
    <row r="34" spans="1:13" ht="20.399999999999999" x14ac:dyDescent="0.25">
      <c r="A34" s="2" t="s">
        <v>209</v>
      </c>
      <c r="B34" s="2" t="s">
        <v>35</v>
      </c>
      <c r="C34" s="4"/>
      <c r="D34" s="4"/>
      <c r="E34" s="4"/>
      <c r="F34" s="4"/>
      <c r="G34" s="4"/>
      <c r="H34" s="4"/>
      <c r="I34" s="4"/>
      <c r="J34" s="4" t="str">
        <f t="shared" si="0"/>
        <v/>
      </c>
      <c r="K34" s="4"/>
      <c r="L34" s="4" t="str">
        <f t="array" ref="L34">(IF(ISERROR(INDEX(Table34[Lower secondary completion rate (%)],MATCH(MAX(IF(Table34[Country]=B34,Table34[Year],0)),IF(Table34[Country]=B34,Table34[Year],"")))),"",INDEX(Table34[Lower secondary completion rate (%)],MATCH(MAX(IF(Table34[Country]=B34,Table34[Year],0)),IF(Table34[Country]=B34,Table34[Year],"")))*100))</f>
        <v/>
      </c>
      <c r="M34" s="4" t="str">
        <f t="shared" si="1"/>
        <v/>
      </c>
    </row>
    <row r="35" spans="1:13" ht="20.399999999999999" x14ac:dyDescent="0.25">
      <c r="A35" s="2" t="s">
        <v>209</v>
      </c>
      <c r="B35" s="2" t="s">
        <v>36</v>
      </c>
      <c r="C35" s="3"/>
      <c r="D35" s="3"/>
      <c r="E35" s="3"/>
      <c r="F35" s="3"/>
      <c r="G35" s="3"/>
      <c r="H35" s="3"/>
      <c r="I35" s="3"/>
      <c r="J35" s="3" t="str">
        <f t="shared" si="0"/>
        <v/>
      </c>
      <c r="K35" s="3"/>
      <c r="L35" s="3">
        <f t="array" ref="L35">(IF(ISERROR(INDEX(Table34[Lower secondary completion rate (%)],MATCH(MAX(IF(Table34[Country]=B35,Table34[Year],0)),IF(Table34[Country]=B35,Table34[Year],"")))),"",INDEX(Table34[Lower secondary completion rate (%)],MATCH(MAX(IF(Table34[Country]=B35,Table34[Year],0)),IF(Table34[Country]=B35,Table34[Year],"")))*100))</f>
        <v>8.1866500000000002</v>
      </c>
      <c r="M35" s="3">
        <f t="shared" si="1"/>
        <v>8.1866500000000002</v>
      </c>
    </row>
    <row r="36" spans="1:13" ht="20.399999999999999" x14ac:dyDescent="0.25">
      <c r="A36" s="2" t="s">
        <v>209</v>
      </c>
      <c r="B36" s="2" t="s">
        <v>37</v>
      </c>
      <c r="C36" s="4"/>
      <c r="D36" s="4"/>
      <c r="E36" s="4"/>
      <c r="F36" s="4"/>
      <c r="G36" s="6">
        <v>9.9951000000000008</v>
      </c>
      <c r="H36" s="4"/>
      <c r="I36" s="4"/>
      <c r="J36" s="4">
        <f t="shared" si="0"/>
        <v>9.9951000000000008</v>
      </c>
      <c r="K36" s="4"/>
      <c r="L36" s="4">
        <f t="array" ref="L36">(IF(ISERROR(INDEX(Table34[Lower secondary completion rate (%)],MATCH(MAX(IF(Table34[Country]=B36,Table34[Year],0)),IF(Table34[Country]=B36,Table34[Year],"")))),"",INDEX(Table34[Lower secondary completion rate (%)],MATCH(MAX(IF(Table34[Country]=B36,Table34[Year],0)),IF(Table34[Country]=B36,Table34[Year],"")))*100))</f>
        <v>6.1158799999999998</v>
      </c>
      <c r="M36" s="4">
        <f t="shared" si="1"/>
        <v>9.9951000000000008</v>
      </c>
    </row>
    <row r="37" spans="1:13" ht="20.399999999999999" x14ac:dyDescent="0.25">
      <c r="A37" s="2" t="s">
        <v>209</v>
      </c>
      <c r="B37" s="2" t="s">
        <v>38</v>
      </c>
      <c r="C37" s="3"/>
      <c r="D37" s="3"/>
      <c r="E37" s="3"/>
      <c r="F37" s="3"/>
      <c r="G37" s="3"/>
      <c r="H37" s="3"/>
      <c r="I37" s="3"/>
      <c r="J37" s="3" t="str">
        <f t="shared" si="0"/>
        <v/>
      </c>
      <c r="K37" s="3"/>
      <c r="L37" s="3">
        <f t="array" ref="L37">(IF(ISERROR(INDEX(Table34[Lower secondary completion rate (%)],MATCH(MAX(IF(Table34[Country]=B37,Table34[Year],0)),IF(Table34[Country]=B37,Table34[Year],"")))),"",INDEX(Table34[Lower secondary completion rate (%)],MATCH(MAX(IF(Table34[Country]=B37,Table34[Year],0)),IF(Table34[Country]=B37,Table34[Year],"")))*100))</f>
        <v>86.519639999999995</v>
      </c>
      <c r="M37" s="3">
        <f t="shared" si="1"/>
        <v>86.519639999999995</v>
      </c>
    </row>
    <row r="38" spans="1:13" ht="20.399999999999999" x14ac:dyDescent="0.25">
      <c r="A38" s="2" t="s">
        <v>209</v>
      </c>
      <c r="B38" s="2" t="s">
        <v>39</v>
      </c>
      <c r="C38" s="4"/>
      <c r="D38" s="4"/>
      <c r="E38" s="4"/>
      <c r="F38" s="4"/>
      <c r="G38" s="4"/>
      <c r="H38" s="4"/>
      <c r="I38" s="4"/>
      <c r="J38" s="4" t="str">
        <f t="shared" si="0"/>
        <v/>
      </c>
      <c r="K38" s="4"/>
      <c r="L38" s="4">
        <f t="array" ref="L38">(IF(ISERROR(INDEX(Table34[Lower secondary completion rate (%)],MATCH(MAX(IF(Table34[Country]=B38,Table34[Year],0)),IF(Table34[Country]=B38,Table34[Year],"")))),"",INDEX(Table34[Lower secondary completion rate (%)],MATCH(MAX(IF(Table34[Country]=B38,Table34[Year],0)),IF(Table34[Country]=B38,Table34[Year],"")))*100))</f>
        <v>76.287939999999992</v>
      </c>
      <c r="M38" s="4">
        <f t="shared" si="1"/>
        <v>76.287939999999992</v>
      </c>
    </row>
    <row r="39" spans="1:13" ht="20.399999999999999" x14ac:dyDescent="0.25">
      <c r="A39" s="2" t="s">
        <v>209</v>
      </c>
      <c r="B39" s="2" t="s">
        <v>40</v>
      </c>
      <c r="C39" s="5">
        <v>77.361149999999995</v>
      </c>
      <c r="D39" s="3"/>
      <c r="E39" s="3"/>
      <c r="F39" s="3"/>
      <c r="G39" s="3"/>
      <c r="H39" s="3"/>
      <c r="I39" s="3"/>
      <c r="J39" s="3">
        <f t="shared" si="0"/>
        <v>77.361149999999995</v>
      </c>
      <c r="K39" s="3"/>
      <c r="L39" s="3">
        <f t="array" ref="L39">(IF(ISERROR(INDEX(Table34[Lower secondary completion rate (%)],MATCH(MAX(IF(Table34[Country]=B39,Table34[Year],0)),IF(Table34[Country]=B39,Table34[Year],"")))),"",INDEX(Table34[Lower secondary completion rate (%)],MATCH(MAX(IF(Table34[Country]=B39,Table34[Year],0)),IF(Table34[Country]=B39,Table34[Year],"")))*100))</f>
        <v>66.713610000000003</v>
      </c>
      <c r="M39" s="3">
        <f t="shared" si="1"/>
        <v>77.361149999999995</v>
      </c>
    </row>
    <row r="40" spans="1:13" ht="20.399999999999999" x14ac:dyDescent="0.25">
      <c r="A40" s="2" t="s">
        <v>209</v>
      </c>
      <c r="B40" s="2" t="s">
        <v>41</v>
      </c>
      <c r="C40" s="4"/>
      <c r="D40" s="4"/>
      <c r="E40" s="4"/>
      <c r="F40" s="4"/>
      <c r="G40" s="4"/>
      <c r="H40" s="4"/>
      <c r="I40" s="4"/>
      <c r="J40" s="4" t="str">
        <f t="shared" si="0"/>
        <v/>
      </c>
      <c r="K40" s="4"/>
      <c r="L40" s="4">
        <f t="array" ref="L40">(IF(ISERROR(INDEX(Table34[Lower secondary completion rate (%)],MATCH(MAX(IF(Table34[Country]=B40,Table34[Year],0)),IF(Table34[Country]=B40,Table34[Year],"")))),"",INDEX(Table34[Lower secondary completion rate (%)],MATCH(MAX(IF(Table34[Country]=B40,Table34[Year],0)),IF(Table34[Country]=B40,Table34[Year],"")))*100))</f>
        <v>38.078109999999995</v>
      </c>
      <c r="M40" s="4">
        <f t="shared" si="1"/>
        <v>38.078109999999995</v>
      </c>
    </row>
    <row r="41" spans="1:13" ht="20.399999999999999" x14ac:dyDescent="0.25">
      <c r="A41" s="2" t="s">
        <v>209</v>
      </c>
      <c r="B41" s="2" t="s">
        <v>42</v>
      </c>
      <c r="C41" s="3"/>
      <c r="D41" s="3"/>
      <c r="E41" s="5">
        <v>32.524940000000001</v>
      </c>
      <c r="F41" s="3"/>
      <c r="G41" s="3"/>
      <c r="H41" s="3"/>
      <c r="I41" s="3"/>
      <c r="J41" s="3">
        <f t="shared" si="0"/>
        <v>32.524940000000001</v>
      </c>
      <c r="K41" s="3"/>
      <c r="L41" s="3">
        <f t="array" ref="L41">(IF(ISERROR(INDEX(Table34[Lower secondary completion rate (%)],MATCH(MAX(IF(Table34[Country]=B41,Table34[Year],0)),IF(Table34[Country]=B41,Table34[Year],"")))),"",INDEX(Table34[Lower secondary completion rate (%)],MATCH(MAX(IF(Table34[Country]=B41,Table34[Year],0)),IF(Table34[Country]=B41,Table34[Year],"")))*100))</f>
        <v>30.819570000000002</v>
      </c>
      <c r="M41" s="3">
        <f t="shared" si="1"/>
        <v>32.524940000000001</v>
      </c>
    </row>
    <row r="42" spans="1:13" ht="20.399999999999999" x14ac:dyDescent="0.25">
      <c r="A42" s="2" t="s">
        <v>209</v>
      </c>
      <c r="B42" s="2" t="s">
        <v>43</v>
      </c>
      <c r="C42" s="4"/>
      <c r="D42" s="6">
        <v>72.313959999999994</v>
      </c>
      <c r="E42" s="4"/>
      <c r="F42" s="4"/>
      <c r="G42" s="4"/>
      <c r="H42" s="4"/>
      <c r="I42" s="4"/>
      <c r="J42" s="4">
        <f t="shared" si="0"/>
        <v>72.313959999999994</v>
      </c>
      <c r="K42" s="4"/>
      <c r="L42" s="4">
        <f t="array" ref="L42">(IF(ISERROR(INDEX(Table34[Lower secondary completion rate (%)],MATCH(MAX(IF(Table34[Country]=B42,Table34[Year],0)),IF(Table34[Country]=B42,Table34[Year],"")))),"",INDEX(Table34[Lower secondary completion rate (%)],MATCH(MAX(IF(Table34[Country]=B42,Table34[Year],0)),IF(Table34[Country]=B42,Table34[Year],"")))*100))</f>
        <v>66.944119999999998</v>
      </c>
      <c r="M42" s="4">
        <f t="shared" si="1"/>
        <v>72.313959999999994</v>
      </c>
    </row>
    <row r="43" spans="1:13" ht="20.399999999999999" x14ac:dyDescent="0.25">
      <c r="A43" s="2" t="s">
        <v>209</v>
      </c>
      <c r="B43" s="2" t="s">
        <v>44</v>
      </c>
      <c r="C43" s="3"/>
      <c r="D43" s="3"/>
      <c r="E43" s="5">
        <v>16.998699999999999</v>
      </c>
      <c r="F43" s="3"/>
      <c r="G43" s="3"/>
      <c r="H43" s="3"/>
      <c r="I43" s="3"/>
      <c r="J43" s="3">
        <f t="shared" si="0"/>
        <v>16.998699999999999</v>
      </c>
      <c r="K43" s="3"/>
      <c r="L43" s="3">
        <f t="array" ref="L43">(IF(ISERROR(INDEX(Table34[Lower secondary completion rate (%)],MATCH(MAX(IF(Table34[Country]=B43,Table34[Year],0)),IF(Table34[Country]=B43,Table34[Year],"")))),"",INDEX(Table34[Lower secondary completion rate (%)],MATCH(MAX(IF(Table34[Country]=B43,Table34[Year],0)),IF(Table34[Country]=B43,Table34[Year],"")))*100))</f>
        <v>21.740409999999997</v>
      </c>
      <c r="M43" s="3">
        <f t="shared" si="1"/>
        <v>16.998699999999999</v>
      </c>
    </row>
    <row r="44" spans="1:13" ht="20.399999999999999" x14ac:dyDescent="0.25">
      <c r="A44" s="2" t="s">
        <v>209</v>
      </c>
      <c r="B44" s="2" t="s">
        <v>45</v>
      </c>
      <c r="C44" s="4"/>
      <c r="D44" s="4"/>
      <c r="E44" s="4"/>
      <c r="F44" s="4"/>
      <c r="G44" s="4"/>
      <c r="H44" s="4"/>
      <c r="I44" s="4"/>
      <c r="J44" s="4" t="str">
        <f t="shared" si="0"/>
        <v/>
      </c>
      <c r="K44" s="4"/>
      <c r="L44" s="4">
        <f t="array" ref="L44">(IF(ISERROR(INDEX(Table34[Lower secondary completion rate (%)],MATCH(MAX(IF(Table34[Country]=B44,Table34[Year],0)),IF(Table34[Country]=B44,Table34[Year],"")))),"",INDEX(Table34[Lower secondary completion rate (%)],MATCH(MAX(IF(Table34[Country]=B44,Table34[Year],0)),IF(Table34[Country]=B44,Table34[Year],"")))*100))</f>
        <v>99.560510000000008</v>
      </c>
      <c r="M44" s="4">
        <f t="shared" si="1"/>
        <v>99.560510000000008</v>
      </c>
    </row>
    <row r="45" spans="1:13" ht="20.399999999999999" x14ac:dyDescent="0.25">
      <c r="A45" s="2" t="s">
        <v>209</v>
      </c>
      <c r="B45" s="2" t="s">
        <v>46</v>
      </c>
      <c r="C45" s="3"/>
      <c r="D45" s="3"/>
      <c r="E45" s="3"/>
      <c r="F45" s="3"/>
      <c r="G45" s="5">
        <v>98.250630000000001</v>
      </c>
      <c r="H45" s="3"/>
      <c r="I45" s="3"/>
      <c r="J45" s="3">
        <f t="shared" si="0"/>
        <v>98.250630000000001</v>
      </c>
      <c r="K45" s="3"/>
      <c r="L45" s="3" t="str">
        <f t="array" ref="L45">(IF(ISERROR(INDEX(Table34[Lower secondary completion rate (%)],MATCH(MAX(IF(Table34[Country]=B45,Table34[Year],0)),IF(Table34[Country]=B45,Table34[Year],"")))),"",INDEX(Table34[Lower secondary completion rate (%)],MATCH(MAX(IF(Table34[Country]=B45,Table34[Year],0)),IF(Table34[Country]=B45,Table34[Year],"")))*100))</f>
        <v/>
      </c>
      <c r="M45" s="3">
        <f t="shared" si="1"/>
        <v>98.250630000000001</v>
      </c>
    </row>
    <row r="46" spans="1:13" ht="20.399999999999999" x14ac:dyDescent="0.25">
      <c r="A46" s="2" t="s">
        <v>209</v>
      </c>
      <c r="B46" s="2" t="s">
        <v>47</v>
      </c>
      <c r="C46" s="4"/>
      <c r="D46" s="4"/>
      <c r="E46" s="4"/>
      <c r="F46" s="4"/>
      <c r="G46" s="4"/>
      <c r="H46" s="4"/>
      <c r="I46" s="4"/>
      <c r="J46" s="4" t="str">
        <f t="shared" si="0"/>
        <v/>
      </c>
      <c r="K46" s="4"/>
      <c r="L46" s="4">
        <f t="array" ref="L46">(IF(ISERROR(INDEX(Table34[Lower secondary completion rate (%)],MATCH(MAX(IF(Table34[Country]=B46,Table34[Year],0)),IF(Table34[Country]=B46,Table34[Year],"")))),"",INDEX(Table34[Lower secondary completion rate (%)],MATCH(MAX(IF(Table34[Country]=B46,Table34[Year],0)),IF(Table34[Country]=B46,Table34[Year],"")))*100))</f>
        <v>99.110060000000004</v>
      </c>
      <c r="M46" s="4">
        <f t="shared" si="1"/>
        <v>99.110060000000004</v>
      </c>
    </row>
    <row r="47" spans="1:13" ht="20.399999999999999" x14ac:dyDescent="0.25">
      <c r="A47" s="2" t="s">
        <v>209</v>
      </c>
      <c r="B47" s="2" t="s">
        <v>48</v>
      </c>
      <c r="C47" s="3"/>
      <c r="D47" s="3"/>
      <c r="E47" s="3"/>
      <c r="F47" s="3"/>
      <c r="G47" s="3"/>
      <c r="H47" s="3"/>
      <c r="I47" s="3"/>
      <c r="J47" s="3" t="str">
        <f t="shared" si="0"/>
        <v/>
      </c>
      <c r="K47" s="3"/>
      <c r="L47" s="3">
        <f t="array" ref="L47">(IF(ISERROR(INDEX(Table34[Lower secondary completion rate (%)],MATCH(MAX(IF(Table34[Country]=B47,Table34[Year],0)),IF(Table34[Country]=B47,Table34[Year],"")))),"",INDEX(Table34[Lower secondary completion rate (%)],MATCH(MAX(IF(Table34[Country]=B47,Table34[Year],0)),IF(Table34[Country]=B47,Table34[Year],"")))*100))</f>
        <v>99.756100000000004</v>
      </c>
      <c r="M47" s="3">
        <f t="shared" si="1"/>
        <v>99.756100000000004</v>
      </c>
    </row>
    <row r="48" spans="1:13" ht="20.399999999999999" x14ac:dyDescent="0.25">
      <c r="A48" s="2" t="s">
        <v>209</v>
      </c>
      <c r="B48" s="2" t="s">
        <v>49</v>
      </c>
      <c r="C48" s="4"/>
      <c r="D48" s="4"/>
      <c r="E48" s="4"/>
      <c r="F48" s="4"/>
      <c r="G48" s="4"/>
      <c r="H48" s="4"/>
      <c r="I48" s="4"/>
      <c r="J48" s="4" t="str">
        <f t="shared" si="0"/>
        <v/>
      </c>
      <c r="K48" s="4"/>
      <c r="L48" s="4" t="str">
        <f t="array" ref="L48">(IF(ISERROR(INDEX(Table34[Lower secondary completion rate (%)],MATCH(MAX(IF(Table34[Country]=B48,Table34[Year],0)),IF(Table34[Country]=B48,Table34[Year],"")))),"",INDEX(Table34[Lower secondary completion rate (%)],MATCH(MAX(IF(Table34[Country]=B48,Table34[Year],0)),IF(Table34[Country]=B48,Table34[Year],"")))*100))</f>
        <v/>
      </c>
      <c r="M48" s="4" t="str">
        <f t="shared" si="1"/>
        <v/>
      </c>
    </row>
    <row r="49" spans="1:13" ht="20.399999999999999" x14ac:dyDescent="0.25">
      <c r="A49" s="2" t="s">
        <v>209</v>
      </c>
      <c r="B49" s="2" t="s">
        <v>50</v>
      </c>
      <c r="C49" s="5">
        <v>31.53256</v>
      </c>
      <c r="D49" s="3"/>
      <c r="E49" s="3"/>
      <c r="F49" s="5">
        <v>48.804789999999997</v>
      </c>
      <c r="G49" s="3"/>
      <c r="H49" s="3"/>
      <c r="I49" s="3"/>
      <c r="J49" s="3">
        <f t="shared" si="0"/>
        <v>48.804789999999997</v>
      </c>
      <c r="K49" s="3"/>
      <c r="L49" s="3">
        <f t="array" ref="L49">(IF(ISERROR(INDEX(Table34[Lower secondary completion rate (%)],MATCH(MAX(IF(Table34[Country]=B49,Table34[Year],0)),IF(Table34[Country]=B49,Table34[Year],"")))),"",INDEX(Table34[Lower secondary completion rate (%)],MATCH(MAX(IF(Table34[Country]=B49,Table34[Year],0)),IF(Table34[Country]=B49,Table34[Year],"")))*100))</f>
        <v>45.008369999999999</v>
      </c>
      <c r="M49" s="3">
        <f t="shared" si="1"/>
        <v>48.804789999999997</v>
      </c>
    </row>
    <row r="50" spans="1:13" ht="20.399999999999999" x14ac:dyDescent="0.25">
      <c r="A50" s="2" t="s">
        <v>209</v>
      </c>
      <c r="B50" s="2" t="s">
        <v>51</v>
      </c>
      <c r="C50" s="4"/>
      <c r="D50" s="4"/>
      <c r="E50" s="4"/>
      <c r="F50" s="4"/>
      <c r="G50" s="4"/>
      <c r="H50" s="4"/>
      <c r="I50" s="4"/>
      <c r="J50" s="4" t="str">
        <f t="shared" si="0"/>
        <v/>
      </c>
      <c r="K50" s="4"/>
      <c r="L50" s="4">
        <f t="array" ref="L50">(IF(ISERROR(INDEX(Table34[Lower secondary completion rate (%)],MATCH(MAX(IF(Table34[Country]=B50,Table34[Year],0)),IF(Table34[Country]=B50,Table34[Year],"")))),"",INDEX(Table34[Lower secondary completion rate (%)],MATCH(MAX(IF(Table34[Country]=B50,Table34[Year],0)),IF(Table34[Country]=B50,Table34[Year],"")))*100))</f>
        <v>100</v>
      </c>
      <c r="M50" s="4">
        <f t="shared" si="1"/>
        <v>100</v>
      </c>
    </row>
    <row r="51" spans="1:13" ht="20.399999999999999" x14ac:dyDescent="0.25">
      <c r="A51" s="2" t="s">
        <v>209</v>
      </c>
      <c r="B51" s="2" t="s">
        <v>52</v>
      </c>
      <c r="C51" s="3"/>
      <c r="D51" s="3"/>
      <c r="E51" s="3"/>
      <c r="F51" s="3"/>
      <c r="G51" s="3"/>
      <c r="H51" s="3"/>
      <c r="I51" s="3"/>
      <c r="J51" s="3" t="str">
        <f t="shared" si="0"/>
        <v/>
      </c>
      <c r="K51" s="3"/>
      <c r="L51" s="3" t="str">
        <f t="array" ref="L51">(IF(ISERROR(INDEX(Table34[Lower secondary completion rate (%)],MATCH(MAX(IF(Table34[Country]=B51,Table34[Year],0)),IF(Table34[Country]=B51,Table34[Year],"")))),"",INDEX(Table34[Lower secondary completion rate (%)],MATCH(MAX(IF(Table34[Country]=B51,Table34[Year],0)),IF(Table34[Country]=B51,Table34[Year],"")))*100))</f>
        <v/>
      </c>
      <c r="M51" s="3" t="str">
        <f t="shared" si="1"/>
        <v/>
      </c>
    </row>
    <row r="52" spans="1:13" ht="20.399999999999999" x14ac:dyDescent="0.25">
      <c r="A52" s="2" t="s">
        <v>209</v>
      </c>
      <c r="B52" s="2" t="s">
        <v>53</v>
      </c>
      <c r="C52" s="4"/>
      <c r="D52" s="4"/>
      <c r="E52" s="4"/>
      <c r="F52" s="4"/>
      <c r="G52" s="4"/>
      <c r="H52" s="4"/>
      <c r="I52" s="4"/>
      <c r="J52" s="4" t="str">
        <f t="shared" si="0"/>
        <v/>
      </c>
      <c r="K52" s="4"/>
      <c r="L52" s="4" t="str">
        <f t="array" ref="L52">(IF(ISERROR(INDEX(Table34[Lower secondary completion rate (%)],MATCH(MAX(IF(Table34[Country]=B52,Table34[Year],0)),IF(Table34[Country]=B52,Table34[Year],"")))),"",INDEX(Table34[Lower secondary completion rate (%)],MATCH(MAX(IF(Table34[Country]=B52,Table34[Year],0)),IF(Table34[Country]=B52,Table34[Year],"")))*100))</f>
        <v/>
      </c>
      <c r="M52" s="4" t="str">
        <f t="shared" si="1"/>
        <v/>
      </c>
    </row>
    <row r="53" spans="1:13" ht="20.399999999999999" x14ac:dyDescent="0.25">
      <c r="A53" s="2" t="s">
        <v>209</v>
      </c>
      <c r="B53" s="2" t="s">
        <v>54</v>
      </c>
      <c r="C53" s="3"/>
      <c r="D53" s="3"/>
      <c r="E53" s="3"/>
      <c r="F53" s="5">
        <v>87.179270000000002</v>
      </c>
      <c r="G53" s="3"/>
      <c r="H53" s="3"/>
      <c r="I53" s="3"/>
      <c r="J53" s="3">
        <f t="shared" si="0"/>
        <v>87.179270000000002</v>
      </c>
      <c r="K53" s="3"/>
      <c r="L53" s="3">
        <f t="array" ref="L53">(IF(ISERROR(INDEX(Table34[Lower secondary completion rate (%)],MATCH(MAX(IF(Table34[Country]=B53,Table34[Year],0)),IF(Table34[Country]=B53,Table34[Year],"")))),"",INDEX(Table34[Lower secondary completion rate (%)],MATCH(MAX(IF(Table34[Country]=B53,Table34[Year],0)),IF(Table34[Country]=B53,Table34[Year],"")))*100))</f>
        <v>86.392740000000003</v>
      </c>
      <c r="M53" s="3">
        <f t="shared" si="1"/>
        <v>87.179270000000002</v>
      </c>
    </row>
    <row r="54" spans="1:13" ht="20.399999999999999" x14ac:dyDescent="0.25">
      <c r="A54" s="2" t="s">
        <v>209</v>
      </c>
      <c r="B54" s="2" t="s">
        <v>55</v>
      </c>
      <c r="C54" s="4"/>
      <c r="D54" s="4"/>
      <c r="E54" s="4"/>
      <c r="F54" s="4"/>
      <c r="G54" s="4"/>
      <c r="H54" s="4"/>
      <c r="I54" s="4"/>
      <c r="J54" s="4" t="str">
        <f t="shared" si="0"/>
        <v/>
      </c>
      <c r="K54" s="4"/>
      <c r="L54" s="4">
        <f t="array" ref="L54">(IF(ISERROR(INDEX(Table34[Lower secondary completion rate (%)],MATCH(MAX(IF(Table34[Country]=B54,Table34[Year],0)),IF(Table34[Country]=B54,Table34[Year],"")))),"",INDEX(Table34[Lower secondary completion rate (%)],MATCH(MAX(IF(Table34[Country]=B54,Table34[Year],0)),IF(Table34[Country]=B54,Table34[Year],"")))*100))</f>
        <v>82.803139999999999</v>
      </c>
      <c r="M54" s="4">
        <f t="shared" si="1"/>
        <v>82.803139999999999</v>
      </c>
    </row>
    <row r="55" spans="1:13" ht="20.399999999999999" x14ac:dyDescent="0.25">
      <c r="A55" s="2" t="s">
        <v>209</v>
      </c>
      <c r="B55" s="2" t="s">
        <v>56</v>
      </c>
      <c r="C55" s="3"/>
      <c r="D55" s="3"/>
      <c r="E55" s="3"/>
      <c r="F55" s="3"/>
      <c r="G55" s="5">
        <v>81.117900000000006</v>
      </c>
      <c r="H55" s="3"/>
      <c r="I55" s="3"/>
      <c r="J55" s="3">
        <f t="shared" si="0"/>
        <v>81.117900000000006</v>
      </c>
      <c r="K55" s="3"/>
      <c r="L55" s="3">
        <f t="array" ref="L55">(IF(ISERROR(INDEX(Table34[Lower secondary completion rate (%)],MATCH(MAX(IF(Table34[Country]=B55,Table34[Year],0)),IF(Table34[Country]=B55,Table34[Year],"")))),"",INDEX(Table34[Lower secondary completion rate (%)],MATCH(MAX(IF(Table34[Country]=B55,Table34[Year],0)),IF(Table34[Country]=B55,Table34[Year],"")))*100))</f>
        <v>78.695170000000005</v>
      </c>
      <c r="M55" s="3">
        <f t="shared" si="1"/>
        <v>81.117900000000006</v>
      </c>
    </row>
    <row r="56" spans="1:13" ht="20.399999999999999" x14ac:dyDescent="0.25">
      <c r="A56" s="2" t="s">
        <v>209</v>
      </c>
      <c r="B56" s="2" t="s">
        <v>57</v>
      </c>
      <c r="C56" s="4"/>
      <c r="D56" s="4"/>
      <c r="E56" s="4"/>
      <c r="F56" s="4"/>
      <c r="G56" s="4"/>
      <c r="H56" s="4"/>
      <c r="I56" s="4"/>
      <c r="J56" s="4" t="str">
        <f t="shared" si="0"/>
        <v/>
      </c>
      <c r="K56" s="4"/>
      <c r="L56" s="4" t="str">
        <f t="array" ref="L56">(IF(ISERROR(INDEX(Table34[Lower secondary completion rate (%)],MATCH(MAX(IF(Table34[Country]=B56,Table34[Year],0)),IF(Table34[Country]=B56,Table34[Year],"")))),"",INDEX(Table34[Lower secondary completion rate (%)],MATCH(MAX(IF(Table34[Country]=B56,Table34[Year],0)),IF(Table34[Country]=B56,Table34[Year],"")))*100))</f>
        <v/>
      </c>
      <c r="M56" s="4" t="str">
        <f t="shared" si="1"/>
        <v/>
      </c>
    </row>
    <row r="57" spans="1:13" ht="20.399999999999999" x14ac:dyDescent="0.25">
      <c r="A57" s="2" t="s">
        <v>209</v>
      </c>
      <c r="B57" s="2" t="s">
        <v>58</v>
      </c>
      <c r="C57" s="3"/>
      <c r="D57" s="3"/>
      <c r="E57" s="3"/>
      <c r="F57" s="3"/>
      <c r="G57" s="3"/>
      <c r="H57" s="3"/>
      <c r="I57" s="3"/>
      <c r="J57" s="3" t="str">
        <f t="shared" si="0"/>
        <v/>
      </c>
      <c r="K57" s="3"/>
      <c r="L57" s="3" t="str">
        <f t="array" ref="L57">(IF(ISERROR(INDEX(Table34[Lower secondary completion rate (%)],MATCH(MAX(IF(Table34[Country]=B57,Table34[Year],0)),IF(Table34[Country]=B57,Table34[Year],"")))),"",INDEX(Table34[Lower secondary completion rate (%)],MATCH(MAX(IF(Table34[Country]=B57,Table34[Year],0)),IF(Table34[Country]=B57,Table34[Year],"")))*100))</f>
        <v/>
      </c>
      <c r="M57" s="3" t="str">
        <f t="shared" si="1"/>
        <v/>
      </c>
    </row>
    <row r="58" spans="1:13" ht="20.399999999999999" x14ac:dyDescent="0.25">
      <c r="A58" s="2" t="s">
        <v>209</v>
      </c>
      <c r="B58" s="2" t="s">
        <v>59</v>
      </c>
      <c r="C58" s="4"/>
      <c r="D58" s="4"/>
      <c r="E58" s="4"/>
      <c r="F58" s="4"/>
      <c r="G58" s="4"/>
      <c r="H58" s="4"/>
      <c r="I58" s="4"/>
      <c r="J58" s="4" t="str">
        <f t="shared" si="0"/>
        <v/>
      </c>
      <c r="K58" s="4"/>
      <c r="L58" s="4" t="str">
        <f t="array" ref="L58">(IF(ISERROR(INDEX(Table34[Lower secondary completion rate (%)],MATCH(MAX(IF(Table34[Country]=B58,Table34[Year],0)),IF(Table34[Country]=B58,Table34[Year],"")))),"",INDEX(Table34[Lower secondary completion rate (%)],MATCH(MAX(IF(Table34[Country]=B58,Table34[Year],0)),IF(Table34[Country]=B58,Table34[Year],"")))*100))</f>
        <v/>
      </c>
      <c r="M58" s="4" t="str">
        <f t="shared" si="1"/>
        <v/>
      </c>
    </row>
    <row r="59" spans="1:13" ht="20.399999999999999" x14ac:dyDescent="0.25">
      <c r="A59" s="2" t="s">
        <v>209</v>
      </c>
      <c r="B59" s="2" t="s">
        <v>60</v>
      </c>
      <c r="C59" s="3"/>
      <c r="D59" s="3"/>
      <c r="E59" s="3"/>
      <c r="F59" s="3"/>
      <c r="G59" s="3"/>
      <c r="H59" s="3"/>
      <c r="I59" s="3"/>
      <c r="J59" s="3" t="str">
        <f t="shared" si="0"/>
        <v/>
      </c>
      <c r="K59" s="3"/>
      <c r="L59" s="3">
        <f t="array" ref="L59">(IF(ISERROR(INDEX(Table34[Lower secondary completion rate (%)],MATCH(MAX(IF(Table34[Country]=B59,Table34[Year],0)),IF(Table34[Country]=B59,Table34[Year],"")))),"",INDEX(Table34[Lower secondary completion rate (%)],MATCH(MAX(IF(Table34[Country]=B59,Table34[Year],0)),IF(Table34[Country]=B59,Table34[Year],"")))*100))</f>
        <v>95.565569999999994</v>
      </c>
      <c r="M59" s="3">
        <f t="shared" si="1"/>
        <v>95.565569999999994</v>
      </c>
    </row>
    <row r="60" spans="1:13" ht="20.399999999999999" x14ac:dyDescent="0.25">
      <c r="A60" s="2" t="s">
        <v>209</v>
      </c>
      <c r="B60" s="2" t="s">
        <v>61</v>
      </c>
      <c r="C60" s="4"/>
      <c r="D60" s="6">
        <v>16.255569999999999</v>
      </c>
      <c r="E60" s="4"/>
      <c r="F60" s="4"/>
      <c r="G60" s="4"/>
      <c r="H60" s="4"/>
      <c r="I60" s="4"/>
      <c r="J60" s="4">
        <f t="shared" si="0"/>
        <v>16.255569999999999</v>
      </c>
      <c r="K60" s="4"/>
      <c r="L60" s="4">
        <f t="array" ref="L60">(IF(ISERROR(INDEX(Table34[Lower secondary completion rate (%)],MATCH(MAX(IF(Table34[Country]=B60,Table34[Year],0)),IF(Table34[Country]=B60,Table34[Year],"")))),"",INDEX(Table34[Lower secondary completion rate (%)],MATCH(MAX(IF(Table34[Country]=B60,Table34[Year],0)),IF(Table34[Country]=B60,Table34[Year],"")))*100))</f>
        <v>12.64179</v>
      </c>
      <c r="M60" s="4">
        <f t="shared" si="1"/>
        <v>16.255569999999999</v>
      </c>
    </row>
    <row r="61" spans="1:13" ht="20.399999999999999" x14ac:dyDescent="0.25">
      <c r="A61" s="2" t="s">
        <v>209</v>
      </c>
      <c r="B61" s="2" t="s">
        <v>62</v>
      </c>
      <c r="C61" s="3"/>
      <c r="D61" s="3"/>
      <c r="E61" s="3"/>
      <c r="F61" s="3"/>
      <c r="G61" s="3"/>
      <c r="H61" s="3"/>
      <c r="I61" s="3"/>
      <c r="J61" s="3" t="str">
        <f t="shared" si="0"/>
        <v/>
      </c>
      <c r="K61" s="3"/>
      <c r="L61" s="3" t="str">
        <f t="array" ref="L61">(IF(ISERROR(INDEX(Table34[Lower secondary completion rate (%)],MATCH(MAX(IF(Table34[Country]=B61,Table34[Year],0)),IF(Table34[Country]=B61,Table34[Year],"")))),"",INDEX(Table34[Lower secondary completion rate (%)],MATCH(MAX(IF(Table34[Country]=B61,Table34[Year],0)),IF(Table34[Country]=B61,Table34[Year],"")))*100))</f>
        <v/>
      </c>
      <c r="M61" s="3" t="str">
        <f t="shared" si="1"/>
        <v/>
      </c>
    </row>
    <row r="62" spans="1:13" ht="20.399999999999999" x14ac:dyDescent="0.25">
      <c r="A62" s="2" t="s">
        <v>209</v>
      </c>
      <c r="B62" s="2" t="s">
        <v>63</v>
      </c>
      <c r="C62" s="4"/>
      <c r="D62" s="4"/>
      <c r="E62" s="4"/>
      <c r="F62" s="4"/>
      <c r="G62" s="4"/>
      <c r="H62" s="4"/>
      <c r="I62" s="4"/>
      <c r="J62" s="4" t="str">
        <f t="shared" si="0"/>
        <v/>
      </c>
      <c r="K62" s="4"/>
      <c r="L62" s="4">
        <f t="array" ref="L62">(IF(ISERROR(INDEX(Table34[Lower secondary completion rate (%)],MATCH(MAX(IF(Table34[Country]=B62,Table34[Year],0)),IF(Table34[Country]=B62,Table34[Year],"")))),"",INDEX(Table34[Lower secondary completion rate (%)],MATCH(MAX(IF(Table34[Country]=B62,Table34[Year],0)),IF(Table34[Country]=B62,Table34[Year],"")))*100))</f>
        <v>100</v>
      </c>
      <c r="M62" s="4">
        <f t="shared" si="1"/>
        <v>100</v>
      </c>
    </row>
    <row r="63" spans="1:13" ht="20.399999999999999" x14ac:dyDescent="0.25">
      <c r="A63" s="2" t="s">
        <v>209</v>
      </c>
      <c r="B63" s="2" t="s">
        <v>64</v>
      </c>
      <c r="C63" s="3"/>
      <c r="D63" s="3"/>
      <c r="E63" s="3"/>
      <c r="F63" s="3"/>
      <c r="G63" s="3"/>
      <c r="H63" s="3"/>
      <c r="I63" s="3"/>
      <c r="J63" s="3" t="str">
        <f t="shared" si="0"/>
        <v/>
      </c>
      <c r="K63" s="3"/>
      <c r="L63" s="3">
        <f t="array" ref="L63">(IF(ISERROR(INDEX(Table34[Lower secondary completion rate (%)],MATCH(MAX(IF(Table34[Country]=B63,Table34[Year],0)),IF(Table34[Country]=B63,Table34[Year],"")))),"",INDEX(Table34[Lower secondary completion rate (%)],MATCH(MAX(IF(Table34[Country]=B63,Table34[Year],0)),IF(Table34[Country]=B63,Table34[Year],"")))*100))</f>
        <v>88.67698</v>
      </c>
      <c r="M63" s="3">
        <f t="shared" si="1"/>
        <v>88.67698</v>
      </c>
    </row>
    <row r="64" spans="1:13" ht="20.399999999999999" x14ac:dyDescent="0.25">
      <c r="A64" s="2" t="s">
        <v>209</v>
      </c>
      <c r="B64" s="2" t="s">
        <v>65</v>
      </c>
      <c r="C64" s="4"/>
      <c r="D64" s="4"/>
      <c r="E64" s="6">
        <v>43.21246</v>
      </c>
      <c r="F64" s="4"/>
      <c r="G64" s="4"/>
      <c r="H64" s="4"/>
      <c r="I64" s="4"/>
      <c r="J64" s="4">
        <f t="shared" si="0"/>
        <v>43.21246</v>
      </c>
      <c r="K64" s="4"/>
      <c r="L64" s="4">
        <f t="array" ref="L64">(IF(ISERROR(INDEX(Table34[Lower secondary completion rate (%)],MATCH(MAX(IF(Table34[Country]=B64,Table34[Year],0)),IF(Table34[Country]=B64,Table34[Year],"")))),"",INDEX(Table34[Lower secondary completion rate (%)],MATCH(MAX(IF(Table34[Country]=B64,Table34[Year],0)),IF(Table34[Country]=B64,Table34[Year],"")))*100))</f>
        <v>37.637999999999998</v>
      </c>
      <c r="M64" s="4">
        <f t="shared" si="1"/>
        <v>43.21246</v>
      </c>
    </row>
    <row r="65" spans="1:13" ht="20.399999999999999" x14ac:dyDescent="0.25">
      <c r="A65" s="2" t="s">
        <v>209</v>
      </c>
      <c r="B65" s="2" t="s">
        <v>66</v>
      </c>
      <c r="C65" s="3"/>
      <c r="D65" s="3"/>
      <c r="E65" s="3"/>
      <c r="F65" s="5">
        <v>47.278790000000001</v>
      </c>
      <c r="G65" s="3"/>
      <c r="H65" s="3"/>
      <c r="I65" s="3"/>
      <c r="J65" s="3">
        <f t="shared" si="0"/>
        <v>47.278790000000001</v>
      </c>
      <c r="K65" s="3"/>
      <c r="L65" s="3">
        <f t="array" ref="L65">(IF(ISERROR(INDEX(Table34[Lower secondary completion rate (%)],MATCH(MAX(IF(Table34[Country]=B65,Table34[Year],0)),IF(Table34[Country]=B65,Table34[Year],"")))),"",INDEX(Table34[Lower secondary completion rate (%)],MATCH(MAX(IF(Table34[Country]=B65,Table34[Year],0)),IF(Table34[Country]=B65,Table34[Year],"")))*100))</f>
        <v>39.635130000000004</v>
      </c>
      <c r="M65" s="3">
        <f t="shared" si="1"/>
        <v>47.278790000000001</v>
      </c>
    </row>
    <row r="66" spans="1:13" ht="20.399999999999999" x14ac:dyDescent="0.25">
      <c r="A66" s="2" t="s">
        <v>209</v>
      </c>
      <c r="B66" s="2" t="s">
        <v>67</v>
      </c>
      <c r="C66" s="4"/>
      <c r="D66" s="4"/>
      <c r="E66" s="4"/>
      <c r="F66" s="4"/>
      <c r="G66" s="4"/>
      <c r="H66" s="4"/>
      <c r="I66" s="4"/>
      <c r="J66" s="4" t="str">
        <f t="shared" si="0"/>
        <v/>
      </c>
      <c r="K66" s="4"/>
      <c r="L66" s="4">
        <f t="array" ref="L66">(IF(ISERROR(INDEX(Table34[Lower secondary completion rate (%)],MATCH(MAX(IF(Table34[Country]=B66,Table34[Year],0)),IF(Table34[Country]=B66,Table34[Year],"")))),"",INDEX(Table34[Lower secondary completion rate (%)],MATCH(MAX(IF(Table34[Country]=B66,Table34[Year],0)),IF(Table34[Country]=B66,Table34[Year],"")))*100))</f>
        <v>96.540170000000003</v>
      </c>
      <c r="M66" s="4">
        <f t="shared" si="1"/>
        <v>96.540170000000003</v>
      </c>
    </row>
    <row r="67" spans="1:13" ht="20.399999999999999" x14ac:dyDescent="0.25">
      <c r="A67" s="2" t="s">
        <v>209</v>
      </c>
      <c r="B67" s="2" t="s">
        <v>68</v>
      </c>
      <c r="C67" s="3"/>
      <c r="D67" s="3"/>
      <c r="E67" s="3"/>
      <c r="F67" s="3"/>
      <c r="G67" s="3"/>
      <c r="H67" s="3"/>
      <c r="I67" s="3"/>
      <c r="J67" s="3" t="str">
        <f t="shared" ref="J67:J130" si="2">IFERROR(LOOKUP(2,1/(C67:I67&lt;&gt;""),C67:I67),"")</f>
        <v/>
      </c>
      <c r="K67" s="3"/>
      <c r="L67" s="3">
        <f t="array" ref="L67">(IF(ISERROR(INDEX(Table34[Lower secondary completion rate (%)],MATCH(MAX(IF(Table34[Country]=B67,Table34[Year],0)),IF(Table34[Country]=B67,Table34[Year],"")))),"",INDEX(Table34[Lower secondary completion rate (%)],MATCH(MAX(IF(Table34[Country]=B67,Table34[Year],0)),IF(Table34[Country]=B67,Table34[Year],"")))*100))</f>
        <v>85.179380000000009</v>
      </c>
      <c r="M67" s="3">
        <f t="shared" si="1"/>
        <v>85.179380000000009</v>
      </c>
    </row>
    <row r="68" spans="1:13" ht="20.399999999999999" x14ac:dyDescent="0.25">
      <c r="A68" s="2" t="s">
        <v>209</v>
      </c>
      <c r="B68" s="2" t="s">
        <v>69</v>
      </c>
      <c r="C68" s="6">
        <v>52.213090000000001</v>
      </c>
      <c r="D68" s="4"/>
      <c r="E68" s="4"/>
      <c r="F68" s="4"/>
      <c r="G68" s="4"/>
      <c r="H68" s="6">
        <v>51.574550000000002</v>
      </c>
      <c r="I68" s="4"/>
      <c r="J68" s="4">
        <f t="shared" si="2"/>
        <v>51.574550000000002</v>
      </c>
      <c r="K68" s="4"/>
      <c r="L68" s="4">
        <f t="array" ref="L68">(IF(ISERROR(INDEX(Table34[Lower secondary completion rate (%)],MATCH(MAX(IF(Table34[Country]=B68,Table34[Year],0)),IF(Table34[Country]=B68,Table34[Year],"")))),"",INDEX(Table34[Lower secondary completion rate (%)],MATCH(MAX(IF(Table34[Country]=B68,Table34[Year],0)),IF(Table34[Country]=B68,Table34[Year],"")))*100))</f>
        <v>50.681560000000005</v>
      </c>
      <c r="M68" s="4">
        <f t="shared" si="1"/>
        <v>51.574550000000002</v>
      </c>
    </row>
    <row r="69" spans="1:13" ht="20.399999999999999" x14ac:dyDescent="0.25">
      <c r="A69" s="2" t="s">
        <v>209</v>
      </c>
      <c r="B69" s="2" t="s">
        <v>70</v>
      </c>
      <c r="C69" s="3"/>
      <c r="D69" s="3"/>
      <c r="E69" s="3"/>
      <c r="F69" s="3"/>
      <c r="G69" s="3"/>
      <c r="H69" s="3"/>
      <c r="I69" s="3"/>
      <c r="J69" s="3" t="str">
        <f t="shared" si="2"/>
        <v/>
      </c>
      <c r="K69" s="3"/>
      <c r="L69" s="3">
        <f t="array" ref="L69">(IF(ISERROR(INDEX(Table34[Lower secondary completion rate (%)],MATCH(MAX(IF(Table34[Country]=B69,Table34[Year],0)),IF(Table34[Country]=B69,Table34[Year],"")))),"",INDEX(Table34[Lower secondary completion rate (%)],MATCH(MAX(IF(Table34[Country]=B69,Table34[Year],0)),IF(Table34[Country]=B69,Table34[Year],"")))*100))</f>
        <v>96.932339999999996</v>
      </c>
      <c r="M69" s="3">
        <f t="shared" ref="M69:M132" si="3">IF(ISNUMBER(J69),J69,IF(ISNUMBER(K69),K69,IF(ISBLANK(L69),"",L69)))</f>
        <v>96.932339999999996</v>
      </c>
    </row>
    <row r="70" spans="1:13" ht="20.399999999999999" x14ac:dyDescent="0.25">
      <c r="A70" s="2" t="s">
        <v>209</v>
      </c>
      <c r="B70" s="2" t="s">
        <v>71</v>
      </c>
      <c r="C70" s="4"/>
      <c r="D70" s="4"/>
      <c r="E70" s="4"/>
      <c r="F70" s="4"/>
      <c r="G70" s="4"/>
      <c r="H70" s="4"/>
      <c r="I70" s="4"/>
      <c r="J70" s="4" t="str">
        <f t="shared" si="2"/>
        <v/>
      </c>
      <c r="K70" s="4"/>
      <c r="L70" s="4" t="str">
        <f t="array" ref="L70">(IF(ISERROR(INDEX(Table34[Lower secondary completion rate (%)],MATCH(MAX(IF(Table34[Country]=B70,Table34[Year],0)),IF(Table34[Country]=B70,Table34[Year],"")))),"",INDEX(Table34[Lower secondary completion rate (%)],MATCH(MAX(IF(Table34[Country]=B70,Table34[Year],0)),IF(Table34[Country]=B70,Table34[Year],"")))*100))</f>
        <v/>
      </c>
      <c r="M70" s="4" t="str">
        <f t="shared" si="3"/>
        <v/>
      </c>
    </row>
    <row r="71" spans="1:13" ht="20.399999999999999" x14ac:dyDescent="0.25">
      <c r="A71" s="2" t="s">
        <v>209</v>
      </c>
      <c r="B71" s="2" t="s">
        <v>72</v>
      </c>
      <c r="C71" s="3"/>
      <c r="D71" s="3"/>
      <c r="E71" s="3"/>
      <c r="F71" s="3"/>
      <c r="G71" s="3"/>
      <c r="H71" s="3"/>
      <c r="I71" s="3"/>
      <c r="J71" s="3" t="str">
        <f t="shared" si="2"/>
        <v/>
      </c>
      <c r="K71" s="3"/>
      <c r="L71" s="3">
        <f t="array" ref="L71">(IF(ISERROR(INDEX(Table34[Lower secondary completion rate (%)],MATCH(MAX(IF(Table34[Country]=B71,Table34[Year],0)),IF(Table34[Country]=B71,Table34[Year],"")))),"",INDEX(Table34[Lower secondary completion rate (%)],MATCH(MAX(IF(Table34[Country]=B71,Table34[Year],0)),IF(Table34[Country]=B71,Table34[Year],"")))*100))</f>
        <v>34.426220000000001</v>
      </c>
      <c r="M71" s="3">
        <f t="shared" si="3"/>
        <v>34.426220000000001</v>
      </c>
    </row>
    <row r="72" spans="1:13" ht="20.399999999999999" x14ac:dyDescent="0.25">
      <c r="A72" s="2" t="s">
        <v>209</v>
      </c>
      <c r="B72" s="2" t="s">
        <v>73</v>
      </c>
      <c r="C72" s="4"/>
      <c r="D72" s="4"/>
      <c r="E72" s="6">
        <v>18.15982</v>
      </c>
      <c r="F72" s="4"/>
      <c r="G72" s="4"/>
      <c r="H72" s="4"/>
      <c r="I72" s="4"/>
      <c r="J72" s="4">
        <f t="shared" si="2"/>
        <v>18.15982</v>
      </c>
      <c r="K72" s="4"/>
      <c r="L72" s="4">
        <f t="array" ref="L72">(IF(ISERROR(INDEX(Table34[Lower secondary completion rate (%)],MATCH(MAX(IF(Table34[Country]=B72,Table34[Year],0)),IF(Table34[Country]=B72,Table34[Year],"")))),"",INDEX(Table34[Lower secondary completion rate (%)],MATCH(MAX(IF(Table34[Country]=B72,Table34[Year],0)),IF(Table34[Country]=B72,Table34[Year],"")))*100))</f>
        <v>13.907020000000001</v>
      </c>
      <c r="M72" s="4">
        <f t="shared" si="3"/>
        <v>18.15982</v>
      </c>
    </row>
    <row r="73" spans="1:13" ht="20.399999999999999" x14ac:dyDescent="0.25">
      <c r="A73" s="2" t="s">
        <v>209</v>
      </c>
      <c r="B73" s="2" t="s">
        <v>74</v>
      </c>
      <c r="C73" s="3"/>
      <c r="D73" s="3"/>
      <c r="E73" s="3"/>
      <c r="F73" s="3"/>
      <c r="G73" s="3"/>
      <c r="H73" s="3"/>
      <c r="I73" s="3"/>
      <c r="J73" s="3" t="str">
        <f t="shared" si="2"/>
        <v/>
      </c>
      <c r="K73" s="3"/>
      <c r="L73" s="3" t="str">
        <f t="array" ref="L73">(IF(ISERROR(INDEX(Table34[Lower secondary completion rate (%)],MATCH(MAX(IF(Table34[Country]=B73,Table34[Year],0)),IF(Table34[Country]=B73,Table34[Year],"")))),"",INDEX(Table34[Lower secondary completion rate (%)],MATCH(MAX(IF(Table34[Country]=B73,Table34[Year],0)),IF(Table34[Country]=B73,Table34[Year],"")))*100))</f>
        <v/>
      </c>
      <c r="M73" s="3" t="str">
        <f t="shared" si="3"/>
        <v/>
      </c>
    </row>
    <row r="74" spans="1:13" ht="20.399999999999999" x14ac:dyDescent="0.25">
      <c r="A74" s="2" t="s">
        <v>209</v>
      </c>
      <c r="B74" s="2" t="s">
        <v>75</v>
      </c>
      <c r="C74" s="4"/>
      <c r="D74" s="4"/>
      <c r="E74" s="4"/>
      <c r="F74" s="4"/>
      <c r="G74" s="4"/>
      <c r="H74" s="4"/>
      <c r="I74" s="4"/>
      <c r="J74" s="4" t="str">
        <f t="shared" si="2"/>
        <v/>
      </c>
      <c r="K74" s="4"/>
      <c r="L74" s="4" t="str">
        <f t="array" ref="L74">(IF(ISERROR(INDEX(Table34[Lower secondary completion rate (%)],MATCH(MAX(IF(Table34[Country]=B74,Table34[Year],0)),IF(Table34[Country]=B74,Table34[Year],"")))),"",INDEX(Table34[Lower secondary completion rate (%)],MATCH(MAX(IF(Table34[Country]=B74,Table34[Year],0)),IF(Table34[Country]=B74,Table34[Year],"")))*100))</f>
        <v/>
      </c>
      <c r="M74" s="4" t="str">
        <f t="shared" si="3"/>
        <v/>
      </c>
    </row>
    <row r="75" spans="1:13" ht="20.399999999999999" x14ac:dyDescent="0.25">
      <c r="A75" s="2" t="s">
        <v>209</v>
      </c>
      <c r="B75" s="2" t="s">
        <v>76</v>
      </c>
      <c r="C75" s="3"/>
      <c r="D75" s="3"/>
      <c r="E75" s="5">
        <v>34.063099999999999</v>
      </c>
      <c r="F75" s="3"/>
      <c r="G75" s="3"/>
      <c r="H75" s="3"/>
      <c r="I75" s="3"/>
      <c r="J75" s="3">
        <f t="shared" si="2"/>
        <v>34.063099999999999</v>
      </c>
      <c r="K75" s="3"/>
      <c r="L75" s="3">
        <f t="array" ref="L75">(IF(ISERROR(INDEX(Table34[Lower secondary completion rate (%)],MATCH(MAX(IF(Table34[Country]=B75,Table34[Year],0)),IF(Table34[Country]=B75,Table34[Year],"")))),"",INDEX(Table34[Lower secondary completion rate (%)],MATCH(MAX(IF(Table34[Country]=B75,Table34[Year],0)),IF(Table34[Country]=B75,Table34[Year],"")))*100))</f>
        <v>38.24248</v>
      </c>
      <c r="M75" s="3">
        <f t="shared" si="3"/>
        <v>34.063099999999999</v>
      </c>
    </row>
    <row r="76" spans="1:13" ht="20.399999999999999" x14ac:dyDescent="0.25">
      <c r="A76" s="2" t="s">
        <v>209</v>
      </c>
      <c r="B76" s="2" t="s">
        <v>77</v>
      </c>
      <c r="C76" s="4"/>
      <c r="D76" s="6">
        <v>55.131749999999997</v>
      </c>
      <c r="E76" s="4"/>
      <c r="F76" s="4"/>
      <c r="G76" s="4"/>
      <c r="H76" s="4"/>
      <c r="I76" s="4"/>
      <c r="J76" s="4">
        <f t="shared" si="2"/>
        <v>55.131749999999997</v>
      </c>
      <c r="K76" s="4"/>
      <c r="L76" s="4">
        <f t="array" ref="L76">(IF(ISERROR(INDEX(Table34[Lower secondary completion rate (%)],MATCH(MAX(IF(Table34[Country]=B76,Table34[Year],0)),IF(Table34[Country]=B76,Table34[Year],"")))),"",INDEX(Table34[Lower secondary completion rate (%)],MATCH(MAX(IF(Table34[Country]=B76,Table34[Year],0)),IF(Table34[Country]=B76,Table34[Year],"")))*100))</f>
        <v>54.87162</v>
      </c>
      <c r="M76" s="4">
        <f t="shared" si="3"/>
        <v>55.131749999999997</v>
      </c>
    </row>
    <row r="77" spans="1:13" ht="20.399999999999999" x14ac:dyDescent="0.25">
      <c r="A77" s="2" t="s">
        <v>209</v>
      </c>
      <c r="B77" s="2" t="s">
        <v>78</v>
      </c>
      <c r="C77" s="3"/>
      <c r="D77" s="3"/>
      <c r="E77" s="3"/>
      <c r="F77" s="3"/>
      <c r="G77" s="3"/>
      <c r="H77" s="3"/>
      <c r="I77" s="3"/>
      <c r="J77" s="3" t="str">
        <f t="shared" si="2"/>
        <v/>
      </c>
      <c r="K77" s="3"/>
      <c r="L77" s="3">
        <f t="array" ref="L77">(IF(ISERROR(INDEX(Table34[Lower secondary completion rate (%)],MATCH(MAX(IF(Table34[Country]=B77,Table34[Year],0)),IF(Table34[Country]=B77,Table34[Year],"")))),"",INDEX(Table34[Lower secondary completion rate (%)],MATCH(MAX(IF(Table34[Country]=B77,Table34[Year],0)),IF(Table34[Country]=B77,Table34[Year],"")))*100))</f>
        <v>99.000439999999998</v>
      </c>
      <c r="M77" s="3">
        <f t="shared" si="3"/>
        <v>99.000439999999998</v>
      </c>
    </row>
    <row r="78" spans="1:13" ht="20.399999999999999" x14ac:dyDescent="0.25">
      <c r="A78" s="2" t="s">
        <v>209</v>
      </c>
      <c r="B78" s="2" t="s">
        <v>79</v>
      </c>
      <c r="C78" s="4"/>
      <c r="D78" s="4"/>
      <c r="E78" s="4"/>
      <c r="F78" s="4"/>
      <c r="G78" s="4"/>
      <c r="H78" s="4"/>
      <c r="I78" s="4"/>
      <c r="J78" s="4" t="str">
        <f t="shared" si="2"/>
        <v/>
      </c>
      <c r="K78" s="4"/>
      <c r="L78" s="4">
        <f t="array" ref="L78">(IF(ISERROR(INDEX(Table34[Lower secondary completion rate (%)],MATCH(MAX(IF(Table34[Country]=B78,Table34[Year],0)),IF(Table34[Country]=B78,Table34[Year],"")))),"",INDEX(Table34[Lower secondary completion rate (%)],MATCH(MAX(IF(Table34[Country]=B78,Table34[Year],0)),IF(Table34[Country]=B78,Table34[Year],"")))*100))</f>
        <v>99.847319999999996</v>
      </c>
      <c r="M78" s="4">
        <f t="shared" si="3"/>
        <v>99.847319999999996</v>
      </c>
    </row>
    <row r="79" spans="1:13" ht="20.399999999999999" x14ac:dyDescent="0.25">
      <c r="A79" s="2" t="s">
        <v>209</v>
      </c>
      <c r="B79" s="2" t="s">
        <v>80</v>
      </c>
      <c r="C79" s="3"/>
      <c r="D79" s="3"/>
      <c r="E79" s="3"/>
      <c r="F79" s="3"/>
      <c r="G79" s="3"/>
      <c r="H79" s="3"/>
      <c r="I79" s="3"/>
      <c r="J79" s="3" t="str">
        <f t="shared" si="2"/>
        <v/>
      </c>
      <c r="K79" s="3"/>
      <c r="L79" s="3">
        <f t="array" ref="L79">(IF(ISERROR(INDEX(Table34[Lower secondary completion rate (%)],MATCH(MAX(IF(Table34[Country]=B79,Table34[Year],0)),IF(Table34[Country]=B79,Table34[Year],"")))),"",INDEX(Table34[Lower secondary completion rate (%)],MATCH(MAX(IF(Table34[Country]=B79,Table34[Year],0)),IF(Table34[Country]=B79,Table34[Year],"")))*100))</f>
        <v>68.065659999999994</v>
      </c>
      <c r="M79" s="3">
        <f t="shared" si="3"/>
        <v>68.065659999999994</v>
      </c>
    </row>
    <row r="80" spans="1:13" ht="20.399999999999999" x14ac:dyDescent="0.25">
      <c r="A80" s="2" t="s">
        <v>209</v>
      </c>
      <c r="B80" s="2" t="s">
        <v>81</v>
      </c>
      <c r="C80" s="4"/>
      <c r="D80" s="4"/>
      <c r="E80" s="4"/>
      <c r="F80" s="4"/>
      <c r="G80" s="4"/>
      <c r="H80" s="4"/>
      <c r="I80" s="4"/>
      <c r="J80" s="4" t="str">
        <f t="shared" si="2"/>
        <v/>
      </c>
      <c r="K80" s="4"/>
      <c r="L80" s="4">
        <f t="array" ref="L80">(IF(ISERROR(INDEX(Table34[Lower secondary completion rate (%)],MATCH(MAX(IF(Table34[Country]=B80,Table34[Year],0)),IF(Table34[Country]=B80,Table34[Year],"")))),"",INDEX(Table34[Lower secondary completion rate (%)],MATCH(MAX(IF(Table34[Country]=B80,Table34[Year],0)),IF(Table34[Country]=B80,Table34[Year],"")))*100))</f>
        <v>78.913710000000009</v>
      </c>
      <c r="M80" s="4">
        <f t="shared" si="3"/>
        <v>78.913710000000009</v>
      </c>
    </row>
    <row r="81" spans="1:13" ht="20.399999999999999" x14ac:dyDescent="0.25">
      <c r="A81" s="2" t="s">
        <v>209</v>
      </c>
      <c r="B81" s="2" t="s">
        <v>82</v>
      </c>
      <c r="C81" s="3"/>
      <c r="D81" s="3"/>
      <c r="E81" s="3"/>
      <c r="F81" s="3"/>
      <c r="G81" s="3"/>
      <c r="H81" s="3"/>
      <c r="I81" s="3"/>
      <c r="J81" s="3" t="str">
        <f t="shared" si="2"/>
        <v/>
      </c>
      <c r="K81" s="3"/>
      <c r="L81" s="3" t="str">
        <f t="array" ref="L81">(IF(ISERROR(INDEX(Table34[Lower secondary completion rate (%)],MATCH(MAX(IF(Table34[Country]=B81,Table34[Year],0)),IF(Table34[Country]=B81,Table34[Year],"")))),"",INDEX(Table34[Lower secondary completion rate (%)],MATCH(MAX(IF(Table34[Country]=B81,Table34[Year],0)),IF(Table34[Country]=B81,Table34[Year],"")))*100))</f>
        <v/>
      </c>
      <c r="M81" s="3" t="str">
        <f t="shared" si="3"/>
        <v/>
      </c>
    </row>
    <row r="82" spans="1:13" ht="20.399999999999999" x14ac:dyDescent="0.25">
      <c r="A82" s="2" t="s">
        <v>209</v>
      </c>
      <c r="B82" s="2" t="s">
        <v>83</v>
      </c>
      <c r="C82" s="4"/>
      <c r="D82" s="6">
        <v>37.679180000000002</v>
      </c>
      <c r="E82" s="4"/>
      <c r="F82" s="4"/>
      <c r="G82" s="4"/>
      <c r="H82" s="4"/>
      <c r="I82" s="4"/>
      <c r="J82" s="4">
        <f t="shared" si="2"/>
        <v>37.679180000000002</v>
      </c>
      <c r="K82" s="4"/>
      <c r="L82" s="4">
        <f t="array" ref="L82">(IF(ISERROR(INDEX(Table34[Lower secondary completion rate (%)],MATCH(MAX(IF(Table34[Country]=B82,Table34[Year],0)),IF(Table34[Country]=B82,Table34[Year],"")))),"",INDEX(Table34[Lower secondary completion rate (%)],MATCH(MAX(IF(Table34[Country]=B82,Table34[Year],0)),IF(Table34[Country]=B82,Table34[Year],"")))*100))</f>
        <v>28.027020000000004</v>
      </c>
      <c r="M82" s="4">
        <f t="shared" si="3"/>
        <v>37.679180000000002</v>
      </c>
    </row>
    <row r="83" spans="1:13" ht="20.399999999999999" x14ac:dyDescent="0.25">
      <c r="A83" s="2" t="s">
        <v>209</v>
      </c>
      <c r="B83" s="2" t="s">
        <v>84</v>
      </c>
      <c r="C83" s="3"/>
      <c r="D83" s="3"/>
      <c r="E83" s="3"/>
      <c r="F83" s="3"/>
      <c r="G83" s="3"/>
      <c r="H83" s="3"/>
      <c r="I83" s="3"/>
      <c r="J83" s="3" t="str">
        <f t="shared" si="2"/>
        <v/>
      </c>
      <c r="K83" s="3"/>
      <c r="L83" s="3" t="str">
        <f t="array" ref="L83">(IF(ISERROR(INDEX(Table34[Lower secondary completion rate (%)],MATCH(MAX(IF(Table34[Country]=B83,Table34[Year],0)),IF(Table34[Country]=B83,Table34[Year],"")))),"",INDEX(Table34[Lower secondary completion rate (%)],MATCH(MAX(IF(Table34[Country]=B83,Table34[Year],0)),IF(Table34[Country]=B83,Table34[Year],"")))*100))</f>
        <v/>
      </c>
      <c r="M83" s="3" t="str">
        <f t="shared" si="3"/>
        <v/>
      </c>
    </row>
    <row r="84" spans="1:13" ht="20.399999999999999" x14ac:dyDescent="0.25">
      <c r="A84" s="2" t="s">
        <v>209</v>
      </c>
      <c r="B84" s="2" t="s">
        <v>85</v>
      </c>
      <c r="C84" s="4"/>
      <c r="D84" s="4"/>
      <c r="E84" s="4"/>
      <c r="F84" s="4"/>
      <c r="G84" s="4"/>
      <c r="H84" s="4"/>
      <c r="I84" s="4"/>
      <c r="J84" s="4" t="str">
        <f t="shared" si="2"/>
        <v/>
      </c>
      <c r="K84" s="4"/>
      <c r="L84" s="4">
        <f t="array" ref="L84">(IF(ISERROR(INDEX(Table34[Lower secondary completion rate (%)],MATCH(MAX(IF(Table34[Country]=B84,Table34[Year],0)),IF(Table34[Country]=B84,Table34[Year],"")))),"",INDEX(Table34[Lower secondary completion rate (%)],MATCH(MAX(IF(Table34[Country]=B84,Table34[Year],0)),IF(Table34[Country]=B84,Table34[Year],"")))*100))</f>
        <v>98.092489999999998</v>
      </c>
      <c r="M84" s="4">
        <f t="shared" si="3"/>
        <v>98.092489999999998</v>
      </c>
    </row>
    <row r="85" spans="1:13" ht="20.399999999999999" x14ac:dyDescent="0.25">
      <c r="A85" s="2" t="s">
        <v>209</v>
      </c>
      <c r="B85" s="2" t="s">
        <v>86</v>
      </c>
      <c r="C85" s="3"/>
      <c r="D85" s="3"/>
      <c r="E85" s="3"/>
      <c r="F85" s="3"/>
      <c r="G85" s="3"/>
      <c r="H85" s="3"/>
      <c r="I85" s="3"/>
      <c r="J85" s="3" t="str">
        <f t="shared" si="2"/>
        <v/>
      </c>
      <c r="K85" s="3"/>
      <c r="L85" s="3">
        <f t="array" ref="L85">(IF(ISERROR(INDEX(Table34[Lower secondary completion rate (%)],MATCH(MAX(IF(Table34[Country]=B85,Table34[Year],0)),IF(Table34[Country]=B85,Table34[Year],"")))),"",INDEX(Table34[Lower secondary completion rate (%)],MATCH(MAX(IF(Table34[Country]=B85,Table34[Year],0)),IF(Table34[Country]=B85,Table34[Year],"")))*100))</f>
        <v>99.187170000000009</v>
      </c>
      <c r="M85" s="3">
        <f t="shared" si="3"/>
        <v>99.187170000000009</v>
      </c>
    </row>
    <row r="86" spans="1:13" ht="20.399999999999999" x14ac:dyDescent="0.25">
      <c r="A86" s="2" t="s">
        <v>209</v>
      </c>
      <c r="B86" s="2" t="s">
        <v>87</v>
      </c>
      <c r="C86" s="4"/>
      <c r="D86" s="4"/>
      <c r="E86" s="4"/>
      <c r="F86" s="4"/>
      <c r="G86" s="4"/>
      <c r="H86" s="4"/>
      <c r="I86" s="4"/>
      <c r="J86" s="4" t="str">
        <f t="shared" si="2"/>
        <v/>
      </c>
      <c r="K86" s="4"/>
      <c r="L86" s="4">
        <f t="array" ref="L86">(IF(ISERROR(INDEX(Table34[Lower secondary completion rate (%)],MATCH(MAX(IF(Table34[Country]=B86,Table34[Year],0)),IF(Table34[Country]=B86,Table34[Year],"")))),"",INDEX(Table34[Lower secondary completion rate (%)],MATCH(MAX(IF(Table34[Country]=B86,Table34[Year],0)),IF(Table34[Country]=B86,Table34[Year],"")))*100))</f>
        <v>95.668949999999995</v>
      </c>
      <c r="M86" s="4">
        <f t="shared" si="3"/>
        <v>95.668949999999995</v>
      </c>
    </row>
    <row r="87" spans="1:13" ht="20.399999999999999" x14ac:dyDescent="0.25">
      <c r="A87" s="2" t="s">
        <v>209</v>
      </c>
      <c r="B87" s="2" t="s">
        <v>88</v>
      </c>
      <c r="C87" s="3"/>
      <c r="D87" s="3"/>
      <c r="E87" s="3"/>
      <c r="F87" s="3"/>
      <c r="G87" s="3"/>
      <c r="H87" s="3"/>
      <c r="I87" s="3"/>
      <c r="J87" s="3" t="str">
        <f t="shared" si="2"/>
        <v/>
      </c>
      <c r="K87" s="3"/>
      <c r="L87" s="3" t="str">
        <f t="array" ref="L87">(IF(ISERROR(INDEX(Table34[Lower secondary completion rate (%)],MATCH(MAX(IF(Table34[Country]=B87,Table34[Year],0)),IF(Table34[Country]=B87,Table34[Year],"")))),"",INDEX(Table34[Lower secondary completion rate (%)],MATCH(MAX(IF(Table34[Country]=B87,Table34[Year],0)),IF(Table34[Country]=B87,Table34[Year],"")))*100))</f>
        <v/>
      </c>
      <c r="M87" s="3" t="str">
        <f t="shared" si="3"/>
        <v/>
      </c>
    </row>
    <row r="88" spans="1:13" ht="20.399999999999999" x14ac:dyDescent="0.25">
      <c r="A88" s="2" t="s">
        <v>209</v>
      </c>
      <c r="B88" s="2" t="s">
        <v>89</v>
      </c>
      <c r="C88" s="4"/>
      <c r="D88" s="4"/>
      <c r="E88" s="4"/>
      <c r="F88" s="4"/>
      <c r="G88" s="4"/>
      <c r="H88" s="4"/>
      <c r="I88" s="4"/>
      <c r="J88" s="4" t="str">
        <f t="shared" si="2"/>
        <v/>
      </c>
      <c r="K88" s="4"/>
      <c r="L88" s="4">
        <f t="array" ref="L88">(IF(ISERROR(INDEX(Table34[Lower secondary completion rate (%)],MATCH(MAX(IF(Table34[Country]=B88,Table34[Year],0)),IF(Table34[Country]=B88,Table34[Year],"")))),"",INDEX(Table34[Lower secondary completion rate (%)],MATCH(MAX(IF(Table34[Country]=B88,Table34[Year],0)),IF(Table34[Country]=B88,Table34[Year],"")))*100))</f>
        <v>81.467219999999998</v>
      </c>
      <c r="M88" s="4">
        <f t="shared" si="3"/>
        <v>81.467219999999998</v>
      </c>
    </row>
    <row r="89" spans="1:13" ht="20.399999999999999" x14ac:dyDescent="0.25">
      <c r="A89" s="2" t="s">
        <v>209</v>
      </c>
      <c r="B89" s="2" t="s">
        <v>90</v>
      </c>
      <c r="C89" s="3"/>
      <c r="D89" s="3"/>
      <c r="E89" s="3"/>
      <c r="F89" s="3"/>
      <c r="G89" s="3"/>
      <c r="H89" s="3"/>
      <c r="I89" s="3"/>
      <c r="J89" s="3" t="str">
        <f t="shared" si="2"/>
        <v/>
      </c>
      <c r="K89" s="3"/>
      <c r="L89" s="3">
        <f t="array" ref="L89">(IF(ISERROR(INDEX(Table34[Lower secondary completion rate (%)],MATCH(MAX(IF(Table34[Country]=B89,Table34[Year],0)),IF(Table34[Country]=B89,Table34[Year],"")))),"",INDEX(Table34[Lower secondary completion rate (%)],MATCH(MAX(IF(Table34[Country]=B89,Table34[Year],0)),IF(Table34[Country]=B89,Table34[Year],"")))*100))</f>
        <v>91.660920000000004</v>
      </c>
      <c r="M89" s="3">
        <f t="shared" si="3"/>
        <v>91.660920000000004</v>
      </c>
    </row>
    <row r="90" spans="1:13" ht="20.399999999999999" x14ac:dyDescent="0.25">
      <c r="A90" s="2" t="s">
        <v>209</v>
      </c>
      <c r="B90" s="2" t="s">
        <v>91</v>
      </c>
      <c r="C90" s="4"/>
      <c r="D90" s="4"/>
      <c r="E90" s="4"/>
      <c r="F90" s="4"/>
      <c r="G90" s="6">
        <v>74.899529999999999</v>
      </c>
      <c r="H90" s="4"/>
      <c r="I90" s="4"/>
      <c r="J90" s="4">
        <f t="shared" si="2"/>
        <v>74.899529999999999</v>
      </c>
      <c r="K90" s="4"/>
      <c r="L90" s="4">
        <f t="array" ref="L90">(IF(ISERROR(INDEX(Table34[Lower secondary completion rate (%)],MATCH(MAX(IF(Table34[Country]=B90,Table34[Year],0)),IF(Table34[Country]=B90,Table34[Year],"")))),"",INDEX(Table34[Lower secondary completion rate (%)],MATCH(MAX(IF(Table34[Country]=B90,Table34[Year],0)),IF(Table34[Country]=B90,Table34[Year],"")))*100))</f>
        <v>74.959159999999997</v>
      </c>
      <c r="M90" s="4">
        <f t="shared" si="3"/>
        <v>74.899529999999999</v>
      </c>
    </row>
    <row r="91" spans="1:13" ht="20.399999999999999" x14ac:dyDescent="0.25">
      <c r="A91" s="2" t="s">
        <v>209</v>
      </c>
      <c r="B91" s="2" t="s">
        <v>92</v>
      </c>
      <c r="C91" s="3"/>
      <c r="D91" s="3"/>
      <c r="E91" s="3"/>
      <c r="F91" s="3"/>
      <c r="G91" s="3"/>
      <c r="H91" s="3"/>
      <c r="I91" s="3"/>
      <c r="J91" s="3" t="str">
        <f t="shared" si="2"/>
        <v/>
      </c>
      <c r="K91" s="3"/>
      <c r="L91" s="3" t="str">
        <f t="array" ref="L91">(IF(ISERROR(INDEX(Table34[Lower secondary completion rate (%)],MATCH(MAX(IF(Table34[Country]=B91,Table34[Year],0)),IF(Table34[Country]=B91,Table34[Year],"")))),"",INDEX(Table34[Lower secondary completion rate (%)],MATCH(MAX(IF(Table34[Country]=B91,Table34[Year],0)),IF(Table34[Country]=B91,Table34[Year],"")))*100))</f>
        <v/>
      </c>
      <c r="M91" s="3" t="str">
        <f t="shared" si="3"/>
        <v/>
      </c>
    </row>
    <row r="92" spans="1:13" ht="20.399999999999999" x14ac:dyDescent="0.25">
      <c r="A92" s="2" t="s">
        <v>209</v>
      </c>
      <c r="B92" s="2" t="s">
        <v>93</v>
      </c>
      <c r="C92" s="4"/>
      <c r="D92" s="4"/>
      <c r="E92" s="4"/>
      <c r="F92" s="4"/>
      <c r="G92" s="4"/>
      <c r="H92" s="4"/>
      <c r="I92" s="4"/>
      <c r="J92" s="4" t="str">
        <f t="shared" si="2"/>
        <v/>
      </c>
      <c r="K92" s="4"/>
      <c r="L92" s="4" t="str">
        <f t="array" ref="L92">(IF(ISERROR(INDEX(Table34[Lower secondary completion rate (%)],MATCH(MAX(IF(Table34[Country]=B92,Table34[Year],0)),IF(Table34[Country]=B92,Table34[Year],"")))),"",INDEX(Table34[Lower secondary completion rate (%)],MATCH(MAX(IF(Table34[Country]=B92,Table34[Year],0)),IF(Table34[Country]=B92,Table34[Year],"")))*100))</f>
        <v/>
      </c>
      <c r="M92" s="4" t="str">
        <f t="shared" si="3"/>
        <v/>
      </c>
    </row>
    <row r="93" spans="1:13" ht="20.399999999999999" x14ac:dyDescent="0.25">
      <c r="A93" s="2" t="s">
        <v>209</v>
      </c>
      <c r="B93" s="2" t="s">
        <v>94</v>
      </c>
      <c r="C93" s="3"/>
      <c r="D93" s="3"/>
      <c r="E93" s="5">
        <v>97.447460000000007</v>
      </c>
      <c r="F93" s="3"/>
      <c r="G93" s="3"/>
      <c r="H93" s="3"/>
      <c r="I93" s="3"/>
      <c r="J93" s="3">
        <f t="shared" si="2"/>
        <v>97.447460000000007</v>
      </c>
      <c r="K93" s="3"/>
      <c r="L93" s="3">
        <f t="array" ref="L93">(IF(ISERROR(INDEX(Table34[Lower secondary completion rate (%)],MATCH(MAX(IF(Table34[Country]=B93,Table34[Year],0)),IF(Table34[Country]=B93,Table34[Year],"")))),"",INDEX(Table34[Lower secondary completion rate (%)],MATCH(MAX(IF(Table34[Country]=B93,Table34[Year],0)),IF(Table34[Country]=B93,Table34[Year],"")))*100))</f>
        <v>92.154870000000003</v>
      </c>
      <c r="M93" s="3">
        <f t="shared" si="3"/>
        <v>97.447460000000007</v>
      </c>
    </row>
    <row r="94" spans="1:13" ht="20.399999999999999" x14ac:dyDescent="0.25">
      <c r="A94" s="2" t="s">
        <v>209</v>
      </c>
      <c r="B94" s="2" t="s">
        <v>95</v>
      </c>
      <c r="C94" s="4"/>
      <c r="D94" s="4"/>
      <c r="E94" s="6">
        <v>32.67427</v>
      </c>
      <c r="F94" s="4"/>
      <c r="G94" s="4"/>
      <c r="H94" s="4"/>
      <c r="I94" s="4"/>
      <c r="J94" s="4">
        <f t="shared" si="2"/>
        <v>32.67427</v>
      </c>
      <c r="K94" s="4"/>
      <c r="L94" s="4">
        <f t="array" ref="L94">(IF(ISERROR(INDEX(Table34[Lower secondary completion rate (%)],MATCH(MAX(IF(Table34[Country]=B94,Table34[Year],0)),IF(Table34[Country]=B94,Table34[Year],"")))),"",INDEX(Table34[Lower secondary completion rate (%)],MATCH(MAX(IF(Table34[Country]=B94,Table34[Year],0)),IF(Table34[Country]=B94,Table34[Year],"")))*100))</f>
        <v>29.366809999999997</v>
      </c>
      <c r="M94" s="4">
        <f t="shared" si="3"/>
        <v>32.67427</v>
      </c>
    </row>
    <row r="95" spans="1:13" ht="20.399999999999999" x14ac:dyDescent="0.25">
      <c r="A95" s="2" t="s">
        <v>209</v>
      </c>
      <c r="B95" s="2" t="s">
        <v>96</v>
      </c>
      <c r="C95" s="3"/>
      <c r="D95" s="3"/>
      <c r="E95" s="3"/>
      <c r="F95" s="3"/>
      <c r="G95" s="3"/>
      <c r="H95" s="3"/>
      <c r="I95" s="3"/>
      <c r="J95" s="3" t="str">
        <f t="shared" si="2"/>
        <v/>
      </c>
      <c r="K95" s="3"/>
      <c r="L95" s="3">
        <f t="array" ref="L95">(IF(ISERROR(INDEX(Table34[Lower secondary completion rate (%)],MATCH(MAX(IF(Table34[Country]=B95,Table34[Year],0)),IF(Table34[Country]=B95,Table34[Year],"")))),"",INDEX(Table34[Lower secondary completion rate (%)],MATCH(MAX(IF(Table34[Country]=B95,Table34[Year],0)),IF(Table34[Country]=B95,Table34[Year],"")))*100))</f>
        <v>97.587360000000004</v>
      </c>
      <c r="M95" s="3">
        <f t="shared" si="3"/>
        <v>97.587360000000004</v>
      </c>
    </row>
    <row r="96" spans="1:13" ht="20.399999999999999" x14ac:dyDescent="0.25">
      <c r="A96" s="2" t="s">
        <v>209</v>
      </c>
      <c r="B96" s="2" t="s">
        <v>97</v>
      </c>
      <c r="C96" s="4"/>
      <c r="D96" s="4"/>
      <c r="E96" s="4"/>
      <c r="F96" s="4"/>
      <c r="G96" s="4"/>
      <c r="H96" s="4"/>
      <c r="I96" s="4"/>
      <c r="J96" s="4" t="str">
        <f t="shared" si="2"/>
        <v/>
      </c>
      <c r="K96" s="4"/>
      <c r="L96" s="4" t="str">
        <f t="array" ref="L96">(IF(ISERROR(INDEX(Table34[Lower secondary completion rate (%)],MATCH(MAX(IF(Table34[Country]=B96,Table34[Year],0)),IF(Table34[Country]=B96,Table34[Year],"")))),"",INDEX(Table34[Lower secondary completion rate (%)],MATCH(MAX(IF(Table34[Country]=B96,Table34[Year],0)),IF(Table34[Country]=B96,Table34[Year],"")))*100))</f>
        <v/>
      </c>
      <c r="M96" s="4" t="str">
        <f t="shared" si="3"/>
        <v/>
      </c>
    </row>
    <row r="97" spans="1:13" ht="20.399999999999999" x14ac:dyDescent="0.25">
      <c r="A97" s="2" t="s">
        <v>209</v>
      </c>
      <c r="B97" s="2" t="s">
        <v>98</v>
      </c>
      <c r="C97" s="3"/>
      <c r="D97" s="3"/>
      <c r="E97" s="3"/>
      <c r="F97" s="3"/>
      <c r="G97" s="5">
        <v>34.43394</v>
      </c>
      <c r="H97" s="3"/>
      <c r="I97" s="3"/>
      <c r="J97" s="3">
        <f t="shared" si="2"/>
        <v>34.43394</v>
      </c>
      <c r="K97" s="3"/>
      <c r="L97" s="3" t="str">
        <f t="array" ref="L97">(IF(ISERROR(INDEX(Table34[Lower secondary completion rate (%)],MATCH(MAX(IF(Table34[Country]=B97,Table34[Year],0)),IF(Table34[Country]=B97,Table34[Year],"")))),"",INDEX(Table34[Lower secondary completion rate (%)],MATCH(MAX(IF(Table34[Country]=B97,Table34[Year],0)),IF(Table34[Country]=B97,Table34[Year],"")))*100))</f>
        <v/>
      </c>
      <c r="M97" s="3">
        <f t="shared" si="3"/>
        <v>34.43394</v>
      </c>
    </row>
    <row r="98" spans="1:13" ht="20.399999999999999" x14ac:dyDescent="0.25">
      <c r="A98" s="2" t="s">
        <v>209</v>
      </c>
      <c r="B98" s="2" t="s">
        <v>99</v>
      </c>
      <c r="C98" s="4"/>
      <c r="D98" s="4"/>
      <c r="E98" s="4"/>
      <c r="F98" s="6">
        <v>22.693529999999999</v>
      </c>
      <c r="G98" s="4"/>
      <c r="H98" s="4"/>
      <c r="I98" s="4"/>
      <c r="J98" s="4">
        <f t="shared" si="2"/>
        <v>22.693529999999999</v>
      </c>
      <c r="K98" s="4"/>
      <c r="L98" s="4">
        <f t="array" ref="L98">(IF(ISERROR(INDEX(Table34[Lower secondary completion rate (%)],MATCH(MAX(IF(Table34[Country]=B98,Table34[Year],0)),IF(Table34[Country]=B98,Table34[Year],"")))),"",INDEX(Table34[Lower secondary completion rate (%)],MATCH(MAX(IF(Table34[Country]=B98,Table34[Year],0)),IF(Table34[Country]=B98,Table34[Year],"")))*100))</f>
        <v>24.936729999999997</v>
      </c>
      <c r="M98" s="4">
        <f t="shared" si="3"/>
        <v>22.693529999999999</v>
      </c>
    </row>
    <row r="99" spans="1:13" ht="20.399999999999999" x14ac:dyDescent="0.25">
      <c r="A99" s="2" t="s">
        <v>209</v>
      </c>
      <c r="B99" s="2" t="s">
        <v>100</v>
      </c>
      <c r="C99" s="3"/>
      <c r="D99" s="3"/>
      <c r="E99" s="3"/>
      <c r="F99" s="3"/>
      <c r="G99" s="3"/>
      <c r="H99" s="3"/>
      <c r="I99" s="3"/>
      <c r="J99" s="3" t="str">
        <f t="shared" si="2"/>
        <v/>
      </c>
      <c r="K99" s="3"/>
      <c r="L99" s="3" t="str">
        <f t="array" ref="L99">(IF(ISERROR(INDEX(Table34[Lower secondary completion rate (%)],MATCH(MAX(IF(Table34[Country]=B99,Table34[Year],0)),IF(Table34[Country]=B99,Table34[Year],"")))),"",INDEX(Table34[Lower secondary completion rate (%)],MATCH(MAX(IF(Table34[Country]=B99,Table34[Year],0)),IF(Table34[Country]=B99,Table34[Year],"")))*100))</f>
        <v/>
      </c>
      <c r="M99" s="3" t="str">
        <f t="shared" si="3"/>
        <v/>
      </c>
    </row>
    <row r="100" spans="1:13" ht="20.399999999999999" x14ac:dyDescent="0.25">
      <c r="A100" s="2" t="s">
        <v>209</v>
      </c>
      <c r="B100" s="2" t="s">
        <v>101</v>
      </c>
      <c r="C100" s="4"/>
      <c r="D100" s="4"/>
      <c r="E100" s="4"/>
      <c r="F100" s="4"/>
      <c r="G100" s="4"/>
      <c r="H100" s="4"/>
      <c r="I100" s="4"/>
      <c r="J100" s="4" t="str">
        <f t="shared" si="2"/>
        <v/>
      </c>
      <c r="K100" s="4"/>
      <c r="L100" s="4" t="str">
        <f t="array" ref="L100">(IF(ISERROR(INDEX(Table34[Lower secondary completion rate (%)],MATCH(MAX(IF(Table34[Country]=B100,Table34[Year],0)),IF(Table34[Country]=B100,Table34[Year],"")))),"",INDEX(Table34[Lower secondary completion rate (%)],MATCH(MAX(IF(Table34[Country]=B100,Table34[Year],0)),IF(Table34[Country]=B100,Table34[Year],"")))*100))</f>
        <v/>
      </c>
      <c r="M100" s="4" t="str">
        <f t="shared" si="3"/>
        <v/>
      </c>
    </row>
    <row r="101" spans="1:13" ht="20.399999999999999" x14ac:dyDescent="0.25">
      <c r="A101" s="2" t="s">
        <v>209</v>
      </c>
      <c r="B101" s="2" t="s">
        <v>102</v>
      </c>
      <c r="C101" s="3"/>
      <c r="D101" s="3"/>
      <c r="E101" s="3"/>
      <c r="F101" s="3"/>
      <c r="G101" s="3"/>
      <c r="H101" s="3"/>
      <c r="I101" s="3"/>
      <c r="J101" s="3" t="str">
        <f t="shared" si="2"/>
        <v/>
      </c>
      <c r="K101" s="3"/>
      <c r="L101" s="3">
        <f t="array" ref="L101">(IF(ISERROR(INDEX(Table34[Lower secondary completion rate (%)],MATCH(MAX(IF(Table34[Country]=B101,Table34[Year],0)),IF(Table34[Country]=B101,Table34[Year],"")))),"",INDEX(Table34[Lower secondary completion rate (%)],MATCH(MAX(IF(Table34[Country]=B101,Table34[Year],0)),IF(Table34[Country]=B101,Table34[Year],"")))*100))</f>
        <v>89.579269999999994</v>
      </c>
      <c r="M101" s="3">
        <f t="shared" si="3"/>
        <v>89.579269999999994</v>
      </c>
    </row>
    <row r="102" spans="1:13" ht="20.399999999999999" x14ac:dyDescent="0.25">
      <c r="A102" s="2" t="s">
        <v>209</v>
      </c>
      <c r="B102" s="2" t="s">
        <v>103</v>
      </c>
      <c r="C102" s="4"/>
      <c r="D102" s="4"/>
      <c r="E102" s="4"/>
      <c r="F102" s="4"/>
      <c r="G102" s="4"/>
      <c r="H102" s="4"/>
      <c r="I102" s="4"/>
      <c r="J102" s="4" t="str">
        <f t="shared" si="2"/>
        <v/>
      </c>
      <c r="K102" s="4"/>
      <c r="L102" s="4">
        <f t="array" ref="L102">(IF(ISERROR(INDEX(Table34[Lower secondary completion rate (%)],MATCH(MAX(IF(Table34[Country]=B102,Table34[Year],0)),IF(Table34[Country]=B102,Table34[Year],"")))),"",INDEX(Table34[Lower secondary completion rate (%)],MATCH(MAX(IF(Table34[Country]=B102,Table34[Year],0)),IF(Table34[Country]=B102,Table34[Year],"")))*100))</f>
        <v>88.348470000000006</v>
      </c>
      <c r="M102" s="4">
        <f t="shared" si="3"/>
        <v>88.348470000000006</v>
      </c>
    </row>
    <row r="103" spans="1:13" ht="20.399999999999999" x14ac:dyDescent="0.25">
      <c r="A103" s="2" t="s">
        <v>209</v>
      </c>
      <c r="B103" s="2" t="s">
        <v>104</v>
      </c>
      <c r="C103" s="3"/>
      <c r="D103" s="3"/>
      <c r="E103" s="3"/>
      <c r="F103" s="3"/>
      <c r="G103" s="3"/>
      <c r="H103" s="3"/>
      <c r="I103" s="3"/>
      <c r="J103" s="3" t="str">
        <f t="shared" si="2"/>
        <v/>
      </c>
      <c r="K103" s="3"/>
      <c r="L103" s="3" t="str">
        <f t="array" ref="L103">(IF(ISERROR(INDEX(Table34[Lower secondary completion rate (%)],MATCH(MAX(IF(Table34[Country]=B103,Table34[Year],0)),IF(Table34[Country]=B103,Table34[Year],"")))),"",INDEX(Table34[Lower secondary completion rate (%)],MATCH(MAX(IF(Table34[Country]=B103,Table34[Year],0)),IF(Table34[Country]=B103,Table34[Year],"")))*100))</f>
        <v/>
      </c>
      <c r="M103" s="3" t="str">
        <f t="shared" si="3"/>
        <v/>
      </c>
    </row>
    <row r="104" spans="1:13" ht="20.399999999999999" x14ac:dyDescent="0.25">
      <c r="A104" s="2" t="s">
        <v>209</v>
      </c>
      <c r="B104" s="2" t="s">
        <v>105</v>
      </c>
      <c r="C104" s="6">
        <v>22.938590000000001</v>
      </c>
      <c r="D104" s="4"/>
      <c r="E104" s="4"/>
      <c r="F104" s="4"/>
      <c r="G104" s="4"/>
      <c r="H104" s="4"/>
      <c r="I104" s="4"/>
      <c r="J104" s="4">
        <f t="shared" si="2"/>
        <v>22.938590000000001</v>
      </c>
      <c r="K104" s="4"/>
      <c r="L104" s="4">
        <f t="array" ref="L104">(IF(ISERROR(INDEX(Table34[Lower secondary completion rate (%)],MATCH(MAX(IF(Table34[Country]=B104,Table34[Year],0)),IF(Table34[Country]=B104,Table34[Year],"")))),"",INDEX(Table34[Lower secondary completion rate (%)],MATCH(MAX(IF(Table34[Country]=B104,Table34[Year],0)),IF(Table34[Country]=B104,Table34[Year],"")))*100))</f>
        <v>16.933820000000001</v>
      </c>
      <c r="M104" s="4">
        <f t="shared" si="3"/>
        <v>22.938590000000001</v>
      </c>
    </row>
    <row r="105" spans="1:13" ht="20.399999999999999" x14ac:dyDescent="0.25">
      <c r="A105" s="2" t="s">
        <v>209</v>
      </c>
      <c r="B105" s="2" t="s">
        <v>106</v>
      </c>
      <c r="C105" s="3"/>
      <c r="D105" s="3"/>
      <c r="E105" s="3"/>
      <c r="F105" s="3"/>
      <c r="G105" s="3"/>
      <c r="H105" s="3"/>
      <c r="I105" s="3"/>
      <c r="J105" s="3" t="str">
        <f t="shared" si="2"/>
        <v/>
      </c>
      <c r="K105" s="3"/>
      <c r="L105" s="3" t="str">
        <f t="array" ref="L105">(IF(ISERROR(INDEX(Table34[Lower secondary completion rate (%)],MATCH(MAX(IF(Table34[Country]=B105,Table34[Year],0)),IF(Table34[Country]=B105,Table34[Year],"")))),"",INDEX(Table34[Lower secondary completion rate (%)],MATCH(MAX(IF(Table34[Country]=B105,Table34[Year],0)),IF(Table34[Country]=B105,Table34[Year],"")))*100))</f>
        <v/>
      </c>
      <c r="M105" s="3" t="str">
        <f t="shared" si="3"/>
        <v/>
      </c>
    </row>
    <row r="106" spans="1:13" ht="20.399999999999999" x14ac:dyDescent="0.25">
      <c r="A106" s="2" t="s">
        <v>209</v>
      </c>
      <c r="B106" s="2" t="s">
        <v>107</v>
      </c>
      <c r="C106" s="4"/>
      <c r="D106" s="4"/>
      <c r="E106" s="4"/>
      <c r="F106" s="4"/>
      <c r="G106" s="4"/>
      <c r="H106" s="4"/>
      <c r="I106" s="4"/>
      <c r="J106" s="4" t="str">
        <f t="shared" si="2"/>
        <v/>
      </c>
      <c r="K106" s="4"/>
      <c r="L106" s="4" t="str">
        <f t="array" ref="L106">(IF(ISERROR(INDEX(Table34[Lower secondary completion rate (%)],MATCH(MAX(IF(Table34[Country]=B106,Table34[Year],0)),IF(Table34[Country]=B106,Table34[Year],"")))),"",INDEX(Table34[Lower secondary completion rate (%)],MATCH(MAX(IF(Table34[Country]=B106,Table34[Year],0)),IF(Table34[Country]=B106,Table34[Year],"")))*100))</f>
        <v/>
      </c>
      <c r="M106" s="4" t="str">
        <f t="shared" si="3"/>
        <v/>
      </c>
    </row>
    <row r="107" spans="1:13" ht="20.399999999999999" x14ac:dyDescent="0.25">
      <c r="A107" s="2" t="s">
        <v>209</v>
      </c>
      <c r="B107" s="2" t="s">
        <v>108</v>
      </c>
      <c r="C107" s="3"/>
      <c r="D107" s="3"/>
      <c r="E107" s="3"/>
      <c r="F107" s="5">
        <v>13.14711</v>
      </c>
      <c r="G107" s="3"/>
      <c r="H107" s="3"/>
      <c r="I107" s="3"/>
      <c r="J107" s="3">
        <f t="shared" si="2"/>
        <v>13.14711</v>
      </c>
      <c r="K107" s="3"/>
      <c r="L107" s="3">
        <f t="array" ref="L107">(IF(ISERROR(INDEX(Table34[Lower secondary completion rate (%)],MATCH(MAX(IF(Table34[Country]=B107,Table34[Year],0)),IF(Table34[Country]=B107,Table34[Year],"")))),"",INDEX(Table34[Lower secondary completion rate (%)],MATCH(MAX(IF(Table34[Country]=B107,Table34[Year],0)),IF(Table34[Country]=B107,Table34[Year],"")))*100))</f>
        <v>12.33639</v>
      </c>
      <c r="M107" s="3">
        <f t="shared" si="3"/>
        <v>13.14711</v>
      </c>
    </row>
    <row r="108" spans="1:13" ht="20.399999999999999" x14ac:dyDescent="0.25">
      <c r="A108" s="2" t="s">
        <v>209</v>
      </c>
      <c r="B108" s="2" t="s">
        <v>109</v>
      </c>
      <c r="C108" s="4"/>
      <c r="D108" s="4"/>
      <c r="E108" s="4"/>
      <c r="F108" s="4"/>
      <c r="G108" s="4"/>
      <c r="H108" s="4"/>
      <c r="I108" s="4"/>
      <c r="J108" s="4" t="str">
        <f t="shared" si="2"/>
        <v/>
      </c>
      <c r="K108" s="4"/>
      <c r="L108" s="4">
        <f t="array" ref="L108">(IF(ISERROR(INDEX(Table34[Lower secondary completion rate (%)],MATCH(MAX(IF(Table34[Country]=B108,Table34[Year],0)),IF(Table34[Country]=B108,Table34[Year],"")))),"",INDEX(Table34[Lower secondary completion rate (%)],MATCH(MAX(IF(Table34[Country]=B108,Table34[Year],0)),IF(Table34[Country]=B108,Table34[Year],"")))*100))</f>
        <v>100</v>
      </c>
      <c r="M108" s="4">
        <f t="shared" si="3"/>
        <v>100</v>
      </c>
    </row>
    <row r="109" spans="1:13" ht="20.399999999999999" x14ac:dyDescent="0.25">
      <c r="A109" s="2" t="s">
        <v>209</v>
      </c>
      <c r="B109" s="2" t="s">
        <v>110</v>
      </c>
      <c r="C109" s="3"/>
      <c r="D109" s="3"/>
      <c r="E109" s="3"/>
      <c r="F109" s="3"/>
      <c r="G109" s="3"/>
      <c r="H109" s="3"/>
      <c r="I109" s="3"/>
      <c r="J109" s="3" t="str">
        <f t="shared" si="2"/>
        <v/>
      </c>
      <c r="K109" s="3"/>
      <c r="L109" s="3" t="str">
        <f t="array" ref="L109">(IF(ISERROR(INDEX(Table34[Lower secondary completion rate (%)],MATCH(MAX(IF(Table34[Country]=B109,Table34[Year],0)),IF(Table34[Country]=B109,Table34[Year],"")))),"",INDEX(Table34[Lower secondary completion rate (%)],MATCH(MAX(IF(Table34[Country]=B109,Table34[Year],0)),IF(Table34[Country]=B109,Table34[Year],"")))*100))</f>
        <v/>
      </c>
      <c r="M109" s="3" t="str">
        <f t="shared" si="3"/>
        <v/>
      </c>
    </row>
    <row r="110" spans="1:13" ht="20.399999999999999" x14ac:dyDescent="0.25">
      <c r="A110" s="2" t="s">
        <v>209</v>
      </c>
      <c r="B110" s="2" t="s">
        <v>111</v>
      </c>
      <c r="C110" s="4"/>
      <c r="D110" s="4"/>
      <c r="E110" s="4"/>
      <c r="F110" s="4"/>
      <c r="G110" s="4"/>
      <c r="H110" s="4"/>
      <c r="I110" s="4"/>
      <c r="J110" s="4" t="str">
        <f t="shared" si="2"/>
        <v/>
      </c>
      <c r="K110" s="4"/>
      <c r="L110" s="4">
        <f t="array" ref="L110">(IF(ISERROR(INDEX(Table34[Lower secondary completion rate (%)],MATCH(MAX(IF(Table34[Country]=B110,Table34[Year],0)),IF(Table34[Country]=B110,Table34[Year],"")))),"",INDEX(Table34[Lower secondary completion rate (%)],MATCH(MAX(IF(Table34[Country]=B110,Table34[Year],0)),IF(Table34[Country]=B110,Table34[Year],"")))*100))</f>
        <v>17.244609999999998</v>
      </c>
      <c r="M110" s="4">
        <f t="shared" si="3"/>
        <v>17.244609999999998</v>
      </c>
    </row>
    <row r="111" spans="1:13" ht="20.399999999999999" x14ac:dyDescent="0.25">
      <c r="A111" s="2" t="s">
        <v>209</v>
      </c>
      <c r="B111" s="2" t="s">
        <v>112</v>
      </c>
      <c r="C111" s="3"/>
      <c r="D111" s="3"/>
      <c r="E111" s="3"/>
      <c r="F111" s="3"/>
      <c r="G111" s="3"/>
      <c r="H111" s="3"/>
      <c r="I111" s="3"/>
      <c r="J111" s="3" t="str">
        <f t="shared" si="2"/>
        <v/>
      </c>
      <c r="K111" s="3"/>
      <c r="L111" s="3" t="str">
        <f t="array" ref="L111">(IF(ISERROR(INDEX(Table34[Lower secondary completion rate (%)],MATCH(MAX(IF(Table34[Country]=B111,Table34[Year],0)),IF(Table34[Country]=B111,Table34[Year],"")))),"",INDEX(Table34[Lower secondary completion rate (%)],MATCH(MAX(IF(Table34[Country]=B111,Table34[Year],0)),IF(Table34[Country]=B111,Table34[Year],"")))*100))</f>
        <v/>
      </c>
      <c r="M111" s="3" t="str">
        <f t="shared" si="3"/>
        <v/>
      </c>
    </row>
    <row r="112" spans="1:13" ht="20.399999999999999" x14ac:dyDescent="0.25">
      <c r="A112" s="2" t="s">
        <v>209</v>
      </c>
      <c r="B112" s="2" t="s">
        <v>113</v>
      </c>
      <c r="C112" s="4"/>
      <c r="D112" s="4"/>
      <c r="E112" s="4"/>
      <c r="F112" s="4"/>
      <c r="G112" s="4"/>
      <c r="H112" s="4"/>
      <c r="I112" s="4"/>
      <c r="J112" s="4" t="str">
        <f t="shared" si="2"/>
        <v/>
      </c>
      <c r="K112" s="4"/>
      <c r="L112" s="4">
        <f t="array" ref="L112">(IF(ISERROR(INDEX(Table34[Lower secondary completion rate (%)],MATCH(MAX(IF(Table34[Country]=B112,Table34[Year],0)),IF(Table34[Country]=B112,Table34[Year],"")))),"",INDEX(Table34[Lower secondary completion rate (%)],MATCH(MAX(IF(Table34[Country]=B112,Table34[Year],0)),IF(Table34[Country]=B112,Table34[Year],"")))*100))</f>
        <v>81.81147</v>
      </c>
      <c r="M112" s="4">
        <f t="shared" si="3"/>
        <v>81.81147</v>
      </c>
    </row>
    <row r="113" spans="1:13" ht="20.399999999999999" x14ac:dyDescent="0.25">
      <c r="A113" s="2" t="s">
        <v>209</v>
      </c>
      <c r="B113" s="2" t="s">
        <v>114</v>
      </c>
      <c r="C113" s="3"/>
      <c r="D113" s="3"/>
      <c r="E113" s="3"/>
      <c r="F113" s="3"/>
      <c r="G113" s="3"/>
      <c r="H113" s="3"/>
      <c r="I113" s="3"/>
      <c r="J113" s="3" t="str">
        <f t="shared" si="2"/>
        <v/>
      </c>
      <c r="K113" s="3"/>
      <c r="L113" s="3" t="str">
        <f t="array" ref="L113">(IF(ISERROR(INDEX(Table34[Lower secondary completion rate (%)],MATCH(MAX(IF(Table34[Country]=B113,Table34[Year],0)),IF(Table34[Country]=B113,Table34[Year],"")))),"",INDEX(Table34[Lower secondary completion rate (%)],MATCH(MAX(IF(Table34[Country]=B113,Table34[Year],0)),IF(Table34[Country]=B113,Table34[Year],"")))*100))</f>
        <v/>
      </c>
      <c r="M113" s="3" t="str">
        <f t="shared" si="3"/>
        <v/>
      </c>
    </row>
    <row r="114" spans="1:13" ht="20.399999999999999" x14ac:dyDescent="0.25">
      <c r="A114" s="2" t="s">
        <v>209</v>
      </c>
      <c r="B114" s="2" t="s">
        <v>115</v>
      </c>
      <c r="C114" s="4"/>
      <c r="D114" s="4"/>
      <c r="E114" s="4"/>
      <c r="F114" s="4"/>
      <c r="G114" s="4"/>
      <c r="H114" s="4"/>
      <c r="I114" s="4"/>
      <c r="J114" s="4" t="str">
        <f t="shared" si="2"/>
        <v/>
      </c>
      <c r="K114" s="4"/>
      <c r="L114" s="4" t="str">
        <f t="array" ref="L114">(IF(ISERROR(INDEX(Table34[Lower secondary completion rate (%)],MATCH(MAX(IF(Table34[Country]=B114,Table34[Year],0)),IF(Table34[Country]=B114,Table34[Year],"")))),"",INDEX(Table34[Lower secondary completion rate (%)],MATCH(MAX(IF(Table34[Country]=B114,Table34[Year],0)),IF(Table34[Country]=B114,Table34[Year],"")))*100))</f>
        <v/>
      </c>
      <c r="M114" s="4" t="str">
        <f t="shared" si="3"/>
        <v/>
      </c>
    </row>
    <row r="115" spans="1:13" ht="20.399999999999999" x14ac:dyDescent="0.25">
      <c r="A115" s="2" t="s">
        <v>209</v>
      </c>
      <c r="B115" s="2" t="s">
        <v>116</v>
      </c>
      <c r="C115" s="3"/>
      <c r="D115" s="3"/>
      <c r="E115" s="3"/>
      <c r="F115" s="3"/>
      <c r="G115" s="3"/>
      <c r="H115" s="3"/>
      <c r="I115" s="3"/>
      <c r="J115" s="3" t="str">
        <f t="shared" si="2"/>
        <v/>
      </c>
      <c r="K115" s="3"/>
      <c r="L115" s="3">
        <f t="array" ref="L115">(IF(ISERROR(INDEX(Table34[Lower secondary completion rate (%)],MATCH(MAX(IF(Table34[Country]=B115,Table34[Year],0)),IF(Table34[Country]=B115,Table34[Year],"")))),"",INDEX(Table34[Lower secondary completion rate (%)],MATCH(MAX(IF(Table34[Country]=B115,Table34[Year],0)),IF(Table34[Country]=B115,Table34[Year],"")))*100))</f>
        <v>81.88185</v>
      </c>
      <c r="M115" s="3">
        <f t="shared" si="3"/>
        <v>81.88185</v>
      </c>
    </row>
    <row r="116" spans="1:13" ht="20.399999999999999" x14ac:dyDescent="0.25">
      <c r="A116" s="2" t="s">
        <v>209</v>
      </c>
      <c r="B116" s="2" t="s">
        <v>117</v>
      </c>
      <c r="C116" s="4"/>
      <c r="D116" s="4"/>
      <c r="E116" s="4"/>
      <c r="F116" s="6">
        <v>96.043239999999997</v>
      </c>
      <c r="G116" s="4"/>
      <c r="H116" s="4"/>
      <c r="I116" s="4"/>
      <c r="J116" s="4">
        <f t="shared" si="2"/>
        <v>96.043239999999997</v>
      </c>
      <c r="K116" s="4"/>
      <c r="L116" s="4">
        <f t="array" ref="L116">(IF(ISERROR(INDEX(Table34[Lower secondary completion rate (%)],MATCH(MAX(IF(Table34[Country]=B116,Table34[Year],0)),IF(Table34[Country]=B116,Table34[Year],"")))),"",INDEX(Table34[Lower secondary completion rate (%)],MATCH(MAX(IF(Table34[Country]=B116,Table34[Year],0)),IF(Table34[Country]=B116,Table34[Year],"")))*100))</f>
        <v>83.830280000000002</v>
      </c>
      <c r="M116" s="4">
        <f t="shared" si="3"/>
        <v>96.043239999999997</v>
      </c>
    </row>
    <row r="117" spans="1:13" ht="20.399999999999999" x14ac:dyDescent="0.25">
      <c r="A117" s="2" t="s">
        <v>209</v>
      </c>
      <c r="B117" s="2" t="s">
        <v>118</v>
      </c>
      <c r="C117" s="3"/>
      <c r="D117" s="3"/>
      <c r="E117" s="3"/>
      <c r="F117" s="3"/>
      <c r="G117" s="3"/>
      <c r="H117" s="3"/>
      <c r="I117" s="3"/>
      <c r="J117" s="3" t="str">
        <f t="shared" si="2"/>
        <v/>
      </c>
      <c r="K117" s="3"/>
      <c r="L117" s="3" t="str">
        <f t="array" ref="L117">(IF(ISERROR(INDEX(Table34[Lower secondary completion rate (%)],MATCH(MAX(IF(Table34[Country]=B117,Table34[Year],0)),IF(Table34[Country]=B117,Table34[Year],"")))),"",INDEX(Table34[Lower secondary completion rate (%)],MATCH(MAX(IF(Table34[Country]=B117,Table34[Year],0)),IF(Table34[Country]=B117,Table34[Year],"")))*100))</f>
        <v/>
      </c>
      <c r="M117" s="3" t="str">
        <f t="shared" si="3"/>
        <v/>
      </c>
    </row>
    <row r="118" spans="1:13" ht="20.399999999999999" x14ac:dyDescent="0.25">
      <c r="A118" s="2" t="s">
        <v>209</v>
      </c>
      <c r="B118" s="2" t="s">
        <v>119</v>
      </c>
      <c r="C118" s="4"/>
      <c r="D118" s="6">
        <v>11.904199999999999</v>
      </c>
      <c r="E118" s="4"/>
      <c r="F118" s="4"/>
      <c r="G118" s="4"/>
      <c r="H118" s="4"/>
      <c r="I118" s="4"/>
      <c r="J118" s="4">
        <f t="shared" si="2"/>
        <v>11.904199999999999</v>
      </c>
      <c r="K118" s="4"/>
      <c r="L118" s="4">
        <f t="array" ref="L118">(IF(ISERROR(INDEX(Table34[Lower secondary completion rate (%)],MATCH(MAX(IF(Table34[Country]=B118,Table34[Year],0)),IF(Table34[Country]=B118,Table34[Year],"")))),"",INDEX(Table34[Lower secondary completion rate (%)],MATCH(MAX(IF(Table34[Country]=B118,Table34[Year],0)),IF(Table34[Country]=B118,Table34[Year],"")))*100))</f>
        <v>5.5486699999999995</v>
      </c>
      <c r="M118" s="4">
        <f t="shared" si="3"/>
        <v>11.904199999999999</v>
      </c>
    </row>
    <row r="119" spans="1:13" ht="20.399999999999999" x14ac:dyDescent="0.25">
      <c r="A119" s="2" t="s">
        <v>209</v>
      </c>
      <c r="B119" s="2" t="s">
        <v>120</v>
      </c>
      <c r="C119" s="3"/>
      <c r="D119" s="3"/>
      <c r="E119" s="3"/>
      <c r="F119" s="3"/>
      <c r="G119" s="3"/>
      <c r="H119" s="3"/>
      <c r="I119" s="3"/>
      <c r="J119" s="3" t="str">
        <f t="shared" si="2"/>
        <v/>
      </c>
      <c r="K119" s="3"/>
      <c r="L119" s="3" t="str">
        <f t="array" ref="L119">(IF(ISERROR(INDEX(Table34[Lower secondary completion rate (%)],MATCH(MAX(IF(Table34[Country]=B119,Table34[Year],0)),IF(Table34[Country]=B119,Table34[Year],"")))),"",INDEX(Table34[Lower secondary completion rate (%)],MATCH(MAX(IF(Table34[Country]=B119,Table34[Year],0)),IF(Table34[Country]=B119,Table34[Year],"")))*100))</f>
        <v/>
      </c>
      <c r="M119" s="3" t="str">
        <f t="shared" si="3"/>
        <v/>
      </c>
    </row>
    <row r="120" spans="1:13" ht="20.399999999999999" x14ac:dyDescent="0.25">
      <c r="A120" s="2" t="s">
        <v>209</v>
      </c>
      <c r="B120" s="2" t="s">
        <v>121</v>
      </c>
      <c r="C120" s="4"/>
      <c r="D120" s="4"/>
      <c r="E120" s="4"/>
      <c r="F120" s="6">
        <v>63.118519999999997</v>
      </c>
      <c r="G120" s="4"/>
      <c r="H120" s="4"/>
      <c r="I120" s="4"/>
      <c r="J120" s="4">
        <f t="shared" si="2"/>
        <v>63.118519999999997</v>
      </c>
      <c r="K120" s="4"/>
      <c r="L120" s="4">
        <f t="array" ref="L120">(IF(ISERROR(INDEX(Table34[Lower secondary completion rate (%)],MATCH(MAX(IF(Table34[Country]=B120,Table34[Year],0)),IF(Table34[Country]=B120,Table34[Year],"")))),"",INDEX(Table34[Lower secondary completion rate (%)],MATCH(MAX(IF(Table34[Country]=B120,Table34[Year],0)),IF(Table34[Country]=B120,Table34[Year],"")))*100))</f>
        <v>51.176480000000005</v>
      </c>
      <c r="M120" s="4">
        <f t="shared" si="3"/>
        <v>63.118519999999997</v>
      </c>
    </row>
    <row r="121" spans="1:13" ht="20.399999999999999" x14ac:dyDescent="0.25">
      <c r="A121" s="2" t="s">
        <v>209</v>
      </c>
      <c r="B121" s="2" t="s">
        <v>122</v>
      </c>
      <c r="C121" s="3"/>
      <c r="D121" s="3"/>
      <c r="E121" s="3"/>
      <c r="F121" s="3"/>
      <c r="G121" s="3"/>
      <c r="H121" s="3"/>
      <c r="I121" s="3"/>
      <c r="J121" s="3" t="str">
        <f t="shared" si="2"/>
        <v/>
      </c>
      <c r="K121" s="3"/>
      <c r="L121" s="3" t="str">
        <f t="array" ref="L121">(IF(ISERROR(INDEX(Table34[Lower secondary completion rate (%)],MATCH(MAX(IF(Table34[Country]=B121,Table34[Year],0)),IF(Table34[Country]=B121,Table34[Year],"")))),"",INDEX(Table34[Lower secondary completion rate (%)],MATCH(MAX(IF(Table34[Country]=B121,Table34[Year],0)),IF(Table34[Country]=B121,Table34[Year],"")))*100))</f>
        <v/>
      </c>
      <c r="M121" s="3" t="str">
        <f t="shared" si="3"/>
        <v/>
      </c>
    </row>
    <row r="122" spans="1:13" ht="20.399999999999999" x14ac:dyDescent="0.25">
      <c r="A122" s="2" t="s">
        <v>209</v>
      </c>
      <c r="B122" s="2" t="s">
        <v>123</v>
      </c>
      <c r="C122" s="4"/>
      <c r="D122" s="6">
        <v>54.559370000000001</v>
      </c>
      <c r="E122" s="4"/>
      <c r="F122" s="4"/>
      <c r="G122" s="4"/>
      <c r="H122" s="4"/>
      <c r="I122" s="4"/>
      <c r="J122" s="4">
        <f t="shared" si="2"/>
        <v>54.559370000000001</v>
      </c>
      <c r="K122" s="4"/>
      <c r="L122" s="4">
        <f t="array" ref="L122">(IF(ISERROR(INDEX(Table34[Lower secondary completion rate (%)],MATCH(MAX(IF(Table34[Country]=B122,Table34[Year],0)),IF(Table34[Country]=B122,Table34[Year],"")))),"",INDEX(Table34[Lower secondary completion rate (%)],MATCH(MAX(IF(Table34[Country]=B122,Table34[Year],0)),IF(Table34[Country]=B122,Table34[Year],"")))*100))</f>
        <v>59.49512</v>
      </c>
      <c r="M122" s="4">
        <f t="shared" si="3"/>
        <v>54.559370000000001</v>
      </c>
    </row>
    <row r="123" spans="1:13" ht="20.399999999999999" x14ac:dyDescent="0.25">
      <c r="A123" s="2" t="s">
        <v>209</v>
      </c>
      <c r="B123" s="2" t="s">
        <v>124</v>
      </c>
      <c r="C123" s="3"/>
      <c r="D123" s="3"/>
      <c r="E123" s="3"/>
      <c r="F123" s="3"/>
      <c r="G123" s="3"/>
      <c r="H123" s="3"/>
      <c r="I123" s="3"/>
      <c r="J123" s="3" t="str">
        <f t="shared" si="2"/>
        <v/>
      </c>
      <c r="K123" s="3"/>
      <c r="L123" s="3">
        <f t="array" ref="L123">(IF(ISERROR(INDEX(Table34[Lower secondary completion rate (%)],MATCH(MAX(IF(Table34[Country]=B123,Table34[Year],0)),IF(Table34[Country]=B123,Table34[Year],"")))),"",INDEX(Table34[Lower secondary completion rate (%)],MATCH(MAX(IF(Table34[Country]=B123,Table34[Year],0)),IF(Table34[Country]=B123,Table34[Year],"")))*100))</f>
        <v>93.599429999999998</v>
      </c>
      <c r="M123" s="3">
        <f t="shared" si="3"/>
        <v>93.599429999999998</v>
      </c>
    </row>
    <row r="124" spans="1:13" ht="20.399999999999999" x14ac:dyDescent="0.25">
      <c r="A124" s="2" t="s">
        <v>209</v>
      </c>
      <c r="B124" s="2" t="s">
        <v>125</v>
      </c>
      <c r="C124" s="4"/>
      <c r="D124" s="4"/>
      <c r="E124" s="4"/>
      <c r="F124" s="4"/>
      <c r="G124" s="4"/>
      <c r="H124" s="4"/>
      <c r="I124" s="4"/>
      <c r="J124" s="4" t="str">
        <f t="shared" si="2"/>
        <v/>
      </c>
      <c r="K124" s="4"/>
      <c r="L124" s="4" t="str">
        <f t="array" ref="L124">(IF(ISERROR(INDEX(Table34[Lower secondary completion rate (%)],MATCH(MAX(IF(Table34[Country]=B124,Table34[Year],0)),IF(Table34[Country]=B124,Table34[Year],"")))),"",INDEX(Table34[Lower secondary completion rate (%)],MATCH(MAX(IF(Table34[Country]=B124,Table34[Year],0)),IF(Table34[Country]=B124,Table34[Year],"")))*100))</f>
        <v/>
      </c>
      <c r="M124" s="4" t="str">
        <f t="shared" si="3"/>
        <v/>
      </c>
    </row>
    <row r="125" spans="1:13" ht="20.399999999999999" x14ac:dyDescent="0.25">
      <c r="A125" s="2" t="s">
        <v>209</v>
      </c>
      <c r="B125" s="2" t="s">
        <v>126</v>
      </c>
      <c r="C125" s="3"/>
      <c r="D125" s="3"/>
      <c r="E125" s="3"/>
      <c r="F125" s="3"/>
      <c r="G125" s="3"/>
      <c r="H125" s="3"/>
      <c r="I125" s="3"/>
      <c r="J125" s="3" t="str">
        <f t="shared" si="2"/>
        <v/>
      </c>
      <c r="K125" s="3"/>
      <c r="L125" s="3" t="str">
        <f t="array" ref="L125">(IF(ISERROR(INDEX(Table34[Lower secondary completion rate (%)],MATCH(MAX(IF(Table34[Country]=B125,Table34[Year],0)),IF(Table34[Country]=B125,Table34[Year],"")))),"",INDEX(Table34[Lower secondary completion rate (%)],MATCH(MAX(IF(Table34[Country]=B125,Table34[Year],0)),IF(Table34[Country]=B125,Table34[Year],"")))*100))</f>
        <v/>
      </c>
      <c r="M125" s="3" t="str">
        <f t="shared" si="3"/>
        <v/>
      </c>
    </row>
    <row r="126" spans="1:13" ht="20.399999999999999" x14ac:dyDescent="0.25">
      <c r="A126" s="2" t="s">
        <v>209</v>
      </c>
      <c r="B126" s="2" t="s">
        <v>127</v>
      </c>
      <c r="C126" s="4"/>
      <c r="D126" s="4"/>
      <c r="E126" s="6">
        <v>4.0815999999999999</v>
      </c>
      <c r="F126" s="4"/>
      <c r="G126" s="4"/>
      <c r="H126" s="4"/>
      <c r="I126" s="4"/>
      <c r="J126" s="4">
        <f t="shared" si="2"/>
        <v>4.0815999999999999</v>
      </c>
      <c r="K126" s="4"/>
      <c r="L126" s="4">
        <f t="array" ref="L126">(IF(ISERROR(INDEX(Table34[Lower secondary completion rate (%)],MATCH(MAX(IF(Table34[Country]=B126,Table34[Year],0)),IF(Table34[Country]=B126,Table34[Year],"")))),"",INDEX(Table34[Lower secondary completion rate (%)],MATCH(MAX(IF(Table34[Country]=B126,Table34[Year],0)),IF(Table34[Country]=B126,Table34[Year],"")))*100))</f>
        <v>3.5014999999999996</v>
      </c>
      <c r="M126" s="4">
        <f t="shared" si="3"/>
        <v>4.0815999999999999</v>
      </c>
    </row>
    <row r="127" spans="1:13" ht="20.399999999999999" x14ac:dyDescent="0.25">
      <c r="A127" s="2" t="s">
        <v>209</v>
      </c>
      <c r="B127" s="2" t="s">
        <v>128</v>
      </c>
      <c r="C127" s="5">
        <v>61.126460000000002</v>
      </c>
      <c r="D127" s="5">
        <v>60.65016</v>
      </c>
      <c r="E127" s="3"/>
      <c r="F127" s="5">
        <v>44.731580000000001</v>
      </c>
      <c r="G127" s="3"/>
      <c r="H127" s="3"/>
      <c r="I127" s="3"/>
      <c r="J127" s="3">
        <f t="shared" si="2"/>
        <v>44.731580000000001</v>
      </c>
      <c r="K127" s="3"/>
      <c r="L127" s="3">
        <f t="array" ref="L127">(IF(ISERROR(INDEX(Table34[Lower secondary completion rate (%)],MATCH(MAX(IF(Table34[Country]=B127,Table34[Year],0)),IF(Table34[Country]=B127,Table34[Year],"")))),"",INDEX(Table34[Lower secondary completion rate (%)],MATCH(MAX(IF(Table34[Country]=B127,Table34[Year],0)),IF(Table34[Country]=B127,Table34[Year],"")))*100))</f>
        <v>45.266359999999999</v>
      </c>
      <c r="M127" s="3">
        <f t="shared" si="3"/>
        <v>44.731580000000001</v>
      </c>
    </row>
    <row r="128" spans="1:13" ht="20.399999999999999" x14ac:dyDescent="0.25">
      <c r="A128" s="2" t="s">
        <v>209</v>
      </c>
      <c r="B128" s="2" t="s">
        <v>129</v>
      </c>
      <c r="C128" s="4"/>
      <c r="D128" s="4"/>
      <c r="E128" s="4"/>
      <c r="F128" s="4"/>
      <c r="G128" s="4"/>
      <c r="H128" s="4"/>
      <c r="I128" s="4"/>
      <c r="J128" s="4" t="str">
        <f t="shared" si="2"/>
        <v/>
      </c>
      <c r="K128" s="4"/>
      <c r="L128" s="4">
        <f t="array" ref="L128">(IF(ISERROR(INDEX(Table34[Lower secondary completion rate (%)],MATCH(MAX(IF(Table34[Country]=B128,Table34[Year],0)),IF(Table34[Country]=B128,Table34[Year],"")))),"",INDEX(Table34[Lower secondary completion rate (%)],MATCH(MAX(IF(Table34[Country]=B128,Table34[Year],0)),IF(Table34[Country]=B128,Table34[Year],"")))*100))</f>
        <v>99.547719999999998</v>
      </c>
      <c r="M128" s="4">
        <f t="shared" si="3"/>
        <v>99.547719999999998</v>
      </c>
    </row>
    <row r="129" spans="1:13" ht="20.399999999999999" x14ac:dyDescent="0.25">
      <c r="A129" s="2" t="s">
        <v>209</v>
      </c>
      <c r="B129" s="2" t="s">
        <v>130</v>
      </c>
      <c r="C129" s="3"/>
      <c r="D129" s="3"/>
      <c r="E129" s="3"/>
      <c r="F129" s="3"/>
      <c r="G129" s="3"/>
      <c r="H129" s="3"/>
      <c r="I129" s="3"/>
      <c r="J129" s="3" t="str">
        <f t="shared" si="2"/>
        <v/>
      </c>
      <c r="K129" s="3"/>
      <c r="L129" s="3" t="str">
        <f t="array" ref="L129">(IF(ISERROR(INDEX(Table34[Lower secondary completion rate (%)],MATCH(MAX(IF(Table34[Country]=B129,Table34[Year],0)),IF(Table34[Country]=B129,Table34[Year],"")))),"",INDEX(Table34[Lower secondary completion rate (%)],MATCH(MAX(IF(Table34[Country]=B129,Table34[Year],0)),IF(Table34[Country]=B129,Table34[Year],"")))*100))</f>
        <v/>
      </c>
      <c r="M129" s="3" t="str">
        <f t="shared" si="3"/>
        <v/>
      </c>
    </row>
    <row r="130" spans="1:13" ht="20.399999999999999" x14ac:dyDescent="0.25">
      <c r="A130" s="2" t="s">
        <v>209</v>
      </c>
      <c r="B130" s="2" t="s">
        <v>131</v>
      </c>
      <c r="C130" s="4"/>
      <c r="D130" s="4"/>
      <c r="E130" s="6">
        <v>41.252540000000003</v>
      </c>
      <c r="F130" s="4"/>
      <c r="G130" s="4"/>
      <c r="H130" s="4"/>
      <c r="I130" s="4"/>
      <c r="J130" s="4">
        <f t="shared" si="2"/>
        <v>41.252540000000003</v>
      </c>
      <c r="K130" s="4"/>
      <c r="L130" s="4">
        <f t="array" ref="L130">(IF(ISERROR(INDEX(Table34[Lower secondary completion rate (%)],MATCH(MAX(IF(Table34[Country]=B130,Table34[Year],0)),IF(Table34[Country]=B130,Table34[Year],"")))),"",INDEX(Table34[Lower secondary completion rate (%)],MATCH(MAX(IF(Table34[Country]=B130,Table34[Year],0)),IF(Table34[Country]=B130,Table34[Year],"")))*100))</f>
        <v>41.490690000000001</v>
      </c>
      <c r="M130" s="4">
        <f t="shared" si="3"/>
        <v>41.252540000000003</v>
      </c>
    </row>
    <row r="131" spans="1:13" ht="20.399999999999999" x14ac:dyDescent="0.25">
      <c r="A131" s="2" t="s">
        <v>209</v>
      </c>
      <c r="B131" s="2" t="s">
        <v>132</v>
      </c>
      <c r="C131" s="3"/>
      <c r="D131" s="3"/>
      <c r="E131" s="3"/>
      <c r="F131" s="3"/>
      <c r="G131" s="3"/>
      <c r="H131" s="3"/>
      <c r="I131" s="3"/>
      <c r="J131" s="3" t="str">
        <f t="shared" ref="J131:J143" si="4">IFERROR(LOOKUP(2,1/(C131:I131&lt;&gt;""),C131:I131),"")</f>
        <v/>
      </c>
      <c r="K131" s="3"/>
      <c r="L131" s="3" t="str">
        <f t="array" ref="L131">(IF(ISERROR(INDEX(Table34[Lower secondary completion rate (%)],MATCH(MAX(IF(Table34[Country]=B131,Table34[Year],0)),IF(Table34[Country]=B131,Table34[Year],"")))),"",INDEX(Table34[Lower secondary completion rate (%)],MATCH(MAX(IF(Table34[Country]=B131,Table34[Year],0)),IF(Table34[Country]=B131,Table34[Year],"")))*100))</f>
        <v/>
      </c>
      <c r="M131" s="3" t="str">
        <f t="shared" si="3"/>
        <v/>
      </c>
    </row>
    <row r="132" spans="1:13" ht="20.399999999999999" x14ac:dyDescent="0.25">
      <c r="A132" s="2" t="s">
        <v>209</v>
      </c>
      <c r="B132" s="2" t="s">
        <v>133</v>
      </c>
      <c r="C132" s="4"/>
      <c r="D132" s="4"/>
      <c r="E132" s="4"/>
      <c r="F132" s="4"/>
      <c r="G132" s="6">
        <v>92.589839999999995</v>
      </c>
      <c r="H132" s="4"/>
      <c r="I132" s="4"/>
      <c r="J132" s="4">
        <f t="shared" si="4"/>
        <v>92.589839999999995</v>
      </c>
      <c r="K132" s="4"/>
      <c r="L132" s="4">
        <f t="array" ref="L132">(IF(ISERROR(INDEX(Table34[Lower secondary completion rate (%)],MATCH(MAX(IF(Table34[Country]=B132,Table34[Year],0)),IF(Table34[Country]=B132,Table34[Year],"")))),"",INDEX(Table34[Lower secondary completion rate (%)],MATCH(MAX(IF(Table34[Country]=B132,Table34[Year],0)),IF(Table34[Country]=B132,Table34[Year],"")))*100))</f>
        <v>88.293109999999999</v>
      </c>
      <c r="M132" s="4">
        <f t="shared" si="3"/>
        <v>92.589839999999995</v>
      </c>
    </row>
    <row r="133" spans="1:13" ht="20.399999999999999" x14ac:dyDescent="0.25">
      <c r="A133" s="2" t="s">
        <v>209</v>
      </c>
      <c r="B133" s="2" t="s">
        <v>134</v>
      </c>
      <c r="C133" s="3"/>
      <c r="D133" s="3"/>
      <c r="E133" s="3"/>
      <c r="F133" s="3"/>
      <c r="G133" s="3"/>
      <c r="H133" s="3"/>
      <c r="I133" s="3"/>
      <c r="J133" s="3" t="str">
        <f t="shared" si="4"/>
        <v/>
      </c>
      <c r="K133" s="3"/>
      <c r="L133" s="3">
        <f t="array" ref="L133">(IF(ISERROR(INDEX(Table34[Lower secondary completion rate (%)],MATCH(MAX(IF(Table34[Country]=B133,Table34[Year],0)),IF(Table34[Country]=B133,Table34[Year],"")))),"",INDEX(Table34[Lower secondary completion rate (%)],MATCH(MAX(IF(Table34[Country]=B133,Table34[Year],0)),IF(Table34[Country]=B133,Table34[Year],"")))*100))</f>
        <v>78.980170000000001</v>
      </c>
      <c r="M133" s="3">
        <f t="shared" ref="M133:M143" si="5">IF(ISNUMBER(J133),J133,IF(ISNUMBER(K133),K133,IF(ISBLANK(L133),"",L133)))</f>
        <v>78.980170000000001</v>
      </c>
    </row>
    <row r="134" spans="1:13" ht="20.399999999999999" x14ac:dyDescent="0.25">
      <c r="A134" s="2" t="s">
        <v>209</v>
      </c>
      <c r="B134" s="2" t="s">
        <v>135</v>
      </c>
      <c r="C134" s="4"/>
      <c r="D134" s="4"/>
      <c r="E134" s="4"/>
      <c r="F134" s="4"/>
      <c r="G134" s="4"/>
      <c r="H134" s="4"/>
      <c r="I134" s="4"/>
      <c r="J134" s="4" t="str">
        <f t="shared" si="4"/>
        <v/>
      </c>
      <c r="K134" s="4"/>
      <c r="L134" s="4" t="str">
        <f t="array" ref="L134">(IF(ISERROR(INDEX(Table34[Lower secondary completion rate (%)],MATCH(MAX(IF(Table34[Country]=B134,Table34[Year],0)),IF(Table34[Country]=B134,Table34[Year],"")))),"",INDEX(Table34[Lower secondary completion rate (%)],MATCH(MAX(IF(Table34[Country]=B134,Table34[Year],0)),IF(Table34[Country]=B134,Table34[Year],"")))*100))</f>
        <v/>
      </c>
      <c r="M134" s="4" t="str">
        <f t="shared" si="5"/>
        <v/>
      </c>
    </row>
    <row r="135" spans="1:13" ht="20.399999999999999" x14ac:dyDescent="0.25">
      <c r="A135" s="2" t="s">
        <v>209</v>
      </c>
      <c r="B135" s="2" t="s">
        <v>136</v>
      </c>
      <c r="C135" s="3"/>
      <c r="D135" s="3"/>
      <c r="E135" s="3"/>
      <c r="F135" s="3"/>
      <c r="G135" s="3"/>
      <c r="H135" s="3"/>
      <c r="I135" s="3"/>
      <c r="J135" s="3" t="str">
        <f t="shared" si="4"/>
        <v/>
      </c>
      <c r="K135" s="3"/>
      <c r="L135" s="3" t="str">
        <f t="array" ref="L135">(IF(ISERROR(INDEX(Table34[Lower secondary completion rate (%)],MATCH(MAX(IF(Table34[Country]=B135,Table34[Year],0)),IF(Table34[Country]=B135,Table34[Year],"")))),"",INDEX(Table34[Lower secondary completion rate (%)],MATCH(MAX(IF(Table34[Country]=B135,Table34[Year],0)),IF(Table34[Country]=B135,Table34[Year],"")))*100))</f>
        <v/>
      </c>
      <c r="M135" s="3" t="str">
        <f t="shared" si="5"/>
        <v/>
      </c>
    </row>
    <row r="136" spans="1:13" ht="20.399999999999999" x14ac:dyDescent="0.25">
      <c r="A136" s="2" t="s">
        <v>209</v>
      </c>
      <c r="B136" s="2" t="s">
        <v>137</v>
      </c>
      <c r="C136" s="4"/>
      <c r="D136" s="4"/>
      <c r="E136" s="4"/>
      <c r="F136" s="4"/>
      <c r="G136" s="4"/>
      <c r="H136" s="4"/>
      <c r="I136" s="4"/>
      <c r="J136" s="4" t="str">
        <f t="shared" si="4"/>
        <v/>
      </c>
      <c r="K136" s="4"/>
      <c r="L136" s="4">
        <f t="array" ref="L136">(IF(ISERROR(INDEX(Table34[Lower secondary completion rate (%)],MATCH(MAX(IF(Table34[Country]=B136,Table34[Year],0)),IF(Table34[Country]=B136,Table34[Year],"")))),"",INDEX(Table34[Lower secondary completion rate (%)],MATCH(MAX(IF(Table34[Country]=B136,Table34[Year],0)),IF(Table34[Country]=B136,Table34[Year],"")))*100))</f>
        <v>77.993710000000007</v>
      </c>
      <c r="M136" s="4">
        <f t="shared" si="5"/>
        <v>77.993710000000007</v>
      </c>
    </row>
    <row r="137" spans="1:13" ht="20.399999999999999" x14ac:dyDescent="0.25">
      <c r="A137" s="2" t="s">
        <v>209</v>
      </c>
      <c r="B137" s="2" t="s">
        <v>138</v>
      </c>
      <c r="C137" s="3"/>
      <c r="D137" s="3"/>
      <c r="E137" s="3"/>
      <c r="F137" s="3"/>
      <c r="G137" s="3"/>
      <c r="H137" s="3"/>
      <c r="I137" s="3"/>
      <c r="J137" s="3" t="str">
        <f t="shared" si="4"/>
        <v/>
      </c>
      <c r="K137" s="3"/>
      <c r="L137" s="3">
        <f t="array" ref="L137">(IF(ISERROR(INDEX(Table34[Lower secondary completion rate (%)],MATCH(MAX(IF(Table34[Country]=B137,Table34[Year],0)),IF(Table34[Country]=B137,Table34[Year],"")))),"",INDEX(Table34[Lower secondary completion rate (%)],MATCH(MAX(IF(Table34[Country]=B137,Table34[Year],0)),IF(Table34[Country]=B137,Table34[Year],"")))*100))</f>
        <v>78.963269999999994</v>
      </c>
      <c r="M137" s="3">
        <f t="shared" si="5"/>
        <v>78.963269999999994</v>
      </c>
    </row>
    <row r="138" spans="1:13" ht="20.399999999999999" x14ac:dyDescent="0.25">
      <c r="A138" s="2" t="s">
        <v>209</v>
      </c>
      <c r="B138" s="2" t="s">
        <v>139</v>
      </c>
      <c r="C138" s="4"/>
      <c r="D138" s="4"/>
      <c r="E138" s="4"/>
      <c r="F138" s="4"/>
      <c r="G138" s="4"/>
      <c r="H138" s="4"/>
      <c r="I138" s="4"/>
      <c r="J138" s="4" t="str">
        <f t="shared" si="4"/>
        <v/>
      </c>
      <c r="K138" s="4"/>
      <c r="L138" s="4">
        <f t="array" ref="L138">(IF(ISERROR(INDEX(Table34[Lower secondary completion rate (%)],MATCH(MAX(IF(Table34[Country]=B138,Table34[Year],0)),IF(Table34[Country]=B138,Table34[Year],"")))),"",INDEX(Table34[Lower secondary completion rate (%)],MATCH(MAX(IF(Table34[Country]=B138,Table34[Year],0)),IF(Table34[Country]=B138,Table34[Year],"")))*100))</f>
        <v>98.648150000000001</v>
      </c>
      <c r="M138" s="4">
        <f t="shared" si="5"/>
        <v>98.648150000000001</v>
      </c>
    </row>
    <row r="139" spans="1:13" ht="20.399999999999999" x14ac:dyDescent="0.25">
      <c r="A139" s="2" t="s">
        <v>209</v>
      </c>
      <c r="B139" s="2" t="s">
        <v>140</v>
      </c>
      <c r="C139" s="3"/>
      <c r="D139" s="3"/>
      <c r="E139" s="3"/>
      <c r="F139" s="3"/>
      <c r="G139" s="3"/>
      <c r="H139" s="3"/>
      <c r="I139" s="3"/>
      <c r="J139" s="3" t="str">
        <f t="shared" si="4"/>
        <v/>
      </c>
      <c r="K139" s="3"/>
      <c r="L139" s="3">
        <f t="array" ref="L139">(IF(ISERROR(INDEX(Table34[Lower secondary completion rate (%)],MATCH(MAX(IF(Table34[Country]=B139,Table34[Year],0)),IF(Table34[Country]=B139,Table34[Year],"")))),"",INDEX(Table34[Lower secondary completion rate (%)],MATCH(MAX(IF(Table34[Country]=B139,Table34[Year],0)),IF(Table34[Country]=B139,Table34[Year],"")))*100))</f>
        <v>91.09987000000001</v>
      </c>
      <c r="M139" s="3">
        <f t="shared" si="5"/>
        <v>91.09987000000001</v>
      </c>
    </row>
    <row r="140" spans="1:13" ht="20.399999999999999" x14ac:dyDescent="0.25">
      <c r="A140" s="2" t="s">
        <v>209</v>
      </c>
      <c r="B140" s="2" t="s">
        <v>141</v>
      </c>
      <c r="C140" s="4"/>
      <c r="D140" s="4"/>
      <c r="E140" s="4"/>
      <c r="F140" s="4"/>
      <c r="G140" s="4"/>
      <c r="H140" s="4"/>
      <c r="I140" s="4"/>
      <c r="J140" s="4" t="str">
        <f t="shared" si="4"/>
        <v/>
      </c>
      <c r="K140" s="4"/>
      <c r="L140" s="4" t="str">
        <f t="array" ref="L140">(IF(ISERROR(INDEX(Table34[Lower secondary completion rate (%)],MATCH(MAX(IF(Table34[Country]=B140,Table34[Year],0)),IF(Table34[Country]=B140,Table34[Year],"")))),"",INDEX(Table34[Lower secondary completion rate (%)],MATCH(MAX(IF(Table34[Country]=B140,Table34[Year],0)),IF(Table34[Country]=B140,Table34[Year],"")))*100))</f>
        <v/>
      </c>
      <c r="M140" s="4" t="str">
        <f t="shared" si="5"/>
        <v/>
      </c>
    </row>
    <row r="141" spans="1:13" ht="20.399999999999999" x14ac:dyDescent="0.25">
      <c r="A141" s="2" t="s">
        <v>209</v>
      </c>
      <c r="B141" s="2" t="s">
        <v>142</v>
      </c>
      <c r="C141" s="3"/>
      <c r="D141" s="3"/>
      <c r="E141" s="3"/>
      <c r="F141" s="3"/>
      <c r="G141" s="3"/>
      <c r="H141" s="3"/>
      <c r="I141" s="3"/>
      <c r="J141" s="3" t="str">
        <f t="shared" si="4"/>
        <v/>
      </c>
      <c r="K141" s="3"/>
      <c r="L141" s="3" t="str">
        <f t="array" ref="L141">(IF(ISERROR(INDEX(Table34[Lower secondary completion rate (%)],MATCH(MAX(IF(Table34[Country]=B141,Table34[Year],0)),IF(Table34[Country]=B141,Table34[Year],"")))),"",INDEX(Table34[Lower secondary completion rate (%)],MATCH(MAX(IF(Table34[Country]=B141,Table34[Year],0)),IF(Table34[Country]=B141,Table34[Year],"")))*100))</f>
        <v/>
      </c>
      <c r="M141" s="3" t="str">
        <f t="shared" si="5"/>
        <v/>
      </c>
    </row>
    <row r="142" spans="1:13" ht="20.399999999999999" x14ac:dyDescent="0.25">
      <c r="A142" s="2" t="s">
        <v>209</v>
      </c>
      <c r="B142" s="2" t="s">
        <v>143</v>
      </c>
      <c r="C142" s="4"/>
      <c r="D142" s="4"/>
      <c r="E142" s="4"/>
      <c r="F142" s="4"/>
      <c r="G142" s="4"/>
      <c r="H142" s="4"/>
      <c r="I142" s="4"/>
      <c r="J142" s="4" t="str">
        <f t="shared" si="4"/>
        <v/>
      </c>
      <c r="K142" s="4"/>
      <c r="L142" s="4">
        <f t="array" ref="L142">(IF(ISERROR(INDEX(Table34[Lower secondary completion rate (%)],MATCH(MAX(IF(Table34[Country]=B142,Table34[Year],0)),IF(Table34[Country]=B142,Table34[Year],"")))),"",INDEX(Table34[Lower secondary completion rate (%)],MATCH(MAX(IF(Table34[Country]=B142,Table34[Year],0)),IF(Table34[Country]=B142,Table34[Year],"")))*100))</f>
        <v>89.427949999999996</v>
      </c>
      <c r="M142" s="4">
        <f t="shared" si="5"/>
        <v>89.427949999999996</v>
      </c>
    </row>
    <row r="143" spans="1:13" ht="20.399999999999999" x14ac:dyDescent="0.25">
      <c r="A143" s="2" t="s">
        <v>209</v>
      </c>
      <c r="B143" s="2" t="s">
        <v>144</v>
      </c>
      <c r="C143" s="3"/>
      <c r="D143" s="3"/>
      <c r="E143" s="3"/>
      <c r="F143" s="3"/>
      <c r="G143" s="3"/>
      <c r="H143" s="3"/>
      <c r="I143" s="3"/>
      <c r="J143" s="3" t="str">
        <f t="shared" si="4"/>
        <v/>
      </c>
      <c r="K143" s="3"/>
      <c r="L143" s="3">
        <f t="array" ref="L143">(IF(ISERROR(INDEX(Table34[Lower secondary completion rate (%)],MATCH(MAX(IF(Table34[Country]=B143,Table34[Year],0)),IF(Table34[Country]=B143,Table34[Year],"")))),"",INDEX(Table34[Lower secondary completion rate (%)],MATCH(MAX(IF(Table34[Country]=B143,Table34[Year],0)),IF(Table34[Country]=B143,Table34[Year],"")))*100))</f>
        <v>97.127969999999991</v>
      </c>
      <c r="M143" s="3">
        <f t="shared" si="5"/>
        <v>97.127969999999991</v>
      </c>
    </row>
    <row r="144" spans="1:13" ht="20.399999999999999" x14ac:dyDescent="0.25">
      <c r="A144" s="2" t="s">
        <v>209</v>
      </c>
      <c r="B144" s="2" t="s">
        <v>145</v>
      </c>
      <c r="C144" s="4"/>
      <c r="D144" s="4"/>
      <c r="E144" s="4"/>
      <c r="F144" s="4"/>
      <c r="G144" s="4"/>
      <c r="H144" s="4"/>
      <c r="I144" s="4"/>
      <c r="J144" s="4" t="str">
        <f t="shared" ref="J144:J207" si="6">IFERROR(LOOKUP(2,1/(C144:I144&lt;&gt;""),C144:I144),"")</f>
        <v/>
      </c>
      <c r="K144" s="4"/>
      <c r="L144" s="4">
        <f t="array" ref="L144">(IF(ISERROR(INDEX(Table34[Lower secondary completion rate (%)],MATCH(MAX(IF(Table34[Country]=B144,Table34[Year],0)),IF(Table34[Country]=B144,Table34[Year],"")))),"",INDEX(Table34[Lower secondary completion rate (%)],MATCH(MAX(IF(Table34[Country]=B144,Table34[Year],0)),IF(Table34[Country]=B144,Table34[Year],"")))*100))</f>
        <v>91.922470000000004</v>
      </c>
      <c r="M144" s="4">
        <f t="shared" ref="M144:M207" si="7">IF(ISNUMBER(J144),J144,IF(ISNUMBER(K144),K144,IF(ISBLANK(L144),"",L144)))</f>
        <v>91.922470000000004</v>
      </c>
    </row>
    <row r="145" spans="1:13" ht="20.399999999999999" x14ac:dyDescent="0.25">
      <c r="A145" s="2" t="s">
        <v>209</v>
      </c>
      <c r="B145" s="2" t="s">
        <v>146</v>
      </c>
      <c r="C145" s="5">
        <v>14.39902</v>
      </c>
      <c r="D145" s="3"/>
      <c r="E145" s="3"/>
      <c r="F145" s="3"/>
      <c r="G145" s="3"/>
      <c r="H145" s="5">
        <v>30.243449999999999</v>
      </c>
      <c r="I145" s="3"/>
      <c r="J145" s="3">
        <f t="shared" si="6"/>
        <v>30.243449999999999</v>
      </c>
      <c r="K145" s="3"/>
      <c r="L145" s="3">
        <f t="array" ref="L145">(IF(ISERROR(INDEX(Table34[Lower secondary completion rate (%)],MATCH(MAX(IF(Table34[Country]=B145,Table34[Year],0)),IF(Table34[Country]=B145,Table34[Year],"")))),"",INDEX(Table34[Lower secondary completion rate (%)],MATCH(MAX(IF(Table34[Country]=B145,Table34[Year],0)),IF(Table34[Country]=B145,Table34[Year],"")))*100))</f>
        <v>10.29349</v>
      </c>
      <c r="M145" s="3">
        <f t="shared" si="7"/>
        <v>30.243449999999999</v>
      </c>
    </row>
    <row r="146" spans="1:13" ht="20.399999999999999" x14ac:dyDescent="0.25">
      <c r="A146" s="2" t="s">
        <v>209</v>
      </c>
      <c r="B146" s="2" t="s">
        <v>147</v>
      </c>
      <c r="C146" s="4"/>
      <c r="D146" s="4"/>
      <c r="E146" s="4"/>
      <c r="F146" s="4"/>
      <c r="G146" s="4"/>
      <c r="H146" s="4"/>
      <c r="I146" s="4"/>
      <c r="J146" s="4" t="str">
        <f t="shared" si="6"/>
        <v/>
      </c>
      <c r="K146" s="4"/>
      <c r="L146" s="4" t="str">
        <f t="array" ref="L146">(IF(ISERROR(INDEX(Table34[Lower secondary completion rate (%)],MATCH(MAX(IF(Table34[Country]=B146,Table34[Year],0)),IF(Table34[Country]=B146,Table34[Year],"")))),"",INDEX(Table34[Lower secondary completion rate (%)],MATCH(MAX(IF(Table34[Country]=B146,Table34[Year],0)),IF(Table34[Country]=B146,Table34[Year],"")))*100))</f>
        <v/>
      </c>
      <c r="M146" s="4" t="str">
        <f t="shared" si="7"/>
        <v/>
      </c>
    </row>
    <row r="147" spans="1:13" ht="20.399999999999999" x14ac:dyDescent="0.25">
      <c r="A147" s="2" t="s">
        <v>209</v>
      </c>
      <c r="B147" s="2" t="s">
        <v>148</v>
      </c>
      <c r="C147" s="3"/>
      <c r="D147" s="3"/>
      <c r="E147" s="5">
        <v>97.734679999999997</v>
      </c>
      <c r="F147" s="3"/>
      <c r="G147" s="3"/>
      <c r="H147" s="3"/>
      <c r="I147" s="3"/>
      <c r="J147" s="3">
        <f t="shared" si="6"/>
        <v>97.734679999999997</v>
      </c>
      <c r="K147" s="3"/>
      <c r="L147" s="3">
        <f t="array" ref="L147">(IF(ISERROR(INDEX(Table34[Lower secondary completion rate (%)],MATCH(MAX(IF(Table34[Country]=B147,Table34[Year],0)),IF(Table34[Country]=B147,Table34[Year],"")))),"",INDEX(Table34[Lower secondary completion rate (%)],MATCH(MAX(IF(Table34[Country]=B147,Table34[Year],0)),IF(Table34[Country]=B147,Table34[Year],"")))*100))</f>
        <v>95.182659999999998</v>
      </c>
      <c r="M147" s="3">
        <f t="shared" si="7"/>
        <v>97.734679999999997</v>
      </c>
    </row>
    <row r="148" spans="1:13" ht="20.399999999999999" x14ac:dyDescent="0.25">
      <c r="A148" s="2" t="s">
        <v>209</v>
      </c>
      <c r="B148" s="2" t="s">
        <v>149</v>
      </c>
      <c r="C148" s="4"/>
      <c r="D148" s="4"/>
      <c r="E148" s="4"/>
      <c r="F148" s="4"/>
      <c r="G148" s="4"/>
      <c r="H148" s="4"/>
      <c r="I148" s="4"/>
      <c r="J148" s="4" t="str">
        <f t="shared" si="6"/>
        <v/>
      </c>
      <c r="K148" s="4"/>
      <c r="L148" s="4" t="str">
        <f t="array" ref="L148">(IF(ISERROR(INDEX(Table34[Lower secondary completion rate (%)],MATCH(MAX(IF(Table34[Country]=B148,Table34[Year],0)),IF(Table34[Country]=B148,Table34[Year],"")))),"",INDEX(Table34[Lower secondary completion rate (%)],MATCH(MAX(IF(Table34[Country]=B148,Table34[Year],0)),IF(Table34[Country]=B148,Table34[Year],"")))*100))</f>
        <v/>
      </c>
      <c r="M148" s="4" t="str">
        <f t="shared" si="7"/>
        <v/>
      </c>
    </row>
    <row r="149" spans="1:13" ht="20.399999999999999" x14ac:dyDescent="0.25">
      <c r="A149" s="2" t="s">
        <v>209</v>
      </c>
      <c r="B149" s="2" t="s">
        <v>150</v>
      </c>
      <c r="C149" s="3"/>
      <c r="D149" s="3"/>
      <c r="E149" s="3"/>
      <c r="F149" s="3"/>
      <c r="G149" s="3"/>
      <c r="H149" s="3"/>
      <c r="I149" s="3"/>
      <c r="J149" s="3" t="str">
        <f t="shared" si="6"/>
        <v/>
      </c>
      <c r="K149" s="3"/>
      <c r="L149" s="3" t="str">
        <f t="array" ref="L149">(IF(ISERROR(INDEX(Table34[Lower secondary completion rate (%)],MATCH(MAX(IF(Table34[Country]=B149,Table34[Year],0)),IF(Table34[Country]=B149,Table34[Year],"")))),"",INDEX(Table34[Lower secondary completion rate (%)],MATCH(MAX(IF(Table34[Country]=B149,Table34[Year],0)),IF(Table34[Country]=B149,Table34[Year],"")))*100))</f>
        <v/>
      </c>
      <c r="M149" s="3" t="str">
        <f t="shared" si="7"/>
        <v/>
      </c>
    </row>
    <row r="150" spans="1:13" ht="20.399999999999999" x14ac:dyDescent="0.25">
      <c r="A150" s="2" t="s">
        <v>209</v>
      </c>
      <c r="B150" s="2" t="s">
        <v>151</v>
      </c>
      <c r="C150" s="4"/>
      <c r="D150" s="4"/>
      <c r="E150" s="4"/>
      <c r="F150" s="4"/>
      <c r="G150" s="4"/>
      <c r="H150" s="4"/>
      <c r="I150" s="4"/>
      <c r="J150" s="4" t="str">
        <f t="shared" si="6"/>
        <v/>
      </c>
      <c r="K150" s="4"/>
      <c r="L150" s="4" t="str">
        <f t="array" ref="L150">(IF(ISERROR(INDEX(Table34[Lower secondary completion rate (%)],MATCH(MAX(IF(Table34[Country]=B150,Table34[Year],0)),IF(Table34[Country]=B150,Table34[Year],"")))),"",INDEX(Table34[Lower secondary completion rate (%)],MATCH(MAX(IF(Table34[Country]=B150,Table34[Year],0)),IF(Table34[Country]=B150,Table34[Year],"")))*100))</f>
        <v/>
      </c>
      <c r="M150" s="4" t="str">
        <f t="shared" si="7"/>
        <v/>
      </c>
    </row>
    <row r="151" spans="1:13" ht="20.399999999999999" x14ac:dyDescent="0.25">
      <c r="A151" s="2" t="s">
        <v>209</v>
      </c>
      <c r="B151" s="2" t="s">
        <v>152</v>
      </c>
      <c r="C151" s="3"/>
      <c r="D151" s="3"/>
      <c r="E151" s="3"/>
      <c r="F151" s="3"/>
      <c r="G151" s="3"/>
      <c r="H151" s="3"/>
      <c r="I151" s="3"/>
      <c r="J151" s="3" t="str">
        <f t="shared" si="6"/>
        <v/>
      </c>
      <c r="K151" s="3"/>
      <c r="L151" s="3" t="str">
        <f t="array" ref="L151">(IF(ISERROR(INDEX(Table34[Lower secondary completion rate (%)],MATCH(MAX(IF(Table34[Country]=B151,Table34[Year],0)),IF(Table34[Country]=B151,Table34[Year],"")))),"",INDEX(Table34[Lower secondary completion rate (%)],MATCH(MAX(IF(Table34[Country]=B151,Table34[Year],0)),IF(Table34[Country]=B151,Table34[Year],"")))*100))</f>
        <v/>
      </c>
      <c r="M151" s="3" t="str">
        <f t="shared" si="7"/>
        <v/>
      </c>
    </row>
    <row r="152" spans="1:13" ht="20.399999999999999" x14ac:dyDescent="0.25">
      <c r="A152" s="2" t="s">
        <v>209</v>
      </c>
      <c r="B152" s="2" t="s">
        <v>153</v>
      </c>
      <c r="C152" s="4"/>
      <c r="D152" s="4"/>
      <c r="E152" s="4"/>
      <c r="F152" s="4"/>
      <c r="G152" s="4"/>
      <c r="H152" s="4"/>
      <c r="I152" s="4"/>
      <c r="J152" s="4" t="str">
        <f t="shared" si="6"/>
        <v/>
      </c>
      <c r="K152" s="4"/>
      <c r="L152" s="4" t="str">
        <f t="array" ref="L152">(IF(ISERROR(INDEX(Table34[Lower secondary completion rate (%)],MATCH(MAX(IF(Table34[Country]=B152,Table34[Year],0)),IF(Table34[Country]=B152,Table34[Year],"")))),"",INDEX(Table34[Lower secondary completion rate (%)],MATCH(MAX(IF(Table34[Country]=B152,Table34[Year],0)),IF(Table34[Country]=B152,Table34[Year],"")))*100))</f>
        <v/>
      </c>
      <c r="M152" s="4" t="str">
        <f t="shared" si="7"/>
        <v/>
      </c>
    </row>
    <row r="153" spans="1:13" ht="20.399999999999999" x14ac:dyDescent="0.25">
      <c r="A153" s="2" t="s">
        <v>209</v>
      </c>
      <c r="B153" s="2" t="s">
        <v>154</v>
      </c>
      <c r="C153" s="3"/>
      <c r="D153" s="5">
        <v>12.74417</v>
      </c>
      <c r="E153" s="3"/>
      <c r="F153" s="3"/>
      <c r="G153" s="3"/>
      <c r="H153" s="3"/>
      <c r="I153" s="3"/>
      <c r="J153" s="3">
        <f t="shared" si="6"/>
        <v>12.74417</v>
      </c>
      <c r="K153" s="3"/>
      <c r="L153" s="3">
        <f t="array" ref="L153">(IF(ISERROR(INDEX(Table34[Lower secondary completion rate (%)],MATCH(MAX(IF(Table34[Country]=B153,Table34[Year],0)),IF(Table34[Country]=B153,Table34[Year],"")))),"",INDEX(Table34[Lower secondary completion rate (%)],MATCH(MAX(IF(Table34[Country]=B153,Table34[Year],0)),IF(Table34[Country]=B153,Table34[Year],"")))*100))</f>
        <v>15.29227</v>
      </c>
      <c r="M153" s="3">
        <f t="shared" si="7"/>
        <v>12.74417</v>
      </c>
    </row>
    <row r="154" spans="1:13" ht="20.399999999999999" x14ac:dyDescent="0.25">
      <c r="A154" s="2" t="s">
        <v>209</v>
      </c>
      <c r="B154" s="2" t="s">
        <v>155</v>
      </c>
      <c r="C154" s="4"/>
      <c r="D154" s="6">
        <v>39.110120000000002</v>
      </c>
      <c r="E154" s="4"/>
      <c r="F154" s="4"/>
      <c r="G154" s="4"/>
      <c r="H154" s="4"/>
      <c r="I154" s="4"/>
      <c r="J154" s="4">
        <f t="shared" si="6"/>
        <v>39.110120000000002</v>
      </c>
      <c r="K154" s="4"/>
      <c r="L154" s="4">
        <f t="array" ref="L154">(IF(ISERROR(INDEX(Table34[Lower secondary completion rate (%)],MATCH(MAX(IF(Table34[Country]=B154,Table34[Year],0)),IF(Table34[Country]=B154,Table34[Year],"")))),"",INDEX(Table34[Lower secondary completion rate (%)],MATCH(MAX(IF(Table34[Country]=B154,Table34[Year],0)),IF(Table34[Country]=B154,Table34[Year],"")))*100))</f>
        <v>85.329540000000009</v>
      </c>
      <c r="M154" s="4">
        <f t="shared" si="7"/>
        <v>39.110120000000002</v>
      </c>
    </row>
    <row r="155" spans="1:13" ht="20.399999999999999" x14ac:dyDescent="0.25">
      <c r="A155" s="2" t="s">
        <v>209</v>
      </c>
      <c r="B155" s="2" t="s">
        <v>156</v>
      </c>
      <c r="C155" s="3"/>
      <c r="D155" s="3"/>
      <c r="E155" s="3"/>
      <c r="F155" s="3"/>
      <c r="G155" s="3"/>
      <c r="H155" s="3"/>
      <c r="I155" s="3"/>
      <c r="J155" s="3" t="str">
        <f t="shared" si="6"/>
        <v/>
      </c>
      <c r="K155" s="3"/>
      <c r="L155" s="3" t="str">
        <f t="array" ref="L155">(IF(ISERROR(INDEX(Table34[Lower secondary completion rate (%)],MATCH(MAX(IF(Table34[Country]=B155,Table34[Year],0)),IF(Table34[Country]=B155,Table34[Year],"")))),"",INDEX(Table34[Lower secondary completion rate (%)],MATCH(MAX(IF(Table34[Country]=B155,Table34[Year],0)),IF(Table34[Country]=B155,Table34[Year],"")))*100))</f>
        <v/>
      </c>
      <c r="M155" s="3" t="str">
        <f t="shared" si="7"/>
        <v/>
      </c>
    </row>
    <row r="156" spans="1:13" ht="20.399999999999999" x14ac:dyDescent="0.25">
      <c r="A156" s="2" t="s">
        <v>209</v>
      </c>
      <c r="B156" s="2" t="s">
        <v>157</v>
      </c>
      <c r="C156" s="4"/>
      <c r="D156" s="4"/>
      <c r="E156" s="4"/>
      <c r="F156" s="6">
        <v>32.760829999999999</v>
      </c>
      <c r="G156" s="4"/>
      <c r="H156" s="4"/>
      <c r="I156" s="4"/>
      <c r="J156" s="4">
        <f t="shared" si="6"/>
        <v>32.760829999999999</v>
      </c>
      <c r="K156" s="4"/>
      <c r="L156" s="4">
        <f t="array" ref="L156">(IF(ISERROR(INDEX(Table34[Lower secondary completion rate (%)],MATCH(MAX(IF(Table34[Country]=B156,Table34[Year],0)),IF(Table34[Country]=B156,Table34[Year],"")))),"",INDEX(Table34[Lower secondary completion rate (%)],MATCH(MAX(IF(Table34[Country]=B156,Table34[Year],0)),IF(Table34[Country]=B156,Table34[Year],"")))*100))</f>
        <v>29.382809999999999</v>
      </c>
      <c r="M156" s="4">
        <f t="shared" si="7"/>
        <v>32.760829999999999</v>
      </c>
    </row>
    <row r="157" spans="1:13" ht="20.399999999999999" x14ac:dyDescent="0.25">
      <c r="A157" s="2" t="s">
        <v>209</v>
      </c>
      <c r="B157" s="2" t="s">
        <v>158</v>
      </c>
      <c r="C157" s="3"/>
      <c r="D157" s="3"/>
      <c r="E157" s="3"/>
      <c r="F157" s="3"/>
      <c r="G157" s="3"/>
      <c r="H157" s="3"/>
      <c r="I157" s="3"/>
      <c r="J157" s="3" t="str">
        <f t="shared" si="6"/>
        <v/>
      </c>
      <c r="K157" s="3"/>
      <c r="L157" s="3" t="str">
        <f t="array" ref="L157">(IF(ISERROR(INDEX(Table34[Lower secondary completion rate (%)],MATCH(MAX(IF(Table34[Country]=B157,Table34[Year],0)),IF(Table34[Country]=B157,Table34[Year],"")))),"",INDEX(Table34[Lower secondary completion rate (%)],MATCH(MAX(IF(Table34[Country]=B157,Table34[Year],0)),IF(Table34[Country]=B157,Table34[Year],"")))*100))</f>
        <v/>
      </c>
      <c r="M157" s="3" t="str">
        <f t="shared" si="7"/>
        <v/>
      </c>
    </row>
    <row r="158" spans="1:13" ht="20.399999999999999" x14ac:dyDescent="0.25">
      <c r="A158" s="2" t="s">
        <v>209</v>
      </c>
      <c r="B158" s="2" t="s">
        <v>159</v>
      </c>
      <c r="C158" s="4"/>
      <c r="D158" s="4"/>
      <c r="E158" s="4"/>
      <c r="F158" s="4"/>
      <c r="G158" s="4"/>
      <c r="H158" s="4"/>
      <c r="I158" s="4"/>
      <c r="J158" s="4" t="str">
        <f t="shared" si="6"/>
        <v/>
      </c>
      <c r="K158" s="4"/>
      <c r="L158" s="4">
        <f t="array" ref="L158">(IF(ISERROR(INDEX(Table34[Lower secondary completion rate (%)],MATCH(MAX(IF(Table34[Country]=B158,Table34[Year],0)),IF(Table34[Country]=B158,Table34[Year],"")))),"",INDEX(Table34[Lower secondary completion rate (%)],MATCH(MAX(IF(Table34[Country]=B158,Table34[Year],0)),IF(Table34[Country]=B158,Table34[Year],"")))*100))</f>
        <v>99.870859999999993</v>
      </c>
      <c r="M158" s="4">
        <f t="shared" si="7"/>
        <v>99.870859999999993</v>
      </c>
    </row>
    <row r="159" spans="1:13" ht="20.399999999999999" x14ac:dyDescent="0.25">
      <c r="A159" s="2" t="s">
        <v>209</v>
      </c>
      <c r="B159" s="2" t="s">
        <v>160</v>
      </c>
      <c r="C159" s="3"/>
      <c r="D159" s="3"/>
      <c r="E159" s="3"/>
      <c r="F159" s="3"/>
      <c r="G159" s="3"/>
      <c r="H159" s="3"/>
      <c r="I159" s="3"/>
      <c r="J159" s="3" t="str">
        <f t="shared" si="6"/>
        <v/>
      </c>
      <c r="K159" s="3"/>
      <c r="L159" s="3">
        <f t="array" ref="L159">(IF(ISERROR(INDEX(Table34[Lower secondary completion rate (%)],MATCH(MAX(IF(Table34[Country]=B159,Table34[Year],0)),IF(Table34[Country]=B159,Table34[Year],"")))),"",INDEX(Table34[Lower secondary completion rate (%)],MATCH(MAX(IF(Table34[Country]=B159,Table34[Year],0)),IF(Table34[Country]=B159,Table34[Year],"")))*100))</f>
        <v>99.76155</v>
      </c>
      <c r="M159" s="3">
        <f t="shared" si="7"/>
        <v>99.76155</v>
      </c>
    </row>
    <row r="160" spans="1:13" ht="20.399999999999999" x14ac:dyDescent="0.25">
      <c r="A160" s="2" t="s">
        <v>209</v>
      </c>
      <c r="B160" s="2" t="s">
        <v>161</v>
      </c>
      <c r="C160" s="4"/>
      <c r="D160" s="4"/>
      <c r="E160" s="4"/>
      <c r="F160" s="4"/>
      <c r="G160" s="4"/>
      <c r="H160" s="4"/>
      <c r="I160" s="4"/>
      <c r="J160" s="4" t="str">
        <f t="shared" si="6"/>
        <v/>
      </c>
      <c r="K160" s="4"/>
      <c r="L160" s="4" t="str">
        <f t="array" ref="L160">(IF(ISERROR(INDEX(Table34[Lower secondary completion rate (%)],MATCH(MAX(IF(Table34[Country]=B160,Table34[Year],0)),IF(Table34[Country]=B160,Table34[Year],"")))),"",INDEX(Table34[Lower secondary completion rate (%)],MATCH(MAX(IF(Table34[Country]=B160,Table34[Year],0)),IF(Table34[Country]=B160,Table34[Year],"")))*100))</f>
        <v/>
      </c>
      <c r="M160" s="4" t="str">
        <f t="shared" si="7"/>
        <v/>
      </c>
    </row>
    <row r="161" spans="1:13" ht="20.399999999999999" x14ac:dyDescent="0.25">
      <c r="A161" s="2" t="s">
        <v>209</v>
      </c>
      <c r="B161" s="2" t="s">
        <v>162</v>
      </c>
      <c r="C161" s="3"/>
      <c r="D161" s="3"/>
      <c r="E161" s="3"/>
      <c r="F161" s="3"/>
      <c r="G161" s="3"/>
      <c r="H161" s="3"/>
      <c r="I161" s="3"/>
      <c r="J161" s="3" t="str">
        <f t="shared" si="6"/>
        <v/>
      </c>
      <c r="K161" s="3"/>
      <c r="L161" s="3" t="str">
        <f t="array" ref="L161">(IF(ISERROR(INDEX(Table34[Lower secondary completion rate (%)],MATCH(MAX(IF(Table34[Country]=B161,Table34[Year],0)),IF(Table34[Country]=B161,Table34[Year],"")))),"",INDEX(Table34[Lower secondary completion rate (%)],MATCH(MAX(IF(Table34[Country]=B161,Table34[Year],0)),IF(Table34[Country]=B161,Table34[Year],"")))*100))</f>
        <v/>
      </c>
      <c r="M161" s="3" t="str">
        <f t="shared" si="7"/>
        <v/>
      </c>
    </row>
    <row r="162" spans="1:13" ht="20.399999999999999" x14ac:dyDescent="0.25">
      <c r="A162" s="2" t="s">
        <v>209</v>
      </c>
      <c r="B162" s="2" t="s">
        <v>163</v>
      </c>
      <c r="C162" s="4"/>
      <c r="D162" s="6">
        <v>87.878290000000007</v>
      </c>
      <c r="E162" s="4"/>
      <c r="F162" s="4"/>
      <c r="G162" s="4"/>
      <c r="H162" s="4"/>
      <c r="I162" s="4"/>
      <c r="J162" s="4">
        <f t="shared" si="6"/>
        <v>87.878290000000007</v>
      </c>
      <c r="K162" s="4"/>
      <c r="L162" s="4">
        <f t="array" ref="L162">(IF(ISERROR(INDEX(Table34[Lower secondary completion rate (%)],MATCH(MAX(IF(Table34[Country]=B162,Table34[Year],0)),IF(Table34[Country]=B162,Table34[Year],"")))),"",INDEX(Table34[Lower secondary completion rate (%)],MATCH(MAX(IF(Table34[Country]=B162,Table34[Year],0)),IF(Table34[Country]=B162,Table34[Year],"")))*100))</f>
        <v>79.519779999999997</v>
      </c>
      <c r="M162" s="4">
        <f t="shared" si="7"/>
        <v>87.878290000000007</v>
      </c>
    </row>
    <row r="163" spans="1:13" ht="20.399999999999999" x14ac:dyDescent="0.25">
      <c r="A163" s="2" t="s">
        <v>209</v>
      </c>
      <c r="B163" s="2" t="s">
        <v>164</v>
      </c>
      <c r="C163" s="5">
        <v>9.4072899999999997</v>
      </c>
      <c r="D163" s="3"/>
      <c r="E163" s="3"/>
      <c r="F163" s="3"/>
      <c r="G163" s="3"/>
      <c r="H163" s="3"/>
      <c r="I163" s="3"/>
      <c r="J163" s="3">
        <f t="shared" si="6"/>
        <v>9.4072899999999997</v>
      </c>
      <c r="K163" s="3"/>
      <c r="L163" s="3">
        <f t="array" ref="L163">(IF(ISERROR(INDEX(Table34[Lower secondary completion rate (%)],MATCH(MAX(IF(Table34[Country]=B163,Table34[Year],0)),IF(Table34[Country]=B163,Table34[Year],"")))),"",INDEX(Table34[Lower secondary completion rate (%)],MATCH(MAX(IF(Table34[Country]=B163,Table34[Year],0)),IF(Table34[Country]=B163,Table34[Year],"")))*100))</f>
        <v>8.2773799999999991</v>
      </c>
      <c r="M163" s="3">
        <f t="shared" si="7"/>
        <v>9.4072899999999997</v>
      </c>
    </row>
    <row r="164" spans="1:13" ht="20.399999999999999" x14ac:dyDescent="0.25">
      <c r="A164" s="2" t="s">
        <v>209</v>
      </c>
      <c r="B164" s="2" t="s">
        <v>165</v>
      </c>
      <c r="C164" s="4"/>
      <c r="D164" s="4"/>
      <c r="E164" s="4"/>
      <c r="F164" s="4"/>
      <c r="G164" s="4"/>
      <c r="H164" s="4"/>
      <c r="I164" s="4"/>
      <c r="J164" s="4" t="str">
        <f t="shared" si="6"/>
        <v/>
      </c>
      <c r="K164" s="4"/>
      <c r="L164" s="4">
        <f t="array" ref="L164">(IF(ISERROR(INDEX(Table34[Lower secondary completion rate (%)],MATCH(MAX(IF(Table34[Country]=B164,Table34[Year],0)),IF(Table34[Country]=B164,Table34[Year],"")))),"",INDEX(Table34[Lower secondary completion rate (%)],MATCH(MAX(IF(Table34[Country]=B164,Table34[Year],0)),IF(Table34[Country]=B164,Table34[Year],"")))*100))</f>
        <v>90.905709999999999</v>
      </c>
      <c r="M164" s="4">
        <f t="shared" si="7"/>
        <v>90.905709999999999</v>
      </c>
    </row>
    <row r="165" spans="1:13" ht="20.399999999999999" x14ac:dyDescent="0.25">
      <c r="A165" s="2" t="s">
        <v>209</v>
      </c>
      <c r="B165" s="2" t="s">
        <v>166</v>
      </c>
      <c r="C165" s="3"/>
      <c r="D165" s="3"/>
      <c r="E165" s="3"/>
      <c r="F165" s="3"/>
      <c r="G165" s="3"/>
      <c r="H165" s="3"/>
      <c r="I165" s="3"/>
      <c r="J165" s="3" t="str">
        <f t="shared" si="6"/>
        <v/>
      </c>
      <c r="K165" s="3"/>
      <c r="L165" s="3" t="str">
        <f t="array" ref="L165">(IF(ISERROR(INDEX(Table34[Lower secondary completion rate (%)],MATCH(MAX(IF(Table34[Country]=B165,Table34[Year],0)),IF(Table34[Country]=B165,Table34[Year],"")))),"",INDEX(Table34[Lower secondary completion rate (%)],MATCH(MAX(IF(Table34[Country]=B165,Table34[Year],0)),IF(Table34[Country]=B165,Table34[Year],"")))*100))</f>
        <v/>
      </c>
      <c r="M165" s="3" t="str">
        <f t="shared" si="7"/>
        <v/>
      </c>
    </row>
    <row r="166" spans="1:13" ht="20.399999999999999" x14ac:dyDescent="0.25">
      <c r="A166" s="2" t="s">
        <v>209</v>
      </c>
      <c r="B166" s="2" t="s">
        <v>167</v>
      </c>
      <c r="C166" s="4"/>
      <c r="D166" s="4"/>
      <c r="E166" s="4"/>
      <c r="F166" s="4"/>
      <c r="G166" s="6">
        <v>39.285640000000001</v>
      </c>
      <c r="H166" s="4"/>
      <c r="I166" s="4"/>
      <c r="J166" s="4">
        <f t="shared" si="6"/>
        <v>39.285640000000001</v>
      </c>
      <c r="K166" s="4"/>
      <c r="L166" s="4">
        <f t="array" ref="L166">(IF(ISERROR(INDEX(Table34[Lower secondary completion rate (%)],MATCH(MAX(IF(Table34[Country]=B166,Table34[Year],0)),IF(Table34[Country]=B166,Table34[Year],"")))),"",INDEX(Table34[Lower secondary completion rate (%)],MATCH(MAX(IF(Table34[Country]=B166,Table34[Year],0)),IF(Table34[Country]=B166,Table34[Year],"")))*100))</f>
        <v>39.226100000000002</v>
      </c>
      <c r="M166" s="4">
        <f t="shared" si="7"/>
        <v>39.285640000000001</v>
      </c>
    </row>
    <row r="167" spans="1:13" ht="20.399999999999999" x14ac:dyDescent="0.25">
      <c r="A167" s="2" t="s">
        <v>209</v>
      </c>
      <c r="B167" s="2" t="s">
        <v>168</v>
      </c>
      <c r="C167" s="5">
        <v>54.72251</v>
      </c>
      <c r="D167" s="3"/>
      <c r="E167" s="3"/>
      <c r="F167" s="3"/>
      <c r="G167" s="3"/>
      <c r="H167" s="3"/>
      <c r="I167" s="3"/>
      <c r="J167" s="3">
        <f t="shared" si="6"/>
        <v>54.72251</v>
      </c>
      <c r="K167" s="3"/>
      <c r="L167" s="3">
        <f t="array" ref="L167">(IF(ISERROR(INDEX(Table34[Lower secondary completion rate (%)],MATCH(MAX(IF(Table34[Country]=B167,Table34[Year],0)),IF(Table34[Country]=B167,Table34[Year],"")))),"",INDEX(Table34[Lower secondary completion rate (%)],MATCH(MAX(IF(Table34[Country]=B167,Table34[Year],0)),IF(Table34[Country]=B167,Table34[Year],"")))*100))</f>
        <v>46.244970000000002</v>
      </c>
      <c r="M167" s="3">
        <f t="shared" si="7"/>
        <v>54.72251</v>
      </c>
    </row>
    <row r="168" spans="1:13" ht="20.399999999999999" x14ac:dyDescent="0.25">
      <c r="A168" s="2" t="s">
        <v>209</v>
      </c>
      <c r="B168" s="2" t="s">
        <v>169</v>
      </c>
      <c r="C168" s="6">
        <v>51.879309999999997</v>
      </c>
      <c r="D168" s="4"/>
      <c r="E168" s="4"/>
      <c r="F168" s="4"/>
      <c r="G168" s="4"/>
      <c r="H168" s="4"/>
      <c r="I168" s="4"/>
      <c r="J168" s="4">
        <f t="shared" si="6"/>
        <v>51.879309999999997</v>
      </c>
      <c r="K168" s="4"/>
      <c r="L168" s="4">
        <f t="array" ref="L168">(IF(ISERROR(INDEX(Table34[Lower secondary completion rate (%)],MATCH(MAX(IF(Table34[Country]=B168,Table34[Year],0)),IF(Table34[Country]=B168,Table34[Year],"")))),"",INDEX(Table34[Lower secondary completion rate (%)],MATCH(MAX(IF(Table34[Country]=B168,Table34[Year],0)),IF(Table34[Country]=B168,Table34[Year],"")))*100))</f>
        <v>41.022089999999999</v>
      </c>
      <c r="M168" s="4">
        <f t="shared" si="7"/>
        <v>51.879309999999997</v>
      </c>
    </row>
    <row r="169" spans="1:13" ht="20.399999999999999" x14ac:dyDescent="0.25">
      <c r="A169" s="2" t="s">
        <v>209</v>
      </c>
      <c r="B169" s="2" t="s">
        <v>170</v>
      </c>
      <c r="C169" s="3"/>
      <c r="D169" s="3"/>
      <c r="E169" s="3"/>
      <c r="F169" s="3"/>
      <c r="G169" s="3"/>
      <c r="H169" s="3"/>
      <c r="I169" s="3"/>
      <c r="J169" s="3" t="str">
        <f t="shared" si="6"/>
        <v/>
      </c>
      <c r="K169" s="3"/>
      <c r="L169" s="3">
        <f t="array" ref="L169">(IF(ISERROR(INDEX(Table34[Lower secondary completion rate (%)],MATCH(MAX(IF(Table34[Country]=B169,Table34[Year],0)),IF(Table34[Country]=B169,Table34[Year],"")))),"",INDEX(Table34[Lower secondary completion rate (%)],MATCH(MAX(IF(Table34[Country]=B169,Table34[Year],0)),IF(Table34[Country]=B169,Table34[Year],"")))*100))</f>
        <v>99.651579999999996</v>
      </c>
      <c r="M169" s="3">
        <f t="shared" si="7"/>
        <v>99.651579999999996</v>
      </c>
    </row>
    <row r="170" spans="1:13" ht="20.399999999999999" x14ac:dyDescent="0.25">
      <c r="A170" s="2" t="s">
        <v>209</v>
      </c>
      <c r="B170" s="2" t="s">
        <v>171</v>
      </c>
      <c r="C170" s="4"/>
      <c r="D170" s="4"/>
      <c r="E170" s="4"/>
      <c r="F170" s="4"/>
      <c r="G170" s="4"/>
      <c r="H170" s="4"/>
      <c r="I170" s="4"/>
      <c r="J170" s="4" t="str">
        <f t="shared" si="6"/>
        <v/>
      </c>
      <c r="K170" s="4"/>
      <c r="L170" s="4">
        <f t="array" ref="L170">(IF(ISERROR(INDEX(Table34[Lower secondary completion rate (%)],MATCH(MAX(IF(Table34[Country]=B170,Table34[Year],0)),IF(Table34[Country]=B170,Table34[Year],"")))),"",INDEX(Table34[Lower secondary completion rate (%)],MATCH(MAX(IF(Table34[Country]=B170,Table34[Year],0)),IF(Table34[Country]=B170,Table34[Year],"")))*100))</f>
        <v>96.96087</v>
      </c>
      <c r="M170" s="4">
        <f t="shared" si="7"/>
        <v>96.96087</v>
      </c>
    </row>
    <row r="171" spans="1:13" ht="20.399999999999999" x14ac:dyDescent="0.25">
      <c r="A171" s="2" t="s">
        <v>209</v>
      </c>
      <c r="B171" s="2" t="s">
        <v>172</v>
      </c>
      <c r="C171" s="3"/>
      <c r="D171" s="3"/>
      <c r="E171" s="3"/>
      <c r="F171" s="3"/>
      <c r="G171" s="3"/>
      <c r="H171" s="3"/>
      <c r="I171" s="3"/>
      <c r="J171" s="3" t="str">
        <f t="shared" si="6"/>
        <v/>
      </c>
      <c r="K171" s="3"/>
      <c r="L171" s="3" t="str">
        <f t="array" ref="L171">(IF(ISERROR(INDEX(Table34[Lower secondary completion rate (%)],MATCH(MAX(IF(Table34[Country]=B171,Table34[Year],0)),IF(Table34[Country]=B171,Table34[Year],"")))),"",INDEX(Table34[Lower secondary completion rate (%)],MATCH(MAX(IF(Table34[Country]=B171,Table34[Year],0)),IF(Table34[Country]=B171,Table34[Year],"")))*100))</f>
        <v/>
      </c>
      <c r="M171" s="3" t="str">
        <f t="shared" si="7"/>
        <v/>
      </c>
    </row>
    <row r="172" spans="1:13" ht="20.399999999999999" x14ac:dyDescent="0.25">
      <c r="A172" s="2" t="s">
        <v>209</v>
      </c>
      <c r="B172" s="2" t="s">
        <v>173</v>
      </c>
      <c r="C172" s="4"/>
      <c r="D172" s="4"/>
      <c r="E172" s="6">
        <v>85.665419999999997</v>
      </c>
      <c r="F172" s="4"/>
      <c r="G172" s="4"/>
      <c r="H172" s="4"/>
      <c r="I172" s="4"/>
      <c r="J172" s="4">
        <f t="shared" si="6"/>
        <v>85.665419999999997</v>
      </c>
      <c r="K172" s="4"/>
      <c r="L172" s="4">
        <f t="array" ref="L172">(IF(ISERROR(INDEX(Table34[Lower secondary completion rate (%)],MATCH(MAX(IF(Table34[Country]=B172,Table34[Year],0)),IF(Table34[Country]=B172,Table34[Year],"")))),"",INDEX(Table34[Lower secondary completion rate (%)],MATCH(MAX(IF(Table34[Country]=B172,Table34[Year],0)),IF(Table34[Country]=B172,Table34[Year],"")))*100))</f>
        <v>81.220470000000006</v>
      </c>
      <c r="M172" s="4">
        <f t="shared" si="7"/>
        <v>85.665419999999997</v>
      </c>
    </row>
    <row r="173" spans="1:13" ht="20.399999999999999" x14ac:dyDescent="0.25">
      <c r="A173" s="2" t="s">
        <v>209</v>
      </c>
      <c r="B173" s="2" t="s">
        <v>174</v>
      </c>
      <c r="C173" s="3"/>
      <c r="D173" s="3"/>
      <c r="E173" s="3"/>
      <c r="F173" s="5">
        <v>89.681269999999998</v>
      </c>
      <c r="G173" s="3"/>
      <c r="H173" s="3"/>
      <c r="I173" s="3"/>
      <c r="J173" s="3">
        <f t="shared" si="6"/>
        <v>89.681269999999998</v>
      </c>
      <c r="K173" s="3"/>
      <c r="L173" s="3" t="str">
        <f t="array" ref="L173">(IF(ISERROR(INDEX(Table34[Lower secondary completion rate (%)],MATCH(MAX(IF(Table34[Country]=B173,Table34[Year],0)),IF(Table34[Country]=B173,Table34[Year],"")))),"",INDEX(Table34[Lower secondary completion rate (%)],MATCH(MAX(IF(Table34[Country]=B173,Table34[Year],0)),IF(Table34[Country]=B173,Table34[Year],"")))*100))</f>
        <v/>
      </c>
      <c r="M173" s="3">
        <f t="shared" si="7"/>
        <v>89.681269999999998</v>
      </c>
    </row>
    <row r="174" spans="1:13" ht="20.399999999999999" x14ac:dyDescent="0.25">
      <c r="A174" s="2" t="s">
        <v>210</v>
      </c>
      <c r="B174" s="2" t="s">
        <v>145</v>
      </c>
      <c r="C174" s="4"/>
      <c r="D174" s="4"/>
      <c r="E174" s="4"/>
      <c r="F174" s="4"/>
      <c r="G174" s="4"/>
      <c r="H174" s="4"/>
      <c r="I174" s="4"/>
      <c r="J174" s="4" t="str">
        <f t="shared" si="6"/>
        <v/>
      </c>
      <c r="K174" s="4"/>
      <c r="L174" s="4">
        <f t="array" ref="L174">(IF(ISERROR(INDEX(Table45[[#All],[Lower secondary completion rate (%)]],MATCH(MAX(IF(Table45[[#All],[Country]]=B174,Table45[[#All],[Year]],0)),IF(Table45[[#All],[Country]]=B174,Table45[[#All],[Year]],"")))),"",INDEX(Table45[[#All],[Lower secondary completion rate (%)]],MATCH(MAX(IF(Table45[[#All],[Country]]=B174,Table45[[#All],[Year]],0)),IF(Table45[[#All],[Country]]=B174,Table45[[#All],[Year]],"")))*100))</f>
        <v>89.551159999999996</v>
      </c>
      <c r="M174" s="4">
        <f t="shared" si="7"/>
        <v>89.551159999999996</v>
      </c>
    </row>
    <row r="175" spans="1:13" ht="20.399999999999999" x14ac:dyDescent="0.25">
      <c r="A175" s="2" t="s">
        <v>209</v>
      </c>
      <c r="B175" s="2" t="s">
        <v>176</v>
      </c>
      <c r="C175" s="3"/>
      <c r="D175" s="3"/>
      <c r="E175" s="3"/>
      <c r="F175" s="3"/>
      <c r="G175" s="3"/>
      <c r="H175" s="3"/>
      <c r="I175" s="3"/>
      <c r="J175" s="3" t="str">
        <f t="shared" si="6"/>
        <v/>
      </c>
      <c r="K175" s="3"/>
      <c r="L175" s="3" t="str">
        <f t="array" ref="L175">(IF(ISERROR(INDEX(Table34[Lower secondary completion rate (%)],MATCH(MAX(IF(Table34[Country]=B175,Table34[Year],0)),IF(Table34[Country]=B175,Table34[Year],"")))),"",INDEX(Table34[Lower secondary completion rate (%)],MATCH(MAX(IF(Table34[Country]=B175,Table34[Year],0)),IF(Table34[Country]=B175,Table34[Year],"")))*100))</f>
        <v/>
      </c>
      <c r="M175" s="3" t="str">
        <f t="shared" si="7"/>
        <v/>
      </c>
    </row>
    <row r="176" spans="1:13" ht="20.399999999999999" x14ac:dyDescent="0.25">
      <c r="A176" s="2" t="s">
        <v>209</v>
      </c>
      <c r="B176" s="2" t="s">
        <v>177</v>
      </c>
      <c r="C176" s="6">
        <v>18.854890000000001</v>
      </c>
      <c r="D176" s="4"/>
      <c r="E176" s="4"/>
      <c r="F176" s="4"/>
      <c r="G176" s="6">
        <v>18.574480000000001</v>
      </c>
      <c r="H176" s="4"/>
      <c r="I176" s="4"/>
      <c r="J176" s="4">
        <f t="shared" si="6"/>
        <v>18.574480000000001</v>
      </c>
      <c r="K176" s="4"/>
      <c r="L176" s="4">
        <f t="array" ref="L176">(IF(ISERROR(INDEX(Table34[Lower secondary completion rate (%)],MATCH(MAX(IF(Table34[Country]=B176,Table34[Year],0)),IF(Table34[Country]=B176,Table34[Year],"")))),"",INDEX(Table34[Lower secondary completion rate (%)],MATCH(MAX(IF(Table34[Country]=B176,Table34[Year],0)),IF(Table34[Country]=B176,Table34[Year],"")))*100))</f>
        <v>19.173310000000001</v>
      </c>
      <c r="M176" s="4">
        <f t="shared" si="7"/>
        <v>18.574480000000001</v>
      </c>
    </row>
    <row r="177" spans="1:13" ht="20.399999999999999" x14ac:dyDescent="0.25">
      <c r="A177" s="2" t="s">
        <v>209</v>
      </c>
      <c r="B177" s="2" t="s">
        <v>178</v>
      </c>
      <c r="C177" s="3"/>
      <c r="D177" s="3"/>
      <c r="E177" s="3"/>
      <c r="F177" s="3"/>
      <c r="G177" s="3"/>
      <c r="H177" s="3"/>
      <c r="I177" s="3"/>
      <c r="J177" s="3" t="str">
        <f t="shared" si="6"/>
        <v/>
      </c>
      <c r="K177" s="3"/>
      <c r="L177" s="3" t="str">
        <f t="array" ref="L177">(IF(ISERROR(INDEX(Table34[Lower secondary completion rate (%)],MATCH(MAX(IF(Table34[Country]=B177,Table34[Year],0)),IF(Table34[Country]=B177,Table34[Year],"")))),"",INDEX(Table34[Lower secondary completion rate (%)],MATCH(MAX(IF(Table34[Country]=B177,Table34[Year],0)),IF(Table34[Country]=B177,Table34[Year],"")))*100))</f>
        <v/>
      </c>
      <c r="M177" s="3" t="str">
        <f t="shared" si="7"/>
        <v/>
      </c>
    </row>
    <row r="178" spans="1:13" ht="20.399999999999999" x14ac:dyDescent="0.25">
      <c r="A178" s="2" t="s">
        <v>209</v>
      </c>
      <c r="B178" s="2" t="s">
        <v>179</v>
      </c>
      <c r="C178" s="4"/>
      <c r="D178" s="4"/>
      <c r="E178" s="4"/>
      <c r="F178" s="4"/>
      <c r="G178" s="4"/>
      <c r="H178" s="4"/>
      <c r="I178" s="4"/>
      <c r="J178" s="4" t="str">
        <f t="shared" si="6"/>
        <v/>
      </c>
      <c r="K178" s="4"/>
      <c r="L178" s="4" t="str">
        <f t="array" ref="L178">(IF(ISERROR(INDEX(Table34[Lower secondary completion rate (%)],MATCH(MAX(IF(Table34[Country]=B178,Table34[Year],0)),IF(Table34[Country]=B178,Table34[Year],"")))),"",INDEX(Table34[Lower secondary completion rate (%)],MATCH(MAX(IF(Table34[Country]=B178,Table34[Year],0)),IF(Table34[Country]=B178,Table34[Year],"")))*100))</f>
        <v/>
      </c>
      <c r="M178" s="4" t="str">
        <f t="shared" si="7"/>
        <v/>
      </c>
    </row>
    <row r="179" spans="1:13" ht="20.399999999999999" x14ac:dyDescent="0.25">
      <c r="A179" s="2" t="s">
        <v>209</v>
      </c>
      <c r="B179" s="2" t="s">
        <v>180</v>
      </c>
      <c r="C179" s="3"/>
      <c r="D179" s="3"/>
      <c r="E179" s="5">
        <v>73.578630000000004</v>
      </c>
      <c r="F179" s="3"/>
      <c r="G179" s="3"/>
      <c r="H179" s="3"/>
      <c r="I179" s="3"/>
      <c r="J179" s="3">
        <f t="shared" si="6"/>
        <v>73.578630000000004</v>
      </c>
      <c r="K179" s="3"/>
      <c r="L179" s="3">
        <f t="array" ref="L179">(IF(ISERROR(INDEX(Table34[Lower secondary completion rate (%)],MATCH(MAX(IF(Table34[Country]=B179,Table34[Year],0)),IF(Table34[Country]=B179,Table34[Year],"")))),"",INDEX(Table34[Lower secondary completion rate (%)],MATCH(MAX(IF(Table34[Country]=B179,Table34[Year],0)),IF(Table34[Country]=B179,Table34[Year],"")))*100))</f>
        <v>71.187069999999991</v>
      </c>
      <c r="M179" s="3">
        <f t="shared" si="7"/>
        <v>73.578630000000004</v>
      </c>
    </row>
    <row r="180" spans="1:13" ht="20.399999999999999" x14ac:dyDescent="0.25">
      <c r="A180" s="2" t="s">
        <v>209</v>
      </c>
      <c r="B180" s="2" t="s">
        <v>181</v>
      </c>
      <c r="C180" s="4"/>
      <c r="D180" s="4"/>
      <c r="E180" s="4"/>
      <c r="F180" s="4"/>
      <c r="G180" s="4"/>
      <c r="H180" s="4"/>
      <c r="I180" s="4"/>
      <c r="J180" s="4" t="str">
        <f t="shared" si="6"/>
        <v/>
      </c>
      <c r="K180" s="4"/>
      <c r="L180" s="4" t="str">
        <f t="array" ref="L180">(IF(ISERROR(INDEX(Table34[Lower secondary completion rate (%)],MATCH(MAX(IF(Table34[Country]=B180,Table34[Year],0)),IF(Table34[Country]=B180,Table34[Year],"")))),"",INDEX(Table34[Lower secondary completion rate (%)],MATCH(MAX(IF(Table34[Country]=B180,Table34[Year],0)),IF(Table34[Country]=B180,Table34[Year],"")))*100))</f>
        <v/>
      </c>
      <c r="M180" s="4" t="str">
        <f t="shared" si="7"/>
        <v/>
      </c>
    </row>
    <row r="181" spans="1:13" ht="20.399999999999999" x14ac:dyDescent="0.25">
      <c r="A181" s="2" t="s">
        <v>209</v>
      </c>
      <c r="B181" s="2" t="s">
        <v>182</v>
      </c>
      <c r="C181" s="3"/>
      <c r="D181" s="3"/>
      <c r="E181" s="3"/>
      <c r="F181" s="3"/>
      <c r="G181" s="3"/>
      <c r="H181" s="3"/>
      <c r="I181" s="3"/>
      <c r="J181" s="3" t="str">
        <f t="shared" si="6"/>
        <v/>
      </c>
      <c r="K181" s="3"/>
      <c r="L181" s="3" t="str">
        <f t="array" ref="L181">(IF(ISERROR(INDEX(Table34[Lower secondary completion rate (%)],MATCH(MAX(IF(Table34[Country]=B181,Table34[Year],0)),IF(Table34[Country]=B181,Table34[Year],"")))),"",INDEX(Table34[Lower secondary completion rate (%)],MATCH(MAX(IF(Table34[Country]=B181,Table34[Year],0)),IF(Table34[Country]=B181,Table34[Year],"")))*100))</f>
        <v/>
      </c>
      <c r="M181" s="3" t="str">
        <f t="shared" si="7"/>
        <v/>
      </c>
    </row>
    <row r="182" spans="1:13" ht="20.399999999999999" x14ac:dyDescent="0.25">
      <c r="A182" s="2" t="s">
        <v>209</v>
      </c>
      <c r="B182" s="2" t="s">
        <v>183</v>
      </c>
      <c r="C182" s="4"/>
      <c r="D182" s="4"/>
      <c r="E182" s="4"/>
      <c r="F182" s="4"/>
      <c r="G182" s="4"/>
      <c r="H182" s="4"/>
      <c r="I182" s="4"/>
      <c r="J182" s="4" t="str">
        <f t="shared" si="6"/>
        <v/>
      </c>
      <c r="K182" s="4"/>
      <c r="L182" s="4" t="str">
        <f t="array" ref="L182">(IF(ISERROR(INDEX(Table34[Lower secondary completion rate (%)],MATCH(MAX(IF(Table34[Country]=B182,Table34[Year],0)),IF(Table34[Country]=B182,Table34[Year],"")))),"",INDEX(Table34[Lower secondary completion rate (%)],MATCH(MAX(IF(Table34[Country]=B182,Table34[Year],0)),IF(Table34[Country]=B182,Table34[Year],"")))*100))</f>
        <v/>
      </c>
      <c r="M182" s="4" t="str">
        <f t="shared" si="7"/>
        <v/>
      </c>
    </row>
    <row r="183" spans="1:13" ht="20.399999999999999" x14ac:dyDescent="0.25">
      <c r="A183" s="2" t="s">
        <v>209</v>
      </c>
      <c r="B183" s="2" t="s">
        <v>184</v>
      </c>
      <c r="C183" s="3"/>
      <c r="D183" s="5">
        <v>21.726030000000002</v>
      </c>
      <c r="E183" s="3"/>
      <c r="F183" s="3"/>
      <c r="G183" s="3"/>
      <c r="H183" s="3"/>
      <c r="I183" s="3"/>
      <c r="J183" s="3">
        <f t="shared" si="6"/>
        <v>21.726030000000002</v>
      </c>
      <c r="K183" s="3"/>
      <c r="L183" s="3">
        <f t="array" ref="L183">(IF(ISERROR(INDEX(Table34[Lower secondary completion rate (%)],MATCH(MAX(IF(Table34[Country]=B183,Table34[Year],0)),IF(Table34[Country]=B183,Table34[Year],"")))),"",INDEX(Table34[Lower secondary completion rate (%)],MATCH(MAX(IF(Table34[Country]=B183,Table34[Year],0)),IF(Table34[Country]=B183,Table34[Year],"")))*100))</f>
        <v>14.949789999999998</v>
      </c>
      <c r="M183" s="3">
        <f t="shared" si="7"/>
        <v>21.726030000000002</v>
      </c>
    </row>
    <row r="184" spans="1:13" ht="20.399999999999999" x14ac:dyDescent="0.25">
      <c r="A184" s="2" t="s">
        <v>209</v>
      </c>
      <c r="B184" s="2" t="s">
        <v>185</v>
      </c>
      <c r="C184" s="4"/>
      <c r="D184" s="4"/>
      <c r="E184" s="4"/>
      <c r="F184" s="4"/>
      <c r="G184" s="4"/>
      <c r="H184" s="4"/>
      <c r="I184" s="4"/>
      <c r="J184" s="4" t="str">
        <f t="shared" si="6"/>
        <v/>
      </c>
      <c r="K184" s="4"/>
      <c r="L184" s="4">
        <f t="array" ref="L184">(IF(ISERROR(INDEX(Table34[Lower secondary completion rate (%)],MATCH(MAX(IF(Table34[Country]=B184,Table34[Year],0)),IF(Table34[Country]=B184,Table34[Year],"")))),"",INDEX(Table34[Lower secondary completion rate (%)],MATCH(MAX(IF(Table34[Country]=B184,Table34[Year],0)),IF(Table34[Country]=B184,Table34[Year],"")))*100))</f>
        <v>96.579669999999993</v>
      </c>
      <c r="M184" s="4">
        <f t="shared" si="7"/>
        <v>96.579669999999993</v>
      </c>
    </row>
    <row r="185" spans="1:13" ht="20.399999999999999" x14ac:dyDescent="0.25">
      <c r="A185" s="2" t="s">
        <v>209</v>
      </c>
      <c r="B185" s="2" t="s">
        <v>186</v>
      </c>
      <c r="C185" s="3"/>
      <c r="D185" s="3"/>
      <c r="E185" s="3"/>
      <c r="F185" s="3"/>
      <c r="G185" s="3"/>
      <c r="H185" s="3"/>
      <c r="I185" s="3"/>
      <c r="J185" s="3" t="str">
        <f t="shared" si="6"/>
        <v/>
      </c>
      <c r="K185" s="3"/>
      <c r="L185" s="3" t="str">
        <f t="array" ref="L185">(IF(ISERROR(INDEX(Table34[Lower secondary completion rate (%)],MATCH(MAX(IF(Table34[Country]=B185,Table34[Year],0)),IF(Table34[Country]=B185,Table34[Year],"")))),"",INDEX(Table34[Lower secondary completion rate (%)],MATCH(MAX(IF(Table34[Country]=B185,Table34[Year],0)),IF(Table34[Country]=B185,Table34[Year],"")))*100))</f>
        <v/>
      </c>
      <c r="M185" s="3" t="str">
        <f t="shared" si="7"/>
        <v/>
      </c>
    </row>
    <row r="186" spans="1:13" ht="20.399999999999999" x14ac:dyDescent="0.25">
      <c r="A186" s="2" t="s">
        <v>207</v>
      </c>
      <c r="B186" s="2" t="s">
        <v>145</v>
      </c>
      <c r="C186" s="4"/>
      <c r="D186" s="4"/>
      <c r="E186" s="4"/>
      <c r="F186" s="4"/>
      <c r="G186" s="4"/>
      <c r="H186" s="4"/>
      <c r="I186" s="4"/>
      <c r="J186" s="4" t="str">
        <f t="shared" si="6"/>
        <v/>
      </c>
      <c r="K186" s="4"/>
      <c r="L186" s="4">
        <f t="array" ref="L186">(IF(ISERROR(INDEX(Table34[Primary completion rate (%)],MATCH(MAX(IF(Table34[Country]=B186,Table34[Year],0)),IF(Table34[Country]=B186,Table34[Year],"")))),"",INDEX(Table34[Primary completion rate (%)],MATCH(MAX(IF(Table34[Country]=B186,Table34[Year],0)),IF(Table34[Country]=B186,Table34[Year],"")))*100))</f>
        <v>99.896479999999997</v>
      </c>
      <c r="M186" s="4">
        <f t="shared" si="7"/>
        <v>99.896479999999997</v>
      </c>
    </row>
    <row r="187" spans="1:13" ht="20.399999999999999" x14ac:dyDescent="0.25">
      <c r="A187" s="2" t="s">
        <v>209</v>
      </c>
      <c r="B187" s="2" t="s">
        <v>188</v>
      </c>
      <c r="C187" s="5">
        <v>12.66099</v>
      </c>
      <c r="D187" s="3"/>
      <c r="E187" s="3"/>
      <c r="F187" s="3"/>
      <c r="G187" s="3"/>
      <c r="H187" s="3"/>
      <c r="I187" s="3"/>
      <c r="J187" s="3">
        <f t="shared" si="6"/>
        <v>12.66099</v>
      </c>
      <c r="K187" s="3"/>
      <c r="L187" s="3">
        <f t="array" ref="L187">(IF(ISERROR(INDEX(Table34[Lower secondary completion rate (%)],MATCH(MAX(IF(Table34[Country]=B187,Table34[Year],0)),IF(Table34[Country]=B187,Table34[Year],"")))),"",INDEX(Table34[Lower secondary completion rate (%)],MATCH(MAX(IF(Table34[Country]=B187,Table34[Year],0)),IF(Table34[Country]=B187,Table34[Year],"")))*100))</f>
        <v>7.8528899999999995</v>
      </c>
      <c r="M187" s="3">
        <f t="shared" si="7"/>
        <v>12.66099</v>
      </c>
    </row>
    <row r="188" spans="1:13" ht="20.399999999999999" x14ac:dyDescent="0.25">
      <c r="A188" s="2" t="s">
        <v>209</v>
      </c>
      <c r="B188" s="2" t="s">
        <v>189</v>
      </c>
      <c r="C188" s="6">
        <v>98.71275</v>
      </c>
      <c r="D188" s="4"/>
      <c r="E188" s="4"/>
      <c r="F188" s="4"/>
      <c r="G188" s="4"/>
      <c r="H188" s="4"/>
      <c r="I188" s="4"/>
      <c r="J188" s="4">
        <f t="shared" si="6"/>
        <v>98.71275</v>
      </c>
      <c r="K188" s="4"/>
      <c r="L188" s="4">
        <f t="array" ref="L188">(IF(ISERROR(INDEX(Table34[Lower secondary completion rate (%)],MATCH(MAX(IF(Table34[Country]=B188,Table34[Year],0)),IF(Table34[Country]=B188,Table34[Year],"")))),"",INDEX(Table34[Lower secondary completion rate (%)],MATCH(MAX(IF(Table34[Country]=B188,Table34[Year],0)),IF(Table34[Country]=B188,Table34[Year],"")))*100))</f>
        <v>94.727689999999996</v>
      </c>
      <c r="M188" s="4">
        <f t="shared" si="7"/>
        <v>98.71275</v>
      </c>
    </row>
    <row r="189" spans="1:13" ht="20.399999999999999" x14ac:dyDescent="0.25">
      <c r="A189" s="2" t="s">
        <v>209</v>
      </c>
      <c r="B189" s="2" t="s">
        <v>190</v>
      </c>
      <c r="C189" s="3"/>
      <c r="D189" s="3"/>
      <c r="E189" s="3"/>
      <c r="F189" s="5">
        <v>69.724189999999993</v>
      </c>
      <c r="G189" s="3"/>
      <c r="H189" s="3"/>
      <c r="I189" s="3"/>
      <c r="J189" s="3">
        <f t="shared" si="6"/>
        <v>69.724189999999993</v>
      </c>
      <c r="K189" s="3"/>
      <c r="L189" s="3">
        <f t="array" ref="L189">(IF(ISERROR(INDEX(Table34[Lower secondary completion rate (%)],MATCH(MAX(IF(Table34[Country]=B189,Table34[Year],0)),IF(Table34[Country]=B189,Table34[Year],"")))),"",INDEX(Table34[Lower secondary completion rate (%)],MATCH(MAX(IF(Table34[Country]=B189,Table34[Year],0)),IF(Table34[Country]=B189,Table34[Year],"")))*100))</f>
        <v>67.86045</v>
      </c>
      <c r="M189" s="3">
        <f t="shared" si="7"/>
        <v>69.724189999999993</v>
      </c>
    </row>
    <row r="190" spans="1:13" ht="20.399999999999999" x14ac:dyDescent="0.25">
      <c r="A190" s="2" t="s">
        <v>209</v>
      </c>
      <c r="B190" s="2" t="s">
        <v>191</v>
      </c>
      <c r="C190" s="4"/>
      <c r="D190" s="4"/>
      <c r="E190" s="4"/>
      <c r="F190" s="4"/>
      <c r="G190" s="4"/>
      <c r="H190" s="4"/>
      <c r="I190" s="4"/>
      <c r="J190" s="4" t="str">
        <f t="shared" si="6"/>
        <v/>
      </c>
      <c r="K190" s="4"/>
      <c r="L190" s="4" t="str">
        <f t="array" ref="L190">(IF(ISERROR(INDEX(Table34[Lower secondary completion rate (%)],MATCH(MAX(IF(Table34[Country]=B190,Table34[Year],0)),IF(Table34[Country]=B190,Table34[Year],"")))),"",INDEX(Table34[Lower secondary completion rate (%)],MATCH(MAX(IF(Table34[Country]=B190,Table34[Year],0)),IF(Table34[Country]=B190,Table34[Year],"")))*100))</f>
        <v/>
      </c>
      <c r="M190" s="4" t="str">
        <f t="shared" si="7"/>
        <v/>
      </c>
    </row>
    <row r="191" spans="1:13" ht="20.399999999999999" x14ac:dyDescent="0.25">
      <c r="A191" s="2" t="s">
        <v>209</v>
      </c>
      <c r="B191" s="2" t="s">
        <v>192</v>
      </c>
      <c r="C191" s="3"/>
      <c r="D191" s="3"/>
      <c r="E191" s="3"/>
      <c r="F191" s="3"/>
      <c r="G191" s="3"/>
      <c r="H191" s="3"/>
      <c r="I191" s="3"/>
      <c r="J191" s="3" t="str">
        <f t="shared" si="6"/>
        <v/>
      </c>
      <c r="K191" s="3"/>
      <c r="L191" s="3" t="str">
        <f t="array" ref="L191">(IF(ISERROR(INDEX(Table34[Lower secondary completion rate (%)],MATCH(MAX(IF(Table34[Country]=B191,Table34[Year],0)),IF(Table34[Country]=B191,Table34[Year],"")))),"",INDEX(Table34[Lower secondary completion rate (%)],MATCH(MAX(IF(Table34[Country]=B191,Table34[Year],0)),IF(Table34[Country]=B191,Table34[Year],"")))*100))</f>
        <v/>
      </c>
      <c r="M191" s="3" t="str">
        <f t="shared" si="7"/>
        <v/>
      </c>
    </row>
    <row r="192" spans="1:13" ht="20.399999999999999" x14ac:dyDescent="0.25">
      <c r="A192" s="2" t="s">
        <v>209</v>
      </c>
      <c r="B192" s="2" t="s">
        <v>193</v>
      </c>
      <c r="C192" s="4"/>
      <c r="D192" s="4"/>
      <c r="E192" s="4"/>
      <c r="F192" s="4"/>
      <c r="G192" s="4"/>
      <c r="H192" s="4"/>
      <c r="I192" s="4"/>
      <c r="J192" s="4" t="str">
        <f t="shared" si="6"/>
        <v/>
      </c>
      <c r="K192" s="4"/>
      <c r="L192" s="4" t="str">
        <f t="array" ref="L192">(IF(ISERROR(INDEX(Table34[Lower secondary completion rate (%)],MATCH(MAX(IF(Table34[Country]=B192,Table34[Year],0)),IF(Table34[Country]=B192,Table34[Year],"")))),"",INDEX(Table34[Lower secondary completion rate (%)],MATCH(MAX(IF(Table34[Country]=B192,Table34[Year],0)),IF(Table34[Country]=B192,Table34[Year],"")))*100))</f>
        <v/>
      </c>
      <c r="M192" s="4" t="str">
        <f t="shared" si="7"/>
        <v/>
      </c>
    </row>
    <row r="193" spans="1:13" ht="20.399999999999999" x14ac:dyDescent="0.25">
      <c r="A193" s="2" t="s">
        <v>209</v>
      </c>
      <c r="B193" s="2" t="s">
        <v>194</v>
      </c>
      <c r="C193" s="3"/>
      <c r="D193" s="5">
        <v>80.899640000000005</v>
      </c>
      <c r="E193" s="3"/>
      <c r="F193" s="3"/>
      <c r="G193" s="3"/>
      <c r="H193" s="3"/>
      <c r="I193" s="3"/>
      <c r="J193" s="3">
        <f t="shared" si="6"/>
        <v>80.899640000000005</v>
      </c>
      <c r="K193" s="3"/>
      <c r="L193" s="3">
        <f t="array" ref="L193">(IF(ISERROR(INDEX(Table34[Lower secondary completion rate (%)],MATCH(MAX(IF(Table34[Country]=B193,Table34[Year],0)),IF(Table34[Country]=B193,Table34[Year],"")))),"",INDEX(Table34[Lower secondary completion rate (%)],MATCH(MAX(IF(Table34[Country]=B193,Table34[Year],0)),IF(Table34[Country]=B193,Table34[Year],"")))*100))</f>
        <v>83.155959999999993</v>
      </c>
      <c r="M193" s="3">
        <f t="shared" si="7"/>
        <v>80.899640000000005</v>
      </c>
    </row>
    <row r="194" spans="1:13" ht="20.399999999999999" x14ac:dyDescent="0.25">
      <c r="A194" s="2" t="s">
        <v>209</v>
      </c>
      <c r="B194" s="2" t="s">
        <v>195</v>
      </c>
      <c r="C194" s="4"/>
      <c r="D194" s="4"/>
      <c r="E194" s="4"/>
      <c r="F194" s="4"/>
      <c r="G194" s="4"/>
      <c r="H194" s="4"/>
      <c r="I194" s="4"/>
      <c r="J194" s="4" t="str">
        <f t="shared" si="6"/>
        <v/>
      </c>
      <c r="K194" s="4"/>
      <c r="L194" s="4">
        <f t="array" ref="L194">(IF(ISERROR(INDEX(Table34[Lower secondary completion rate (%)],MATCH(MAX(IF(Table34[Country]=B194,Table34[Year],0)),IF(Table34[Country]=B194,Table34[Year],"")))),"",INDEX(Table34[Lower secondary completion rate (%)],MATCH(MAX(IF(Table34[Country]=B194,Table34[Year],0)),IF(Table34[Country]=B194,Table34[Year],"")))*100))</f>
        <v>31.789760000000001</v>
      </c>
      <c r="M194" s="4">
        <f t="shared" si="7"/>
        <v>31.789760000000001</v>
      </c>
    </row>
    <row r="195" spans="1:13" ht="20.399999999999999" x14ac:dyDescent="0.25">
      <c r="A195" s="2" t="s">
        <v>209</v>
      </c>
      <c r="B195" s="2" t="s">
        <v>196</v>
      </c>
      <c r="C195" s="5">
        <v>45.397269999999999</v>
      </c>
      <c r="D195" s="3"/>
      <c r="E195" s="3"/>
      <c r="F195" s="5">
        <v>48.391599999999997</v>
      </c>
      <c r="G195" s="3"/>
      <c r="H195" s="3"/>
      <c r="I195" s="3"/>
      <c r="J195" s="3">
        <f t="shared" si="6"/>
        <v>48.391599999999997</v>
      </c>
      <c r="K195" s="3"/>
      <c r="L195" s="3">
        <f t="array" ref="L195">(IF(ISERROR(INDEX(Table34[Lower secondary completion rate (%)],MATCH(MAX(IF(Table34[Country]=B195,Table34[Year],0)),IF(Table34[Country]=B195,Table34[Year],"")))),"",INDEX(Table34[Lower secondary completion rate (%)],MATCH(MAX(IF(Table34[Country]=B195,Table34[Year],0)),IF(Table34[Country]=B195,Table34[Year],"")))*100))</f>
        <v>40.608220000000003</v>
      </c>
      <c r="M195" s="3">
        <f t="shared" si="7"/>
        <v>48.391599999999997</v>
      </c>
    </row>
    <row r="196" spans="1:13" ht="20.399999999999999" x14ac:dyDescent="0.25">
      <c r="A196" s="2" t="s">
        <v>209</v>
      </c>
      <c r="B196" s="2" t="s">
        <v>197</v>
      </c>
      <c r="C196" s="6">
        <v>71.624920000000003</v>
      </c>
      <c r="D196" s="4"/>
      <c r="E196" s="4"/>
      <c r="F196" s="4"/>
      <c r="G196" s="4"/>
      <c r="H196" s="4"/>
      <c r="I196" s="4"/>
      <c r="J196" s="4">
        <f t="shared" si="6"/>
        <v>71.624920000000003</v>
      </c>
      <c r="K196" s="4"/>
      <c r="L196" s="4" t="str">
        <f>(IF(ISERROR(INDEX(Table34[Lower secondary completion rate (%)],MATCH(MAX(IF(Table34[Country]=B196,Table34[Year],0)),IF(Table34[Country]=B196,Table34[Year],"")))),"",INDEX(Table34[Lower secondary completion rate (%)],MATCH(MAX(IF(Table34[Country]=B196,Table34[Year],0)),IF(Table34[Country]=B196,Table34[Year],"")))*100))</f>
        <v/>
      </c>
      <c r="M196" s="4">
        <f t="shared" si="7"/>
        <v>71.624920000000003</v>
      </c>
    </row>
    <row r="197" spans="1:13" ht="20.399999999999999" x14ac:dyDescent="0.25">
      <c r="A197" s="2" t="s">
        <v>210</v>
      </c>
      <c r="B197" s="2" t="s">
        <v>4</v>
      </c>
      <c r="C197" s="3"/>
      <c r="D197" s="5">
        <v>34.652549999999998</v>
      </c>
      <c r="E197" s="3"/>
      <c r="F197" s="3"/>
      <c r="G197" s="3"/>
      <c r="H197" s="3"/>
      <c r="I197" s="3"/>
      <c r="J197" s="3">
        <f t="shared" si="6"/>
        <v>34.652549999999998</v>
      </c>
      <c r="K197" s="3"/>
      <c r="L197" s="3">
        <f t="array" ref="L197">(IF(ISERROR(INDEX(Table45[[#All],[Lower secondary completion rate (%)]],MATCH(MAX(IF(Table45[[#All],[Country]]=B197,Table45[[#All],[Year]],0)),IF(Table45[[#All],[Country]]=B197,Table45[[#All],[Year]],"")))),"",INDEX(Table45[[#All],[Lower secondary completion rate (%)]],MATCH(MAX(IF(Table45[[#All],[Country]]=B197,Table45[[#All],[Year]],0)),IF(Table45[[#All],[Country]]=B197,Table45[[#All],[Year]],"")))*100))</f>
        <v>29.66994</v>
      </c>
      <c r="M197" s="3">
        <f t="shared" si="7"/>
        <v>34.652549999999998</v>
      </c>
    </row>
    <row r="198" spans="1:13" ht="20.399999999999999" x14ac:dyDescent="0.25">
      <c r="A198" s="2" t="s">
        <v>210</v>
      </c>
      <c r="B198" s="2" t="s">
        <v>5</v>
      </c>
      <c r="C198" s="4"/>
      <c r="D198" s="4"/>
      <c r="E198" s="4"/>
      <c r="F198" s="4"/>
      <c r="G198" s="4"/>
      <c r="H198" s="4"/>
      <c r="I198" s="4"/>
      <c r="J198" s="4" t="str">
        <f t="shared" si="6"/>
        <v/>
      </c>
      <c r="K198" s="4"/>
      <c r="L198" s="4" t="str">
        <f t="array" ref="L198">(IF(ISERROR(INDEX(Table45[[#All],[Lower secondary completion rate (%)]],MATCH(MAX(IF(Table45[[#All],[Country]]=B198,Table45[[#All],[Year]],0)),IF(Table45[[#All],[Country]]=B198,Table45[[#All],[Year]],"")))),"",INDEX(Table45[[#All],[Lower secondary completion rate (%)]],MATCH(MAX(IF(Table45[[#All],[Country]]=B198,Table45[[#All],[Year]],0)),IF(Table45[[#All],[Country]]=B198,Table45[[#All],[Year]],"")))*100))</f>
        <v/>
      </c>
      <c r="M198" s="4" t="str">
        <f t="shared" si="7"/>
        <v/>
      </c>
    </row>
    <row r="199" spans="1:13" ht="20.399999999999999" x14ac:dyDescent="0.25">
      <c r="A199" s="2" t="s">
        <v>210</v>
      </c>
      <c r="B199" s="2" t="s">
        <v>6</v>
      </c>
      <c r="C199" s="3"/>
      <c r="D199" s="3"/>
      <c r="E199" s="3"/>
      <c r="F199" s="5">
        <v>47.963120000000004</v>
      </c>
      <c r="G199" s="3"/>
      <c r="H199" s="3"/>
      <c r="I199" s="3"/>
      <c r="J199" s="3">
        <f t="shared" si="6"/>
        <v>47.963120000000004</v>
      </c>
      <c r="K199" s="3"/>
      <c r="L199" s="3" t="str">
        <f t="array" ref="L199">(IF(ISERROR(INDEX(Table45[[#All],[Lower secondary completion rate (%)]],MATCH(MAX(IF(Table45[[#All],[Country]]=B199,Table45[[#All],[Year]],0)),IF(Table45[[#All],[Country]]=B199,Table45[[#All],[Year]],"")))),"",INDEX(Table45[[#All],[Lower secondary completion rate (%)]],MATCH(MAX(IF(Table45[[#All],[Country]]=B199,Table45[[#All],[Year]],0)),IF(Table45[[#All],[Country]]=B199,Table45[[#All],[Year]],"")))*100))</f>
        <v/>
      </c>
      <c r="M199" s="3">
        <f t="shared" si="7"/>
        <v>47.963120000000004</v>
      </c>
    </row>
    <row r="200" spans="1:13" ht="20.399999999999999" x14ac:dyDescent="0.25">
      <c r="A200" s="2" t="s">
        <v>210</v>
      </c>
      <c r="B200" s="2" t="s">
        <v>7</v>
      </c>
      <c r="C200" s="4"/>
      <c r="D200" s="4"/>
      <c r="E200" s="4"/>
      <c r="F200" s="4"/>
      <c r="G200" s="4"/>
      <c r="H200" s="4"/>
      <c r="I200" s="4"/>
      <c r="J200" s="4" t="str">
        <f t="shared" si="6"/>
        <v/>
      </c>
      <c r="K200" s="4"/>
      <c r="L200" s="4" t="str">
        <f t="array" ref="L200">(IF(ISERROR(INDEX(Table45[[#All],[Lower secondary completion rate (%)]],MATCH(MAX(IF(Table45[[#All],[Country]]=B200,Table45[[#All],[Year]],0)),IF(Table45[[#All],[Country]]=B200,Table45[[#All],[Year]],"")))),"",INDEX(Table45[[#All],[Lower secondary completion rate (%)]],MATCH(MAX(IF(Table45[[#All],[Country]]=B200,Table45[[#All],[Year]],0)),IF(Table45[[#All],[Country]]=B200,Table45[[#All],[Year]],"")))*100))</f>
        <v/>
      </c>
      <c r="M200" s="4" t="str">
        <f t="shared" si="7"/>
        <v/>
      </c>
    </row>
    <row r="201" spans="1:13" ht="20.399999999999999" x14ac:dyDescent="0.25">
      <c r="A201" s="2" t="s">
        <v>210</v>
      </c>
      <c r="B201" s="2" t="s">
        <v>8</v>
      </c>
      <c r="C201" s="3"/>
      <c r="D201" s="3"/>
      <c r="E201" s="3"/>
      <c r="F201" s="3"/>
      <c r="G201" s="3"/>
      <c r="H201" s="3"/>
      <c r="I201" s="3"/>
      <c r="J201" s="3" t="str">
        <f t="shared" si="6"/>
        <v/>
      </c>
      <c r="K201" s="3"/>
      <c r="L201" s="3" t="str">
        <f t="array" ref="L201">(IF(ISERROR(INDEX(Table45[[#All],[Lower secondary completion rate (%)]],MATCH(MAX(IF(Table45[[#All],[Country]]=B201,Table45[[#All],[Year]],0)),IF(Table45[[#All],[Country]]=B201,Table45[[#All],[Year]],"")))),"",INDEX(Table45[[#All],[Lower secondary completion rate (%)]],MATCH(MAX(IF(Table45[[#All],[Country]]=B201,Table45[[#All],[Year]],0)),IF(Table45[[#All],[Country]]=B201,Table45[[#All],[Year]],"")))*100))</f>
        <v/>
      </c>
      <c r="M201" s="3" t="str">
        <f t="shared" si="7"/>
        <v/>
      </c>
    </row>
    <row r="202" spans="1:13" ht="20.399999999999999" x14ac:dyDescent="0.25">
      <c r="A202" s="2" t="s">
        <v>210</v>
      </c>
      <c r="B202" s="2" t="s">
        <v>9</v>
      </c>
      <c r="C202" s="4"/>
      <c r="D202" s="4"/>
      <c r="E202" s="4"/>
      <c r="F202" s="4"/>
      <c r="G202" s="4"/>
      <c r="H202" s="4"/>
      <c r="I202" s="4"/>
      <c r="J202" s="4" t="str">
        <f t="shared" si="6"/>
        <v/>
      </c>
      <c r="K202" s="4"/>
      <c r="L202" s="4" t="str">
        <f t="array" ref="L202">(IF(ISERROR(INDEX(Table45[[#All],[Lower secondary completion rate (%)]],MATCH(MAX(IF(Table45[[#All],[Country]]=B202,Table45[[#All],[Year]],0)),IF(Table45[[#All],[Country]]=B202,Table45[[#All],[Year]],"")))),"",INDEX(Table45[[#All],[Lower secondary completion rate (%)]],MATCH(MAX(IF(Table45[[#All],[Country]]=B202,Table45[[#All],[Year]],0)),IF(Table45[[#All],[Country]]=B202,Table45[[#All],[Year]],"")))*100))</f>
        <v/>
      </c>
      <c r="M202" s="4" t="str">
        <f t="shared" si="7"/>
        <v/>
      </c>
    </row>
    <row r="203" spans="1:13" ht="20.399999999999999" x14ac:dyDescent="0.25">
      <c r="A203" s="2" t="s">
        <v>210</v>
      </c>
      <c r="B203" s="2" t="s">
        <v>10</v>
      </c>
      <c r="C203" s="5">
        <v>70.0197</v>
      </c>
      <c r="D203" s="3"/>
      <c r="E203" s="3"/>
      <c r="F203" s="3"/>
      <c r="G203" s="3"/>
      <c r="H203" s="3"/>
      <c r="I203" s="3"/>
      <c r="J203" s="3">
        <f t="shared" si="6"/>
        <v>70.0197</v>
      </c>
      <c r="K203" s="3"/>
      <c r="L203" s="3">
        <f t="array" ref="L203">(IF(ISERROR(INDEX(Table45[[#All],[Lower secondary completion rate (%)]],MATCH(MAX(IF(Table45[[#All],[Country]]=B203,Table45[[#All],[Year]],0)),IF(Table45[[#All],[Country]]=B203,Table45[[#All],[Year]],"")))),"",INDEX(Table45[[#All],[Lower secondary completion rate (%)]],MATCH(MAX(IF(Table45[[#All],[Country]]=B203,Table45[[#All],[Year]],0)),IF(Table45[[#All],[Country]]=B203,Table45[[#All],[Year]],"")))*100))</f>
        <v>72.279359999999997</v>
      </c>
      <c r="M203" s="3">
        <f t="shared" si="7"/>
        <v>70.0197</v>
      </c>
    </row>
    <row r="204" spans="1:13" ht="20.399999999999999" x14ac:dyDescent="0.25">
      <c r="A204" s="2" t="s">
        <v>210</v>
      </c>
      <c r="B204" s="2" t="s">
        <v>11</v>
      </c>
      <c r="C204" s="4"/>
      <c r="D204" s="6">
        <v>90.596310000000003</v>
      </c>
      <c r="E204" s="4"/>
      <c r="F204" s="4"/>
      <c r="G204" s="4"/>
      <c r="H204" s="4"/>
      <c r="I204" s="4"/>
      <c r="J204" s="4">
        <f t="shared" si="6"/>
        <v>90.596310000000003</v>
      </c>
      <c r="K204" s="4"/>
      <c r="L204" s="4">
        <f t="array" ref="L204">(IF(ISERROR(INDEX(Table45[[#All],[Lower secondary completion rate (%)]],MATCH(MAX(IF(Table45[[#All],[Country]]=B204,Table45[[#All],[Year]],0)),IF(Table45[[#All],[Country]]=B204,Table45[[#All],[Year]],"")))),"",INDEX(Table45[[#All],[Lower secondary completion rate (%)]],MATCH(MAX(IF(Table45[[#All],[Country]]=B204,Table45[[#All],[Year]],0)),IF(Table45[[#All],[Country]]=B204,Table45[[#All],[Year]],"")))*100))</f>
        <v>99.3767</v>
      </c>
      <c r="M204" s="4">
        <f t="shared" si="7"/>
        <v>90.596310000000003</v>
      </c>
    </row>
    <row r="205" spans="1:13" ht="20.399999999999999" x14ac:dyDescent="0.25">
      <c r="A205" s="2" t="s">
        <v>210</v>
      </c>
      <c r="B205" s="2" t="s">
        <v>12</v>
      </c>
      <c r="C205" s="3"/>
      <c r="D205" s="3"/>
      <c r="E205" s="3"/>
      <c r="F205" s="3"/>
      <c r="G205" s="3"/>
      <c r="H205" s="3"/>
      <c r="I205" s="3"/>
      <c r="J205" s="3" t="str">
        <f t="shared" si="6"/>
        <v/>
      </c>
      <c r="K205" s="3"/>
      <c r="L205" s="3">
        <f t="array" ref="L205">(IF(ISERROR(INDEX(Table45[[#All],[Lower secondary completion rate (%)]],MATCH(MAX(IF(Table45[[#All],[Country]]=B205,Table45[[#All],[Year]],0)),IF(Table45[[#All],[Country]]=B205,Table45[[#All],[Year]],"")))),"",INDEX(Table45[[#All],[Lower secondary completion rate (%)]],MATCH(MAX(IF(Table45[[#All],[Country]]=B205,Table45[[#All],[Year]],0)),IF(Table45[[#All],[Country]]=B205,Table45[[#All],[Year]],"")))*100))</f>
        <v>97.171840000000003</v>
      </c>
      <c r="M205" s="3">
        <f t="shared" si="7"/>
        <v>97.171840000000003</v>
      </c>
    </row>
    <row r="206" spans="1:13" ht="20.399999999999999" x14ac:dyDescent="0.25">
      <c r="A206" s="2" t="s">
        <v>210</v>
      </c>
      <c r="B206" s="2" t="s">
        <v>13</v>
      </c>
      <c r="C206" s="4"/>
      <c r="D206" s="4"/>
      <c r="E206" s="4"/>
      <c r="F206" s="4"/>
      <c r="G206" s="4"/>
      <c r="H206" s="4"/>
      <c r="I206" s="4"/>
      <c r="J206" s="4" t="str">
        <f t="shared" si="6"/>
        <v/>
      </c>
      <c r="K206" s="4"/>
      <c r="L206" s="4">
        <f t="array" ref="L206">(IF(ISERROR(INDEX(Table45[[#All],[Lower secondary completion rate (%)]],MATCH(MAX(IF(Table45[[#All],[Country]]=B206,Table45[[#All],[Year]],0)),IF(Table45[[#All],[Country]]=B206,Table45[[#All],[Year]],"")))),"",INDEX(Table45[[#All],[Lower secondary completion rate (%)]],MATCH(MAX(IF(Table45[[#All],[Country]]=B206,Table45[[#All],[Year]],0)),IF(Table45[[#All],[Country]]=B206,Table45[[#All],[Year]],"")))*100))</f>
        <v>98.810929999999999</v>
      </c>
      <c r="M206" s="4">
        <f t="shared" si="7"/>
        <v>98.810929999999999</v>
      </c>
    </row>
    <row r="207" spans="1:13" ht="20.399999999999999" x14ac:dyDescent="0.25">
      <c r="A207" s="2" t="s">
        <v>210</v>
      </c>
      <c r="B207" s="2" t="s">
        <v>14</v>
      </c>
      <c r="C207" s="3"/>
      <c r="D207" s="3"/>
      <c r="E207" s="3"/>
      <c r="F207" s="3"/>
      <c r="G207" s="3"/>
      <c r="H207" s="3"/>
      <c r="I207" s="3"/>
      <c r="J207" s="3" t="str">
        <f t="shared" si="6"/>
        <v/>
      </c>
      <c r="K207" s="3"/>
      <c r="L207" s="3" t="str">
        <f t="array" ref="L207">(IF(ISERROR(INDEX(Table45[[#All],[Lower secondary completion rate (%)]],MATCH(MAX(IF(Table45[[#All],[Country]]=B207,Table45[[#All],[Year]],0)),IF(Table45[[#All],[Country]]=B207,Table45[[#All],[Year]],"")))),"",INDEX(Table45[[#All],[Lower secondary completion rate (%)]],MATCH(MAX(IF(Table45[[#All],[Country]]=B207,Table45[[#All],[Year]],0)),IF(Table45[[#All],[Country]]=B207,Table45[[#All],[Year]],"")))*100))</f>
        <v/>
      </c>
      <c r="M207" s="3" t="str">
        <f t="shared" si="7"/>
        <v/>
      </c>
    </row>
    <row r="208" spans="1:13" ht="20.399999999999999" x14ac:dyDescent="0.25">
      <c r="A208" s="2" t="s">
        <v>210</v>
      </c>
      <c r="B208" s="2" t="s">
        <v>15</v>
      </c>
      <c r="C208" s="4"/>
      <c r="D208" s="4"/>
      <c r="E208" s="4"/>
      <c r="F208" s="4"/>
      <c r="G208" s="4"/>
      <c r="H208" s="4"/>
      <c r="I208" s="4"/>
      <c r="J208" s="4" t="str">
        <f t="shared" ref="J208:J271" si="8">IFERROR(LOOKUP(2,1/(C208:I208&lt;&gt;""),C208:I208),"")</f>
        <v/>
      </c>
      <c r="K208" s="4"/>
      <c r="L208" s="4" t="str">
        <f t="array" ref="L208">(IF(ISERROR(INDEX(Table45[[#All],[Lower secondary completion rate (%)]],MATCH(MAX(IF(Table45[[#All],[Country]]=B208,Table45[[#All],[Year]],0)),IF(Table45[[#All],[Country]]=B208,Table45[[#All],[Year]],"")))),"",INDEX(Table45[[#All],[Lower secondary completion rate (%)]],MATCH(MAX(IF(Table45[[#All],[Country]]=B208,Table45[[#All],[Year]],0)),IF(Table45[[#All],[Country]]=B208,Table45[[#All],[Year]],"")))*100))</f>
        <v/>
      </c>
      <c r="M208" s="4" t="str">
        <f t="shared" ref="M208:M271" si="9">IF(ISNUMBER(J208),J208,IF(ISNUMBER(K208),K208,IF(ISBLANK(L208),"",L208)))</f>
        <v/>
      </c>
    </row>
    <row r="209" spans="1:13" ht="20.399999999999999" x14ac:dyDescent="0.25">
      <c r="A209" s="2" t="s">
        <v>210</v>
      </c>
      <c r="B209" s="2" t="s">
        <v>16</v>
      </c>
      <c r="C209" s="3"/>
      <c r="D209" s="3"/>
      <c r="E209" s="3"/>
      <c r="F209" s="3"/>
      <c r="G209" s="3"/>
      <c r="H209" s="3"/>
      <c r="I209" s="3"/>
      <c r="J209" s="3" t="str">
        <f t="shared" si="8"/>
        <v/>
      </c>
      <c r="K209" s="3"/>
      <c r="L209" s="3" t="str">
        <f t="array" ref="L209">(IF(ISERROR(INDEX(Table45[[#All],[Lower secondary completion rate (%)]],MATCH(MAX(IF(Table45[[#All],[Country]]=B209,Table45[[#All],[Year]],0)),IF(Table45[[#All],[Country]]=B209,Table45[[#All],[Year]],"")))),"",INDEX(Table45[[#All],[Lower secondary completion rate (%)]],MATCH(MAX(IF(Table45[[#All],[Country]]=B209,Table45[[#All],[Year]],0)),IF(Table45[[#All],[Country]]=B209,Table45[[#All],[Year]],"")))*100))</f>
        <v/>
      </c>
      <c r="M209" s="3" t="str">
        <f t="shared" si="9"/>
        <v/>
      </c>
    </row>
    <row r="210" spans="1:13" ht="20.399999999999999" x14ac:dyDescent="0.25">
      <c r="A210" s="2" t="s">
        <v>210</v>
      </c>
      <c r="B210" s="2" t="s">
        <v>17</v>
      </c>
      <c r="C210" s="4"/>
      <c r="D210" s="6">
        <v>49.173940000000002</v>
      </c>
      <c r="E210" s="4"/>
      <c r="F210" s="4"/>
      <c r="G210" s="6">
        <v>54.141249999999999</v>
      </c>
      <c r="H210" s="4"/>
      <c r="I210" s="4"/>
      <c r="J210" s="4">
        <f t="shared" si="8"/>
        <v>54.141249999999999</v>
      </c>
      <c r="K210" s="4"/>
      <c r="L210" s="4">
        <f t="array" ref="L210">(IF(ISERROR(INDEX(Table45[[#All],[Lower secondary completion rate (%)]],MATCH(MAX(IF(Table45[[#All],[Country]]=B210,Table45[[#All],[Year]],0)),IF(Table45[[#All],[Country]]=B210,Table45[[#All],[Year]],"")))),"",INDEX(Table45[[#All],[Lower secondary completion rate (%)]],MATCH(MAX(IF(Table45[[#All],[Country]]=B210,Table45[[#All],[Year]],0)),IF(Table45[[#All],[Country]]=B210,Table45[[#All],[Year]],"")))*100))</f>
        <v>48.97983</v>
      </c>
      <c r="M210" s="4">
        <f t="shared" si="9"/>
        <v>54.141249999999999</v>
      </c>
    </row>
    <row r="211" spans="1:13" ht="20.399999999999999" x14ac:dyDescent="0.25">
      <c r="A211" s="2" t="s">
        <v>210</v>
      </c>
      <c r="B211" s="2" t="s">
        <v>18</v>
      </c>
      <c r="C211" s="3"/>
      <c r="D211" s="3"/>
      <c r="E211" s="5">
        <v>98.510239999999996</v>
      </c>
      <c r="F211" s="3"/>
      <c r="G211" s="3"/>
      <c r="H211" s="3"/>
      <c r="I211" s="3"/>
      <c r="J211" s="3">
        <f t="shared" si="8"/>
        <v>98.510239999999996</v>
      </c>
      <c r="K211" s="3"/>
      <c r="L211" s="3">
        <f t="array" ref="L211">(IF(ISERROR(INDEX(Table45[[#All],[Lower secondary completion rate (%)]],MATCH(MAX(IF(Table45[[#All],[Country]]=B211,Table45[[#All],[Year]],0)),IF(Table45[[#All],[Country]]=B211,Table45[[#All],[Year]],"")))),"",INDEX(Table45[[#All],[Lower secondary completion rate (%)]],MATCH(MAX(IF(Table45[[#All],[Country]]=B211,Table45[[#All],[Year]],0)),IF(Table45[[#All],[Country]]=B211,Table45[[#All],[Year]],"")))*100))</f>
        <v>98.758210000000005</v>
      </c>
      <c r="M211" s="3">
        <f t="shared" si="9"/>
        <v>98.510239999999996</v>
      </c>
    </row>
    <row r="212" spans="1:13" ht="20.399999999999999" x14ac:dyDescent="0.25">
      <c r="A212" s="2" t="s">
        <v>210</v>
      </c>
      <c r="B212" s="2" t="s">
        <v>19</v>
      </c>
      <c r="C212" s="4"/>
      <c r="D212" s="4"/>
      <c r="E212" s="6">
        <v>100</v>
      </c>
      <c r="F212" s="4"/>
      <c r="G212" s="4"/>
      <c r="H212" s="4"/>
      <c r="I212" s="4"/>
      <c r="J212" s="4">
        <f t="shared" si="8"/>
        <v>100</v>
      </c>
      <c r="K212" s="4"/>
      <c r="L212" s="4">
        <f t="array" ref="L212">(IF(ISERROR(INDEX(Table45[[#All],[Lower secondary completion rate (%)]],MATCH(MAX(IF(Table45[[#All],[Country]]=B212,Table45[[#All],[Year]],0)),IF(Table45[[#All],[Country]]=B212,Table45[[#All],[Year]],"")))),"",INDEX(Table45[[#All],[Lower secondary completion rate (%)]],MATCH(MAX(IF(Table45[[#All],[Country]]=B212,Table45[[#All],[Year]],0)),IF(Table45[[#All],[Country]]=B212,Table45[[#All],[Year]],"")))*100))</f>
        <v>99.027659999999997</v>
      </c>
      <c r="M212" s="4">
        <f t="shared" si="9"/>
        <v>100</v>
      </c>
    </row>
    <row r="213" spans="1:13" ht="20.399999999999999" x14ac:dyDescent="0.25">
      <c r="A213" s="2" t="s">
        <v>210</v>
      </c>
      <c r="B213" s="2" t="s">
        <v>20</v>
      </c>
      <c r="C213" s="3"/>
      <c r="D213" s="3"/>
      <c r="E213" s="3"/>
      <c r="F213" s="3"/>
      <c r="G213" s="3"/>
      <c r="H213" s="3"/>
      <c r="I213" s="3"/>
      <c r="J213" s="3" t="str">
        <f t="shared" si="8"/>
        <v/>
      </c>
      <c r="K213" s="3"/>
      <c r="L213" s="3">
        <f t="array" ref="L213">(IF(ISERROR(INDEX(Table45[[#All],[Lower secondary completion rate (%)]],MATCH(MAX(IF(Table45[[#All],[Country]]=B213,Table45[[#All],[Year]],0)),IF(Table45[[#All],[Country]]=B213,Table45[[#All],[Year]],"")))),"",INDEX(Table45[[#All],[Lower secondary completion rate (%)]],MATCH(MAX(IF(Table45[[#All],[Country]]=B213,Table45[[#All],[Year]],0)),IF(Table45[[#All],[Country]]=B213,Table45[[#All],[Year]],"")))*100))</f>
        <v>91.070700000000002</v>
      </c>
      <c r="M213" s="3">
        <f t="shared" si="9"/>
        <v>91.070700000000002</v>
      </c>
    </row>
    <row r="214" spans="1:13" ht="20.399999999999999" x14ac:dyDescent="0.25">
      <c r="A214" s="2" t="s">
        <v>210</v>
      </c>
      <c r="B214" s="2" t="s">
        <v>21</v>
      </c>
      <c r="C214" s="4"/>
      <c r="D214" s="4"/>
      <c r="E214" s="4"/>
      <c r="F214" s="4"/>
      <c r="G214" s="4"/>
      <c r="H214" s="4"/>
      <c r="I214" s="4"/>
      <c r="J214" s="4" t="str">
        <f t="shared" si="8"/>
        <v/>
      </c>
      <c r="K214" s="4"/>
      <c r="L214" s="4">
        <f t="array" ref="L214">(IF(ISERROR(INDEX(Table45[[#All],[Lower secondary completion rate (%)]],MATCH(MAX(IF(Table45[[#All],[Country]]=B214,Table45[[#All],[Year]],0)),IF(Table45[[#All],[Country]]=B214,Table45[[#All],[Year]],"")))),"",INDEX(Table45[[#All],[Lower secondary completion rate (%)]],MATCH(MAX(IF(Table45[[#All],[Country]]=B214,Table45[[#All],[Year]],0)),IF(Table45[[#All],[Country]]=B214,Table45[[#All],[Year]],"")))*100))</f>
        <v>35.940149999999996</v>
      </c>
      <c r="M214" s="4">
        <f t="shared" si="9"/>
        <v>35.940149999999996</v>
      </c>
    </row>
    <row r="215" spans="1:13" ht="20.399999999999999" x14ac:dyDescent="0.25">
      <c r="A215" s="2" t="s">
        <v>210</v>
      </c>
      <c r="B215" s="2" t="s">
        <v>22</v>
      </c>
      <c r="C215" s="3"/>
      <c r="D215" s="5">
        <v>40.58343</v>
      </c>
      <c r="E215" s="3"/>
      <c r="F215" s="3"/>
      <c r="G215" s="3"/>
      <c r="H215" s="3"/>
      <c r="I215" s="3"/>
      <c r="J215" s="3">
        <f t="shared" si="8"/>
        <v>40.58343</v>
      </c>
      <c r="K215" s="3"/>
      <c r="L215" s="3">
        <f t="array" ref="L215">(IF(ISERROR(INDEX(Table45[[#All],[Lower secondary completion rate (%)]],MATCH(MAX(IF(Table45[[#All],[Country]]=B215,Table45[[#All],[Year]],0)),IF(Table45[[#All],[Country]]=B215,Table45[[#All],[Year]],"")))),"",INDEX(Table45[[#All],[Lower secondary completion rate (%)]],MATCH(MAX(IF(Table45[[#All],[Country]]=B215,Table45[[#All],[Year]],0)),IF(Table45[[#All],[Country]]=B215,Table45[[#All],[Year]],"")))*100))</f>
        <v>29.916920000000001</v>
      </c>
      <c r="M215" s="3">
        <f t="shared" si="9"/>
        <v>40.58343</v>
      </c>
    </row>
    <row r="216" spans="1:13" ht="20.399999999999999" x14ac:dyDescent="0.25">
      <c r="A216" s="2" t="s">
        <v>210</v>
      </c>
      <c r="B216" s="2" t="s">
        <v>23</v>
      </c>
      <c r="C216" s="6">
        <v>40.075839999999999</v>
      </c>
      <c r="D216" s="4"/>
      <c r="E216" s="4"/>
      <c r="F216" s="4"/>
      <c r="G216" s="4"/>
      <c r="H216" s="4"/>
      <c r="I216" s="4"/>
      <c r="J216" s="4">
        <f t="shared" si="8"/>
        <v>40.075839999999999</v>
      </c>
      <c r="K216" s="4"/>
      <c r="L216" s="4">
        <f t="array" ref="L216">(IF(ISERROR(INDEX(Table45[[#All],[Lower secondary completion rate (%)]],MATCH(MAX(IF(Table45[[#All],[Country]]=B216,Table45[[#All],[Year]],0)),IF(Table45[[#All],[Country]]=B216,Table45[[#All],[Year]],"")))),"",INDEX(Table45[[#All],[Lower secondary completion rate (%)]],MATCH(MAX(IF(Table45[[#All],[Country]]=B216,Table45[[#All],[Year]],0)),IF(Table45[[#All],[Country]]=B216,Table45[[#All],[Year]],"")))*100))</f>
        <v>18.707460000000001</v>
      </c>
      <c r="M216" s="4">
        <f t="shared" si="9"/>
        <v>40.075839999999999</v>
      </c>
    </row>
    <row r="217" spans="1:13" ht="20.399999999999999" x14ac:dyDescent="0.25">
      <c r="A217" s="2" t="s">
        <v>210</v>
      </c>
      <c r="B217" s="2" t="s">
        <v>24</v>
      </c>
      <c r="C217" s="3"/>
      <c r="D217" s="3"/>
      <c r="E217" s="3"/>
      <c r="F217" s="3"/>
      <c r="G217" s="3"/>
      <c r="H217" s="3"/>
      <c r="I217" s="3"/>
      <c r="J217" s="3" t="str">
        <f t="shared" si="8"/>
        <v/>
      </c>
      <c r="K217" s="3"/>
      <c r="L217" s="3" t="str">
        <f t="array" ref="L217">(IF(ISERROR(INDEX(Table45[[#All],[Lower secondary completion rate (%)]],MATCH(MAX(IF(Table45[[#All],[Country]]=B217,Table45[[#All],[Year]],0)),IF(Table45[[#All],[Country]]=B217,Table45[[#All],[Year]],"")))),"",INDEX(Table45[[#All],[Lower secondary completion rate (%)]],MATCH(MAX(IF(Table45[[#All],[Country]]=B217,Table45[[#All],[Year]],0)),IF(Table45[[#All],[Country]]=B217,Table45[[#All],[Year]],"")))*100))</f>
        <v/>
      </c>
      <c r="M217" s="3" t="str">
        <f t="shared" si="9"/>
        <v/>
      </c>
    </row>
    <row r="218" spans="1:13" ht="20.399999999999999" x14ac:dyDescent="0.25">
      <c r="A218" s="2" t="s">
        <v>210</v>
      </c>
      <c r="B218" s="2" t="s">
        <v>25</v>
      </c>
      <c r="C218" s="4"/>
      <c r="D218" s="4"/>
      <c r="E218" s="4"/>
      <c r="F218" s="4"/>
      <c r="G218" s="4"/>
      <c r="H218" s="4"/>
      <c r="I218" s="4"/>
      <c r="J218" s="4" t="str">
        <f t="shared" si="8"/>
        <v/>
      </c>
      <c r="K218" s="4"/>
      <c r="L218" s="4">
        <f t="array" ref="L218">(IF(ISERROR(INDEX(Table45[[#All],[Lower secondary completion rate (%)]],MATCH(MAX(IF(Table45[[#All],[Country]]=B218,Table45[[#All],[Year]],0)),IF(Table45[[#All],[Country]]=B218,Table45[[#All],[Year]],"")))),"",INDEX(Table45[[#All],[Lower secondary completion rate (%)]],MATCH(MAX(IF(Table45[[#All],[Country]]=B218,Table45[[#All],[Year]],0)),IF(Table45[[#All],[Country]]=B218,Table45[[#All],[Year]],"")))*100))</f>
        <v>82.271180000000001</v>
      </c>
      <c r="M218" s="4">
        <f t="shared" si="9"/>
        <v>82.271180000000001</v>
      </c>
    </row>
    <row r="219" spans="1:13" ht="20.399999999999999" x14ac:dyDescent="0.25">
      <c r="A219" s="2" t="s">
        <v>210</v>
      </c>
      <c r="B219" s="2" t="s">
        <v>26</v>
      </c>
      <c r="C219" s="3"/>
      <c r="D219" s="3"/>
      <c r="E219" s="3"/>
      <c r="F219" s="3"/>
      <c r="G219" s="3"/>
      <c r="H219" s="3"/>
      <c r="I219" s="3"/>
      <c r="J219" s="3" t="str">
        <f t="shared" si="8"/>
        <v/>
      </c>
      <c r="K219" s="3"/>
      <c r="L219" s="3" t="str">
        <f t="array" ref="L219">(IF(ISERROR(INDEX(Table45[[#All],[Lower secondary completion rate (%)]],MATCH(MAX(IF(Table45[[#All],[Country]]=B219,Table45[[#All],[Year]],0)),IF(Table45[[#All],[Country]]=B219,Table45[[#All],[Year]],"")))),"",INDEX(Table45[[#All],[Lower secondary completion rate (%)]],MATCH(MAX(IF(Table45[[#All],[Country]]=B219,Table45[[#All],[Year]],0)),IF(Table45[[#All],[Country]]=B219,Table45[[#All],[Year]],"")))*100))</f>
        <v/>
      </c>
      <c r="M219" s="3" t="str">
        <f t="shared" si="9"/>
        <v/>
      </c>
    </row>
    <row r="220" spans="1:13" ht="20.399999999999999" x14ac:dyDescent="0.25">
      <c r="A220" s="2" t="s">
        <v>210</v>
      </c>
      <c r="B220" s="2" t="s">
        <v>27</v>
      </c>
      <c r="C220" s="4"/>
      <c r="D220" s="4"/>
      <c r="E220" s="4"/>
      <c r="F220" s="4"/>
      <c r="G220" s="4"/>
      <c r="H220" s="4"/>
      <c r="I220" s="4"/>
      <c r="J220" s="4" t="str">
        <f t="shared" si="8"/>
        <v/>
      </c>
      <c r="K220" s="4"/>
      <c r="L220" s="4">
        <f t="array" ref="L220">(IF(ISERROR(INDEX(Table45[[#All],[Lower secondary completion rate (%)]],MATCH(MAX(IF(Table45[[#All],[Country]]=B220,Table45[[#All],[Year]],0)),IF(Table45[[#All],[Country]]=B220,Table45[[#All],[Year]],"")))),"",INDEX(Table45[[#All],[Lower secondary completion rate (%)]],MATCH(MAX(IF(Table45[[#All],[Country]]=B220,Table45[[#All],[Year]],0)),IF(Table45[[#All],[Country]]=B220,Table45[[#All],[Year]],"")))*100))</f>
        <v>55.053669999999997</v>
      </c>
      <c r="M220" s="4">
        <f t="shared" si="9"/>
        <v>55.053669999999997</v>
      </c>
    </row>
    <row r="221" spans="1:13" ht="20.399999999999999" x14ac:dyDescent="0.25">
      <c r="A221" s="2" t="s">
        <v>210</v>
      </c>
      <c r="B221" s="2" t="s">
        <v>28</v>
      </c>
      <c r="C221" s="3"/>
      <c r="D221" s="3"/>
      <c r="E221" s="3"/>
      <c r="F221" s="3"/>
      <c r="G221" s="3"/>
      <c r="H221" s="3"/>
      <c r="I221" s="3"/>
      <c r="J221" s="3" t="str">
        <f t="shared" si="8"/>
        <v/>
      </c>
      <c r="K221" s="3"/>
      <c r="L221" s="3" t="str">
        <f t="array" ref="L221">(IF(ISERROR(INDEX(Table45[[#All],[Lower secondary completion rate (%)]],MATCH(MAX(IF(Table45[[#All],[Country]]=B221,Table45[[#All],[Year]],0)),IF(Table45[[#All],[Country]]=B221,Table45[[#All],[Year]],"")))),"",INDEX(Table45[[#All],[Lower secondary completion rate (%)]],MATCH(MAX(IF(Table45[[#All],[Country]]=B221,Table45[[#All],[Year]],0)),IF(Table45[[#All],[Country]]=B221,Table45[[#All],[Year]],"")))*100))</f>
        <v/>
      </c>
      <c r="M221" s="3" t="str">
        <f t="shared" si="9"/>
        <v/>
      </c>
    </row>
    <row r="222" spans="1:13" ht="20.399999999999999" x14ac:dyDescent="0.25">
      <c r="A222" s="2" t="s">
        <v>210</v>
      </c>
      <c r="B222" s="2" t="s">
        <v>29</v>
      </c>
      <c r="C222" s="4"/>
      <c r="D222" s="4"/>
      <c r="E222" s="4"/>
      <c r="F222" s="4"/>
      <c r="G222" s="4"/>
      <c r="H222" s="4"/>
      <c r="I222" s="4"/>
      <c r="J222" s="4" t="str">
        <f t="shared" si="8"/>
        <v/>
      </c>
      <c r="K222" s="4"/>
      <c r="L222" s="4">
        <f t="array" ref="L222">(IF(ISERROR(INDEX(Table45[[#All],[Lower secondary completion rate (%)]],MATCH(MAX(IF(Table45[[#All],[Country]]=B222,Table45[[#All],[Year]],0)),IF(Table45[[#All],[Country]]=B222,Table45[[#All],[Year]],"")))),"",INDEX(Table45[[#All],[Lower secondary completion rate (%)]],MATCH(MAX(IF(Table45[[#All],[Country]]=B222,Table45[[#All],[Year]],0)),IF(Table45[[#All],[Country]]=B222,Table45[[#All],[Year]],"")))*100))</f>
        <v>92.918300000000002</v>
      </c>
      <c r="M222" s="4">
        <f t="shared" si="9"/>
        <v>92.918300000000002</v>
      </c>
    </row>
    <row r="223" spans="1:13" ht="20.399999999999999" x14ac:dyDescent="0.25">
      <c r="A223" s="2" t="s">
        <v>210</v>
      </c>
      <c r="B223" s="2" t="s">
        <v>30</v>
      </c>
      <c r="C223" s="5">
        <v>13.366059999999999</v>
      </c>
      <c r="D223" s="3"/>
      <c r="E223" s="3"/>
      <c r="F223" s="3"/>
      <c r="G223" s="3"/>
      <c r="H223" s="3"/>
      <c r="I223" s="3"/>
      <c r="J223" s="3">
        <f t="shared" si="8"/>
        <v>13.366059999999999</v>
      </c>
      <c r="K223" s="3"/>
      <c r="L223" s="3">
        <f t="array" ref="L223">(IF(ISERROR(INDEX(Table45[[#All],[Lower secondary completion rate (%)]],MATCH(MAX(IF(Table45[[#All],[Country]]=B223,Table45[[#All],[Year]],0)),IF(Table45[[#All],[Country]]=B223,Table45[[#All],[Year]],"")))),"",INDEX(Table45[[#All],[Lower secondary completion rate (%)]],MATCH(MAX(IF(Table45[[#All],[Country]]=B223,Table45[[#All],[Year]],0)),IF(Table45[[#All],[Country]]=B223,Table45[[#All],[Year]],"")))*100))</f>
        <v>10.69093</v>
      </c>
      <c r="M223" s="3">
        <f t="shared" si="9"/>
        <v>13.366059999999999</v>
      </c>
    </row>
    <row r="224" spans="1:13" ht="20.399999999999999" x14ac:dyDescent="0.25">
      <c r="A224" s="2" t="s">
        <v>210</v>
      </c>
      <c r="B224" s="2" t="s">
        <v>31</v>
      </c>
      <c r="C224" s="6">
        <v>16.159300000000002</v>
      </c>
      <c r="D224" s="4"/>
      <c r="E224" s="4"/>
      <c r="F224" s="4"/>
      <c r="G224" s="4"/>
      <c r="H224" s="4"/>
      <c r="I224" s="4"/>
      <c r="J224" s="4">
        <f t="shared" si="8"/>
        <v>16.159300000000002</v>
      </c>
      <c r="K224" s="4"/>
      <c r="L224" s="4">
        <f t="array" ref="L224">(IF(ISERROR(INDEX(Table45[[#All],[Lower secondary completion rate (%)]],MATCH(MAX(IF(Table45[[#All],[Country]]=B224,Table45[[#All],[Year]],0)),IF(Table45[[#All],[Country]]=B224,Table45[[#All],[Year]],"")))),"",INDEX(Table45[[#All],[Lower secondary completion rate (%)]],MATCH(MAX(IF(Table45[[#All],[Country]]=B224,Table45[[#All],[Year]],0)),IF(Table45[[#All],[Country]]=B224,Table45[[#All],[Year]],"")))*100))</f>
        <v>9.2438300000000009</v>
      </c>
      <c r="M224" s="4">
        <f t="shared" si="9"/>
        <v>16.159300000000002</v>
      </c>
    </row>
    <row r="225" spans="1:13" ht="20.399999999999999" x14ac:dyDescent="0.25">
      <c r="A225" s="2" t="s">
        <v>210</v>
      </c>
      <c r="B225" s="2" t="s">
        <v>32</v>
      </c>
      <c r="C225" s="5">
        <v>39.55294</v>
      </c>
      <c r="D225" s="3"/>
      <c r="E225" s="3"/>
      <c r="F225" s="3"/>
      <c r="G225" s="5">
        <v>41.428719999999998</v>
      </c>
      <c r="H225" s="3"/>
      <c r="I225" s="3"/>
      <c r="J225" s="3">
        <f t="shared" si="8"/>
        <v>41.428719999999998</v>
      </c>
      <c r="K225" s="3"/>
      <c r="L225" s="3">
        <f t="array" ref="L225">(IF(ISERROR(INDEX(Table45[[#All],[Lower secondary completion rate (%)]],MATCH(MAX(IF(Table45[[#All],[Country]]=B225,Table45[[#All],[Year]],0)),IF(Table45[[#All],[Country]]=B225,Table45[[#All],[Year]],"")))),"",INDEX(Table45[[#All],[Lower secondary completion rate (%)]],MATCH(MAX(IF(Table45[[#All],[Country]]=B225,Table45[[#All],[Year]],0)),IF(Table45[[#All],[Country]]=B225,Table45[[#All],[Year]],"")))*100))</f>
        <v>35.311589999999995</v>
      </c>
      <c r="M225" s="3">
        <f t="shared" si="9"/>
        <v>41.428719999999998</v>
      </c>
    </row>
    <row r="226" spans="1:13" ht="20.399999999999999" x14ac:dyDescent="0.25">
      <c r="A226" s="2" t="s">
        <v>210</v>
      </c>
      <c r="B226" s="2" t="s">
        <v>33</v>
      </c>
      <c r="C226" s="4"/>
      <c r="D226" s="6">
        <v>37.313420000000001</v>
      </c>
      <c r="E226" s="4"/>
      <c r="F226" s="4"/>
      <c r="G226" s="4"/>
      <c r="H226" s="4"/>
      <c r="I226" s="4"/>
      <c r="J226" s="4">
        <f t="shared" si="8"/>
        <v>37.313420000000001</v>
      </c>
      <c r="K226" s="4"/>
      <c r="L226" s="4">
        <f t="array" ref="L226">(IF(ISERROR(INDEX(Table45[[#All],[Lower secondary completion rate (%)]],MATCH(MAX(IF(Table45[[#All],[Country]]=B226,Table45[[#All],[Year]],0)),IF(Table45[[#All],[Country]]=B226,Table45[[#All],[Year]],"")))),"",INDEX(Table45[[#All],[Lower secondary completion rate (%)]],MATCH(MAX(IF(Table45[[#All],[Country]]=B226,Table45[[#All],[Year]],0)),IF(Table45[[#All],[Country]]=B226,Table45[[#All],[Year]],"")))*100))</f>
        <v>32.521529999999998</v>
      </c>
      <c r="M226" s="4">
        <f t="shared" si="9"/>
        <v>37.313420000000001</v>
      </c>
    </row>
    <row r="227" spans="1:13" ht="20.399999999999999" x14ac:dyDescent="0.25">
      <c r="A227" s="2" t="s">
        <v>210</v>
      </c>
      <c r="B227" s="2" t="s">
        <v>34</v>
      </c>
      <c r="C227" s="3"/>
      <c r="D227" s="3"/>
      <c r="E227" s="3"/>
      <c r="F227" s="3"/>
      <c r="G227" s="3"/>
      <c r="H227" s="3"/>
      <c r="I227" s="3"/>
      <c r="J227" s="3" t="str">
        <f t="shared" si="8"/>
        <v/>
      </c>
      <c r="K227" s="3"/>
      <c r="L227" s="3">
        <f t="array" ref="L227">(IF(ISERROR(INDEX(Table45[[#All],[Lower secondary completion rate (%)]],MATCH(MAX(IF(Table45[[#All],[Country]]=B227,Table45[[#All],[Year]],0)),IF(Table45[[#All],[Country]]=B227,Table45[[#All],[Year]],"")))),"",INDEX(Table45[[#All],[Lower secondary completion rate (%)]],MATCH(MAX(IF(Table45[[#All],[Country]]=B227,Table45[[#All],[Year]],0)),IF(Table45[[#All],[Country]]=B227,Table45[[#All],[Year]],"")))*100))</f>
        <v>98.818700000000007</v>
      </c>
      <c r="M227" s="3">
        <f t="shared" si="9"/>
        <v>98.818700000000007</v>
      </c>
    </row>
    <row r="228" spans="1:13" ht="20.399999999999999" x14ac:dyDescent="0.25">
      <c r="A228" s="2" t="s">
        <v>210</v>
      </c>
      <c r="B228" s="2" t="s">
        <v>35</v>
      </c>
      <c r="C228" s="4"/>
      <c r="D228" s="4"/>
      <c r="E228" s="4"/>
      <c r="F228" s="4"/>
      <c r="G228" s="4"/>
      <c r="H228" s="4"/>
      <c r="I228" s="4"/>
      <c r="J228" s="4" t="str">
        <f t="shared" si="8"/>
        <v/>
      </c>
      <c r="K228" s="4"/>
      <c r="L228" s="4" t="str">
        <f t="array" ref="L228">(IF(ISERROR(INDEX(Table45[[#All],[Lower secondary completion rate (%)]],MATCH(MAX(IF(Table45[[#All],[Country]]=B228,Table45[[#All],[Year]],0)),IF(Table45[[#All],[Country]]=B228,Table45[[#All],[Year]],"")))),"",INDEX(Table45[[#All],[Lower secondary completion rate (%)]],MATCH(MAX(IF(Table45[[#All],[Country]]=B228,Table45[[#All],[Year]],0)),IF(Table45[[#All],[Country]]=B228,Table45[[#All],[Year]],"")))*100))</f>
        <v/>
      </c>
      <c r="M228" s="4" t="str">
        <f t="shared" si="9"/>
        <v/>
      </c>
    </row>
    <row r="229" spans="1:13" ht="20.399999999999999" x14ac:dyDescent="0.25">
      <c r="A229" s="2" t="s">
        <v>210</v>
      </c>
      <c r="B229" s="2" t="s">
        <v>36</v>
      </c>
      <c r="C229" s="3"/>
      <c r="D229" s="3"/>
      <c r="E229" s="3"/>
      <c r="F229" s="3"/>
      <c r="G229" s="3"/>
      <c r="H229" s="3"/>
      <c r="I229" s="3"/>
      <c r="J229" s="3" t="str">
        <f t="shared" si="8"/>
        <v/>
      </c>
      <c r="K229" s="3"/>
      <c r="L229" s="3">
        <f t="array" ref="L229">(IF(ISERROR(INDEX(Table45[[#All],[Lower secondary completion rate (%)]],MATCH(MAX(IF(Table45[[#All],[Country]]=B229,Table45[[#All],[Year]],0)),IF(Table45[[#All],[Country]]=B229,Table45[[#All],[Year]],"")))),"",INDEX(Table45[[#All],[Lower secondary completion rate (%)]],MATCH(MAX(IF(Table45[[#All],[Country]]=B229,Table45[[#All],[Year]],0)),IF(Table45[[#All],[Country]]=B229,Table45[[#All],[Year]],"")))*100))</f>
        <v>13.615309999999999</v>
      </c>
      <c r="M229" s="3">
        <f t="shared" si="9"/>
        <v>13.615309999999999</v>
      </c>
    </row>
    <row r="230" spans="1:13" ht="20.399999999999999" x14ac:dyDescent="0.25">
      <c r="A230" s="2" t="s">
        <v>210</v>
      </c>
      <c r="B230" s="2" t="s">
        <v>37</v>
      </c>
      <c r="C230" s="4"/>
      <c r="D230" s="4"/>
      <c r="E230" s="4"/>
      <c r="F230" s="4"/>
      <c r="G230" s="6">
        <v>18.233920000000001</v>
      </c>
      <c r="H230" s="4"/>
      <c r="I230" s="4"/>
      <c r="J230" s="4">
        <f t="shared" si="8"/>
        <v>18.233920000000001</v>
      </c>
      <c r="K230" s="4"/>
      <c r="L230" s="4">
        <f t="array" ref="L230">(IF(ISERROR(INDEX(Table45[[#All],[Lower secondary completion rate (%)]],MATCH(MAX(IF(Table45[[#All],[Country]]=B230,Table45[[#All],[Year]],0)),IF(Table45[[#All],[Country]]=B230,Table45[[#All],[Year]],"")))),"",INDEX(Table45[[#All],[Lower secondary completion rate (%)]],MATCH(MAX(IF(Table45[[#All],[Country]]=B230,Table45[[#All],[Year]],0)),IF(Table45[[#All],[Country]]=B230,Table45[[#All],[Year]],"")))*100))</f>
        <v>16.65737</v>
      </c>
      <c r="M230" s="4">
        <f t="shared" si="9"/>
        <v>18.233920000000001</v>
      </c>
    </row>
    <row r="231" spans="1:13" ht="20.399999999999999" x14ac:dyDescent="0.25">
      <c r="A231" s="2" t="s">
        <v>210</v>
      </c>
      <c r="B231" s="2" t="s">
        <v>38</v>
      </c>
      <c r="C231" s="3"/>
      <c r="D231" s="3"/>
      <c r="E231" s="3"/>
      <c r="F231" s="3"/>
      <c r="G231" s="3"/>
      <c r="H231" s="3"/>
      <c r="I231" s="3"/>
      <c r="J231" s="3" t="str">
        <f t="shared" si="8"/>
        <v/>
      </c>
      <c r="K231" s="3"/>
      <c r="L231" s="3">
        <f t="array" ref="L231">(IF(ISERROR(INDEX(Table45[[#All],[Lower secondary completion rate (%)]],MATCH(MAX(IF(Table45[[#All],[Country]]=B231,Table45[[#All],[Year]],0)),IF(Table45[[#All],[Country]]=B231,Table45[[#All],[Year]],"")))),"",INDEX(Table45[[#All],[Lower secondary completion rate (%)]],MATCH(MAX(IF(Table45[[#All],[Country]]=B231,Table45[[#All],[Year]],0)),IF(Table45[[#All],[Country]]=B231,Table45[[#All],[Year]],"")))*100))</f>
        <v>83.381519999999995</v>
      </c>
      <c r="M231" s="3">
        <f t="shared" si="9"/>
        <v>83.381519999999995</v>
      </c>
    </row>
    <row r="232" spans="1:13" ht="20.399999999999999" x14ac:dyDescent="0.25">
      <c r="A232" s="2" t="s">
        <v>210</v>
      </c>
      <c r="B232" s="2" t="s">
        <v>39</v>
      </c>
      <c r="C232" s="4"/>
      <c r="D232" s="4"/>
      <c r="E232" s="4"/>
      <c r="F232" s="4"/>
      <c r="G232" s="4"/>
      <c r="H232" s="4"/>
      <c r="I232" s="4"/>
      <c r="J232" s="4" t="str">
        <f t="shared" si="8"/>
        <v/>
      </c>
      <c r="K232" s="4"/>
      <c r="L232" s="4">
        <f t="array" ref="L232">(IF(ISERROR(INDEX(Table45[[#All],[Lower secondary completion rate (%)]],MATCH(MAX(IF(Table45[[#All],[Country]]=B232,Table45[[#All],[Year]],0)),IF(Table45[[#All],[Country]]=B232,Table45[[#All],[Year]],"")))),"",INDEX(Table45[[#All],[Lower secondary completion rate (%)]],MATCH(MAX(IF(Table45[[#All],[Country]]=B232,Table45[[#All],[Year]],0)),IF(Table45[[#All],[Country]]=B232,Table45[[#All],[Year]],"")))*100))</f>
        <v>77.080100000000002</v>
      </c>
      <c r="M232" s="4">
        <f t="shared" si="9"/>
        <v>77.080100000000002</v>
      </c>
    </row>
    <row r="233" spans="1:13" ht="20.399999999999999" x14ac:dyDescent="0.25">
      <c r="A233" s="2" t="s">
        <v>210</v>
      </c>
      <c r="B233" s="2" t="s">
        <v>40</v>
      </c>
      <c r="C233" s="5">
        <v>67.516289999999998</v>
      </c>
      <c r="D233" s="3"/>
      <c r="E233" s="3"/>
      <c r="F233" s="3"/>
      <c r="G233" s="3"/>
      <c r="H233" s="3"/>
      <c r="I233" s="3"/>
      <c r="J233" s="3">
        <f t="shared" si="8"/>
        <v>67.516289999999998</v>
      </c>
      <c r="K233" s="3"/>
      <c r="L233" s="3">
        <f t="array" ref="L233">(IF(ISERROR(INDEX(Table45[[#All],[Lower secondary completion rate (%)]],MATCH(MAX(IF(Table45[[#All],[Country]]=B233,Table45[[#All],[Year]],0)),IF(Table45[[#All],[Country]]=B233,Table45[[#All],[Year]],"")))),"",INDEX(Table45[[#All],[Lower secondary completion rate (%)]],MATCH(MAX(IF(Table45[[#All],[Country]]=B233,Table45[[#All],[Year]],0)),IF(Table45[[#All],[Country]]=B233,Table45[[#All],[Year]],"")))*100))</f>
        <v>62.02814</v>
      </c>
      <c r="M233" s="3">
        <f t="shared" si="9"/>
        <v>67.516289999999998</v>
      </c>
    </row>
    <row r="234" spans="1:13" ht="20.399999999999999" x14ac:dyDescent="0.25">
      <c r="A234" s="2" t="s">
        <v>210</v>
      </c>
      <c r="B234" s="2" t="s">
        <v>41</v>
      </c>
      <c r="C234" s="4"/>
      <c r="D234" s="4"/>
      <c r="E234" s="4"/>
      <c r="F234" s="4"/>
      <c r="G234" s="4"/>
      <c r="H234" s="4"/>
      <c r="I234" s="4"/>
      <c r="J234" s="4" t="str">
        <f t="shared" si="8"/>
        <v/>
      </c>
      <c r="K234" s="4"/>
      <c r="L234" s="4">
        <f t="array" ref="L234">(IF(ISERROR(INDEX(Table45[[#All],[Lower secondary completion rate (%)]],MATCH(MAX(IF(Table45[[#All],[Country]]=B234,Table45[[#All],[Year]],0)),IF(Table45[[#All],[Country]]=B234,Table45[[#All],[Year]],"")))),"",INDEX(Table45[[#All],[Lower secondary completion rate (%)]],MATCH(MAX(IF(Table45[[#All],[Country]]=B234,Table45[[#All],[Year]],0)),IF(Table45[[#All],[Country]]=B234,Table45[[#All],[Year]],"")))*100))</f>
        <v>34.74259</v>
      </c>
      <c r="M234" s="4">
        <f t="shared" si="9"/>
        <v>34.74259</v>
      </c>
    </row>
    <row r="235" spans="1:13" ht="20.399999999999999" x14ac:dyDescent="0.25">
      <c r="A235" s="2" t="s">
        <v>210</v>
      </c>
      <c r="B235" s="2" t="s">
        <v>42</v>
      </c>
      <c r="C235" s="3"/>
      <c r="D235" s="3"/>
      <c r="E235" s="5">
        <v>36.901290000000003</v>
      </c>
      <c r="F235" s="3"/>
      <c r="G235" s="3"/>
      <c r="H235" s="3"/>
      <c r="I235" s="3"/>
      <c r="J235" s="3">
        <f t="shared" si="8"/>
        <v>36.901290000000003</v>
      </c>
      <c r="K235" s="3"/>
      <c r="L235" s="3">
        <f t="array" ref="L235">(IF(ISERROR(INDEX(Table45[[#All],[Lower secondary completion rate (%)]],MATCH(MAX(IF(Table45[[#All],[Country]]=B235,Table45[[#All],[Year]],0)),IF(Table45[[#All],[Country]]=B235,Table45[[#All],[Year]],"")))),"",INDEX(Table45[[#All],[Lower secondary completion rate (%)]],MATCH(MAX(IF(Table45[[#All],[Country]]=B235,Table45[[#All],[Year]],0)),IF(Table45[[#All],[Country]]=B235,Table45[[#All],[Year]],"")))*100))</f>
        <v>33.922910000000002</v>
      </c>
      <c r="M235" s="3">
        <f t="shared" si="9"/>
        <v>36.901290000000003</v>
      </c>
    </row>
    <row r="236" spans="1:13" ht="20.399999999999999" x14ac:dyDescent="0.25">
      <c r="A236" s="2" t="s">
        <v>210</v>
      </c>
      <c r="B236" s="2" t="s">
        <v>43</v>
      </c>
      <c r="C236" s="4"/>
      <c r="D236" s="6">
        <v>55.61139</v>
      </c>
      <c r="E236" s="4"/>
      <c r="F236" s="4"/>
      <c r="G236" s="4"/>
      <c r="H236" s="4"/>
      <c r="I236" s="4"/>
      <c r="J236" s="4">
        <f t="shared" si="8"/>
        <v>55.61139</v>
      </c>
      <c r="K236" s="4"/>
      <c r="L236" s="4">
        <f t="array" ref="L236">(IF(ISERROR(INDEX(Table45[[#All],[Lower secondary completion rate (%)]],MATCH(MAX(IF(Table45[[#All],[Country]]=B236,Table45[[#All],[Year]],0)),IF(Table45[[#All],[Country]]=B236,Table45[[#All],[Year]],"")))),"",INDEX(Table45[[#All],[Lower secondary completion rate (%)]],MATCH(MAX(IF(Table45[[#All],[Country]]=B236,Table45[[#All],[Year]],0)),IF(Table45[[#All],[Country]]=B236,Table45[[#All],[Year]],"")))*100))</f>
        <v>56.431310000000003</v>
      </c>
      <c r="M236" s="4">
        <f t="shared" si="9"/>
        <v>55.61139</v>
      </c>
    </row>
    <row r="237" spans="1:13" ht="20.399999999999999" x14ac:dyDescent="0.25">
      <c r="A237" s="2" t="s">
        <v>210</v>
      </c>
      <c r="B237" s="2" t="s">
        <v>44</v>
      </c>
      <c r="C237" s="3"/>
      <c r="D237" s="3"/>
      <c r="E237" s="5">
        <v>32.245759999999997</v>
      </c>
      <c r="F237" s="3"/>
      <c r="G237" s="3"/>
      <c r="H237" s="3"/>
      <c r="I237" s="3"/>
      <c r="J237" s="3">
        <f t="shared" si="8"/>
        <v>32.245759999999997</v>
      </c>
      <c r="K237" s="3"/>
      <c r="L237" s="3">
        <f t="array" ref="L237">(IF(ISERROR(INDEX(Table45[[#All],[Lower secondary completion rate (%)]],MATCH(MAX(IF(Table45[[#All],[Country]]=B237,Table45[[#All],[Year]],0)),IF(Table45[[#All],[Country]]=B237,Table45[[#All],[Year]],"")))),"",INDEX(Table45[[#All],[Lower secondary completion rate (%)]],MATCH(MAX(IF(Table45[[#All],[Country]]=B237,Table45[[#All],[Year]],0)),IF(Table45[[#All],[Country]]=B237,Table45[[#All],[Year]],"")))*100))</f>
        <v>31.634529999999998</v>
      </c>
      <c r="M237" s="3">
        <f t="shared" si="9"/>
        <v>32.245759999999997</v>
      </c>
    </row>
    <row r="238" spans="1:13" ht="20.399999999999999" x14ac:dyDescent="0.25">
      <c r="A238" s="2" t="s">
        <v>210</v>
      </c>
      <c r="B238" s="2" t="s">
        <v>45</v>
      </c>
      <c r="C238" s="4"/>
      <c r="D238" s="4"/>
      <c r="E238" s="4"/>
      <c r="F238" s="4"/>
      <c r="G238" s="4"/>
      <c r="H238" s="4"/>
      <c r="I238" s="4"/>
      <c r="J238" s="4" t="str">
        <f t="shared" si="8"/>
        <v/>
      </c>
      <c r="K238" s="4"/>
      <c r="L238" s="4">
        <f t="array" ref="L238">(IF(ISERROR(INDEX(Table45[[#All],[Lower secondary completion rate (%)]],MATCH(MAX(IF(Table45[[#All],[Country]]=B238,Table45[[#All],[Year]],0)),IF(Table45[[#All],[Country]]=B238,Table45[[#All],[Year]],"")))),"",INDEX(Table45[[#All],[Lower secondary completion rate (%)]],MATCH(MAX(IF(Table45[[#All],[Country]]=B238,Table45[[#All],[Year]],0)),IF(Table45[[#All],[Country]]=B238,Table45[[#All],[Year]],"")))*100))</f>
        <v>99.551420000000007</v>
      </c>
      <c r="M238" s="4">
        <f t="shared" si="9"/>
        <v>99.551420000000007</v>
      </c>
    </row>
    <row r="239" spans="1:13" ht="20.399999999999999" x14ac:dyDescent="0.25">
      <c r="A239" s="2" t="s">
        <v>210</v>
      </c>
      <c r="B239" s="2" t="s">
        <v>46</v>
      </c>
      <c r="C239" s="3"/>
      <c r="D239" s="3"/>
      <c r="E239" s="3"/>
      <c r="F239" s="3"/>
      <c r="G239" s="5">
        <v>96.780969999999996</v>
      </c>
      <c r="H239" s="3"/>
      <c r="I239" s="3"/>
      <c r="J239" s="3">
        <f t="shared" si="8"/>
        <v>96.780969999999996</v>
      </c>
      <c r="K239" s="3"/>
      <c r="L239" s="3" t="str">
        <f t="array" ref="L239">(IF(ISERROR(INDEX(Table45[[#All],[Lower secondary completion rate (%)]],MATCH(MAX(IF(Table45[[#All],[Country]]=B239,Table45[[#All],[Year]],0)),IF(Table45[[#All],[Country]]=B239,Table45[[#All],[Year]],"")))),"",INDEX(Table45[[#All],[Lower secondary completion rate (%)]],MATCH(MAX(IF(Table45[[#All],[Country]]=B239,Table45[[#All],[Year]],0)),IF(Table45[[#All],[Country]]=B239,Table45[[#All],[Year]],"")))*100))</f>
        <v/>
      </c>
      <c r="M239" s="3">
        <f t="shared" si="9"/>
        <v>96.780969999999996</v>
      </c>
    </row>
    <row r="240" spans="1:13" ht="20.399999999999999" x14ac:dyDescent="0.25">
      <c r="A240" s="2" t="s">
        <v>210</v>
      </c>
      <c r="B240" s="2" t="s">
        <v>47</v>
      </c>
      <c r="C240" s="4"/>
      <c r="D240" s="4"/>
      <c r="E240" s="4"/>
      <c r="F240" s="4"/>
      <c r="G240" s="4"/>
      <c r="H240" s="4"/>
      <c r="I240" s="4"/>
      <c r="J240" s="4" t="str">
        <f t="shared" si="8"/>
        <v/>
      </c>
      <c r="K240" s="4"/>
      <c r="L240" s="4">
        <f t="array" ref="L240">(IF(ISERROR(INDEX(Table45[[#All],[Lower secondary completion rate (%)]],MATCH(MAX(IF(Table45[[#All],[Country]]=B240,Table45[[#All],[Year]],0)),IF(Table45[[#All],[Country]]=B240,Table45[[#All],[Year]],"")))),"",INDEX(Table45[[#All],[Lower secondary completion rate (%)]],MATCH(MAX(IF(Table45[[#All],[Country]]=B240,Table45[[#All],[Year]],0)),IF(Table45[[#All],[Country]]=B240,Table45[[#All],[Year]],"")))*100))</f>
        <v>97.836849999999998</v>
      </c>
      <c r="M240" s="4">
        <f t="shared" si="9"/>
        <v>97.836849999999998</v>
      </c>
    </row>
    <row r="241" spans="1:13" ht="20.399999999999999" x14ac:dyDescent="0.25">
      <c r="A241" s="2" t="s">
        <v>210</v>
      </c>
      <c r="B241" s="2" t="s">
        <v>48</v>
      </c>
      <c r="C241" s="3"/>
      <c r="D241" s="3"/>
      <c r="E241" s="3"/>
      <c r="F241" s="3"/>
      <c r="G241" s="3"/>
      <c r="H241" s="3"/>
      <c r="I241" s="3"/>
      <c r="J241" s="3" t="str">
        <f t="shared" si="8"/>
        <v/>
      </c>
      <c r="K241" s="3"/>
      <c r="L241" s="3">
        <f t="array" ref="L241">(IF(ISERROR(INDEX(Table45[[#All],[Lower secondary completion rate (%)]],MATCH(MAX(IF(Table45[[#All],[Country]]=B241,Table45[[#All],[Year]],0)),IF(Table45[[#All],[Country]]=B241,Table45[[#All],[Year]],"")))),"",INDEX(Table45[[#All],[Lower secondary completion rate (%)]],MATCH(MAX(IF(Table45[[#All],[Country]]=B241,Table45[[#All],[Year]],0)),IF(Table45[[#All],[Country]]=B241,Table45[[#All],[Year]],"")))*100))</f>
        <v>99.569800000000001</v>
      </c>
      <c r="M241" s="3">
        <f t="shared" si="9"/>
        <v>99.569800000000001</v>
      </c>
    </row>
    <row r="242" spans="1:13" ht="20.399999999999999" x14ac:dyDescent="0.25">
      <c r="A242" s="2" t="s">
        <v>210</v>
      </c>
      <c r="B242" s="2" t="s">
        <v>49</v>
      </c>
      <c r="C242" s="4"/>
      <c r="D242" s="4"/>
      <c r="E242" s="4"/>
      <c r="F242" s="4"/>
      <c r="G242" s="4"/>
      <c r="H242" s="4"/>
      <c r="I242" s="4"/>
      <c r="J242" s="4" t="str">
        <f t="shared" si="8"/>
        <v/>
      </c>
      <c r="K242" s="4"/>
      <c r="L242" s="4" t="str">
        <f t="array" ref="L242">(IF(ISERROR(INDEX(Table45[[#All],[Lower secondary completion rate (%)]],MATCH(MAX(IF(Table45[[#All],[Country]]=B242,Table45[[#All],[Year]],0)),IF(Table45[[#All],[Country]]=B242,Table45[[#All],[Year]],"")))),"",INDEX(Table45[[#All],[Lower secondary completion rate (%)]],MATCH(MAX(IF(Table45[[#All],[Country]]=B242,Table45[[#All],[Year]],0)),IF(Table45[[#All],[Country]]=B242,Table45[[#All],[Year]],"")))*100))</f>
        <v/>
      </c>
      <c r="M242" s="4" t="str">
        <f t="shared" si="9"/>
        <v/>
      </c>
    </row>
    <row r="243" spans="1:13" ht="20.399999999999999" x14ac:dyDescent="0.25">
      <c r="A243" s="2" t="s">
        <v>210</v>
      </c>
      <c r="B243" s="2" t="s">
        <v>50</v>
      </c>
      <c r="C243" s="5">
        <v>37.131079999999997</v>
      </c>
      <c r="D243" s="3"/>
      <c r="E243" s="3"/>
      <c r="F243" s="5">
        <v>58.374139999999997</v>
      </c>
      <c r="G243" s="3"/>
      <c r="H243" s="3"/>
      <c r="I243" s="3"/>
      <c r="J243" s="3">
        <f t="shared" si="8"/>
        <v>58.374139999999997</v>
      </c>
      <c r="K243" s="3"/>
      <c r="L243" s="3">
        <f t="array" ref="L243">(IF(ISERROR(INDEX(Table45[[#All],[Lower secondary completion rate (%)]],MATCH(MAX(IF(Table45[[#All],[Country]]=B243,Table45[[#All],[Year]],0)),IF(Table45[[#All],[Country]]=B243,Table45[[#All],[Year]],"")))),"",INDEX(Table45[[#All],[Lower secondary completion rate (%)]],MATCH(MAX(IF(Table45[[#All],[Country]]=B243,Table45[[#All],[Year]],0)),IF(Table45[[#All],[Country]]=B243,Table45[[#All],[Year]],"")))*100))</f>
        <v>60.59225</v>
      </c>
      <c r="M243" s="3">
        <f t="shared" si="9"/>
        <v>58.374139999999997</v>
      </c>
    </row>
    <row r="244" spans="1:13" ht="20.399999999999999" x14ac:dyDescent="0.25">
      <c r="A244" s="2" t="s">
        <v>210</v>
      </c>
      <c r="B244" s="2" t="s">
        <v>51</v>
      </c>
      <c r="C244" s="4"/>
      <c r="D244" s="4"/>
      <c r="E244" s="4"/>
      <c r="F244" s="4"/>
      <c r="G244" s="4"/>
      <c r="H244" s="4"/>
      <c r="I244" s="4"/>
      <c r="J244" s="4" t="str">
        <f t="shared" si="8"/>
        <v/>
      </c>
      <c r="K244" s="4"/>
      <c r="L244" s="4">
        <f t="array" ref="L244">(IF(ISERROR(INDEX(Table45[[#All],[Lower secondary completion rate (%)]],MATCH(MAX(IF(Table45[[#All],[Country]]=B244,Table45[[#All],[Year]],0)),IF(Table45[[#All],[Country]]=B244,Table45[[#All],[Year]],"")))),"",INDEX(Table45[[#All],[Lower secondary completion rate (%)]],MATCH(MAX(IF(Table45[[#All],[Country]]=B244,Table45[[#All],[Year]],0)),IF(Table45[[#All],[Country]]=B244,Table45[[#All],[Year]],"")))*100))</f>
        <v>99.914280000000005</v>
      </c>
      <c r="M244" s="4">
        <f t="shared" si="9"/>
        <v>99.914280000000005</v>
      </c>
    </row>
    <row r="245" spans="1:13" ht="20.399999999999999" x14ac:dyDescent="0.25">
      <c r="A245" s="2" t="s">
        <v>210</v>
      </c>
      <c r="B245" s="2" t="s">
        <v>52</v>
      </c>
      <c r="C245" s="3"/>
      <c r="D245" s="3"/>
      <c r="E245" s="3"/>
      <c r="F245" s="3"/>
      <c r="G245" s="3"/>
      <c r="H245" s="3"/>
      <c r="I245" s="3"/>
      <c r="J245" s="3" t="str">
        <f t="shared" si="8"/>
        <v/>
      </c>
      <c r="K245" s="3"/>
      <c r="L245" s="3" t="str">
        <f t="array" ref="L245">(IF(ISERROR(INDEX(Table45[[#All],[Lower secondary completion rate (%)]],MATCH(MAX(IF(Table45[[#All],[Country]]=B245,Table45[[#All],[Year]],0)),IF(Table45[[#All],[Country]]=B245,Table45[[#All],[Year]],"")))),"",INDEX(Table45[[#All],[Lower secondary completion rate (%)]],MATCH(MAX(IF(Table45[[#All],[Country]]=B245,Table45[[#All],[Year]],0)),IF(Table45[[#All],[Country]]=B245,Table45[[#All],[Year]],"")))*100))</f>
        <v/>
      </c>
      <c r="M245" s="3" t="str">
        <f t="shared" si="9"/>
        <v/>
      </c>
    </row>
    <row r="246" spans="1:13" ht="20.399999999999999" x14ac:dyDescent="0.25">
      <c r="A246" s="2" t="s">
        <v>210</v>
      </c>
      <c r="B246" s="2" t="s">
        <v>53</v>
      </c>
      <c r="C246" s="4"/>
      <c r="D246" s="4"/>
      <c r="E246" s="4"/>
      <c r="F246" s="4"/>
      <c r="G246" s="4"/>
      <c r="H246" s="4"/>
      <c r="I246" s="4"/>
      <c r="J246" s="4" t="str">
        <f t="shared" si="8"/>
        <v/>
      </c>
      <c r="K246" s="4"/>
      <c r="L246" s="4" t="str">
        <f t="array" ref="L246">(IF(ISERROR(INDEX(Table45[[#All],[Lower secondary completion rate (%)]],MATCH(MAX(IF(Table45[[#All],[Country]]=B246,Table45[[#All],[Year]],0)),IF(Table45[[#All],[Country]]=B246,Table45[[#All],[Year]],"")))),"",INDEX(Table45[[#All],[Lower secondary completion rate (%)]],MATCH(MAX(IF(Table45[[#All],[Country]]=B246,Table45[[#All],[Year]],0)),IF(Table45[[#All],[Country]]=B246,Table45[[#All],[Year]],"")))*100))</f>
        <v/>
      </c>
      <c r="M246" s="4" t="str">
        <f t="shared" si="9"/>
        <v/>
      </c>
    </row>
    <row r="247" spans="1:13" ht="20.399999999999999" x14ac:dyDescent="0.25">
      <c r="A247" s="2" t="s">
        <v>210</v>
      </c>
      <c r="B247" s="2" t="s">
        <v>54</v>
      </c>
      <c r="C247" s="3"/>
      <c r="D247" s="3"/>
      <c r="E247" s="3"/>
      <c r="F247" s="5">
        <v>77.381510000000006</v>
      </c>
      <c r="G247" s="3"/>
      <c r="H247" s="3"/>
      <c r="I247" s="3"/>
      <c r="J247" s="3">
        <f t="shared" si="8"/>
        <v>77.381510000000006</v>
      </c>
      <c r="K247" s="3"/>
      <c r="L247" s="3">
        <f t="array" ref="L247">(IF(ISERROR(INDEX(Table45[[#All],[Lower secondary completion rate (%)]],MATCH(MAX(IF(Table45[[#All],[Country]]=B247,Table45[[#All],[Year]],0)),IF(Table45[[#All],[Country]]=B247,Table45[[#All],[Year]],"")))),"",INDEX(Table45[[#All],[Lower secondary completion rate (%)]],MATCH(MAX(IF(Table45[[#All],[Country]]=B247,Table45[[#All],[Year]],0)),IF(Table45[[#All],[Country]]=B247,Table45[[#All],[Year]],"")))*100))</f>
        <v>78.198660000000004</v>
      </c>
      <c r="M247" s="3">
        <f t="shared" si="9"/>
        <v>77.381510000000006</v>
      </c>
    </row>
    <row r="248" spans="1:13" ht="20.399999999999999" x14ac:dyDescent="0.25">
      <c r="A248" s="2" t="s">
        <v>210</v>
      </c>
      <c r="B248" s="2" t="s">
        <v>55</v>
      </c>
      <c r="C248" s="4"/>
      <c r="D248" s="4"/>
      <c r="E248" s="4"/>
      <c r="F248" s="4"/>
      <c r="G248" s="4"/>
      <c r="H248" s="4"/>
      <c r="I248" s="4"/>
      <c r="J248" s="4" t="str">
        <f t="shared" si="8"/>
        <v/>
      </c>
      <c r="K248" s="4"/>
      <c r="L248" s="4">
        <f t="array" ref="L248">(IF(ISERROR(INDEX(Table45[[#All],[Lower secondary completion rate (%)]],MATCH(MAX(IF(Table45[[#All],[Country]]=B248,Table45[[#All],[Year]],0)),IF(Table45[[#All],[Country]]=B248,Table45[[#All],[Year]],"")))),"",INDEX(Table45[[#All],[Lower secondary completion rate (%)]],MATCH(MAX(IF(Table45[[#All],[Country]]=B248,Table45[[#All],[Year]],0)),IF(Table45[[#All],[Country]]=B248,Table45[[#All],[Year]],"")))*100))</f>
        <v>80.872750000000011</v>
      </c>
      <c r="M248" s="4">
        <f t="shared" si="9"/>
        <v>80.872750000000011</v>
      </c>
    </row>
    <row r="249" spans="1:13" ht="20.399999999999999" x14ac:dyDescent="0.25">
      <c r="A249" s="2" t="s">
        <v>210</v>
      </c>
      <c r="B249" s="2" t="s">
        <v>56</v>
      </c>
      <c r="C249" s="3"/>
      <c r="D249" s="3"/>
      <c r="E249" s="3"/>
      <c r="F249" s="3"/>
      <c r="G249" s="5">
        <v>79.406809999999993</v>
      </c>
      <c r="H249" s="3"/>
      <c r="I249" s="3"/>
      <c r="J249" s="3">
        <f t="shared" si="8"/>
        <v>79.406809999999993</v>
      </c>
      <c r="K249" s="3"/>
      <c r="L249" s="3">
        <f t="array" ref="L249">(IF(ISERROR(INDEX(Table45[[#All],[Lower secondary completion rate (%)]],MATCH(MAX(IF(Table45[[#All],[Country]]=B249,Table45[[#All],[Year]],0)),IF(Table45[[#All],[Country]]=B249,Table45[[#All],[Year]],"")))),"",INDEX(Table45[[#All],[Lower secondary completion rate (%)]],MATCH(MAX(IF(Table45[[#All],[Country]]=B249,Table45[[#All],[Year]],0)),IF(Table45[[#All],[Country]]=B249,Table45[[#All],[Year]],"")))*100))</f>
        <v>78.877480000000006</v>
      </c>
      <c r="M249" s="3">
        <f t="shared" si="9"/>
        <v>79.406809999999993</v>
      </c>
    </row>
    <row r="250" spans="1:13" ht="20.399999999999999" x14ac:dyDescent="0.25">
      <c r="A250" s="2" t="s">
        <v>210</v>
      </c>
      <c r="B250" s="2" t="s">
        <v>57</v>
      </c>
      <c r="C250" s="4"/>
      <c r="D250" s="4"/>
      <c r="E250" s="4"/>
      <c r="F250" s="4"/>
      <c r="G250" s="4"/>
      <c r="H250" s="4"/>
      <c r="I250" s="4"/>
      <c r="J250" s="4" t="str">
        <f t="shared" si="8"/>
        <v/>
      </c>
      <c r="K250" s="4"/>
      <c r="L250" s="4" t="str">
        <f t="array" ref="L250">(IF(ISERROR(INDEX(Table45[[#All],[Lower secondary completion rate (%)]],MATCH(MAX(IF(Table45[[#All],[Country]]=B250,Table45[[#All],[Year]],0)),IF(Table45[[#All],[Country]]=B250,Table45[[#All],[Year]],"")))),"",INDEX(Table45[[#All],[Lower secondary completion rate (%)]],MATCH(MAX(IF(Table45[[#All],[Country]]=B250,Table45[[#All],[Year]],0)),IF(Table45[[#All],[Country]]=B250,Table45[[#All],[Year]],"")))*100))</f>
        <v/>
      </c>
      <c r="M250" s="4" t="str">
        <f t="shared" si="9"/>
        <v/>
      </c>
    </row>
    <row r="251" spans="1:13" ht="20.399999999999999" x14ac:dyDescent="0.25">
      <c r="A251" s="2" t="s">
        <v>210</v>
      </c>
      <c r="B251" s="2" t="s">
        <v>58</v>
      </c>
      <c r="C251" s="3"/>
      <c r="D251" s="3"/>
      <c r="E251" s="3"/>
      <c r="F251" s="3"/>
      <c r="G251" s="3"/>
      <c r="H251" s="3"/>
      <c r="I251" s="3"/>
      <c r="J251" s="3" t="str">
        <f t="shared" si="8"/>
        <v/>
      </c>
      <c r="K251" s="3"/>
      <c r="L251" s="3" t="str">
        <f t="array" ref="L251">(IF(ISERROR(INDEX(Table45[[#All],[Lower secondary completion rate (%)]],MATCH(MAX(IF(Table45[[#All],[Country]]=B251,Table45[[#All],[Year]],0)),IF(Table45[[#All],[Country]]=B251,Table45[[#All],[Year]],"")))),"",INDEX(Table45[[#All],[Lower secondary completion rate (%)]],MATCH(MAX(IF(Table45[[#All],[Country]]=B251,Table45[[#All],[Year]],0)),IF(Table45[[#All],[Country]]=B251,Table45[[#All],[Year]],"")))*100))</f>
        <v/>
      </c>
      <c r="M251" s="3" t="str">
        <f t="shared" si="9"/>
        <v/>
      </c>
    </row>
    <row r="252" spans="1:13" ht="20.399999999999999" x14ac:dyDescent="0.25">
      <c r="A252" s="2" t="s">
        <v>210</v>
      </c>
      <c r="B252" s="2" t="s">
        <v>59</v>
      </c>
      <c r="C252" s="4"/>
      <c r="D252" s="4"/>
      <c r="E252" s="4"/>
      <c r="F252" s="4"/>
      <c r="G252" s="4"/>
      <c r="H252" s="4"/>
      <c r="I252" s="4"/>
      <c r="J252" s="4" t="str">
        <f t="shared" si="8"/>
        <v/>
      </c>
      <c r="K252" s="4"/>
      <c r="L252" s="4" t="str">
        <f t="array" ref="L252">(IF(ISERROR(INDEX(Table45[[#All],[Lower secondary completion rate (%)]],MATCH(MAX(IF(Table45[[#All],[Country]]=B252,Table45[[#All],[Year]],0)),IF(Table45[[#All],[Country]]=B252,Table45[[#All],[Year]],"")))),"",INDEX(Table45[[#All],[Lower secondary completion rate (%)]],MATCH(MAX(IF(Table45[[#All],[Country]]=B252,Table45[[#All],[Year]],0)),IF(Table45[[#All],[Country]]=B252,Table45[[#All],[Year]],"")))*100))</f>
        <v/>
      </c>
      <c r="M252" s="4" t="str">
        <f t="shared" si="9"/>
        <v/>
      </c>
    </row>
    <row r="253" spans="1:13" ht="20.399999999999999" x14ac:dyDescent="0.25">
      <c r="A253" s="2" t="s">
        <v>210</v>
      </c>
      <c r="B253" s="2" t="s">
        <v>60</v>
      </c>
      <c r="C253" s="3"/>
      <c r="D253" s="3"/>
      <c r="E253" s="3"/>
      <c r="F253" s="3"/>
      <c r="G253" s="3"/>
      <c r="H253" s="3"/>
      <c r="I253" s="3"/>
      <c r="J253" s="3" t="str">
        <f t="shared" si="8"/>
        <v/>
      </c>
      <c r="K253" s="3"/>
      <c r="L253" s="3">
        <f t="array" ref="L253">(IF(ISERROR(INDEX(Table45[[#All],[Lower secondary completion rate (%)]],MATCH(MAX(IF(Table45[[#All],[Country]]=B253,Table45[[#All],[Year]],0)),IF(Table45[[#All],[Country]]=B253,Table45[[#All],[Year]],"")))),"",INDEX(Table45[[#All],[Lower secondary completion rate (%)]],MATCH(MAX(IF(Table45[[#All],[Country]]=B253,Table45[[#All],[Year]],0)),IF(Table45[[#All],[Country]]=B253,Table45[[#All],[Year]],"")))*100))</f>
        <v>92.429810000000003</v>
      </c>
      <c r="M253" s="3">
        <f t="shared" si="9"/>
        <v>92.429810000000003</v>
      </c>
    </row>
    <row r="254" spans="1:13" ht="20.399999999999999" x14ac:dyDescent="0.25">
      <c r="A254" s="2" t="s">
        <v>210</v>
      </c>
      <c r="B254" s="2" t="s">
        <v>61</v>
      </c>
      <c r="C254" s="4"/>
      <c r="D254" s="6">
        <v>16.663080000000001</v>
      </c>
      <c r="E254" s="4"/>
      <c r="F254" s="4"/>
      <c r="G254" s="4"/>
      <c r="H254" s="4"/>
      <c r="I254" s="4"/>
      <c r="J254" s="4">
        <f t="shared" si="8"/>
        <v>16.663080000000001</v>
      </c>
      <c r="K254" s="4"/>
      <c r="L254" s="4">
        <f t="array" ref="L254">(IF(ISERROR(INDEX(Table45[[#All],[Lower secondary completion rate (%)]],MATCH(MAX(IF(Table45[[#All],[Country]]=B254,Table45[[#All],[Year]],0)),IF(Table45[[#All],[Country]]=B254,Table45[[#All],[Year]],"")))),"",INDEX(Table45[[#All],[Lower secondary completion rate (%)]],MATCH(MAX(IF(Table45[[#All],[Country]]=B254,Table45[[#All],[Year]],0)),IF(Table45[[#All],[Country]]=B254,Table45[[#All],[Year]],"")))*100))</f>
        <v>15.134230000000001</v>
      </c>
      <c r="M254" s="4">
        <f t="shared" si="9"/>
        <v>16.663080000000001</v>
      </c>
    </row>
    <row r="255" spans="1:13" ht="20.399999999999999" x14ac:dyDescent="0.25">
      <c r="A255" s="2" t="s">
        <v>210</v>
      </c>
      <c r="B255" s="2" t="s">
        <v>62</v>
      </c>
      <c r="C255" s="3"/>
      <c r="D255" s="3"/>
      <c r="E255" s="3"/>
      <c r="F255" s="3"/>
      <c r="G255" s="3"/>
      <c r="H255" s="3"/>
      <c r="I255" s="3"/>
      <c r="J255" s="3" t="str">
        <f t="shared" si="8"/>
        <v/>
      </c>
      <c r="K255" s="3"/>
      <c r="L255" s="3" t="str">
        <f t="array" ref="L255">(IF(ISERROR(INDEX(Table45[[#All],[Lower secondary completion rate (%)]],MATCH(MAX(IF(Table45[[#All],[Country]]=B255,Table45[[#All],[Year]],0)),IF(Table45[[#All],[Country]]=B255,Table45[[#All],[Year]],"")))),"",INDEX(Table45[[#All],[Lower secondary completion rate (%)]],MATCH(MAX(IF(Table45[[#All],[Country]]=B255,Table45[[#All],[Year]],0)),IF(Table45[[#All],[Country]]=B255,Table45[[#All],[Year]],"")))*100))</f>
        <v/>
      </c>
      <c r="M255" s="3" t="str">
        <f t="shared" si="9"/>
        <v/>
      </c>
    </row>
    <row r="256" spans="1:13" ht="20.399999999999999" x14ac:dyDescent="0.25">
      <c r="A256" s="2" t="s">
        <v>210</v>
      </c>
      <c r="B256" s="2" t="s">
        <v>63</v>
      </c>
      <c r="C256" s="4"/>
      <c r="D256" s="4"/>
      <c r="E256" s="4"/>
      <c r="F256" s="4"/>
      <c r="G256" s="4"/>
      <c r="H256" s="4"/>
      <c r="I256" s="4"/>
      <c r="J256" s="4" t="str">
        <f t="shared" si="8"/>
        <v/>
      </c>
      <c r="K256" s="4"/>
      <c r="L256" s="4">
        <f t="array" ref="L256">(IF(ISERROR(INDEX(Table45[[#All],[Lower secondary completion rate (%)]],MATCH(MAX(IF(Table45[[#All],[Country]]=B256,Table45[[#All],[Year]],0)),IF(Table45[[#All],[Country]]=B256,Table45[[#All],[Year]],"")))),"",INDEX(Table45[[#All],[Lower secondary completion rate (%)]],MATCH(MAX(IF(Table45[[#All],[Country]]=B256,Table45[[#All],[Year]],0)),IF(Table45[[#All],[Country]]=B256,Table45[[#All],[Year]],"")))*100))</f>
        <v>100</v>
      </c>
      <c r="M256" s="4">
        <f t="shared" si="9"/>
        <v>100</v>
      </c>
    </row>
    <row r="257" spans="1:13" ht="20.399999999999999" x14ac:dyDescent="0.25">
      <c r="A257" s="2" t="s">
        <v>210</v>
      </c>
      <c r="B257" s="2" t="s">
        <v>64</v>
      </c>
      <c r="C257" s="3"/>
      <c r="D257" s="3"/>
      <c r="E257" s="3"/>
      <c r="F257" s="3"/>
      <c r="G257" s="3"/>
      <c r="H257" s="3"/>
      <c r="I257" s="3"/>
      <c r="J257" s="3" t="str">
        <f t="shared" si="8"/>
        <v/>
      </c>
      <c r="K257" s="3"/>
      <c r="L257" s="3">
        <f t="array" ref="L257">(IF(ISERROR(INDEX(Table45[[#All],[Lower secondary completion rate (%)]],MATCH(MAX(IF(Table45[[#All],[Country]]=B257,Table45[[#All],[Year]],0)),IF(Table45[[#All],[Country]]=B257,Table45[[#All],[Year]],"")))),"",INDEX(Table45[[#All],[Lower secondary completion rate (%)]],MATCH(MAX(IF(Table45[[#All],[Country]]=B257,Table45[[#All],[Year]],0)),IF(Table45[[#All],[Country]]=B257,Table45[[#All],[Year]],"")))*100))</f>
        <v>86.774370000000005</v>
      </c>
      <c r="M257" s="3">
        <f t="shared" si="9"/>
        <v>86.774370000000005</v>
      </c>
    </row>
    <row r="258" spans="1:13" ht="20.399999999999999" x14ac:dyDescent="0.25">
      <c r="A258" s="2" t="s">
        <v>210</v>
      </c>
      <c r="B258" s="2" t="s">
        <v>65</v>
      </c>
      <c r="C258" s="4"/>
      <c r="D258" s="4"/>
      <c r="E258" s="6">
        <v>39.793909999999997</v>
      </c>
      <c r="F258" s="4"/>
      <c r="G258" s="4"/>
      <c r="H258" s="4"/>
      <c r="I258" s="4"/>
      <c r="J258" s="4">
        <f t="shared" si="8"/>
        <v>39.793909999999997</v>
      </c>
      <c r="K258" s="4"/>
      <c r="L258" s="4">
        <f t="array" ref="L258">(IF(ISERROR(INDEX(Table45[[#All],[Lower secondary completion rate (%)]],MATCH(MAX(IF(Table45[[#All],[Country]]=B258,Table45[[#All],[Year]],0)),IF(Table45[[#All],[Country]]=B258,Table45[[#All],[Year]],"")))),"",INDEX(Table45[[#All],[Lower secondary completion rate (%)]],MATCH(MAX(IF(Table45[[#All],[Country]]=B258,Table45[[#All],[Year]],0)),IF(Table45[[#All],[Country]]=B258,Table45[[#All],[Year]],"")))*100))</f>
        <v>36.426180000000002</v>
      </c>
      <c r="M258" s="4">
        <f t="shared" si="9"/>
        <v>39.793909999999997</v>
      </c>
    </row>
    <row r="259" spans="1:13" ht="20.399999999999999" x14ac:dyDescent="0.25">
      <c r="A259" s="2" t="s">
        <v>210</v>
      </c>
      <c r="B259" s="2" t="s">
        <v>66</v>
      </c>
      <c r="C259" s="3"/>
      <c r="D259" s="3"/>
      <c r="E259" s="3"/>
      <c r="F259" s="5">
        <v>49.465960000000003</v>
      </c>
      <c r="G259" s="3"/>
      <c r="H259" s="3"/>
      <c r="I259" s="3"/>
      <c r="J259" s="3">
        <f t="shared" si="8"/>
        <v>49.465960000000003</v>
      </c>
      <c r="K259" s="3"/>
      <c r="L259" s="3">
        <f t="array" ref="L259">(IF(ISERROR(INDEX(Table45[[#All],[Lower secondary completion rate (%)]],MATCH(MAX(IF(Table45[[#All],[Country]]=B259,Table45[[#All],[Year]],0)),IF(Table45[[#All],[Country]]=B259,Table45[[#All],[Year]],"")))),"",INDEX(Table45[[#All],[Lower secondary completion rate (%)]],MATCH(MAX(IF(Table45[[#All],[Country]]=B259,Table45[[#All],[Year]],0)),IF(Table45[[#All],[Country]]=B259,Table45[[#All],[Year]],"")))*100))</f>
        <v>44.216810000000002</v>
      </c>
      <c r="M259" s="3">
        <f t="shared" si="9"/>
        <v>49.465960000000003</v>
      </c>
    </row>
    <row r="260" spans="1:13" ht="20.399999999999999" x14ac:dyDescent="0.25">
      <c r="A260" s="2" t="s">
        <v>210</v>
      </c>
      <c r="B260" s="2" t="s">
        <v>67</v>
      </c>
      <c r="C260" s="4"/>
      <c r="D260" s="4"/>
      <c r="E260" s="4"/>
      <c r="F260" s="4"/>
      <c r="G260" s="4"/>
      <c r="H260" s="4"/>
      <c r="I260" s="4"/>
      <c r="J260" s="4" t="str">
        <f t="shared" si="8"/>
        <v/>
      </c>
      <c r="K260" s="4"/>
      <c r="L260" s="4">
        <f t="array" ref="L260">(IF(ISERROR(INDEX(Table45[[#All],[Lower secondary completion rate (%)]],MATCH(MAX(IF(Table45[[#All],[Country]]=B260,Table45[[#All],[Year]],0)),IF(Table45[[#All],[Country]]=B260,Table45[[#All],[Year]],"")))),"",INDEX(Table45[[#All],[Lower secondary completion rate (%)]],MATCH(MAX(IF(Table45[[#All],[Country]]=B260,Table45[[#All],[Year]],0)),IF(Table45[[#All],[Country]]=B260,Table45[[#All],[Year]],"")))*100))</f>
        <v>96.128709999999998</v>
      </c>
      <c r="M260" s="4">
        <f t="shared" si="9"/>
        <v>96.128709999999998</v>
      </c>
    </row>
    <row r="261" spans="1:13" ht="20.399999999999999" x14ac:dyDescent="0.25">
      <c r="A261" s="2" t="s">
        <v>210</v>
      </c>
      <c r="B261" s="2" t="s">
        <v>68</v>
      </c>
      <c r="C261" s="3"/>
      <c r="D261" s="3"/>
      <c r="E261" s="3"/>
      <c r="F261" s="3"/>
      <c r="G261" s="3"/>
      <c r="H261" s="3"/>
      <c r="I261" s="3"/>
      <c r="J261" s="3" t="str">
        <f t="shared" si="8"/>
        <v/>
      </c>
      <c r="K261" s="3"/>
      <c r="L261" s="3">
        <f t="array" ref="L261">(IF(ISERROR(INDEX(Table45[[#All],[Lower secondary completion rate (%)]],MATCH(MAX(IF(Table45[[#All],[Country]]=B261,Table45[[#All],[Year]],0)),IF(Table45[[#All],[Country]]=B261,Table45[[#All],[Year]],"")))),"",INDEX(Table45[[#All],[Lower secondary completion rate (%)]],MATCH(MAX(IF(Table45[[#All],[Country]]=B261,Table45[[#All],[Year]],0)),IF(Table45[[#All],[Country]]=B261,Table45[[#All],[Year]],"")))*100))</f>
        <v>85.353700000000003</v>
      </c>
      <c r="M261" s="3">
        <f t="shared" si="9"/>
        <v>85.353700000000003</v>
      </c>
    </row>
    <row r="262" spans="1:13" ht="20.399999999999999" x14ac:dyDescent="0.25">
      <c r="A262" s="2" t="s">
        <v>210</v>
      </c>
      <c r="B262" s="2" t="s">
        <v>69</v>
      </c>
      <c r="C262" s="6">
        <v>51.555210000000002</v>
      </c>
      <c r="D262" s="4"/>
      <c r="E262" s="4"/>
      <c r="F262" s="4"/>
      <c r="G262" s="4"/>
      <c r="H262" s="6">
        <v>51.461919999999999</v>
      </c>
      <c r="I262" s="4"/>
      <c r="J262" s="4">
        <f t="shared" si="8"/>
        <v>51.461919999999999</v>
      </c>
      <c r="K262" s="4"/>
      <c r="L262" s="4">
        <f t="array" ref="L262">(IF(ISERROR(INDEX(Table45[[#All],[Lower secondary completion rate (%)]],MATCH(MAX(IF(Table45[[#All],[Country]]=B262,Table45[[#All],[Year]],0)),IF(Table45[[#All],[Country]]=B262,Table45[[#All],[Year]],"")))),"",INDEX(Table45[[#All],[Lower secondary completion rate (%)]],MATCH(MAX(IF(Table45[[#All],[Country]]=B262,Table45[[#All],[Year]],0)),IF(Table45[[#All],[Country]]=B262,Table45[[#All],[Year]],"")))*100))</f>
        <v>53.619669999999999</v>
      </c>
      <c r="M262" s="4">
        <f t="shared" si="9"/>
        <v>51.461919999999999</v>
      </c>
    </row>
    <row r="263" spans="1:13" ht="20.399999999999999" x14ac:dyDescent="0.25">
      <c r="A263" s="2" t="s">
        <v>210</v>
      </c>
      <c r="B263" s="2" t="s">
        <v>70</v>
      </c>
      <c r="C263" s="3"/>
      <c r="D263" s="3"/>
      <c r="E263" s="3"/>
      <c r="F263" s="3"/>
      <c r="G263" s="3"/>
      <c r="H263" s="3"/>
      <c r="I263" s="3"/>
      <c r="J263" s="3" t="str">
        <f t="shared" si="8"/>
        <v/>
      </c>
      <c r="K263" s="3"/>
      <c r="L263" s="3">
        <f t="array" ref="L263">(IF(ISERROR(INDEX(Table45[[#All],[Lower secondary completion rate (%)]],MATCH(MAX(IF(Table45[[#All],[Country]]=B263,Table45[[#All],[Year]],0)),IF(Table45[[#All],[Country]]=B263,Table45[[#All],[Year]],"")))),"",INDEX(Table45[[#All],[Lower secondary completion rate (%)]],MATCH(MAX(IF(Table45[[#All],[Country]]=B263,Table45[[#All],[Year]],0)),IF(Table45[[#All],[Country]]=B263,Table45[[#All],[Year]],"")))*100))</f>
        <v>98.962940000000003</v>
      </c>
      <c r="M263" s="3">
        <f t="shared" si="9"/>
        <v>98.962940000000003</v>
      </c>
    </row>
    <row r="264" spans="1:13" ht="20.399999999999999" x14ac:dyDescent="0.25">
      <c r="A264" s="2" t="s">
        <v>210</v>
      </c>
      <c r="B264" s="2" t="s">
        <v>71</v>
      </c>
      <c r="C264" s="4"/>
      <c r="D264" s="4"/>
      <c r="E264" s="4"/>
      <c r="F264" s="4"/>
      <c r="G264" s="4"/>
      <c r="H264" s="4"/>
      <c r="I264" s="4"/>
      <c r="J264" s="4" t="str">
        <f t="shared" si="8"/>
        <v/>
      </c>
      <c r="K264" s="4"/>
      <c r="L264" s="4" t="str">
        <f t="array" ref="L264">(IF(ISERROR(INDEX(Table45[[#All],[Lower secondary completion rate (%)]],MATCH(MAX(IF(Table45[[#All],[Country]]=B264,Table45[[#All],[Year]],0)),IF(Table45[[#All],[Country]]=B264,Table45[[#All],[Year]],"")))),"",INDEX(Table45[[#All],[Lower secondary completion rate (%)]],MATCH(MAX(IF(Table45[[#All],[Country]]=B264,Table45[[#All],[Year]],0)),IF(Table45[[#All],[Country]]=B264,Table45[[#All],[Year]],"")))*100))</f>
        <v/>
      </c>
      <c r="M264" s="4" t="str">
        <f t="shared" si="9"/>
        <v/>
      </c>
    </row>
    <row r="265" spans="1:13" ht="20.399999999999999" x14ac:dyDescent="0.25">
      <c r="A265" s="2" t="s">
        <v>210</v>
      </c>
      <c r="B265" s="2" t="s">
        <v>72</v>
      </c>
      <c r="C265" s="3"/>
      <c r="D265" s="3"/>
      <c r="E265" s="3"/>
      <c r="F265" s="3"/>
      <c r="G265" s="3"/>
      <c r="H265" s="3"/>
      <c r="I265" s="3"/>
      <c r="J265" s="3" t="str">
        <f t="shared" si="8"/>
        <v/>
      </c>
      <c r="K265" s="3"/>
      <c r="L265" s="3">
        <f t="array" ref="L265">(IF(ISERROR(INDEX(Table45[[#All],[Lower secondary completion rate (%)]],MATCH(MAX(IF(Table45[[#All],[Country]]=B265,Table45[[#All],[Year]],0)),IF(Table45[[#All],[Country]]=B265,Table45[[#All],[Year]],"")))),"",INDEX(Table45[[#All],[Lower secondary completion rate (%)]],MATCH(MAX(IF(Table45[[#All],[Country]]=B265,Table45[[#All],[Year]],0)),IF(Table45[[#All],[Country]]=B265,Table45[[#All],[Year]],"")))*100))</f>
        <v>38.046600000000005</v>
      </c>
      <c r="M265" s="3">
        <f t="shared" si="9"/>
        <v>38.046600000000005</v>
      </c>
    </row>
    <row r="266" spans="1:13" ht="20.399999999999999" x14ac:dyDescent="0.25">
      <c r="A266" s="2" t="s">
        <v>210</v>
      </c>
      <c r="B266" s="2" t="s">
        <v>73</v>
      </c>
      <c r="C266" s="4"/>
      <c r="D266" s="4"/>
      <c r="E266" s="6">
        <v>32.297600000000003</v>
      </c>
      <c r="F266" s="4"/>
      <c r="G266" s="4"/>
      <c r="H266" s="4"/>
      <c r="I266" s="4"/>
      <c r="J266" s="4">
        <f t="shared" si="8"/>
        <v>32.297600000000003</v>
      </c>
      <c r="K266" s="4"/>
      <c r="L266" s="4">
        <f t="array" ref="L266">(IF(ISERROR(INDEX(Table45[[#All],[Lower secondary completion rate (%)]],MATCH(MAX(IF(Table45[[#All],[Country]]=B266,Table45[[#All],[Year]],0)),IF(Table45[[#All],[Country]]=B266,Table45[[#All],[Year]],"")))),"",INDEX(Table45[[#All],[Lower secondary completion rate (%)]],MATCH(MAX(IF(Table45[[#All],[Country]]=B266,Table45[[#All],[Year]],0)),IF(Table45[[#All],[Country]]=B266,Table45[[#All],[Year]],"")))*100))</f>
        <v>25.947050000000001</v>
      </c>
      <c r="M266" s="4">
        <f t="shared" si="9"/>
        <v>32.297600000000003</v>
      </c>
    </row>
    <row r="267" spans="1:13" ht="20.399999999999999" x14ac:dyDescent="0.25">
      <c r="A267" s="2" t="s">
        <v>210</v>
      </c>
      <c r="B267" s="2" t="s">
        <v>74</v>
      </c>
      <c r="C267" s="3"/>
      <c r="D267" s="3"/>
      <c r="E267" s="3"/>
      <c r="F267" s="3"/>
      <c r="G267" s="3"/>
      <c r="H267" s="3"/>
      <c r="I267" s="3"/>
      <c r="J267" s="3" t="str">
        <f t="shared" si="8"/>
        <v/>
      </c>
      <c r="K267" s="3"/>
      <c r="L267" s="3" t="str">
        <f t="array" ref="L267">(IF(ISERROR(INDEX(Table45[[#All],[Lower secondary completion rate (%)]],MATCH(MAX(IF(Table45[[#All],[Country]]=B267,Table45[[#All],[Year]],0)),IF(Table45[[#All],[Country]]=B267,Table45[[#All],[Year]],"")))),"",INDEX(Table45[[#All],[Lower secondary completion rate (%)]],MATCH(MAX(IF(Table45[[#All],[Country]]=B267,Table45[[#All],[Year]],0)),IF(Table45[[#All],[Country]]=B267,Table45[[#All],[Year]],"")))*100))</f>
        <v/>
      </c>
      <c r="M267" s="3" t="str">
        <f t="shared" si="9"/>
        <v/>
      </c>
    </row>
    <row r="268" spans="1:13" ht="20.399999999999999" x14ac:dyDescent="0.25">
      <c r="A268" s="2" t="s">
        <v>210</v>
      </c>
      <c r="B268" s="2" t="s">
        <v>75</v>
      </c>
      <c r="C268" s="4"/>
      <c r="D268" s="4"/>
      <c r="E268" s="4"/>
      <c r="F268" s="4"/>
      <c r="G268" s="4"/>
      <c r="H268" s="4"/>
      <c r="I268" s="4"/>
      <c r="J268" s="4" t="str">
        <f t="shared" si="8"/>
        <v/>
      </c>
      <c r="K268" s="4"/>
      <c r="L268" s="4" t="str">
        <f t="array" ref="L268">(IF(ISERROR(INDEX(Table45[[#All],[Lower secondary completion rate (%)]],MATCH(MAX(IF(Table45[[#All],[Country]]=B268,Table45[[#All],[Year]],0)),IF(Table45[[#All],[Country]]=B268,Table45[[#All],[Year]],"")))),"",INDEX(Table45[[#All],[Lower secondary completion rate (%)]],MATCH(MAX(IF(Table45[[#All],[Country]]=B268,Table45[[#All],[Year]],0)),IF(Table45[[#All],[Country]]=B268,Table45[[#All],[Year]],"")))*100))</f>
        <v/>
      </c>
      <c r="M268" s="4" t="str">
        <f t="shared" si="9"/>
        <v/>
      </c>
    </row>
    <row r="269" spans="1:13" ht="20.399999999999999" x14ac:dyDescent="0.25">
      <c r="A269" s="2" t="s">
        <v>210</v>
      </c>
      <c r="B269" s="2" t="s">
        <v>76</v>
      </c>
      <c r="C269" s="3"/>
      <c r="D269" s="3"/>
      <c r="E269" s="5">
        <v>28.997779999999999</v>
      </c>
      <c r="F269" s="3"/>
      <c r="G269" s="3"/>
      <c r="H269" s="3"/>
      <c r="I269" s="3"/>
      <c r="J269" s="3">
        <f t="shared" si="8"/>
        <v>28.997779999999999</v>
      </c>
      <c r="K269" s="3"/>
      <c r="L269" s="3">
        <f t="array" ref="L269">(IF(ISERROR(INDEX(Table45[[#All],[Lower secondary completion rate (%)]],MATCH(MAX(IF(Table45[[#All],[Country]]=B269,Table45[[#All],[Year]],0)),IF(Table45[[#All],[Country]]=B269,Table45[[#All],[Year]],"")))),"",INDEX(Table45[[#All],[Lower secondary completion rate (%)]],MATCH(MAX(IF(Table45[[#All],[Country]]=B269,Table45[[#All],[Year]],0)),IF(Table45[[#All],[Country]]=B269,Table45[[#All],[Year]],"")))*100))</f>
        <v>36.732880000000002</v>
      </c>
      <c r="M269" s="3">
        <f t="shared" si="9"/>
        <v>28.997779999999999</v>
      </c>
    </row>
    <row r="270" spans="1:13" ht="20.399999999999999" x14ac:dyDescent="0.25">
      <c r="A270" s="2" t="s">
        <v>210</v>
      </c>
      <c r="B270" s="2" t="s">
        <v>77</v>
      </c>
      <c r="C270" s="4"/>
      <c r="D270" s="6">
        <v>41.834139999999998</v>
      </c>
      <c r="E270" s="4"/>
      <c r="F270" s="4"/>
      <c r="G270" s="4"/>
      <c r="H270" s="4"/>
      <c r="I270" s="4"/>
      <c r="J270" s="4">
        <f t="shared" si="8"/>
        <v>41.834139999999998</v>
      </c>
      <c r="K270" s="4"/>
      <c r="L270" s="4">
        <f t="array" ref="L270">(IF(ISERROR(INDEX(Table45[[#All],[Lower secondary completion rate (%)]],MATCH(MAX(IF(Table45[[#All],[Country]]=B270,Table45[[#All],[Year]],0)),IF(Table45[[#All],[Country]]=B270,Table45[[#All],[Year]],"")))),"",INDEX(Table45[[#All],[Lower secondary completion rate (%)]],MATCH(MAX(IF(Table45[[#All],[Country]]=B270,Table45[[#All],[Year]],0)),IF(Table45[[#All],[Country]]=B270,Table45[[#All],[Year]],"")))*100))</f>
        <v>37.532690000000002</v>
      </c>
      <c r="M270" s="4">
        <f t="shared" si="9"/>
        <v>41.834139999999998</v>
      </c>
    </row>
    <row r="271" spans="1:13" ht="20.399999999999999" x14ac:dyDescent="0.25">
      <c r="A271" s="2" t="s">
        <v>210</v>
      </c>
      <c r="B271" s="2" t="s">
        <v>78</v>
      </c>
      <c r="C271" s="3"/>
      <c r="D271" s="3"/>
      <c r="E271" s="3"/>
      <c r="F271" s="3"/>
      <c r="G271" s="3"/>
      <c r="H271" s="3"/>
      <c r="I271" s="3"/>
      <c r="J271" s="3" t="str">
        <f t="shared" si="8"/>
        <v/>
      </c>
      <c r="K271" s="3"/>
      <c r="L271" s="3">
        <f t="array" ref="L271">(IF(ISERROR(INDEX(Table45[[#All],[Lower secondary completion rate (%)]],MATCH(MAX(IF(Table45[[#All],[Country]]=B271,Table45[[#All],[Year]],0)),IF(Table45[[#All],[Country]]=B271,Table45[[#All],[Year]],"")))),"",INDEX(Table45[[#All],[Lower secondary completion rate (%)]],MATCH(MAX(IF(Table45[[#All],[Country]]=B271,Table45[[#All],[Year]],0)),IF(Table45[[#All],[Country]]=B271,Table45[[#All],[Year]],"")))*100))</f>
        <v>98.231250000000003</v>
      </c>
      <c r="M271" s="3">
        <f t="shared" si="9"/>
        <v>98.231250000000003</v>
      </c>
    </row>
    <row r="272" spans="1:13" ht="20.399999999999999" x14ac:dyDescent="0.25">
      <c r="A272" s="2" t="s">
        <v>210</v>
      </c>
      <c r="B272" s="2" t="s">
        <v>79</v>
      </c>
      <c r="C272" s="4"/>
      <c r="D272" s="4"/>
      <c r="E272" s="4"/>
      <c r="F272" s="4"/>
      <c r="G272" s="4"/>
      <c r="H272" s="4"/>
      <c r="I272" s="4"/>
      <c r="J272" s="4" t="str">
        <f t="shared" ref="J272:J335" si="10">IFERROR(LOOKUP(2,1/(C272:I272&lt;&gt;""),C272:I272),"")</f>
        <v/>
      </c>
      <c r="K272" s="4"/>
      <c r="L272" s="4">
        <f t="array" ref="L272">(IF(ISERROR(INDEX(Table45[[#All],[Lower secondary completion rate (%)]],MATCH(MAX(IF(Table45[[#All],[Country]]=B272,Table45[[#All],[Year]],0)),IF(Table45[[#All],[Country]]=B272,Table45[[#All],[Year]],"")))),"",INDEX(Table45[[#All],[Lower secondary completion rate (%)]],MATCH(MAX(IF(Table45[[#All],[Country]]=B272,Table45[[#All],[Year]],0)),IF(Table45[[#All],[Country]]=B272,Table45[[#All],[Year]],"")))*100))</f>
        <v>99.743589999999998</v>
      </c>
      <c r="M272" s="4">
        <f t="shared" ref="M272:M335" si="11">IF(ISNUMBER(J272),J272,IF(ISNUMBER(K272),K272,IF(ISBLANK(L272),"",L272)))</f>
        <v>99.743589999999998</v>
      </c>
    </row>
    <row r="273" spans="1:13" ht="20.399999999999999" x14ac:dyDescent="0.25">
      <c r="A273" s="2" t="s">
        <v>210</v>
      </c>
      <c r="B273" s="2" t="s">
        <v>80</v>
      </c>
      <c r="C273" s="3"/>
      <c r="D273" s="3"/>
      <c r="E273" s="3"/>
      <c r="F273" s="3"/>
      <c r="G273" s="3"/>
      <c r="H273" s="3"/>
      <c r="I273" s="3"/>
      <c r="J273" s="3" t="str">
        <f t="shared" si="10"/>
        <v/>
      </c>
      <c r="K273" s="3"/>
      <c r="L273" s="3">
        <f t="array" ref="L273">(IF(ISERROR(INDEX(Table45[[#All],[Lower secondary completion rate (%)]],MATCH(MAX(IF(Table45[[#All],[Country]]=B273,Table45[[#All],[Year]],0)),IF(Table45[[#All],[Country]]=B273,Table45[[#All],[Year]],"")))),"",INDEX(Table45[[#All],[Lower secondary completion rate (%)]],MATCH(MAX(IF(Table45[[#All],[Country]]=B273,Table45[[#All],[Year]],0)),IF(Table45[[#All],[Country]]=B273,Table45[[#All],[Year]],"")))*100))</f>
        <v>73.583069999999992</v>
      </c>
      <c r="M273" s="3">
        <f t="shared" si="11"/>
        <v>73.583069999999992</v>
      </c>
    </row>
    <row r="274" spans="1:13" ht="20.399999999999999" x14ac:dyDescent="0.25">
      <c r="A274" s="2" t="s">
        <v>210</v>
      </c>
      <c r="B274" s="2" t="s">
        <v>81</v>
      </c>
      <c r="C274" s="4"/>
      <c r="D274" s="4"/>
      <c r="E274" s="4"/>
      <c r="F274" s="4"/>
      <c r="G274" s="4"/>
      <c r="H274" s="4"/>
      <c r="I274" s="4"/>
      <c r="J274" s="4" t="str">
        <f t="shared" si="10"/>
        <v/>
      </c>
      <c r="K274" s="4"/>
      <c r="L274" s="4">
        <f t="array" ref="L274">(IF(ISERROR(INDEX(Table45[[#All],[Lower secondary completion rate (%)]],MATCH(MAX(IF(Table45[[#All],[Country]]=B274,Table45[[#All],[Year]],0)),IF(Table45[[#All],[Country]]=B274,Table45[[#All],[Year]],"")))),"",INDEX(Table45[[#All],[Lower secondary completion rate (%)]],MATCH(MAX(IF(Table45[[#All],[Country]]=B274,Table45[[#All],[Year]],0)),IF(Table45[[#All],[Country]]=B274,Table45[[#All],[Year]],"")))*100))</f>
        <v>75.871160000000003</v>
      </c>
      <c r="M274" s="4">
        <f t="shared" si="11"/>
        <v>75.871160000000003</v>
      </c>
    </row>
    <row r="275" spans="1:13" ht="20.399999999999999" x14ac:dyDescent="0.25">
      <c r="A275" s="2" t="s">
        <v>210</v>
      </c>
      <c r="B275" s="2" t="s">
        <v>82</v>
      </c>
      <c r="C275" s="3"/>
      <c r="D275" s="3"/>
      <c r="E275" s="3"/>
      <c r="F275" s="3"/>
      <c r="G275" s="3"/>
      <c r="H275" s="3"/>
      <c r="I275" s="3"/>
      <c r="J275" s="3" t="str">
        <f t="shared" si="10"/>
        <v/>
      </c>
      <c r="K275" s="3"/>
      <c r="L275" s="3" t="str">
        <f t="array" ref="L275">(IF(ISERROR(INDEX(Table45[[#All],[Lower secondary completion rate (%)]],MATCH(MAX(IF(Table45[[#All],[Country]]=B275,Table45[[#All],[Year]],0)),IF(Table45[[#All],[Country]]=B275,Table45[[#All],[Year]],"")))),"",INDEX(Table45[[#All],[Lower secondary completion rate (%)]],MATCH(MAX(IF(Table45[[#All],[Country]]=B275,Table45[[#All],[Year]],0)),IF(Table45[[#All],[Country]]=B275,Table45[[#All],[Year]],"")))*100))</f>
        <v/>
      </c>
      <c r="M275" s="3" t="str">
        <f t="shared" si="11"/>
        <v/>
      </c>
    </row>
    <row r="276" spans="1:13" ht="20.399999999999999" x14ac:dyDescent="0.25">
      <c r="A276" s="2" t="s">
        <v>210</v>
      </c>
      <c r="B276" s="2" t="s">
        <v>83</v>
      </c>
      <c r="C276" s="4"/>
      <c r="D276" s="6">
        <v>37.953580000000002</v>
      </c>
      <c r="E276" s="4"/>
      <c r="F276" s="4"/>
      <c r="G276" s="4"/>
      <c r="H276" s="4"/>
      <c r="I276" s="4"/>
      <c r="J276" s="4">
        <f t="shared" si="10"/>
        <v>37.953580000000002</v>
      </c>
      <c r="K276" s="4"/>
      <c r="L276" s="4">
        <f t="array" ref="L276">(IF(ISERROR(INDEX(Table45[[#All],[Lower secondary completion rate (%)]],MATCH(MAX(IF(Table45[[#All],[Country]]=B276,Table45[[#All],[Year]],0)),IF(Table45[[#All],[Country]]=B276,Table45[[#All],[Year]],"")))),"",INDEX(Table45[[#All],[Lower secondary completion rate (%)]],MATCH(MAX(IF(Table45[[#All],[Country]]=B276,Table45[[#All],[Year]],0)),IF(Table45[[#All],[Country]]=B276,Table45[[#All],[Year]],"")))*100))</f>
        <v>31.94539</v>
      </c>
      <c r="M276" s="4">
        <f t="shared" si="11"/>
        <v>37.953580000000002</v>
      </c>
    </row>
    <row r="277" spans="1:13" ht="20.399999999999999" x14ac:dyDescent="0.25">
      <c r="A277" s="2" t="s">
        <v>210</v>
      </c>
      <c r="B277" s="2" t="s">
        <v>84</v>
      </c>
      <c r="C277" s="3"/>
      <c r="D277" s="3"/>
      <c r="E277" s="3"/>
      <c r="F277" s="3"/>
      <c r="G277" s="3"/>
      <c r="H277" s="3"/>
      <c r="I277" s="3"/>
      <c r="J277" s="3" t="str">
        <f t="shared" si="10"/>
        <v/>
      </c>
      <c r="K277" s="3"/>
      <c r="L277" s="3" t="str">
        <f t="array" ref="L277">(IF(ISERROR(INDEX(Table45[[#All],[Lower secondary completion rate (%)]],MATCH(MAX(IF(Table45[[#All],[Country]]=B277,Table45[[#All],[Year]],0)),IF(Table45[[#All],[Country]]=B277,Table45[[#All],[Year]],"")))),"",INDEX(Table45[[#All],[Lower secondary completion rate (%)]],MATCH(MAX(IF(Table45[[#All],[Country]]=B277,Table45[[#All],[Year]],0)),IF(Table45[[#All],[Country]]=B277,Table45[[#All],[Year]],"")))*100))</f>
        <v/>
      </c>
      <c r="M277" s="3" t="str">
        <f t="shared" si="11"/>
        <v/>
      </c>
    </row>
    <row r="278" spans="1:13" ht="20.399999999999999" x14ac:dyDescent="0.25">
      <c r="A278" s="2" t="s">
        <v>210</v>
      </c>
      <c r="B278" s="2" t="s">
        <v>85</v>
      </c>
      <c r="C278" s="4"/>
      <c r="D278" s="4"/>
      <c r="E278" s="4"/>
      <c r="F278" s="4"/>
      <c r="G278" s="4"/>
      <c r="H278" s="4"/>
      <c r="I278" s="4"/>
      <c r="J278" s="4" t="str">
        <f t="shared" si="10"/>
        <v/>
      </c>
      <c r="K278" s="4"/>
      <c r="L278" s="4">
        <f t="array" ref="L278">(IF(ISERROR(INDEX(Table45[[#All],[Lower secondary completion rate (%)]],MATCH(MAX(IF(Table45[[#All],[Country]]=B278,Table45[[#All],[Year]],0)),IF(Table45[[#All],[Country]]=B278,Table45[[#All],[Year]],"")))),"",INDEX(Table45[[#All],[Lower secondary completion rate (%)]],MATCH(MAX(IF(Table45[[#All],[Country]]=B278,Table45[[#All],[Year]],0)),IF(Table45[[#All],[Country]]=B278,Table45[[#All],[Year]],"")))*100))</f>
        <v>95.346249999999998</v>
      </c>
      <c r="M278" s="4">
        <f t="shared" si="11"/>
        <v>95.346249999999998</v>
      </c>
    </row>
    <row r="279" spans="1:13" ht="20.399999999999999" x14ac:dyDescent="0.25">
      <c r="A279" s="2" t="s">
        <v>210</v>
      </c>
      <c r="B279" s="2" t="s">
        <v>86</v>
      </c>
      <c r="C279" s="3"/>
      <c r="D279" s="3"/>
      <c r="E279" s="3"/>
      <c r="F279" s="3"/>
      <c r="G279" s="3"/>
      <c r="H279" s="3"/>
      <c r="I279" s="3"/>
      <c r="J279" s="3" t="str">
        <f t="shared" si="10"/>
        <v/>
      </c>
      <c r="K279" s="3"/>
      <c r="L279" s="3">
        <f t="array" ref="L279">(IF(ISERROR(INDEX(Table45[[#All],[Lower secondary completion rate (%)]],MATCH(MAX(IF(Table45[[#All],[Country]]=B279,Table45[[#All],[Year]],0)),IF(Table45[[#All],[Country]]=B279,Table45[[#All],[Year]],"")))),"",INDEX(Table45[[#All],[Lower secondary completion rate (%)]],MATCH(MAX(IF(Table45[[#All],[Country]]=B279,Table45[[#All],[Year]],0)),IF(Table45[[#All],[Country]]=B279,Table45[[#All],[Year]],"")))*100))</f>
        <v>98.199269999999999</v>
      </c>
      <c r="M279" s="3">
        <f t="shared" si="11"/>
        <v>98.199269999999999</v>
      </c>
    </row>
    <row r="280" spans="1:13" ht="20.399999999999999" x14ac:dyDescent="0.25">
      <c r="A280" s="2" t="s">
        <v>210</v>
      </c>
      <c r="B280" s="2" t="s">
        <v>87</v>
      </c>
      <c r="C280" s="4"/>
      <c r="D280" s="4"/>
      <c r="E280" s="4"/>
      <c r="F280" s="4"/>
      <c r="G280" s="4"/>
      <c r="H280" s="4"/>
      <c r="I280" s="4"/>
      <c r="J280" s="4" t="str">
        <f t="shared" si="10"/>
        <v/>
      </c>
      <c r="K280" s="4"/>
      <c r="L280" s="4">
        <f t="array" ref="L280">(IF(ISERROR(INDEX(Table45[[#All],[Lower secondary completion rate (%)]],MATCH(MAX(IF(Table45[[#All],[Country]]=B280,Table45[[#All],[Year]],0)),IF(Table45[[#All],[Country]]=B280,Table45[[#All],[Year]],"")))),"",INDEX(Table45[[#All],[Lower secondary completion rate (%)]],MATCH(MAX(IF(Table45[[#All],[Country]]=B280,Table45[[#All],[Year]],0)),IF(Table45[[#All],[Country]]=B280,Table45[[#All],[Year]],"")))*100))</f>
        <v>94.633179999999996</v>
      </c>
      <c r="M280" s="4">
        <f t="shared" si="11"/>
        <v>94.633179999999996</v>
      </c>
    </row>
    <row r="281" spans="1:13" ht="20.399999999999999" x14ac:dyDescent="0.25">
      <c r="A281" s="2" t="s">
        <v>210</v>
      </c>
      <c r="B281" s="2" t="s">
        <v>88</v>
      </c>
      <c r="C281" s="3"/>
      <c r="D281" s="3"/>
      <c r="E281" s="3"/>
      <c r="F281" s="3"/>
      <c r="G281" s="3"/>
      <c r="H281" s="3"/>
      <c r="I281" s="3"/>
      <c r="J281" s="3" t="str">
        <f t="shared" si="10"/>
        <v/>
      </c>
      <c r="K281" s="3"/>
      <c r="L281" s="3" t="str">
        <f t="array" ref="L281">(IF(ISERROR(INDEX(Table45[[#All],[Lower secondary completion rate (%)]],MATCH(MAX(IF(Table45[[#All],[Country]]=B281,Table45[[#All],[Year]],0)),IF(Table45[[#All],[Country]]=B281,Table45[[#All],[Year]],"")))),"",INDEX(Table45[[#All],[Lower secondary completion rate (%)]],MATCH(MAX(IF(Table45[[#All],[Country]]=B281,Table45[[#All],[Year]],0)),IF(Table45[[#All],[Country]]=B281,Table45[[#All],[Year]],"")))*100))</f>
        <v/>
      </c>
      <c r="M281" s="3" t="str">
        <f t="shared" si="11"/>
        <v/>
      </c>
    </row>
    <row r="282" spans="1:13" ht="20.399999999999999" x14ac:dyDescent="0.25">
      <c r="A282" s="2" t="s">
        <v>210</v>
      </c>
      <c r="B282" s="2" t="s">
        <v>89</v>
      </c>
      <c r="C282" s="4"/>
      <c r="D282" s="4"/>
      <c r="E282" s="4"/>
      <c r="F282" s="4"/>
      <c r="G282" s="4"/>
      <c r="H282" s="4"/>
      <c r="I282" s="4"/>
      <c r="J282" s="4" t="str">
        <f t="shared" si="10"/>
        <v/>
      </c>
      <c r="K282" s="4"/>
      <c r="L282" s="4">
        <f t="array" ref="L282">(IF(ISERROR(INDEX(Table45[[#All],[Lower secondary completion rate (%)]],MATCH(MAX(IF(Table45[[#All],[Country]]=B282,Table45[[#All],[Year]],0)),IF(Table45[[#All],[Country]]=B282,Table45[[#All],[Year]],"")))),"",INDEX(Table45[[#All],[Lower secondary completion rate (%)]],MATCH(MAX(IF(Table45[[#All],[Country]]=B282,Table45[[#All],[Year]],0)),IF(Table45[[#All],[Country]]=B282,Table45[[#All],[Year]],"")))*100))</f>
        <v>77.886619999999994</v>
      </c>
      <c r="M282" s="4">
        <f t="shared" si="11"/>
        <v>77.886619999999994</v>
      </c>
    </row>
    <row r="283" spans="1:13" ht="20.399999999999999" x14ac:dyDescent="0.25">
      <c r="A283" s="2" t="s">
        <v>210</v>
      </c>
      <c r="B283" s="2" t="s">
        <v>90</v>
      </c>
      <c r="C283" s="3"/>
      <c r="D283" s="3"/>
      <c r="E283" s="3"/>
      <c r="F283" s="3"/>
      <c r="G283" s="3"/>
      <c r="H283" s="3"/>
      <c r="I283" s="3"/>
      <c r="J283" s="3" t="str">
        <f t="shared" si="10"/>
        <v/>
      </c>
      <c r="K283" s="3"/>
      <c r="L283" s="3">
        <f t="array" ref="L283">(IF(ISERROR(INDEX(Table45[[#All],[Lower secondary completion rate (%)]],MATCH(MAX(IF(Table45[[#All],[Country]]=B283,Table45[[#All],[Year]],0)),IF(Table45[[#All],[Country]]=B283,Table45[[#All],[Year]],"")))),"",INDEX(Table45[[#All],[Lower secondary completion rate (%)]],MATCH(MAX(IF(Table45[[#All],[Country]]=B283,Table45[[#All],[Year]],0)),IF(Table45[[#All],[Country]]=B283,Table45[[#All],[Year]],"")))*100))</f>
        <v>89.873279999999994</v>
      </c>
      <c r="M283" s="3">
        <f t="shared" si="11"/>
        <v>89.873279999999994</v>
      </c>
    </row>
    <row r="284" spans="1:13" ht="20.399999999999999" x14ac:dyDescent="0.25">
      <c r="A284" s="2" t="s">
        <v>210</v>
      </c>
      <c r="B284" s="2" t="s">
        <v>91</v>
      </c>
      <c r="C284" s="4"/>
      <c r="D284" s="4"/>
      <c r="E284" s="4"/>
      <c r="F284" s="4"/>
      <c r="G284" s="6">
        <v>66.090580000000003</v>
      </c>
      <c r="H284" s="4"/>
      <c r="I284" s="4"/>
      <c r="J284" s="4">
        <f t="shared" si="10"/>
        <v>66.090580000000003</v>
      </c>
      <c r="K284" s="4"/>
      <c r="L284" s="4">
        <f t="array" ref="L284">(IF(ISERROR(INDEX(Table45[[#All],[Lower secondary completion rate (%)]],MATCH(MAX(IF(Table45[[#All],[Country]]=B284,Table45[[#All],[Year]],0)),IF(Table45[[#All],[Country]]=B284,Table45[[#All],[Year]],"")))),"",INDEX(Table45[[#All],[Lower secondary completion rate (%)]],MATCH(MAX(IF(Table45[[#All],[Country]]=B284,Table45[[#All],[Year]],0)),IF(Table45[[#All],[Country]]=B284,Table45[[#All],[Year]],"")))*100))</f>
        <v>71.015110000000007</v>
      </c>
      <c r="M284" s="4">
        <f t="shared" si="11"/>
        <v>66.090580000000003</v>
      </c>
    </row>
    <row r="285" spans="1:13" ht="20.399999999999999" x14ac:dyDescent="0.25">
      <c r="A285" s="2" t="s">
        <v>210</v>
      </c>
      <c r="B285" s="2" t="s">
        <v>92</v>
      </c>
      <c r="C285" s="3"/>
      <c r="D285" s="3"/>
      <c r="E285" s="3"/>
      <c r="F285" s="3"/>
      <c r="G285" s="3"/>
      <c r="H285" s="3"/>
      <c r="I285" s="3"/>
      <c r="J285" s="3" t="str">
        <f t="shared" si="10"/>
        <v/>
      </c>
      <c r="K285" s="3"/>
      <c r="L285" s="3" t="str">
        <f t="array" ref="L285">(IF(ISERROR(INDEX(Table45[[#All],[Lower secondary completion rate (%)]],MATCH(MAX(IF(Table45[[#All],[Country]]=B285,Table45[[#All],[Year]],0)),IF(Table45[[#All],[Country]]=B285,Table45[[#All],[Year]],"")))),"",INDEX(Table45[[#All],[Lower secondary completion rate (%)]],MATCH(MAX(IF(Table45[[#All],[Country]]=B285,Table45[[#All],[Year]],0)),IF(Table45[[#All],[Country]]=B285,Table45[[#All],[Year]],"")))*100))</f>
        <v/>
      </c>
      <c r="M285" s="3" t="str">
        <f t="shared" si="11"/>
        <v/>
      </c>
    </row>
    <row r="286" spans="1:13" ht="20.399999999999999" x14ac:dyDescent="0.25">
      <c r="A286" s="2" t="s">
        <v>210</v>
      </c>
      <c r="B286" s="2" t="s">
        <v>93</v>
      </c>
      <c r="C286" s="4"/>
      <c r="D286" s="4"/>
      <c r="E286" s="4"/>
      <c r="F286" s="4"/>
      <c r="G286" s="4"/>
      <c r="H286" s="4"/>
      <c r="I286" s="4"/>
      <c r="J286" s="4" t="str">
        <f t="shared" si="10"/>
        <v/>
      </c>
      <c r="K286" s="4"/>
      <c r="L286" s="4" t="str">
        <f t="array" ref="L286">(IF(ISERROR(INDEX(Table45[[#All],[Lower secondary completion rate (%)]],MATCH(MAX(IF(Table45[[#All],[Country]]=B286,Table45[[#All],[Year]],0)),IF(Table45[[#All],[Country]]=B286,Table45[[#All],[Year]],"")))),"",INDEX(Table45[[#All],[Lower secondary completion rate (%)]],MATCH(MAX(IF(Table45[[#All],[Country]]=B286,Table45[[#All],[Year]],0)),IF(Table45[[#All],[Country]]=B286,Table45[[#All],[Year]],"")))*100))</f>
        <v/>
      </c>
      <c r="M286" s="4" t="str">
        <f t="shared" si="11"/>
        <v/>
      </c>
    </row>
    <row r="287" spans="1:13" ht="20.399999999999999" x14ac:dyDescent="0.25">
      <c r="A287" s="2" t="s">
        <v>210</v>
      </c>
      <c r="B287" s="2" t="s">
        <v>94</v>
      </c>
      <c r="C287" s="3"/>
      <c r="D287" s="3"/>
      <c r="E287" s="5">
        <v>95.813580000000002</v>
      </c>
      <c r="F287" s="3"/>
      <c r="G287" s="3"/>
      <c r="H287" s="3"/>
      <c r="I287" s="3"/>
      <c r="J287" s="3">
        <f t="shared" si="10"/>
        <v>95.813580000000002</v>
      </c>
      <c r="K287" s="3"/>
      <c r="L287" s="3">
        <f t="array" ref="L287">(IF(ISERROR(INDEX(Table45[[#All],[Lower secondary completion rate (%)]],MATCH(MAX(IF(Table45[[#All],[Country]]=B287,Table45[[#All],[Year]],0)),IF(Table45[[#All],[Country]]=B287,Table45[[#All],[Year]],"")))),"",INDEX(Table45[[#All],[Lower secondary completion rate (%)]],MATCH(MAX(IF(Table45[[#All],[Country]]=B287,Table45[[#All],[Year]],0)),IF(Table45[[#All],[Country]]=B287,Table45[[#All],[Year]],"")))*100))</f>
        <v>90.933180000000007</v>
      </c>
      <c r="M287" s="3">
        <f t="shared" si="11"/>
        <v>95.813580000000002</v>
      </c>
    </row>
    <row r="288" spans="1:13" ht="20.399999999999999" x14ac:dyDescent="0.25">
      <c r="A288" s="2" t="s">
        <v>210</v>
      </c>
      <c r="B288" s="2" t="s">
        <v>95</v>
      </c>
      <c r="C288" s="4"/>
      <c r="D288" s="4"/>
      <c r="E288" s="6">
        <v>36.46031</v>
      </c>
      <c r="F288" s="4"/>
      <c r="G288" s="4"/>
      <c r="H288" s="4"/>
      <c r="I288" s="4"/>
      <c r="J288" s="4">
        <f t="shared" si="10"/>
        <v>36.46031</v>
      </c>
      <c r="K288" s="4"/>
      <c r="L288" s="4">
        <f t="array" ref="L288">(IF(ISERROR(INDEX(Table45[[#All],[Lower secondary completion rate (%)]],MATCH(MAX(IF(Table45[[#All],[Country]]=B288,Table45[[#All],[Year]],0)),IF(Table45[[#All],[Country]]=B288,Table45[[#All],[Year]],"")))),"",INDEX(Table45[[#All],[Lower secondary completion rate (%)]],MATCH(MAX(IF(Table45[[#All],[Country]]=B288,Table45[[#All],[Year]],0)),IF(Table45[[#All],[Country]]=B288,Table45[[#All],[Year]],"")))*100))</f>
        <v>32.234659999999998</v>
      </c>
      <c r="M288" s="4">
        <f t="shared" si="11"/>
        <v>36.46031</v>
      </c>
    </row>
    <row r="289" spans="1:13" ht="20.399999999999999" x14ac:dyDescent="0.25">
      <c r="A289" s="2" t="s">
        <v>210</v>
      </c>
      <c r="B289" s="2" t="s">
        <v>96</v>
      </c>
      <c r="C289" s="3"/>
      <c r="D289" s="3"/>
      <c r="E289" s="3"/>
      <c r="F289" s="3"/>
      <c r="G289" s="3"/>
      <c r="H289" s="3"/>
      <c r="I289" s="3"/>
      <c r="J289" s="3" t="str">
        <f t="shared" si="10"/>
        <v/>
      </c>
      <c r="K289" s="3"/>
      <c r="L289" s="3">
        <f t="array" ref="L289">(IF(ISERROR(INDEX(Table45[[#All],[Lower secondary completion rate (%)]],MATCH(MAX(IF(Table45[[#All],[Country]]=B289,Table45[[#All],[Year]],0)),IF(Table45[[#All],[Country]]=B289,Table45[[#All],[Year]],"")))),"",INDEX(Table45[[#All],[Lower secondary completion rate (%)]],MATCH(MAX(IF(Table45[[#All],[Country]]=B289,Table45[[#All],[Year]],0)),IF(Table45[[#All],[Country]]=B289,Table45[[#All],[Year]],"")))*100))</f>
        <v>96.303839999999994</v>
      </c>
      <c r="M289" s="3">
        <f t="shared" si="11"/>
        <v>96.303839999999994</v>
      </c>
    </row>
    <row r="290" spans="1:13" ht="20.399999999999999" x14ac:dyDescent="0.25">
      <c r="A290" s="2" t="s">
        <v>210</v>
      </c>
      <c r="B290" s="2" t="s">
        <v>97</v>
      </c>
      <c r="C290" s="4"/>
      <c r="D290" s="4"/>
      <c r="E290" s="4"/>
      <c r="F290" s="4"/>
      <c r="G290" s="4"/>
      <c r="H290" s="4"/>
      <c r="I290" s="4"/>
      <c r="J290" s="4" t="str">
        <f t="shared" si="10"/>
        <v/>
      </c>
      <c r="K290" s="4"/>
      <c r="L290" s="4" t="str">
        <f t="array" ref="L290">(IF(ISERROR(INDEX(Table45[[#All],[Lower secondary completion rate (%)]],MATCH(MAX(IF(Table45[[#All],[Country]]=B290,Table45[[#All],[Year]],0)),IF(Table45[[#All],[Country]]=B290,Table45[[#All],[Year]],"")))),"",INDEX(Table45[[#All],[Lower secondary completion rate (%)]],MATCH(MAX(IF(Table45[[#All],[Country]]=B290,Table45[[#All],[Year]],0)),IF(Table45[[#All],[Country]]=B290,Table45[[#All],[Year]],"")))*100))</f>
        <v/>
      </c>
      <c r="M290" s="4" t="str">
        <f t="shared" si="11"/>
        <v/>
      </c>
    </row>
    <row r="291" spans="1:13" ht="20.399999999999999" x14ac:dyDescent="0.25">
      <c r="A291" s="2" t="s">
        <v>210</v>
      </c>
      <c r="B291" s="2" t="s">
        <v>98</v>
      </c>
      <c r="C291" s="3"/>
      <c r="D291" s="3"/>
      <c r="E291" s="3"/>
      <c r="F291" s="3"/>
      <c r="G291" s="5">
        <v>18.431000000000001</v>
      </c>
      <c r="H291" s="3"/>
      <c r="I291" s="3"/>
      <c r="J291" s="3">
        <f t="shared" si="10"/>
        <v>18.431000000000001</v>
      </c>
      <c r="K291" s="3"/>
      <c r="L291" s="3" t="str">
        <f t="array" ref="L291">(IF(ISERROR(INDEX(Table45[[#All],[Lower secondary completion rate (%)]],MATCH(MAX(IF(Table45[[#All],[Country]]=B291,Table45[[#All],[Year]],0)),IF(Table45[[#All],[Country]]=B291,Table45[[#All],[Year]],"")))),"",INDEX(Table45[[#All],[Lower secondary completion rate (%)]],MATCH(MAX(IF(Table45[[#All],[Country]]=B291,Table45[[#All],[Year]],0)),IF(Table45[[#All],[Country]]=B291,Table45[[#All],[Year]],"")))*100))</f>
        <v/>
      </c>
      <c r="M291" s="3">
        <f t="shared" si="11"/>
        <v>18.431000000000001</v>
      </c>
    </row>
    <row r="292" spans="1:13" ht="20.399999999999999" x14ac:dyDescent="0.25">
      <c r="A292" s="2" t="s">
        <v>210</v>
      </c>
      <c r="B292" s="2" t="s">
        <v>99</v>
      </c>
      <c r="C292" s="4"/>
      <c r="D292" s="4"/>
      <c r="E292" s="4"/>
      <c r="F292" s="6">
        <v>28.465060000000001</v>
      </c>
      <c r="G292" s="4"/>
      <c r="H292" s="4"/>
      <c r="I292" s="4"/>
      <c r="J292" s="4">
        <f t="shared" si="10"/>
        <v>28.465060000000001</v>
      </c>
      <c r="K292" s="4"/>
      <c r="L292" s="4">
        <f t="array" ref="L292">(IF(ISERROR(INDEX(Table45[[#All],[Lower secondary completion rate (%)]],MATCH(MAX(IF(Table45[[#All],[Country]]=B292,Table45[[#All],[Year]],0)),IF(Table45[[#All],[Country]]=B292,Table45[[#All],[Year]],"")))),"",INDEX(Table45[[#All],[Lower secondary completion rate (%)]],MATCH(MAX(IF(Table45[[#All],[Country]]=B292,Table45[[#All],[Year]],0)),IF(Table45[[#All],[Country]]=B292,Table45[[#All],[Year]],"")))*100))</f>
        <v>37.056660000000001</v>
      </c>
      <c r="M292" s="4">
        <f t="shared" si="11"/>
        <v>28.465060000000001</v>
      </c>
    </row>
    <row r="293" spans="1:13" ht="20.399999999999999" x14ac:dyDescent="0.25">
      <c r="A293" s="2" t="s">
        <v>210</v>
      </c>
      <c r="B293" s="2" t="s">
        <v>100</v>
      </c>
      <c r="C293" s="3"/>
      <c r="D293" s="3"/>
      <c r="E293" s="3"/>
      <c r="F293" s="3"/>
      <c r="G293" s="3"/>
      <c r="H293" s="3"/>
      <c r="I293" s="3"/>
      <c r="J293" s="3" t="str">
        <f t="shared" si="10"/>
        <v/>
      </c>
      <c r="K293" s="3"/>
      <c r="L293" s="3" t="str">
        <f t="array" ref="L293">(IF(ISERROR(INDEX(Table45[[#All],[Lower secondary completion rate (%)]],MATCH(MAX(IF(Table45[[#All],[Country]]=B293,Table45[[#All],[Year]],0)),IF(Table45[[#All],[Country]]=B293,Table45[[#All],[Year]],"")))),"",INDEX(Table45[[#All],[Lower secondary completion rate (%)]],MATCH(MAX(IF(Table45[[#All],[Country]]=B293,Table45[[#All],[Year]],0)),IF(Table45[[#All],[Country]]=B293,Table45[[#All],[Year]],"")))*100))</f>
        <v/>
      </c>
      <c r="M293" s="3" t="str">
        <f t="shared" si="11"/>
        <v/>
      </c>
    </row>
    <row r="294" spans="1:13" ht="20.399999999999999" x14ac:dyDescent="0.25">
      <c r="A294" s="2" t="s">
        <v>210</v>
      </c>
      <c r="B294" s="2" t="s">
        <v>101</v>
      </c>
      <c r="C294" s="4"/>
      <c r="D294" s="4"/>
      <c r="E294" s="4"/>
      <c r="F294" s="4"/>
      <c r="G294" s="4"/>
      <c r="H294" s="4"/>
      <c r="I294" s="4"/>
      <c r="J294" s="4" t="str">
        <f t="shared" si="10"/>
        <v/>
      </c>
      <c r="K294" s="4"/>
      <c r="L294" s="4" t="str">
        <f t="array" ref="L294">(IF(ISERROR(INDEX(Table45[[#All],[Lower secondary completion rate (%)]],MATCH(MAX(IF(Table45[[#All],[Country]]=B294,Table45[[#All],[Year]],0)),IF(Table45[[#All],[Country]]=B294,Table45[[#All],[Year]],"")))),"",INDEX(Table45[[#All],[Lower secondary completion rate (%)]],MATCH(MAX(IF(Table45[[#All],[Country]]=B294,Table45[[#All],[Year]],0)),IF(Table45[[#All],[Country]]=B294,Table45[[#All],[Year]],"")))*100))</f>
        <v/>
      </c>
      <c r="M294" s="4" t="str">
        <f t="shared" si="11"/>
        <v/>
      </c>
    </row>
    <row r="295" spans="1:13" ht="20.399999999999999" x14ac:dyDescent="0.25">
      <c r="A295" s="2" t="s">
        <v>210</v>
      </c>
      <c r="B295" s="2" t="s">
        <v>102</v>
      </c>
      <c r="C295" s="3"/>
      <c r="D295" s="3"/>
      <c r="E295" s="3"/>
      <c r="F295" s="3"/>
      <c r="G295" s="3"/>
      <c r="H295" s="3"/>
      <c r="I295" s="3"/>
      <c r="J295" s="3" t="str">
        <f t="shared" si="10"/>
        <v/>
      </c>
      <c r="K295" s="3"/>
      <c r="L295" s="3">
        <f t="array" ref="L295">(IF(ISERROR(INDEX(Table45[[#All],[Lower secondary completion rate (%)]],MATCH(MAX(IF(Table45[[#All],[Country]]=B295,Table45[[#All],[Year]],0)),IF(Table45[[#All],[Country]]=B295,Table45[[#All],[Year]],"")))),"",INDEX(Table45[[#All],[Lower secondary completion rate (%)]],MATCH(MAX(IF(Table45[[#All],[Country]]=B295,Table45[[#All],[Year]],0)),IF(Table45[[#All],[Country]]=B295,Table45[[#All],[Year]],"")))*100))</f>
        <v>89.487200000000001</v>
      </c>
      <c r="M295" s="3">
        <f t="shared" si="11"/>
        <v>89.487200000000001</v>
      </c>
    </row>
    <row r="296" spans="1:13" ht="20.399999999999999" x14ac:dyDescent="0.25">
      <c r="A296" s="2" t="s">
        <v>210</v>
      </c>
      <c r="B296" s="2" t="s">
        <v>103</v>
      </c>
      <c r="C296" s="4"/>
      <c r="D296" s="4"/>
      <c r="E296" s="4"/>
      <c r="F296" s="4"/>
      <c r="G296" s="4"/>
      <c r="H296" s="4"/>
      <c r="I296" s="4"/>
      <c r="J296" s="4" t="str">
        <f t="shared" si="10"/>
        <v/>
      </c>
      <c r="K296" s="4"/>
      <c r="L296" s="4">
        <f t="array" ref="L296">(IF(ISERROR(INDEX(Table45[[#All],[Lower secondary completion rate (%)]],MATCH(MAX(IF(Table45[[#All],[Country]]=B296,Table45[[#All],[Year]],0)),IF(Table45[[#All],[Country]]=B296,Table45[[#All],[Year]],"")))),"",INDEX(Table45[[#All],[Lower secondary completion rate (%)]],MATCH(MAX(IF(Table45[[#All],[Country]]=B296,Table45[[#All],[Year]],0)),IF(Table45[[#All],[Country]]=B296,Table45[[#All],[Year]],"")))*100))</f>
        <v>78.619799999999998</v>
      </c>
      <c r="M296" s="4">
        <f t="shared" si="11"/>
        <v>78.619799999999998</v>
      </c>
    </row>
    <row r="297" spans="1:13" ht="20.399999999999999" x14ac:dyDescent="0.25">
      <c r="A297" s="2" t="s">
        <v>210</v>
      </c>
      <c r="B297" s="2" t="s">
        <v>104</v>
      </c>
      <c r="C297" s="3"/>
      <c r="D297" s="3"/>
      <c r="E297" s="3"/>
      <c r="F297" s="3"/>
      <c r="G297" s="3"/>
      <c r="H297" s="3"/>
      <c r="I297" s="3"/>
      <c r="J297" s="3" t="str">
        <f t="shared" si="10"/>
        <v/>
      </c>
      <c r="K297" s="3"/>
      <c r="L297" s="3" t="str">
        <f t="array" ref="L297">(IF(ISERROR(INDEX(Table45[[#All],[Lower secondary completion rate (%)]],MATCH(MAX(IF(Table45[[#All],[Country]]=B297,Table45[[#All],[Year]],0)),IF(Table45[[#All],[Country]]=B297,Table45[[#All],[Year]],"")))),"",INDEX(Table45[[#All],[Lower secondary completion rate (%)]],MATCH(MAX(IF(Table45[[#All],[Country]]=B297,Table45[[#All],[Year]],0)),IF(Table45[[#All],[Country]]=B297,Table45[[#All],[Year]],"")))*100))</f>
        <v/>
      </c>
      <c r="M297" s="3" t="str">
        <f t="shared" si="11"/>
        <v/>
      </c>
    </row>
    <row r="298" spans="1:13" ht="20.399999999999999" x14ac:dyDescent="0.25">
      <c r="A298" s="2" t="s">
        <v>210</v>
      </c>
      <c r="B298" s="2" t="s">
        <v>105</v>
      </c>
      <c r="C298" s="6">
        <v>28.431139999999999</v>
      </c>
      <c r="D298" s="4"/>
      <c r="E298" s="4"/>
      <c r="F298" s="4"/>
      <c r="G298" s="4"/>
      <c r="H298" s="4"/>
      <c r="I298" s="4"/>
      <c r="J298" s="4">
        <f t="shared" si="10"/>
        <v>28.431139999999999</v>
      </c>
      <c r="K298" s="4"/>
      <c r="L298" s="4">
        <f t="array" ref="L298">(IF(ISERROR(INDEX(Table45[[#All],[Lower secondary completion rate (%)]],MATCH(MAX(IF(Table45[[#All],[Country]]=B298,Table45[[#All],[Year]],0)),IF(Table45[[#All],[Country]]=B298,Table45[[#All],[Year]],"")))),"",INDEX(Table45[[#All],[Lower secondary completion rate (%)]],MATCH(MAX(IF(Table45[[#All],[Country]]=B298,Table45[[#All],[Year]],0)),IF(Table45[[#All],[Country]]=B298,Table45[[#All],[Year]],"")))*100))</f>
        <v>21.12566</v>
      </c>
      <c r="M298" s="4">
        <f t="shared" si="11"/>
        <v>28.431139999999999</v>
      </c>
    </row>
    <row r="299" spans="1:13" ht="20.399999999999999" x14ac:dyDescent="0.25">
      <c r="A299" s="2" t="s">
        <v>210</v>
      </c>
      <c r="B299" s="2" t="s">
        <v>106</v>
      </c>
      <c r="C299" s="3"/>
      <c r="D299" s="3"/>
      <c r="E299" s="3"/>
      <c r="F299" s="3"/>
      <c r="G299" s="3"/>
      <c r="H299" s="3"/>
      <c r="I299" s="3"/>
      <c r="J299" s="3" t="str">
        <f t="shared" si="10"/>
        <v/>
      </c>
      <c r="K299" s="3"/>
      <c r="L299" s="3" t="str">
        <f t="array" ref="L299">(IF(ISERROR(INDEX(Table45[[#All],[Lower secondary completion rate (%)]],MATCH(MAX(IF(Table45[[#All],[Country]]=B299,Table45[[#All],[Year]],0)),IF(Table45[[#All],[Country]]=B299,Table45[[#All],[Year]],"")))),"",INDEX(Table45[[#All],[Lower secondary completion rate (%)]],MATCH(MAX(IF(Table45[[#All],[Country]]=B299,Table45[[#All],[Year]],0)),IF(Table45[[#All],[Country]]=B299,Table45[[#All],[Year]],"")))*100))</f>
        <v/>
      </c>
      <c r="M299" s="3" t="str">
        <f t="shared" si="11"/>
        <v/>
      </c>
    </row>
    <row r="300" spans="1:13" ht="20.399999999999999" x14ac:dyDescent="0.25">
      <c r="A300" s="2" t="s">
        <v>210</v>
      </c>
      <c r="B300" s="2" t="s">
        <v>107</v>
      </c>
      <c r="C300" s="4"/>
      <c r="D300" s="4"/>
      <c r="E300" s="4"/>
      <c r="F300" s="4"/>
      <c r="G300" s="4"/>
      <c r="H300" s="4"/>
      <c r="I300" s="4"/>
      <c r="J300" s="4" t="str">
        <f t="shared" si="10"/>
        <v/>
      </c>
      <c r="K300" s="4"/>
      <c r="L300" s="4" t="str">
        <f t="array" ref="L300">(IF(ISERROR(INDEX(Table45[[#All],[Lower secondary completion rate (%)]],MATCH(MAX(IF(Table45[[#All],[Country]]=B300,Table45[[#All],[Year]],0)),IF(Table45[[#All],[Country]]=B300,Table45[[#All],[Year]],"")))),"",INDEX(Table45[[#All],[Lower secondary completion rate (%)]],MATCH(MAX(IF(Table45[[#All],[Country]]=B300,Table45[[#All],[Year]],0)),IF(Table45[[#All],[Country]]=B300,Table45[[#All],[Year]],"")))*100))</f>
        <v/>
      </c>
      <c r="M300" s="4" t="str">
        <f t="shared" si="11"/>
        <v/>
      </c>
    </row>
    <row r="301" spans="1:13" ht="20.399999999999999" x14ac:dyDescent="0.25">
      <c r="A301" s="2" t="s">
        <v>210</v>
      </c>
      <c r="B301" s="2" t="s">
        <v>108</v>
      </c>
      <c r="C301" s="3"/>
      <c r="D301" s="3"/>
      <c r="E301" s="3"/>
      <c r="F301" s="5">
        <v>23.340260000000001</v>
      </c>
      <c r="G301" s="3"/>
      <c r="H301" s="3"/>
      <c r="I301" s="3"/>
      <c r="J301" s="3">
        <f t="shared" si="10"/>
        <v>23.340260000000001</v>
      </c>
      <c r="K301" s="3"/>
      <c r="L301" s="3">
        <f t="array" ref="L301">(IF(ISERROR(INDEX(Table45[[#All],[Lower secondary completion rate (%)]],MATCH(MAX(IF(Table45[[#All],[Country]]=B301,Table45[[#All],[Year]],0)),IF(Table45[[#All],[Country]]=B301,Table45[[#All],[Year]],"")))),"",INDEX(Table45[[#All],[Lower secondary completion rate (%)]],MATCH(MAX(IF(Table45[[#All],[Country]]=B301,Table45[[#All],[Year]],0)),IF(Table45[[#All],[Country]]=B301,Table45[[#All],[Year]],"")))*100))</f>
        <v>19.79646</v>
      </c>
      <c r="M301" s="3">
        <f t="shared" si="11"/>
        <v>23.340260000000001</v>
      </c>
    </row>
    <row r="302" spans="1:13" ht="20.399999999999999" x14ac:dyDescent="0.25">
      <c r="A302" s="2" t="s">
        <v>210</v>
      </c>
      <c r="B302" s="2" t="s">
        <v>109</v>
      </c>
      <c r="C302" s="4"/>
      <c r="D302" s="4"/>
      <c r="E302" s="4"/>
      <c r="F302" s="4"/>
      <c r="G302" s="4"/>
      <c r="H302" s="4"/>
      <c r="I302" s="4"/>
      <c r="J302" s="4" t="str">
        <f t="shared" si="10"/>
        <v/>
      </c>
      <c r="K302" s="4"/>
      <c r="L302" s="4">
        <f t="array" ref="L302">(IF(ISERROR(INDEX(Table45[[#All],[Lower secondary completion rate (%)]],MATCH(MAX(IF(Table45[[#All],[Country]]=B302,Table45[[#All],[Year]],0)),IF(Table45[[#All],[Country]]=B302,Table45[[#All],[Year]],"")))),"",INDEX(Table45[[#All],[Lower secondary completion rate (%)]],MATCH(MAX(IF(Table45[[#All],[Country]]=B302,Table45[[#All],[Year]],0)),IF(Table45[[#All],[Country]]=B302,Table45[[#All],[Year]],"")))*100))</f>
        <v>99.543079999999989</v>
      </c>
      <c r="M302" s="4">
        <f t="shared" si="11"/>
        <v>99.543079999999989</v>
      </c>
    </row>
    <row r="303" spans="1:13" ht="20.399999999999999" x14ac:dyDescent="0.25">
      <c r="A303" s="2" t="s">
        <v>210</v>
      </c>
      <c r="B303" s="2" t="s">
        <v>110</v>
      </c>
      <c r="C303" s="3"/>
      <c r="D303" s="3"/>
      <c r="E303" s="3"/>
      <c r="F303" s="3"/>
      <c r="G303" s="3"/>
      <c r="H303" s="3"/>
      <c r="I303" s="3"/>
      <c r="J303" s="3" t="str">
        <f t="shared" si="10"/>
        <v/>
      </c>
      <c r="K303" s="3"/>
      <c r="L303" s="3" t="str">
        <f t="array" ref="L303">(IF(ISERROR(INDEX(Table45[[#All],[Lower secondary completion rate (%)]],MATCH(MAX(IF(Table45[[#All],[Country]]=B303,Table45[[#All],[Year]],0)),IF(Table45[[#All],[Country]]=B303,Table45[[#All],[Year]],"")))),"",INDEX(Table45[[#All],[Lower secondary completion rate (%)]],MATCH(MAX(IF(Table45[[#All],[Country]]=B303,Table45[[#All],[Year]],0)),IF(Table45[[#All],[Country]]=B303,Table45[[#All],[Year]],"")))*100))</f>
        <v/>
      </c>
      <c r="M303" s="3" t="str">
        <f t="shared" si="11"/>
        <v/>
      </c>
    </row>
    <row r="304" spans="1:13" ht="20.399999999999999" x14ac:dyDescent="0.25">
      <c r="A304" s="2" t="s">
        <v>210</v>
      </c>
      <c r="B304" s="2" t="s">
        <v>111</v>
      </c>
      <c r="C304" s="4"/>
      <c r="D304" s="4"/>
      <c r="E304" s="4"/>
      <c r="F304" s="4"/>
      <c r="G304" s="4"/>
      <c r="H304" s="4"/>
      <c r="I304" s="4"/>
      <c r="J304" s="4" t="str">
        <f t="shared" si="10"/>
        <v/>
      </c>
      <c r="K304" s="4"/>
      <c r="L304" s="4">
        <f t="array" ref="L304">(IF(ISERROR(INDEX(Table45[[#All],[Lower secondary completion rate (%)]],MATCH(MAX(IF(Table45[[#All],[Country]]=B304,Table45[[#All],[Year]],0)),IF(Table45[[#All],[Country]]=B304,Table45[[#All],[Year]],"")))),"",INDEX(Table45[[#All],[Lower secondary completion rate (%)]],MATCH(MAX(IF(Table45[[#All],[Country]]=B304,Table45[[#All],[Year]],0)),IF(Table45[[#All],[Country]]=B304,Table45[[#All],[Year]],"")))*100))</f>
        <v>24.814</v>
      </c>
      <c r="M304" s="4">
        <f t="shared" si="11"/>
        <v>24.814</v>
      </c>
    </row>
    <row r="305" spans="1:13" ht="20.399999999999999" x14ac:dyDescent="0.25">
      <c r="A305" s="2" t="s">
        <v>210</v>
      </c>
      <c r="B305" s="2" t="s">
        <v>112</v>
      </c>
      <c r="C305" s="3"/>
      <c r="D305" s="3"/>
      <c r="E305" s="3"/>
      <c r="F305" s="3"/>
      <c r="G305" s="3"/>
      <c r="H305" s="3"/>
      <c r="I305" s="3"/>
      <c r="J305" s="3" t="str">
        <f t="shared" si="10"/>
        <v/>
      </c>
      <c r="K305" s="3"/>
      <c r="L305" s="3" t="str">
        <f t="array" ref="L305">(IF(ISERROR(INDEX(Table45[[#All],[Lower secondary completion rate (%)]],MATCH(MAX(IF(Table45[[#All],[Country]]=B305,Table45[[#All],[Year]],0)),IF(Table45[[#All],[Country]]=B305,Table45[[#All],[Year]],"")))),"",INDEX(Table45[[#All],[Lower secondary completion rate (%)]],MATCH(MAX(IF(Table45[[#All],[Country]]=B305,Table45[[#All],[Year]],0)),IF(Table45[[#All],[Country]]=B305,Table45[[#All],[Year]],"")))*100))</f>
        <v/>
      </c>
      <c r="M305" s="3" t="str">
        <f t="shared" si="11"/>
        <v/>
      </c>
    </row>
    <row r="306" spans="1:13" ht="20.399999999999999" x14ac:dyDescent="0.25">
      <c r="A306" s="2" t="s">
        <v>210</v>
      </c>
      <c r="B306" s="2" t="s">
        <v>113</v>
      </c>
      <c r="C306" s="4"/>
      <c r="D306" s="4"/>
      <c r="E306" s="4"/>
      <c r="F306" s="4"/>
      <c r="G306" s="4"/>
      <c r="H306" s="4"/>
      <c r="I306" s="4"/>
      <c r="J306" s="4" t="str">
        <f t="shared" si="10"/>
        <v/>
      </c>
      <c r="K306" s="4"/>
      <c r="L306" s="4">
        <f t="array" ref="L306">(IF(ISERROR(INDEX(Table45[[#All],[Lower secondary completion rate (%)]],MATCH(MAX(IF(Table45[[#All],[Country]]=B306,Table45[[#All],[Year]],0)),IF(Table45[[#All],[Country]]=B306,Table45[[#All],[Year]],"")))),"",INDEX(Table45[[#All],[Lower secondary completion rate (%)]],MATCH(MAX(IF(Table45[[#All],[Country]]=B306,Table45[[#All],[Year]],0)),IF(Table45[[#All],[Country]]=B306,Table45[[#All],[Year]],"")))*100))</f>
        <v>79.662329999999997</v>
      </c>
      <c r="M306" s="4">
        <f t="shared" si="11"/>
        <v>79.662329999999997</v>
      </c>
    </row>
    <row r="307" spans="1:13" ht="20.399999999999999" x14ac:dyDescent="0.25">
      <c r="A307" s="2" t="s">
        <v>210</v>
      </c>
      <c r="B307" s="2" t="s">
        <v>114</v>
      </c>
      <c r="C307" s="3"/>
      <c r="D307" s="3"/>
      <c r="E307" s="3"/>
      <c r="F307" s="3"/>
      <c r="G307" s="3"/>
      <c r="H307" s="3"/>
      <c r="I307" s="3"/>
      <c r="J307" s="3" t="str">
        <f t="shared" si="10"/>
        <v/>
      </c>
      <c r="K307" s="3"/>
      <c r="L307" s="3" t="str">
        <f t="array" ref="L307">(IF(ISERROR(INDEX(Table45[[#All],[Lower secondary completion rate (%)]],MATCH(MAX(IF(Table45[[#All],[Country]]=B307,Table45[[#All],[Year]],0)),IF(Table45[[#All],[Country]]=B307,Table45[[#All],[Year]],"")))),"",INDEX(Table45[[#All],[Lower secondary completion rate (%)]],MATCH(MAX(IF(Table45[[#All],[Country]]=B307,Table45[[#All],[Year]],0)),IF(Table45[[#All],[Country]]=B307,Table45[[#All],[Year]],"")))*100))</f>
        <v/>
      </c>
      <c r="M307" s="3" t="str">
        <f t="shared" si="11"/>
        <v/>
      </c>
    </row>
    <row r="308" spans="1:13" ht="20.399999999999999" x14ac:dyDescent="0.25">
      <c r="A308" s="2" t="s">
        <v>210</v>
      </c>
      <c r="B308" s="2" t="s">
        <v>115</v>
      </c>
      <c r="C308" s="4"/>
      <c r="D308" s="4"/>
      <c r="E308" s="4"/>
      <c r="F308" s="4"/>
      <c r="G308" s="4"/>
      <c r="H308" s="4"/>
      <c r="I308" s="4"/>
      <c r="J308" s="4" t="str">
        <f t="shared" si="10"/>
        <v/>
      </c>
      <c r="K308" s="4"/>
      <c r="L308" s="4" t="str">
        <f t="array" ref="L308">(IF(ISERROR(INDEX(Table45[[#All],[Lower secondary completion rate (%)]],MATCH(MAX(IF(Table45[[#All],[Country]]=B308,Table45[[#All],[Year]],0)),IF(Table45[[#All],[Country]]=B308,Table45[[#All],[Year]],"")))),"",INDEX(Table45[[#All],[Lower secondary completion rate (%)]],MATCH(MAX(IF(Table45[[#All],[Country]]=B308,Table45[[#All],[Year]],0)),IF(Table45[[#All],[Country]]=B308,Table45[[#All],[Year]],"")))*100))</f>
        <v/>
      </c>
      <c r="M308" s="4" t="str">
        <f t="shared" si="11"/>
        <v/>
      </c>
    </row>
    <row r="309" spans="1:13" ht="20.399999999999999" x14ac:dyDescent="0.25">
      <c r="A309" s="2" t="s">
        <v>210</v>
      </c>
      <c r="B309" s="2" t="s">
        <v>116</v>
      </c>
      <c r="C309" s="3"/>
      <c r="D309" s="3"/>
      <c r="E309" s="3"/>
      <c r="F309" s="3"/>
      <c r="G309" s="3"/>
      <c r="H309" s="3"/>
      <c r="I309" s="3"/>
      <c r="J309" s="3" t="str">
        <f t="shared" si="10"/>
        <v/>
      </c>
      <c r="K309" s="3"/>
      <c r="L309" s="3">
        <f t="array" ref="L309">(IF(ISERROR(INDEX(Table45[[#All],[Lower secondary completion rate (%)]],MATCH(MAX(IF(Table45[[#All],[Country]]=B309,Table45[[#All],[Year]],0)),IF(Table45[[#All],[Country]]=B309,Table45[[#All],[Year]],"")))),"",INDEX(Table45[[#All],[Lower secondary completion rate (%)]],MATCH(MAX(IF(Table45[[#All],[Country]]=B309,Table45[[#All],[Year]],0)),IF(Table45[[#All],[Country]]=B309,Table45[[#All],[Year]],"")))*100))</f>
        <v>70.056640000000002</v>
      </c>
      <c r="M309" s="3">
        <f t="shared" si="11"/>
        <v>70.056640000000002</v>
      </c>
    </row>
    <row r="310" spans="1:13" ht="20.399999999999999" x14ac:dyDescent="0.25">
      <c r="A310" s="2" t="s">
        <v>210</v>
      </c>
      <c r="B310" s="2" t="s">
        <v>117</v>
      </c>
      <c r="C310" s="4"/>
      <c r="D310" s="4"/>
      <c r="E310" s="4"/>
      <c r="F310" s="6">
        <v>95.160769999999999</v>
      </c>
      <c r="G310" s="4"/>
      <c r="H310" s="4"/>
      <c r="I310" s="4"/>
      <c r="J310" s="4">
        <f t="shared" si="10"/>
        <v>95.160769999999999</v>
      </c>
      <c r="K310" s="4"/>
      <c r="L310" s="4">
        <f t="array" ref="L310">(IF(ISERROR(INDEX(Table45[[#All],[Lower secondary completion rate (%)]],MATCH(MAX(IF(Table45[[#All],[Country]]=B310,Table45[[#All],[Year]],0)),IF(Table45[[#All],[Country]]=B310,Table45[[#All],[Year]],"")))),"",INDEX(Table45[[#All],[Lower secondary completion rate (%)]],MATCH(MAX(IF(Table45[[#All],[Country]]=B310,Table45[[#All],[Year]],0)),IF(Table45[[#All],[Country]]=B310,Table45[[#All],[Year]],"")))*100))</f>
        <v>86.273160000000004</v>
      </c>
      <c r="M310" s="4">
        <f t="shared" si="11"/>
        <v>95.160769999999999</v>
      </c>
    </row>
    <row r="311" spans="1:13" ht="20.399999999999999" x14ac:dyDescent="0.25">
      <c r="A311" s="2" t="s">
        <v>210</v>
      </c>
      <c r="B311" s="2" t="s">
        <v>118</v>
      </c>
      <c r="C311" s="3"/>
      <c r="D311" s="3"/>
      <c r="E311" s="3"/>
      <c r="F311" s="3"/>
      <c r="G311" s="3"/>
      <c r="H311" s="3"/>
      <c r="I311" s="3"/>
      <c r="J311" s="3" t="str">
        <f t="shared" si="10"/>
        <v/>
      </c>
      <c r="K311" s="3"/>
      <c r="L311" s="3" t="str">
        <f t="array" ref="L311">(IF(ISERROR(INDEX(Table45[[#All],[Lower secondary completion rate (%)]],MATCH(MAX(IF(Table45[[#All],[Country]]=B311,Table45[[#All],[Year]],0)),IF(Table45[[#All],[Country]]=B311,Table45[[#All],[Year]],"")))),"",INDEX(Table45[[#All],[Lower secondary completion rate (%)]],MATCH(MAX(IF(Table45[[#All],[Country]]=B311,Table45[[#All],[Year]],0)),IF(Table45[[#All],[Country]]=B311,Table45[[#All],[Year]],"")))*100))</f>
        <v/>
      </c>
      <c r="M311" s="3" t="str">
        <f t="shared" si="11"/>
        <v/>
      </c>
    </row>
    <row r="312" spans="1:13" ht="20.399999999999999" x14ac:dyDescent="0.25">
      <c r="A312" s="2" t="s">
        <v>210</v>
      </c>
      <c r="B312" s="2" t="s">
        <v>119</v>
      </c>
      <c r="C312" s="4"/>
      <c r="D312" s="6">
        <v>18.047519999999999</v>
      </c>
      <c r="E312" s="4"/>
      <c r="F312" s="4"/>
      <c r="G312" s="4"/>
      <c r="H312" s="4"/>
      <c r="I312" s="4"/>
      <c r="J312" s="4">
        <f t="shared" si="10"/>
        <v>18.047519999999999</v>
      </c>
      <c r="K312" s="4"/>
      <c r="L312" s="4">
        <f t="array" ref="L312">(IF(ISERROR(INDEX(Table45[[#All],[Lower secondary completion rate (%)]],MATCH(MAX(IF(Table45[[#All],[Country]]=B312,Table45[[#All],[Year]],0)),IF(Table45[[#All],[Country]]=B312,Table45[[#All],[Year]],"")))),"",INDEX(Table45[[#All],[Lower secondary completion rate (%)]],MATCH(MAX(IF(Table45[[#All],[Country]]=B312,Table45[[#All],[Year]],0)),IF(Table45[[#All],[Country]]=B312,Table45[[#All],[Year]],"")))*100))</f>
        <v>12.919079999999999</v>
      </c>
      <c r="M312" s="4">
        <f t="shared" si="11"/>
        <v>18.047519999999999</v>
      </c>
    </row>
    <row r="313" spans="1:13" ht="20.399999999999999" x14ac:dyDescent="0.25">
      <c r="A313" s="2" t="s">
        <v>210</v>
      </c>
      <c r="B313" s="2" t="s">
        <v>120</v>
      </c>
      <c r="C313" s="3"/>
      <c r="D313" s="3"/>
      <c r="E313" s="3"/>
      <c r="F313" s="3"/>
      <c r="G313" s="3"/>
      <c r="H313" s="3"/>
      <c r="I313" s="3"/>
      <c r="J313" s="3" t="str">
        <f t="shared" si="10"/>
        <v/>
      </c>
      <c r="K313" s="3"/>
      <c r="L313" s="3" t="str">
        <f t="array" ref="L313">(IF(ISERROR(INDEX(Table45[[#All],[Lower secondary completion rate (%)]],MATCH(MAX(IF(Table45[[#All],[Country]]=B313,Table45[[#All],[Year]],0)),IF(Table45[[#All],[Country]]=B313,Table45[[#All],[Year]],"")))),"",INDEX(Table45[[#All],[Lower secondary completion rate (%)]],MATCH(MAX(IF(Table45[[#All],[Country]]=B313,Table45[[#All],[Year]],0)),IF(Table45[[#All],[Country]]=B313,Table45[[#All],[Year]],"")))*100))</f>
        <v/>
      </c>
      <c r="M313" s="3" t="str">
        <f t="shared" si="11"/>
        <v/>
      </c>
    </row>
    <row r="314" spans="1:13" ht="20.399999999999999" x14ac:dyDescent="0.25">
      <c r="A314" s="2" t="s">
        <v>210</v>
      </c>
      <c r="B314" s="2" t="s">
        <v>121</v>
      </c>
      <c r="C314" s="4"/>
      <c r="D314" s="4"/>
      <c r="E314" s="4"/>
      <c r="F314" s="6">
        <v>48.817509999999999</v>
      </c>
      <c r="G314" s="4"/>
      <c r="H314" s="4"/>
      <c r="I314" s="4"/>
      <c r="J314" s="4">
        <f t="shared" si="10"/>
        <v>48.817509999999999</v>
      </c>
      <c r="K314" s="4"/>
      <c r="L314" s="4">
        <f t="array" ref="L314">(IF(ISERROR(INDEX(Table45[[#All],[Lower secondary completion rate (%)]],MATCH(MAX(IF(Table45[[#All],[Country]]=B314,Table45[[#All],[Year]],0)),IF(Table45[[#All],[Country]]=B314,Table45[[#All],[Year]],"")))),"",INDEX(Table45[[#All],[Lower secondary completion rate (%)]],MATCH(MAX(IF(Table45[[#All],[Country]]=B314,Table45[[#All],[Year]],0)),IF(Table45[[#All],[Country]]=B314,Table45[[#All],[Year]],"")))*100))</f>
        <v>41.825890000000001</v>
      </c>
      <c r="M314" s="4">
        <f t="shared" si="11"/>
        <v>48.817509999999999</v>
      </c>
    </row>
    <row r="315" spans="1:13" ht="20.399999999999999" x14ac:dyDescent="0.25">
      <c r="A315" s="2" t="s">
        <v>210</v>
      </c>
      <c r="B315" s="2" t="s">
        <v>122</v>
      </c>
      <c r="C315" s="3"/>
      <c r="D315" s="3"/>
      <c r="E315" s="3"/>
      <c r="F315" s="3"/>
      <c r="G315" s="3"/>
      <c r="H315" s="3"/>
      <c r="I315" s="3"/>
      <c r="J315" s="3" t="str">
        <f t="shared" si="10"/>
        <v/>
      </c>
      <c r="K315" s="3"/>
      <c r="L315" s="3" t="str">
        <f t="array" ref="L315">(IF(ISERROR(INDEX(Table45[[#All],[Lower secondary completion rate (%)]],MATCH(MAX(IF(Table45[[#All],[Country]]=B315,Table45[[#All],[Year]],0)),IF(Table45[[#All],[Country]]=B315,Table45[[#All],[Year]],"")))),"",INDEX(Table45[[#All],[Lower secondary completion rate (%)]],MATCH(MAX(IF(Table45[[#All],[Country]]=B315,Table45[[#All],[Year]],0)),IF(Table45[[#All],[Country]]=B315,Table45[[#All],[Year]],"")))*100))</f>
        <v/>
      </c>
      <c r="M315" s="3" t="str">
        <f t="shared" si="11"/>
        <v/>
      </c>
    </row>
    <row r="316" spans="1:13" ht="20.399999999999999" x14ac:dyDescent="0.25">
      <c r="A316" s="2" t="s">
        <v>210</v>
      </c>
      <c r="B316" s="2" t="s">
        <v>123</v>
      </c>
      <c r="C316" s="4"/>
      <c r="D316" s="6">
        <v>65.757639999999995</v>
      </c>
      <c r="E316" s="4"/>
      <c r="F316" s="4"/>
      <c r="G316" s="4"/>
      <c r="H316" s="4"/>
      <c r="I316" s="4"/>
      <c r="J316" s="4">
        <f t="shared" si="10"/>
        <v>65.757639999999995</v>
      </c>
      <c r="K316" s="4"/>
      <c r="L316" s="4">
        <f t="array" ref="L316">(IF(ISERROR(INDEX(Table45[[#All],[Lower secondary completion rate (%)]],MATCH(MAX(IF(Table45[[#All],[Country]]=B316,Table45[[#All],[Year]],0)),IF(Table45[[#All],[Country]]=B316,Table45[[#All],[Year]],"")))),"",INDEX(Table45[[#All],[Lower secondary completion rate (%)]],MATCH(MAX(IF(Table45[[#All],[Country]]=B316,Table45[[#All],[Year]],0)),IF(Table45[[#All],[Country]]=B316,Table45[[#All],[Year]],"")))*100))</f>
        <v>70.448800000000006</v>
      </c>
      <c r="M316" s="4">
        <f t="shared" si="11"/>
        <v>65.757639999999995</v>
      </c>
    </row>
    <row r="317" spans="1:13" ht="20.399999999999999" x14ac:dyDescent="0.25">
      <c r="A317" s="2" t="s">
        <v>210</v>
      </c>
      <c r="B317" s="2" t="s">
        <v>124</v>
      </c>
      <c r="C317" s="3"/>
      <c r="D317" s="3"/>
      <c r="E317" s="3"/>
      <c r="F317" s="3"/>
      <c r="G317" s="3"/>
      <c r="H317" s="3"/>
      <c r="I317" s="3"/>
      <c r="J317" s="3" t="str">
        <f t="shared" si="10"/>
        <v/>
      </c>
      <c r="K317" s="3"/>
      <c r="L317" s="3">
        <f t="array" ref="L317">(IF(ISERROR(INDEX(Table45[[#All],[Lower secondary completion rate (%)]],MATCH(MAX(IF(Table45[[#All],[Country]]=B317,Table45[[#All],[Year]],0)),IF(Table45[[#All],[Country]]=B317,Table45[[#All],[Year]],"")))),"",INDEX(Table45[[#All],[Lower secondary completion rate (%)]],MATCH(MAX(IF(Table45[[#All],[Country]]=B317,Table45[[#All],[Year]],0)),IF(Table45[[#All],[Country]]=B317,Table45[[#All],[Year]],"")))*100))</f>
        <v>93.620499999999993</v>
      </c>
      <c r="M317" s="3">
        <f t="shared" si="11"/>
        <v>93.620499999999993</v>
      </c>
    </row>
    <row r="318" spans="1:13" ht="20.399999999999999" x14ac:dyDescent="0.25">
      <c r="A318" s="2" t="s">
        <v>210</v>
      </c>
      <c r="B318" s="2" t="s">
        <v>125</v>
      </c>
      <c r="C318" s="4"/>
      <c r="D318" s="4"/>
      <c r="E318" s="4"/>
      <c r="F318" s="4"/>
      <c r="G318" s="4"/>
      <c r="H318" s="4"/>
      <c r="I318" s="4"/>
      <c r="J318" s="4" t="str">
        <f t="shared" si="10"/>
        <v/>
      </c>
      <c r="K318" s="4"/>
      <c r="L318" s="4" t="str">
        <f t="array" ref="L318">(IF(ISERROR(INDEX(Table45[[#All],[Lower secondary completion rate (%)]],MATCH(MAX(IF(Table45[[#All],[Country]]=B318,Table45[[#All],[Year]],0)),IF(Table45[[#All],[Country]]=B318,Table45[[#All],[Year]],"")))),"",INDEX(Table45[[#All],[Lower secondary completion rate (%)]],MATCH(MAX(IF(Table45[[#All],[Country]]=B318,Table45[[#All],[Year]],0)),IF(Table45[[#All],[Country]]=B318,Table45[[#All],[Year]],"")))*100))</f>
        <v/>
      </c>
      <c r="M318" s="4" t="str">
        <f t="shared" si="11"/>
        <v/>
      </c>
    </row>
    <row r="319" spans="1:13" ht="20.399999999999999" x14ac:dyDescent="0.25">
      <c r="A319" s="2" t="s">
        <v>210</v>
      </c>
      <c r="B319" s="2" t="s">
        <v>126</v>
      </c>
      <c r="C319" s="3"/>
      <c r="D319" s="3"/>
      <c r="E319" s="3"/>
      <c r="F319" s="3"/>
      <c r="G319" s="3"/>
      <c r="H319" s="3"/>
      <c r="I319" s="3"/>
      <c r="J319" s="3" t="str">
        <f t="shared" si="10"/>
        <v/>
      </c>
      <c r="K319" s="3"/>
      <c r="L319" s="3" t="str">
        <f t="array" ref="L319">(IF(ISERROR(INDEX(Table45[[#All],[Lower secondary completion rate (%)]],MATCH(MAX(IF(Table45[[#All],[Country]]=B319,Table45[[#All],[Year]],0)),IF(Table45[[#All],[Country]]=B319,Table45[[#All],[Year]],"")))),"",INDEX(Table45[[#All],[Lower secondary completion rate (%)]],MATCH(MAX(IF(Table45[[#All],[Country]]=B319,Table45[[#All],[Year]],0)),IF(Table45[[#All],[Country]]=B319,Table45[[#All],[Year]],"")))*100))</f>
        <v/>
      </c>
      <c r="M319" s="3" t="str">
        <f t="shared" si="11"/>
        <v/>
      </c>
    </row>
    <row r="320" spans="1:13" ht="20.399999999999999" x14ac:dyDescent="0.25">
      <c r="A320" s="2" t="s">
        <v>210</v>
      </c>
      <c r="B320" s="2" t="s">
        <v>127</v>
      </c>
      <c r="C320" s="4"/>
      <c r="D320" s="4"/>
      <c r="E320" s="6">
        <v>9.1659699999999997</v>
      </c>
      <c r="F320" s="4"/>
      <c r="G320" s="4"/>
      <c r="H320" s="4"/>
      <c r="I320" s="4"/>
      <c r="J320" s="4">
        <f t="shared" si="10"/>
        <v>9.1659699999999997</v>
      </c>
      <c r="K320" s="4"/>
      <c r="L320" s="4">
        <f t="array" ref="L320">(IF(ISERROR(INDEX(Table45[[#All],[Lower secondary completion rate (%)]],MATCH(MAX(IF(Table45[[#All],[Country]]=B320,Table45[[#All],[Year]],0)),IF(Table45[[#All],[Country]]=B320,Table45[[#All],[Year]],"")))),"",INDEX(Table45[[#All],[Lower secondary completion rate (%)]],MATCH(MAX(IF(Table45[[#All],[Country]]=B320,Table45[[#All],[Year]],0)),IF(Table45[[#All],[Country]]=B320,Table45[[#All],[Year]],"")))*100))</f>
        <v>6.995750000000001</v>
      </c>
      <c r="M320" s="4">
        <f t="shared" si="11"/>
        <v>9.1659699999999997</v>
      </c>
    </row>
    <row r="321" spans="1:13" ht="20.399999999999999" x14ac:dyDescent="0.25">
      <c r="A321" s="2" t="s">
        <v>210</v>
      </c>
      <c r="B321" s="2" t="s">
        <v>128</v>
      </c>
      <c r="C321" s="5">
        <v>64.857709999999997</v>
      </c>
      <c r="D321" s="5">
        <v>65.243319999999997</v>
      </c>
      <c r="E321" s="3"/>
      <c r="F321" s="5">
        <v>59.626710000000003</v>
      </c>
      <c r="G321" s="3"/>
      <c r="H321" s="3"/>
      <c r="I321" s="3"/>
      <c r="J321" s="3">
        <f t="shared" si="10"/>
        <v>59.626710000000003</v>
      </c>
      <c r="K321" s="3"/>
      <c r="L321" s="3">
        <f t="array" ref="L321">(IF(ISERROR(INDEX(Table45[[#All],[Lower secondary completion rate (%)]],MATCH(MAX(IF(Table45[[#All],[Country]]=B321,Table45[[#All],[Year]],0)),IF(Table45[[#All],[Country]]=B321,Table45[[#All],[Year]],"")))),"",INDEX(Table45[[#All],[Lower secondary completion rate (%)]],MATCH(MAX(IF(Table45[[#All],[Country]]=B321,Table45[[#All],[Year]],0)),IF(Table45[[#All],[Country]]=B321,Table45[[#All],[Year]],"")))*100))</f>
        <v>59.920410000000004</v>
      </c>
      <c r="M321" s="3">
        <f t="shared" si="11"/>
        <v>59.626710000000003</v>
      </c>
    </row>
    <row r="322" spans="1:13" ht="20.399999999999999" x14ac:dyDescent="0.25">
      <c r="A322" s="2" t="s">
        <v>210</v>
      </c>
      <c r="B322" s="2" t="s">
        <v>129</v>
      </c>
      <c r="C322" s="4"/>
      <c r="D322" s="4"/>
      <c r="E322" s="4"/>
      <c r="F322" s="4"/>
      <c r="G322" s="4"/>
      <c r="H322" s="4"/>
      <c r="I322" s="4"/>
      <c r="J322" s="4" t="str">
        <f t="shared" si="10"/>
        <v/>
      </c>
      <c r="K322" s="4"/>
      <c r="L322" s="4">
        <f t="array" ref="L322">(IF(ISERROR(INDEX(Table45[[#All],[Lower secondary completion rate (%)]],MATCH(MAX(IF(Table45[[#All],[Country]]=B322,Table45[[#All],[Year]],0)),IF(Table45[[#All],[Country]]=B322,Table45[[#All],[Year]],"")))),"",INDEX(Table45[[#All],[Lower secondary completion rate (%)]],MATCH(MAX(IF(Table45[[#All],[Country]]=B322,Table45[[#All],[Year]],0)),IF(Table45[[#All],[Country]]=B322,Table45[[#All],[Year]],"")))*100))</f>
        <v>100</v>
      </c>
      <c r="M322" s="4">
        <f t="shared" si="11"/>
        <v>100</v>
      </c>
    </row>
    <row r="323" spans="1:13" ht="20.399999999999999" x14ac:dyDescent="0.25">
      <c r="A323" s="2" t="s">
        <v>210</v>
      </c>
      <c r="B323" s="2" t="s">
        <v>130</v>
      </c>
      <c r="C323" s="3"/>
      <c r="D323" s="3"/>
      <c r="E323" s="3"/>
      <c r="F323" s="3"/>
      <c r="G323" s="3"/>
      <c r="H323" s="3"/>
      <c r="I323" s="3"/>
      <c r="J323" s="3" t="str">
        <f t="shared" si="10"/>
        <v/>
      </c>
      <c r="K323" s="3"/>
      <c r="L323" s="3" t="str">
        <f t="array" ref="L323">(IF(ISERROR(INDEX(Table45[[#All],[Lower secondary completion rate (%)]],MATCH(MAX(IF(Table45[[#All],[Country]]=B323,Table45[[#All],[Year]],0)),IF(Table45[[#All],[Country]]=B323,Table45[[#All],[Year]],"")))),"",INDEX(Table45[[#All],[Lower secondary completion rate (%)]],MATCH(MAX(IF(Table45[[#All],[Country]]=B323,Table45[[#All],[Year]],0)),IF(Table45[[#All],[Country]]=B323,Table45[[#All],[Year]],"")))*100))</f>
        <v/>
      </c>
      <c r="M323" s="3" t="str">
        <f t="shared" si="11"/>
        <v/>
      </c>
    </row>
    <row r="324" spans="1:13" ht="20.399999999999999" x14ac:dyDescent="0.25">
      <c r="A324" s="2" t="s">
        <v>210</v>
      </c>
      <c r="B324" s="2" t="s">
        <v>131</v>
      </c>
      <c r="C324" s="4"/>
      <c r="D324" s="4"/>
      <c r="E324" s="6">
        <v>50.020440000000001</v>
      </c>
      <c r="F324" s="4"/>
      <c r="G324" s="4"/>
      <c r="H324" s="4"/>
      <c r="I324" s="4"/>
      <c r="J324" s="4">
        <f t="shared" si="10"/>
        <v>50.020440000000001</v>
      </c>
      <c r="K324" s="4"/>
      <c r="L324" s="4">
        <f t="array" ref="L324">(IF(ISERROR(INDEX(Table45[[#All],[Lower secondary completion rate (%)]],MATCH(MAX(IF(Table45[[#All],[Country]]=B324,Table45[[#All],[Year]],0)),IF(Table45[[#All],[Country]]=B324,Table45[[#All],[Year]],"")))),"",INDEX(Table45[[#All],[Lower secondary completion rate (%)]],MATCH(MAX(IF(Table45[[#All],[Country]]=B324,Table45[[#All],[Year]],0)),IF(Table45[[#All],[Country]]=B324,Table45[[#All],[Year]],"")))*100))</f>
        <v>54.045839999999998</v>
      </c>
      <c r="M324" s="4">
        <f t="shared" si="11"/>
        <v>50.020440000000001</v>
      </c>
    </row>
    <row r="325" spans="1:13" ht="20.399999999999999" x14ac:dyDescent="0.25">
      <c r="A325" s="2" t="s">
        <v>210</v>
      </c>
      <c r="B325" s="2" t="s">
        <v>132</v>
      </c>
      <c r="C325" s="3"/>
      <c r="D325" s="3"/>
      <c r="E325" s="3"/>
      <c r="F325" s="3"/>
      <c r="G325" s="3"/>
      <c r="H325" s="3"/>
      <c r="I325" s="3"/>
      <c r="J325" s="3" t="str">
        <f t="shared" si="10"/>
        <v/>
      </c>
      <c r="K325" s="3"/>
      <c r="L325" s="3" t="str">
        <f t="array" ref="L325">(IF(ISERROR(INDEX(Table45[[#All],[Lower secondary completion rate (%)]],MATCH(MAX(IF(Table45[[#All],[Country]]=B325,Table45[[#All],[Year]],0)),IF(Table45[[#All],[Country]]=B325,Table45[[#All],[Year]],"")))),"",INDEX(Table45[[#All],[Lower secondary completion rate (%)]],MATCH(MAX(IF(Table45[[#All],[Country]]=B325,Table45[[#All],[Year]],0)),IF(Table45[[#All],[Country]]=B325,Table45[[#All],[Year]],"")))*100))</f>
        <v/>
      </c>
      <c r="M325" s="3" t="str">
        <f t="shared" si="11"/>
        <v/>
      </c>
    </row>
    <row r="326" spans="1:13" ht="20.399999999999999" x14ac:dyDescent="0.25">
      <c r="A326" s="2" t="s">
        <v>210</v>
      </c>
      <c r="B326" s="2" t="s">
        <v>133</v>
      </c>
      <c r="C326" s="4"/>
      <c r="D326" s="4"/>
      <c r="E326" s="4"/>
      <c r="F326" s="4"/>
      <c r="G326" s="6">
        <v>79.903120000000001</v>
      </c>
      <c r="H326" s="4"/>
      <c r="I326" s="4"/>
      <c r="J326" s="4">
        <f t="shared" si="10"/>
        <v>79.903120000000001</v>
      </c>
      <c r="K326" s="4"/>
      <c r="L326" s="4">
        <f t="array" ref="L326">(IF(ISERROR(INDEX(Table45[[#All],[Lower secondary completion rate (%)]],MATCH(MAX(IF(Table45[[#All],[Country]]=B326,Table45[[#All],[Year]],0)),IF(Table45[[#All],[Country]]=B326,Table45[[#All],[Year]],"")))),"",INDEX(Table45[[#All],[Lower secondary completion rate (%)]],MATCH(MAX(IF(Table45[[#All],[Country]]=B326,Table45[[#All],[Year]],0)),IF(Table45[[#All],[Country]]=B326,Table45[[#All],[Year]],"")))*100))</f>
        <v>77.27834</v>
      </c>
      <c r="M326" s="4">
        <f t="shared" si="11"/>
        <v>79.903120000000001</v>
      </c>
    </row>
    <row r="327" spans="1:13" ht="20.399999999999999" x14ac:dyDescent="0.25">
      <c r="A327" s="2" t="s">
        <v>210</v>
      </c>
      <c r="B327" s="2" t="s">
        <v>134</v>
      </c>
      <c r="C327" s="3"/>
      <c r="D327" s="3"/>
      <c r="E327" s="3"/>
      <c r="F327" s="3"/>
      <c r="G327" s="3"/>
      <c r="H327" s="3"/>
      <c r="I327" s="3"/>
      <c r="J327" s="3" t="str">
        <f t="shared" si="10"/>
        <v/>
      </c>
      <c r="K327" s="3"/>
      <c r="L327" s="3">
        <f t="array" ref="L327">(IF(ISERROR(INDEX(Table45[[#All],[Lower secondary completion rate (%)]],MATCH(MAX(IF(Table45[[#All],[Country]]=B327,Table45[[#All],[Year]],0)),IF(Table45[[#All],[Country]]=B327,Table45[[#All],[Year]],"")))),"",INDEX(Table45[[#All],[Lower secondary completion rate (%)]],MATCH(MAX(IF(Table45[[#All],[Country]]=B327,Table45[[#All],[Year]],0)),IF(Table45[[#All],[Country]]=B327,Table45[[#All],[Year]],"")))*100))</f>
        <v>72.417500000000004</v>
      </c>
      <c r="M327" s="3">
        <f t="shared" si="11"/>
        <v>72.417500000000004</v>
      </c>
    </row>
    <row r="328" spans="1:13" ht="20.399999999999999" x14ac:dyDescent="0.25">
      <c r="A328" s="2" t="s">
        <v>210</v>
      </c>
      <c r="B328" s="2" t="s">
        <v>135</v>
      </c>
      <c r="C328" s="4"/>
      <c r="D328" s="4"/>
      <c r="E328" s="4"/>
      <c r="F328" s="4"/>
      <c r="G328" s="4"/>
      <c r="H328" s="4"/>
      <c r="I328" s="4"/>
      <c r="J328" s="4" t="str">
        <f t="shared" si="10"/>
        <v/>
      </c>
      <c r="K328" s="4"/>
      <c r="L328" s="4" t="str">
        <f t="array" ref="L328">(IF(ISERROR(INDEX(Table45[[#All],[Lower secondary completion rate (%)]],MATCH(MAX(IF(Table45[[#All],[Country]]=B328,Table45[[#All],[Year]],0)),IF(Table45[[#All],[Country]]=B328,Table45[[#All],[Year]],"")))),"",INDEX(Table45[[#All],[Lower secondary completion rate (%)]],MATCH(MAX(IF(Table45[[#All],[Country]]=B328,Table45[[#All],[Year]],0)),IF(Table45[[#All],[Country]]=B328,Table45[[#All],[Year]],"")))*100))</f>
        <v/>
      </c>
      <c r="M328" s="4" t="str">
        <f t="shared" si="11"/>
        <v/>
      </c>
    </row>
    <row r="329" spans="1:13" ht="20.399999999999999" x14ac:dyDescent="0.25">
      <c r="A329" s="2" t="s">
        <v>210</v>
      </c>
      <c r="B329" s="2" t="s">
        <v>136</v>
      </c>
      <c r="C329" s="3"/>
      <c r="D329" s="3"/>
      <c r="E329" s="3"/>
      <c r="F329" s="3"/>
      <c r="G329" s="3"/>
      <c r="H329" s="3"/>
      <c r="I329" s="3"/>
      <c r="J329" s="3" t="str">
        <f t="shared" si="10"/>
        <v/>
      </c>
      <c r="K329" s="3"/>
      <c r="L329" s="3" t="str">
        <f t="array" ref="L329">(IF(ISERROR(INDEX(Table45[[#All],[Lower secondary completion rate (%)]],MATCH(MAX(IF(Table45[[#All],[Country]]=B329,Table45[[#All],[Year]],0)),IF(Table45[[#All],[Country]]=B329,Table45[[#All],[Year]],"")))),"",INDEX(Table45[[#All],[Lower secondary completion rate (%)]],MATCH(MAX(IF(Table45[[#All],[Country]]=B329,Table45[[#All],[Year]],0)),IF(Table45[[#All],[Country]]=B329,Table45[[#All],[Year]],"")))*100))</f>
        <v/>
      </c>
      <c r="M329" s="3" t="str">
        <f t="shared" si="11"/>
        <v/>
      </c>
    </row>
    <row r="330" spans="1:13" ht="20.399999999999999" x14ac:dyDescent="0.25">
      <c r="A330" s="2" t="s">
        <v>210</v>
      </c>
      <c r="B330" s="2" t="s">
        <v>137</v>
      </c>
      <c r="C330" s="4"/>
      <c r="D330" s="4"/>
      <c r="E330" s="4"/>
      <c r="F330" s="4"/>
      <c r="G330" s="4"/>
      <c r="H330" s="4"/>
      <c r="I330" s="4"/>
      <c r="J330" s="4" t="str">
        <f t="shared" si="10"/>
        <v/>
      </c>
      <c r="K330" s="4"/>
      <c r="L330" s="4">
        <f t="array" ref="L330">(IF(ISERROR(INDEX(Table45[[#All],[Lower secondary completion rate (%)]],MATCH(MAX(IF(Table45[[#All],[Country]]=B330,Table45[[#All],[Year]],0)),IF(Table45[[#All],[Country]]=B330,Table45[[#All],[Year]],"")))),"",INDEX(Table45[[#All],[Lower secondary completion rate (%)]],MATCH(MAX(IF(Table45[[#All],[Country]]=B330,Table45[[#All],[Year]],0)),IF(Table45[[#All],[Country]]=B330,Table45[[#All],[Year]],"")))*100))</f>
        <v>76.538249999999991</v>
      </c>
      <c r="M330" s="4">
        <f t="shared" si="11"/>
        <v>76.538249999999991</v>
      </c>
    </row>
    <row r="331" spans="1:13" ht="20.399999999999999" x14ac:dyDescent="0.25">
      <c r="A331" s="2" t="s">
        <v>210</v>
      </c>
      <c r="B331" s="2" t="s">
        <v>138</v>
      </c>
      <c r="C331" s="3"/>
      <c r="D331" s="3"/>
      <c r="E331" s="3"/>
      <c r="F331" s="3"/>
      <c r="G331" s="3"/>
      <c r="H331" s="3"/>
      <c r="I331" s="3"/>
      <c r="J331" s="3" t="str">
        <f t="shared" si="10"/>
        <v/>
      </c>
      <c r="K331" s="3"/>
      <c r="L331" s="3">
        <f t="array" ref="L331">(IF(ISERROR(INDEX(Table45[[#All],[Lower secondary completion rate (%)]],MATCH(MAX(IF(Table45[[#All],[Country]]=B331,Table45[[#All],[Year]],0)),IF(Table45[[#All],[Country]]=B331,Table45[[#All],[Year]],"")))),"",INDEX(Table45[[#All],[Lower secondary completion rate (%)]],MATCH(MAX(IF(Table45[[#All],[Country]]=B331,Table45[[#All],[Year]],0)),IF(Table45[[#All],[Country]]=B331,Table45[[#All],[Year]],"")))*100))</f>
        <v>61.414110000000001</v>
      </c>
      <c r="M331" s="3">
        <f t="shared" si="11"/>
        <v>61.414110000000001</v>
      </c>
    </row>
    <row r="332" spans="1:13" ht="20.399999999999999" x14ac:dyDescent="0.25">
      <c r="A332" s="2" t="s">
        <v>210</v>
      </c>
      <c r="B332" s="2" t="s">
        <v>139</v>
      </c>
      <c r="C332" s="4"/>
      <c r="D332" s="4"/>
      <c r="E332" s="4"/>
      <c r="F332" s="4"/>
      <c r="G332" s="4"/>
      <c r="H332" s="4"/>
      <c r="I332" s="4"/>
      <c r="J332" s="4" t="str">
        <f t="shared" si="10"/>
        <v/>
      </c>
      <c r="K332" s="4"/>
      <c r="L332" s="4">
        <f t="array" ref="L332">(IF(ISERROR(INDEX(Table45[[#All],[Lower secondary completion rate (%)]],MATCH(MAX(IF(Table45[[#All],[Country]]=B332,Table45[[#All],[Year]],0)),IF(Table45[[#All],[Country]]=B332,Table45[[#All],[Year]],"")))),"",INDEX(Table45[[#All],[Lower secondary completion rate (%)]],MATCH(MAX(IF(Table45[[#All],[Country]]=B332,Table45[[#All],[Year]],0)),IF(Table45[[#All],[Country]]=B332,Table45[[#All],[Year]],"")))*100))</f>
        <v>96.022999999999996</v>
      </c>
      <c r="M332" s="4">
        <f t="shared" si="11"/>
        <v>96.022999999999996</v>
      </c>
    </row>
    <row r="333" spans="1:13" ht="20.399999999999999" x14ac:dyDescent="0.25">
      <c r="A333" s="2" t="s">
        <v>210</v>
      </c>
      <c r="B333" s="2" t="s">
        <v>140</v>
      </c>
      <c r="C333" s="3"/>
      <c r="D333" s="3"/>
      <c r="E333" s="3"/>
      <c r="F333" s="3"/>
      <c r="G333" s="3"/>
      <c r="H333" s="3"/>
      <c r="I333" s="3"/>
      <c r="J333" s="3" t="str">
        <f t="shared" si="10"/>
        <v/>
      </c>
      <c r="K333" s="3"/>
      <c r="L333" s="3">
        <f t="array" ref="L333">(IF(ISERROR(INDEX(Table45[[#All],[Lower secondary completion rate (%)]],MATCH(MAX(IF(Table45[[#All],[Country]]=B333,Table45[[#All],[Year]],0)),IF(Table45[[#All],[Country]]=B333,Table45[[#All],[Year]],"")))),"",INDEX(Table45[[#All],[Lower secondary completion rate (%)]],MATCH(MAX(IF(Table45[[#All],[Country]]=B333,Table45[[#All],[Year]],0)),IF(Table45[[#All],[Country]]=B333,Table45[[#All],[Year]],"")))*100))</f>
        <v>85.219750000000005</v>
      </c>
      <c r="M333" s="3">
        <f t="shared" si="11"/>
        <v>85.219750000000005</v>
      </c>
    </row>
    <row r="334" spans="1:13" ht="20.399999999999999" x14ac:dyDescent="0.25">
      <c r="A334" s="2" t="s">
        <v>210</v>
      </c>
      <c r="B334" s="2" t="s">
        <v>141</v>
      </c>
      <c r="C334" s="4"/>
      <c r="D334" s="4"/>
      <c r="E334" s="4"/>
      <c r="F334" s="4"/>
      <c r="G334" s="4"/>
      <c r="H334" s="4"/>
      <c r="I334" s="4"/>
      <c r="J334" s="4" t="str">
        <f t="shared" si="10"/>
        <v/>
      </c>
      <c r="K334" s="4"/>
      <c r="L334" s="4" t="str">
        <f t="array" ref="L334">(IF(ISERROR(INDEX(Table45[[#All],[Lower secondary completion rate (%)]],MATCH(MAX(IF(Table45[[#All],[Country]]=B334,Table45[[#All],[Year]],0)),IF(Table45[[#All],[Country]]=B334,Table45[[#All],[Year]],"")))),"",INDEX(Table45[[#All],[Lower secondary completion rate (%)]],MATCH(MAX(IF(Table45[[#All],[Country]]=B334,Table45[[#All],[Year]],0)),IF(Table45[[#All],[Country]]=B334,Table45[[#All],[Year]],"")))*100))</f>
        <v/>
      </c>
      <c r="M334" s="4" t="str">
        <f t="shared" si="11"/>
        <v/>
      </c>
    </row>
    <row r="335" spans="1:13" ht="20.399999999999999" x14ac:dyDescent="0.25">
      <c r="A335" s="2" t="s">
        <v>210</v>
      </c>
      <c r="B335" s="2" t="s">
        <v>142</v>
      </c>
      <c r="C335" s="3"/>
      <c r="D335" s="3"/>
      <c r="E335" s="3"/>
      <c r="F335" s="3"/>
      <c r="G335" s="3"/>
      <c r="H335" s="3"/>
      <c r="I335" s="3"/>
      <c r="J335" s="3" t="str">
        <f t="shared" si="10"/>
        <v/>
      </c>
      <c r="K335" s="3"/>
      <c r="L335" s="3" t="str">
        <f t="array" ref="L335">(IF(ISERROR(INDEX(Table45[[#All],[Lower secondary completion rate (%)]],MATCH(MAX(IF(Table45[[#All],[Country]]=B335,Table45[[#All],[Year]],0)),IF(Table45[[#All],[Country]]=B335,Table45[[#All],[Year]],"")))),"",INDEX(Table45[[#All],[Lower secondary completion rate (%)]],MATCH(MAX(IF(Table45[[#All],[Country]]=B335,Table45[[#All],[Year]],0)),IF(Table45[[#All],[Country]]=B335,Table45[[#All],[Year]],"")))*100))</f>
        <v/>
      </c>
      <c r="M335" s="3" t="str">
        <f t="shared" si="11"/>
        <v/>
      </c>
    </row>
    <row r="336" spans="1:13" ht="20.399999999999999" x14ac:dyDescent="0.25">
      <c r="A336" s="2" t="s">
        <v>210</v>
      </c>
      <c r="B336" s="2" t="s">
        <v>143</v>
      </c>
      <c r="C336" s="4"/>
      <c r="D336" s="4"/>
      <c r="E336" s="4"/>
      <c r="F336" s="4"/>
      <c r="G336" s="4"/>
      <c r="H336" s="4"/>
      <c r="I336" s="4"/>
      <c r="J336" s="4" t="str">
        <f t="shared" ref="J336:J399" si="12">IFERROR(LOOKUP(2,1/(C336:I336&lt;&gt;""),C336:I336),"")</f>
        <v/>
      </c>
      <c r="K336" s="4"/>
      <c r="L336" s="4">
        <f t="array" ref="L336">(IF(ISERROR(INDEX(Table45[[#All],[Lower secondary completion rate (%)]],MATCH(MAX(IF(Table45[[#All],[Country]]=B336,Table45[[#All],[Year]],0)),IF(Table45[[#All],[Country]]=B336,Table45[[#All],[Year]],"")))),"",INDEX(Table45[[#All],[Lower secondary completion rate (%)]],MATCH(MAX(IF(Table45[[#All],[Country]]=B336,Table45[[#All],[Year]],0)),IF(Table45[[#All],[Country]]=B336,Table45[[#All],[Year]],"")))*100))</f>
        <v>85.123519999999999</v>
      </c>
      <c r="M336" s="4">
        <f t="shared" ref="M336:M399" si="13">IF(ISNUMBER(J336),J336,IF(ISNUMBER(K336),K336,IF(ISBLANK(L336),"",L336)))</f>
        <v>85.123519999999999</v>
      </c>
    </row>
    <row r="337" spans="1:13" ht="20.399999999999999" x14ac:dyDescent="0.25">
      <c r="A337" s="2" t="s">
        <v>210</v>
      </c>
      <c r="B337" s="2" t="s">
        <v>144</v>
      </c>
      <c r="C337" s="3"/>
      <c r="D337" s="3"/>
      <c r="E337" s="3"/>
      <c r="F337" s="3"/>
      <c r="G337" s="3"/>
      <c r="H337" s="3"/>
      <c r="I337" s="3"/>
      <c r="J337" s="3" t="str">
        <f t="shared" si="12"/>
        <v/>
      </c>
      <c r="K337" s="3"/>
      <c r="L337" s="3">
        <f t="array" ref="L337">(IF(ISERROR(INDEX(Table45[[#All],[Lower secondary completion rate (%)]],MATCH(MAX(IF(Table45[[#All],[Country]]=B337,Table45[[#All],[Year]],0)),IF(Table45[[#All],[Country]]=B337,Table45[[#All],[Year]],"")))),"",INDEX(Table45[[#All],[Lower secondary completion rate (%)]],MATCH(MAX(IF(Table45[[#All],[Country]]=B337,Table45[[#All],[Year]],0)),IF(Table45[[#All],[Country]]=B337,Table45[[#All],[Year]],"")))*100))</f>
        <v>96.883260000000007</v>
      </c>
      <c r="M337" s="3">
        <f t="shared" si="13"/>
        <v>96.883260000000007</v>
      </c>
    </row>
    <row r="338" spans="1:13" ht="20.399999999999999" x14ac:dyDescent="0.25">
      <c r="A338" s="2" t="s">
        <v>208</v>
      </c>
      <c r="B338" s="2" t="s">
        <v>145</v>
      </c>
      <c r="C338" s="4"/>
      <c r="D338" s="4"/>
      <c r="E338" s="4"/>
      <c r="F338" s="4"/>
      <c r="G338" s="4"/>
      <c r="H338" s="4"/>
      <c r="I338" s="4"/>
      <c r="J338" s="4" t="str">
        <f t="shared" si="12"/>
        <v/>
      </c>
      <c r="K338" s="4"/>
      <c r="L338" s="4">
        <f t="array" ref="L338">(IF(ISERROR(INDEX(Table45[[#All],[Primary completion rate (%)]],MATCH(MAX(IF(Table45[[#All],[Country]]=B338,Table45[[#All],[Year]],0)),IF(Table45[[#All],[Country]]=B338,Table45[[#All],[Year]],"")))),"",INDEX(Table45[[#All],[Primary completion rate (%)]],MATCH(MAX(IF(Table45[[#All],[Country]]=B338,Table45[[#All],[Year]],0)),IF(Table45[[#All],[Country]]=B338,Table45[[#All],[Year]],"")))*100))</f>
        <v>99.674300000000002</v>
      </c>
      <c r="M338" s="4">
        <f t="shared" si="13"/>
        <v>99.674300000000002</v>
      </c>
    </row>
    <row r="339" spans="1:13" ht="20.399999999999999" x14ac:dyDescent="0.25">
      <c r="A339" s="2" t="s">
        <v>210</v>
      </c>
      <c r="B339" s="2" t="s">
        <v>146</v>
      </c>
      <c r="C339" s="5">
        <v>16.53406</v>
      </c>
      <c r="D339" s="3"/>
      <c r="E339" s="3"/>
      <c r="F339" s="3"/>
      <c r="G339" s="3"/>
      <c r="H339" s="5">
        <v>25.315519999999999</v>
      </c>
      <c r="I339" s="3"/>
      <c r="J339" s="3">
        <f t="shared" si="12"/>
        <v>25.315519999999999</v>
      </c>
      <c r="K339" s="3"/>
      <c r="L339" s="3">
        <f t="array" ref="L339">(IF(ISERROR(INDEX(Table45[[#All],[Lower secondary completion rate (%)]],MATCH(MAX(IF(Table45[[#All],[Country]]=B339,Table45[[#All],[Year]],0)),IF(Table45[[#All],[Country]]=B339,Table45[[#All],[Year]],"")))),"",INDEX(Table45[[#All],[Lower secondary completion rate (%)]],MATCH(MAX(IF(Table45[[#All],[Country]]=B339,Table45[[#All],[Year]],0)),IF(Table45[[#All],[Country]]=B339,Table45[[#All],[Year]],"")))*100))</f>
        <v>11.490590000000001</v>
      </c>
      <c r="M339" s="3">
        <f t="shared" si="13"/>
        <v>25.315519999999999</v>
      </c>
    </row>
    <row r="340" spans="1:13" ht="20.399999999999999" x14ac:dyDescent="0.25">
      <c r="A340" s="2" t="s">
        <v>210</v>
      </c>
      <c r="B340" s="2" t="s">
        <v>147</v>
      </c>
      <c r="C340" s="4"/>
      <c r="D340" s="4"/>
      <c r="E340" s="4"/>
      <c r="F340" s="4"/>
      <c r="G340" s="4"/>
      <c r="H340" s="4"/>
      <c r="I340" s="4"/>
      <c r="J340" s="4" t="str">
        <f t="shared" si="12"/>
        <v/>
      </c>
      <c r="K340" s="4"/>
      <c r="L340" s="4" t="str">
        <f t="array" ref="L340">(IF(ISERROR(INDEX(Table45[[#All],[Lower secondary completion rate (%)]],MATCH(MAX(IF(Table45[[#All],[Country]]=B340,Table45[[#All],[Year]],0)),IF(Table45[[#All],[Country]]=B340,Table45[[#All],[Year]],"")))),"",INDEX(Table45[[#All],[Lower secondary completion rate (%)]],MATCH(MAX(IF(Table45[[#All],[Country]]=B340,Table45[[#All],[Year]],0)),IF(Table45[[#All],[Country]]=B340,Table45[[#All],[Year]],"")))*100))</f>
        <v/>
      </c>
      <c r="M340" s="4" t="str">
        <f t="shared" si="13"/>
        <v/>
      </c>
    </row>
    <row r="341" spans="1:13" ht="20.399999999999999" x14ac:dyDescent="0.25">
      <c r="A341" s="2" t="s">
        <v>210</v>
      </c>
      <c r="B341" s="2" t="s">
        <v>148</v>
      </c>
      <c r="C341" s="3"/>
      <c r="D341" s="3"/>
      <c r="E341" s="5">
        <v>94.488259999999997</v>
      </c>
      <c r="F341" s="3"/>
      <c r="G341" s="3"/>
      <c r="H341" s="3"/>
      <c r="I341" s="3"/>
      <c r="J341" s="3">
        <f t="shared" si="12"/>
        <v>94.488259999999997</v>
      </c>
      <c r="K341" s="3"/>
      <c r="L341" s="3">
        <f t="array" ref="L341">(IF(ISERROR(INDEX(Table45[[#All],[Lower secondary completion rate (%)]],MATCH(MAX(IF(Table45[[#All],[Country]]=B341,Table45[[#All],[Year]],0)),IF(Table45[[#All],[Country]]=B341,Table45[[#All],[Year]],"")))),"",INDEX(Table45[[#All],[Lower secondary completion rate (%)]],MATCH(MAX(IF(Table45[[#All],[Country]]=B341,Table45[[#All],[Year]],0)),IF(Table45[[#All],[Country]]=B341,Table45[[#All],[Year]],"")))*100))</f>
        <v>86.965739999999997</v>
      </c>
      <c r="M341" s="3">
        <f t="shared" si="13"/>
        <v>94.488259999999997</v>
      </c>
    </row>
    <row r="342" spans="1:13" ht="20.399999999999999" x14ac:dyDescent="0.25">
      <c r="A342" s="2" t="s">
        <v>210</v>
      </c>
      <c r="B342" s="2" t="s">
        <v>149</v>
      </c>
      <c r="C342" s="4"/>
      <c r="D342" s="4"/>
      <c r="E342" s="4"/>
      <c r="F342" s="4"/>
      <c r="G342" s="4"/>
      <c r="H342" s="4"/>
      <c r="I342" s="4"/>
      <c r="J342" s="4" t="str">
        <f t="shared" si="12"/>
        <v/>
      </c>
      <c r="K342" s="4"/>
      <c r="L342" s="4" t="str">
        <f t="array" ref="L342">(IF(ISERROR(INDEX(Table45[[#All],[Lower secondary completion rate (%)]],MATCH(MAX(IF(Table45[[#All],[Country]]=B342,Table45[[#All],[Year]],0)),IF(Table45[[#All],[Country]]=B342,Table45[[#All],[Year]],"")))),"",INDEX(Table45[[#All],[Lower secondary completion rate (%)]],MATCH(MAX(IF(Table45[[#All],[Country]]=B342,Table45[[#All],[Year]],0)),IF(Table45[[#All],[Country]]=B342,Table45[[#All],[Year]],"")))*100))</f>
        <v/>
      </c>
      <c r="M342" s="4" t="str">
        <f t="shared" si="13"/>
        <v/>
      </c>
    </row>
    <row r="343" spans="1:13" ht="20.399999999999999" x14ac:dyDescent="0.25">
      <c r="A343" s="2" t="s">
        <v>210</v>
      </c>
      <c r="B343" s="2" t="s">
        <v>150</v>
      </c>
      <c r="C343" s="3"/>
      <c r="D343" s="3"/>
      <c r="E343" s="3"/>
      <c r="F343" s="3"/>
      <c r="G343" s="3"/>
      <c r="H343" s="3"/>
      <c r="I343" s="3"/>
      <c r="J343" s="3" t="str">
        <f t="shared" si="12"/>
        <v/>
      </c>
      <c r="K343" s="3"/>
      <c r="L343" s="3" t="str">
        <f t="array" ref="L343">(IF(ISERROR(INDEX(Table45[[#All],[Lower secondary completion rate (%)]],MATCH(MAX(IF(Table45[[#All],[Country]]=B343,Table45[[#All],[Year]],0)),IF(Table45[[#All],[Country]]=B343,Table45[[#All],[Year]],"")))),"",INDEX(Table45[[#All],[Lower secondary completion rate (%)]],MATCH(MAX(IF(Table45[[#All],[Country]]=B343,Table45[[#All],[Year]],0)),IF(Table45[[#All],[Country]]=B343,Table45[[#All],[Year]],"")))*100))</f>
        <v/>
      </c>
      <c r="M343" s="3" t="str">
        <f t="shared" si="13"/>
        <v/>
      </c>
    </row>
    <row r="344" spans="1:13" ht="20.399999999999999" x14ac:dyDescent="0.25">
      <c r="A344" s="2" t="s">
        <v>210</v>
      </c>
      <c r="B344" s="2" t="s">
        <v>151</v>
      </c>
      <c r="C344" s="4"/>
      <c r="D344" s="4"/>
      <c r="E344" s="4"/>
      <c r="F344" s="4"/>
      <c r="G344" s="4"/>
      <c r="H344" s="4"/>
      <c r="I344" s="4"/>
      <c r="J344" s="4" t="str">
        <f t="shared" si="12"/>
        <v/>
      </c>
      <c r="K344" s="4"/>
      <c r="L344" s="4" t="str">
        <f t="array" ref="L344">(IF(ISERROR(INDEX(Table45[[#All],[Lower secondary completion rate (%)]],MATCH(MAX(IF(Table45[[#All],[Country]]=B344,Table45[[#All],[Year]],0)),IF(Table45[[#All],[Country]]=B344,Table45[[#All],[Year]],"")))),"",INDEX(Table45[[#All],[Lower secondary completion rate (%)]],MATCH(MAX(IF(Table45[[#All],[Country]]=B344,Table45[[#All],[Year]],0)),IF(Table45[[#All],[Country]]=B344,Table45[[#All],[Year]],"")))*100))</f>
        <v/>
      </c>
      <c r="M344" s="4" t="str">
        <f t="shared" si="13"/>
        <v/>
      </c>
    </row>
    <row r="345" spans="1:13" ht="20.399999999999999" x14ac:dyDescent="0.25">
      <c r="A345" s="2" t="s">
        <v>210</v>
      </c>
      <c r="B345" s="2" t="s">
        <v>152</v>
      </c>
      <c r="C345" s="3"/>
      <c r="D345" s="3"/>
      <c r="E345" s="3"/>
      <c r="F345" s="3"/>
      <c r="G345" s="3"/>
      <c r="H345" s="3"/>
      <c r="I345" s="3"/>
      <c r="J345" s="3" t="str">
        <f t="shared" si="12"/>
        <v/>
      </c>
      <c r="K345" s="3"/>
      <c r="L345" s="3" t="str">
        <f t="array" ref="L345">(IF(ISERROR(INDEX(Table45[[#All],[Lower secondary completion rate (%)]],MATCH(MAX(IF(Table45[[#All],[Country]]=B345,Table45[[#All],[Year]],0)),IF(Table45[[#All],[Country]]=B345,Table45[[#All],[Year]],"")))),"",INDEX(Table45[[#All],[Lower secondary completion rate (%)]],MATCH(MAX(IF(Table45[[#All],[Country]]=B345,Table45[[#All],[Year]],0)),IF(Table45[[#All],[Country]]=B345,Table45[[#All],[Year]],"")))*100))</f>
        <v/>
      </c>
      <c r="M345" s="3" t="str">
        <f t="shared" si="13"/>
        <v/>
      </c>
    </row>
    <row r="346" spans="1:13" ht="20.399999999999999" x14ac:dyDescent="0.25">
      <c r="A346" s="2" t="s">
        <v>210</v>
      </c>
      <c r="B346" s="2" t="s">
        <v>153</v>
      </c>
      <c r="C346" s="4"/>
      <c r="D346" s="4"/>
      <c r="E346" s="4"/>
      <c r="F346" s="4"/>
      <c r="G346" s="4"/>
      <c r="H346" s="4"/>
      <c r="I346" s="4"/>
      <c r="J346" s="4" t="str">
        <f t="shared" si="12"/>
        <v/>
      </c>
      <c r="K346" s="4"/>
      <c r="L346" s="4" t="str">
        <f t="array" ref="L346">(IF(ISERROR(INDEX(Table45[[#All],[Lower secondary completion rate (%)]],MATCH(MAX(IF(Table45[[#All],[Country]]=B346,Table45[[#All],[Year]],0)),IF(Table45[[#All],[Country]]=B346,Table45[[#All],[Year]],"")))),"",INDEX(Table45[[#All],[Lower secondary completion rate (%)]],MATCH(MAX(IF(Table45[[#All],[Country]]=B346,Table45[[#All],[Year]],0)),IF(Table45[[#All],[Country]]=B346,Table45[[#All],[Year]],"")))*100))</f>
        <v/>
      </c>
      <c r="M346" s="4" t="str">
        <f t="shared" si="13"/>
        <v/>
      </c>
    </row>
    <row r="347" spans="1:13" ht="20.399999999999999" x14ac:dyDescent="0.25">
      <c r="A347" s="2" t="s">
        <v>210</v>
      </c>
      <c r="B347" s="2" t="s">
        <v>154</v>
      </c>
      <c r="C347" s="3"/>
      <c r="D347" s="5">
        <v>20.935320000000001</v>
      </c>
      <c r="E347" s="3"/>
      <c r="F347" s="3"/>
      <c r="G347" s="3"/>
      <c r="H347" s="3"/>
      <c r="I347" s="3"/>
      <c r="J347" s="3">
        <f t="shared" si="12"/>
        <v>20.935320000000001</v>
      </c>
      <c r="K347" s="3"/>
      <c r="L347" s="3">
        <f t="array" ref="L347">(IF(ISERROR(INDEX(Table45[[#All],[Lower secondary completion rate (%)]],MATCH(MAX(IF(Table45[[#All],[Country]]=B347,Table45[[#All],[Year]],0)),IF(Table45[[#All],[Country]]=B347,Table45[[#All],[Year]],"")))),"",INDEX(Table45[[#All],[Lower secondary completion rate (%)]],MATCH(MAX(IF(Table45[[#All],[Country]]=B347,Table45[[#All],[Year]],0)),IF(Table45[[#All],[Country]]=B347,Table45[[#All],[Year]],"")))*100))</f>
        <v>20.946539999999999</v>
      </c>
      <c r="M347" s="3">
        <f t="shared" si="13"/>
        <v>20.935320000000001</v>
      </c>
    </row>
    <row r="348" spans="1:13" ht="20.399999999999999" x14ac:dyDescent="0.25">
      <c r="A348" s="2" t="s">
        <v>210</v>
      </c>
      <c r="B348" s="2" t="s">
        <v>155</v>
      </c>
      <c r="C348" s="4"/>
      <c r="D348" s="6">
        <v>34.28387</v>
      </c>
      <c r="E348" s="4"/>
      <c r="F348" s="4"/>
      <c r="G348" s="4"/>
      <c r="H348" s="4"/>
      <c r="I348" s="4"/>
      <c r="J348" s="4">
        <f t="shared" si="12"/>
        <v>34.28387</v>
      </c>
      <c r="K348" s="4"/>
      <c r="L348" s="4">
        <f t="array" ref="L348">(IF(ISERROR(INDEX(Table45[[#All],[Lower secondary completion rate (%)]],MATCH(MAX(IF(Table45[[#All],[Country]]=B348,Table45[[#All],[Year]],0)),IF(Table45[[#All],[Country]]=B348,Table45[[#All],[Year]],"")))),"",INDEX(Table45[[#All],[Lower secondary completion rate (%)]],MATCH(MAX(IF(Table45[[#All],[Country]]=B348,Table45[[#All],[Year]],0)),IF(Table45[[#All],[Country]]=B348,Table45[[#All],[Year]],"")))*100))</f>
        <v>79.677289999999999</v>
      </c>
      <c r="M348" s="4">
        <f t="shared" si="13"/>
        <v>34.28387</v>
      </c>
    </row>
    <row r="349" spans="1:13" ht="20.399999999999999" x14ac:dyDescent="0.25">
      <c r="A349" s="2" t="s">
        <v>210</v>
      </c>
      <c r="B349" s="2" t="s">
        <v>156</v>
      </c>
      <c r="C349" s="3"/>
      <c r="D349" s="3"/>
      <c r="E349" s="3"/>
      <c r="F349" s="3"/>
      <c r="G349" s="3"/>
      <c r="H349" s="3"/>
      <c r="I349" s="3"/>
      <c r="J349" s="3" t="str">
        <f t="shared" si="12"/>
        <v/>
      </c>
      <c r="K349" s="3"/>
      <c r="L349" s="3" t="str">
        <f t="array" ref="L349">(IF(ISERROR(INDEX(Table45[[#All],[Lower secondary completion rate (%)]],MATCH(MAX(IF(Table45[[#All],[Country]]=B349,Table45[[#All],[Year]],0)),IF(Table45[[#All],[Country]]=B349,Table45[[#All],[Year]],"")))),"",INDEX(Table45[[#All],[Lower secondary completion rate (%)]],MATCH(MAX(IF(Table45[[#All],[Country]]=B349,Table45[[#All],[Year]],0)),IF(Table45[[#All],[Country]]=B349,Table45[[#All],[Year]],"")))*100))</f>
        <v/>
      </c>
      <c r="M349" s="3" t="str">
        <f t="shared" si="13"/>
        <v/>
      </c>
    </row>
    <row r="350" spans="1:13" ht="20.399999999999999" x14ac:dyDescent="0.25">
      <c r="A350" s="2" t="s">
        <v>210</v>
      </c>
      <c r="B350" s="2" t="s">
        <v>157</v>
      </c>
      <c r="C350" s="4"/>
      <c r="D350" s="4"/>
      <c r="E350" s="4"/>
      <c r="F350" s="6">
        <v>50.010649999999998</v>
      </c>
      <c r="G350" s="4"/>
      <c r="H350" s="4"/>
      <c r="I350" s="4"/>
      <c r="J350" s="4">
        <f t="shared" si="12"/>
        <v>50.010649999999998</v>
      </c>
      <c r="K350" s="4"/>
      <c r="L350" s="4">
        <f t="array" ref="L350">(IF(ISERROR(INDEX(Table45[[#All],[Lower secondary completion rate (%)]],MATCH(MAX(IF(Table45[[#All],[Country]]=B350,Table45[[#All],[Year]],0)),IF(Table45[[#All],[Country]]=B350,Table45[[#All],[Year]],"")))),"",INDEX(Table45[[#All],[Lower secondary completion rate (%)]],MATCH(MAX(IF(Table45[[#All],[Country]]=B350,Table45[[#All],[Year]],0)),IF(Table45[[#All],[Country]]=B350,Table45[[#All],[Year]],"")))*100))</f>
        <v>46.574799999999996</v>
      </c>
      <c r="M350" s="4">
        <f t="shared" si="13"/>
        <v>50.010649999999998</v>
      </c>
    </row>
    <row r="351" spans="1:13" ht="20.399999999999999" x14ac:dyDescent="0.25">
      <c r="A351" s="2" t="s">
        <v>210</v>
      </c>
      <c r="B351" s="2" t="s">
        <v>158</v>
      </c>
      <c r="C351" s="3"/>
      <c r="D351" s="3"/>
      <c r="E351" s="3"/>
      <c r="F351" s="3"/>
      <c r="G351" s="3"/>
      <c r="H351" s="3"/>
      <c r="I351" s="3"/>
      <c r="J351" s="3" t="str">
        <f t="shared" si="12"/>
        <v/>
      </c>
      <c r="K351" s="3"/>
      <c r="L351" s="3" t="str">
        <f t="array" ref="L351">(IF(ISERROR(INDEX(Table45[[#All],[Lower secondary completion rate (%)]],MATCH(MAX(IF(Table45[[#All],[Country]]=B351,Table45[[#All],[Year]],0)),IF(Table45[[#All],[Country]]=B351,Table45[[#All],[Year]],"")))),"",INDEX(Table45[[#All],[Lower secondary completion rate (%)]],MATCH(MAX(IF(Table45[[#All],[Country]]=B351,Table45[[#All],[Year]],0)),IF(Table45[[#All],[Country]]=B351,Table45[[#All],[Year]],"")))*100))</f>
        <v/>
      </c>
      <c r="M351" s="3" t="str">
        <f t="shared" si="13"/>
        <v/>
      </c>
    </row>
    <row r="352" spans="1:13" ht="20.399999999999999" x14ac:dyDescent="0.25">
      <c r="A352" s="2" t="s">
        <v>210</v>
      </c>
      <c r="B352" s="2" t="s">
        <v>159</v>
      </c>
      <c r="C352" s="4"/>
      <c r="D352" s="4"/>
      <c r="E352" s="4"/>
      <c r="F352" s="4"/>
      <c r="G352" s="4"/>
      <c r="H352" s="4"/>
      <c r="I352" s="4"/>
      <c r="J352" s="4" t="str">
        <f t="shared" si="12"/>
        <v/>
      </c>
      <c r="K352" s="4"/>
      <c r="L352" s="4">
        <f t="array" ref="L352">(IF(ISERROR(INDEX(Table45[[#All],[Lower secondary completion rate (%)]],MATCH(MAX(IF(Table45[[#All],[Country]]=B352,Table45[[#All],[Year]],0)),IF(Table45[[#All],[Country]]=B352,Table45[[#All],[Year]],"")))),"",INDEX(Table45[[#All],[Lower secondary completion rate (%)]],MATCH(MAX(IF(Table45[[#All],[Country]]=B352,Table45[[#All],[Year]],0)),IF(Table45[[#All],[Country]]=B352,Table45[[#All],[Year]],"")))*100))</f>
        <v>99.795569999999998</v>
      </c>
      <c r="M352" s="4">
        <f t="shared" si="13"/>
        <v>99.795569999999998</v>
      </c>
    </row>
    <row r="353" spans="1:13" ht="20.399999999999999" x14ac:dyDescent="0.25">
      <c r="A353" s="2" t="s">
        <v>210</v>
      </c>
      <c r="B353" s="2" t="s">
        <v>160</v>
      </c>
      <c r="C353" s="3"/>
      <c r="D353" s="3"/>
      <c r="E353" s="3"/>
      <c r="F353" s="3"/>
      <c r="G353" s="3"/>
      <c r="H353" s="3"/>
      <c r="I353" s="3"/>
      <c r="J353" s="3" t="str">
        <f t="shared" si="12"/>
        <v/>
      </c>
      <c r="K353" s="3"/>
      <c r="L353" s="3">
        <f t="array" ref="L353">(IF(ISERROR(INDEX(Table45[[#All],[Lower secondary completion rate (%)]],MATCH(MAX(IF(Table45[[#All],[Country]]=B353,Table45[[#All],[Year]],0)),IF(Table45[[#All],[Country]]=B353,Table45[[#All],[Year]],"")))),"",INDEX(Table45[[#All],[Lower secondary completion rate (%)]],MATCH(MAX(IF(Table45[[#All],[Country]]=B353,Table45[[#All],[Year]],0)),IF(Table45[[#All],[Country]]=B353,Table45[[#All],[Year]],"")))*100))</f>
        <v>99.280509999999992</v>
      </c>
      <c r="M353" s="3">
        <f t="shared" si="13"/>
        <v>99.280509999999992</v>
      </c>
    </row>
    <row r="354" spans="1:13" ht="20.399999999999999" x14ac:dyDescent="0.25">
      <c r="A354" s="2" t="s">
        <v>210</v>
      </c>
      <c r="B354" s="2" t="s">
        <v>161</v>
      </c>
      <c r="C354" s="4"/>
      <c r="D354" s="4"/>
      <c r="E354" s="4"/>
      <c r="F354" s="4"/>
      <c r="G354" s="4"/>
      <c r="H354" s="4"/>
      <c r="I354" s="4"/>
      <c r="J354" s="4" t="str">
        <f t="shared" si="12"/>
        <v/>
      </c>
      <c r="K354" s="4"/>
      <c r="L354" s="4" t="str">
        <f t="array" ref="L354">(IF(ISERROR(INDEX(Table45[[#All],[Lower secondary completion rate (%)]],MATCH(MAX(IF(Table45[[#All],[Country]]=B354,Table45[[#All],[Year]],0)),IF(Table45[[#All],[Country]]=B354,Table45[[#All],[Year]],"")))),"",INDEX(Table45[[#All],[Lower secondary completion rate (%)]],MATCH(MAX(IF(Table45[[#All],[Country]]=B354,Table45[[#All],[Year]],0)),IF(Table45[[#All],[Country]]=B354,Table45[[#All],[Year]],"")))*100))</f>
        <v/>
      </c>
      <c r="M354" s="4" t="str">
        <f t="shared" si="13"/>
        <v/>
      </c>
    </row>
    <row r="355" spans="1:13" ht="20.399999999999999" x14ac:dyDescent="0.25">
      <c r="A355" s="2" t="s">
        <v>210</v>
      </c>
      <c r="B355" s="2" t="s">
        <v>162</v>
      </c>
      <c r="C355" s="3"/>
      <c r="D355" s="3"/>
      <c r="E355" s="3"/>
      <c r="F355" s="3"/>
      <c r="G355" s="3"/>
      <c r="H355" s="3"/>
      <c r="I355" s="3"/>
      <c r="J355" s="3" t="str">
        <f t="shared" si="12"/>
        <v/>
      </c>
      <c r="K355" s="3"/>
      <c r="L355" s="3" t="str">
        <f t="array" ref="L355">(IF(ISERROR(INDEX(Table45[[#All],[Lower secondary completion rate (%)]],MATCH(MAX(IF(Table45[[#All],[Country]]=B355,Table45[[#All],[Year]],0)),IF(Table45[[#All],[Country]]=B355,Table45[[#All],[Year]],"")))),"",INDEX(Table45[[#All],[Lower secondary completion rate (%)]],MATCH(MAX(IF(Table45[[#All],[Country]]=B355,Table45[[#All],[Year]],0)),IF(Table45[[#All],[Country]]=B355,Table45[[#All],[Year]],"")))*100))</f>
        <v/>
      </c>
      <c r="M355" s="3" t="str">
        <f t="shared" si="13"/>
        <v/>
      </c>
    </row>
    <row r="356" spans="1:13" ht="20.399999999999999" x14ac:dyDescent="0.25">
      <c r="A356" s="2" t="s">
        <v>210</v>
      </c>
      <c r="B356" s="2" t="s">
        <v>163</v>
      </c>
      <c r="C356" s="4"/>
      <c r="D356" s="6">
        <v>82.018810000000002</v>
      </c>
      <c r="E356" s="4"/>
      <c r="F356" s="4"/>
      <c r="G356" s="4"/>
      <c r="H356" s="4"/>
      <c r="I356" s="4"/>
      <c r="J356" s="4">
        <f t="shared" si="12"/>
        <v>82.018810000000002</v>
      </c>
      <c r="K356" s="4"/>
      <c r="L356" s="4">
        <f t="array" ref="L356">(IF(ISERROR(INDEX(Table45[[#All],[Lower secondary completion rate (%)]],MATCH(MAX(IF(Table45[[#All],[Country]]=B356,Table45[[#All],[Year]],0)),IF(Table45[[#All],[Country]]=B356,Table45[[#All],[Year]],"")))),"",INDEX(Table45[[#All],[Lower secondary completion rate (%)]],MATCH(MAX(IF(Table45[[#All],[Country]]=B356,Table45[[#All],[Year]],0)),IF(Table45[[#All],[Country]]=B356,Table45[[#All],[Year]],"")))*100))</f>
        <v>70.876859999999994</v>
      </c>
      <c r="M356" s="4">
        <f t="shared" si="13"/>
        <v>82.018810000000002</v>
      </c>
    </row>
    <row r="357" spans="1:13" ht="20.399999999999999" x14ac:dyDescent="0.25">
      <c r="A357" s="2" t="s">
        <v>210</v>
      </c>
      <c r="B357" s="2" t="s">
        <v>164</v>
      </c>
      <c r="C357" s="5">
        <v>21.611090000000001</v>
      </c>
      <c r="D357" s="3"/>
      <c r="E357" s="3"/>
      <c r="F357" s="3"/>
      <c r="G357" s="3"/>
      <c r="H357" s="3"/>
      <c r="I357" s="3"/>
      <c r="J357" s="3">
        <f t="shared" si="12"/>
        <v>21.611090000000001</v>
      </c>
      <c r="K357" s="3"/>
      <c r="L357" s="3">
        <f t="array" ref="L357">(IF(ISERROR(INDEX(Table45[[#All],[Lower secondary completion rate (%)]],MATCH(MAX(IF(Table45[[#All],[Country]]=B357,Table45[[#All],[Year]],0)),IF(Table45[[#All],[Country]]=B357,Table45[[#All],[Year]],"")))),"",INDEX(Table45[[#All],[Lower secondary completion rate (%)]],MATCH(MAX(IF(Table45[[#All],[Country]]=B357,Table45[[#All],[Year]],0)),IF(Table45[[#All],[Country]]=B357,Table45[[#All],[Year]],"")))*100))</f>
        <v>24.28464</v>
      </c>
      <c r="M357" s="3">
        <f t="shared" si="13"/>
        <v>21.611090000000001</v>
      </c>
    </row>
    <row r="358" spans="1:13" ht="20.399999999999999" x14ac:dyDescent="0.25">
      <c r="A358" s="2" t="s">
        <v>210</v>
      </c>
      <c r="B358" s="2" t="s">
        <v>165</v>
      </c>
      <c r="C358" s="4"/>
      <c r="D358" s="4"/>
      <c r="E358" s="4"/>
      <c r="F358" s="4"/>
      <c r="G358" s="4"/>
      <c r="H358" s="4"/>
      <c r="I358" s="4"/>
      <c r="J358" s="4" t="str">
        <f t="shared" si="12"/>
        <v/>
      </c>
      <c r="K358" s="4"/>
      <c r="L358" s="4">
        <f t="array" ref="L358">(IF(ISERROR(INDEX(Table45[[#All],[Lower secondary completion rate (%)]],MATCH(MAX(IF(Table45[[#All],[Country]]=B358,Table45[[#All],[Year]],0)),IF(Table45[[#All],[Country]]=B358,Table45[[#All],[Year]],"")))),"",INDEX(Table45[[#All],[Lower secondary completion rate (%)]],MATCH(MAX(IF(Table45[[#All],[Country]]=B358,Table45[[#All],[Year]],0)),IF(Table45[[#All],[Country]]=B358,Table45[[#All],[Year]],"")))*100))</f>
        <v>85.327569999999994</v>
      </c>
      <c r="M358" s="4">
        <f t="shared" si="13"/>
        <v>85.327569999999994</v>
      </c>
    </row>
    <row r="359" spans="1:13" ht="20.399999999999999" x14ac:dyDescent="0.25">
      <c r="A359" s="2" t="s">
        <v>210</v>
      </c>
      <c r="B359" s="2" t="s">
        <v>166</v>
      </c>
      <c r="C359" s="3"/>
      <c r="D359" s="3"/>
      <c r="E359" s="3"/>
      <c r="F359" s="3"/>
      <c r="G359" s="3"/>
      <c r="H359" s="3"/>
      <c r="I359" s="3"/>
      <c r="J359" s="3" t="str">
        <f t="shared" si="12"/>
        <v/>
      </c>
      <c r="K359" s="3"/>
      <c r="L359" s="3" t="str">
        <f t="array" ref="L359">(IF(ISERROR(INDEX(Table45[[#All],[Lower secondary completion rate (%)]],MATCH(MAX(IF(Table45[[#All],[Country]]=B359,Table45[[#All],[Year]],0)),IF(Table45[[#All],[Country]]=B359,Table45[[#All],[Year]],"")))),"",INDEX(Table45[[#All],[Lower secondary completion rate (%)]],MATCH(MAX(IF(Table45[[#All],[Country]]=B359,Table45[[#All],[Year]],0)),IF(Table45[[#All],[Country]]=B359,Table45[[#All],[Year]],"")))*100))</f>
        <v/>
      </c>
      <c r="M359" s="3" t="str">
        <f t="shared" si="13"/>
        <v/>
      </c>
    </row>
    <row r="360" spans="1:13" ht="20.399999999999999" x14ac:dyDescent="0.25">
      <c r="A360" s="2" t="s">
        <v>210</v>
      </c>
      <c r="B360" s="2" t="s">
        <v>167</v>
      </c>
      <c r="C360" s="4"/>
      <c r="D360" s="4"/>
      <c r="E360" s="4"/>
      <c r="F360" s="4"/>
      <c r="G360" s="6">
        <v>37.355110000000003</v>
      </c>
      <c r="H360" s="4"/>
      <c r="I360" s="4"/>
      <c r="J360" s="4">
        <f t="shared" si="12"/>
        <v>37.355110000000003</v>
      </c>
      <c r="K360" s="4"/>
      <c r="L360" s="4">
        <f t="array" ref="L360">(IF(ISERROR(INDEX(Table45[[#All],[Lower secondary completion rate (%)]],MATCH(MAX(IF(Table45[[#All],[Country]]=B360,Table45[[#All],[Year]],0)),IF(Table45[[#All],[Country]]=B360,Table45[[#All],[Year]],"")))),"",INDEX(Table45[[#All],[Lower secondary completion rate (%)]],MATCH(MAX(IF(Table45[[#All],[Country]]=B360,Table45[[#All],[Year]],0)),IF(Table45[[#All],[Country]]=B360,Table45[[#All],[Year]],"")))*100))</f>
        <v>52.283659999999998</v>
      </c>
      <c r="M360" s="4">
        <f t="shared" si="13"/>
        <v>37.355110000000003</v>
      </c>
    </row>
    <row r="361" spans="1:13" ht="20.399999999999999" x14ac:dyDescent="0.25">
      <c r="A361" s="2" t="s">
        <v>210</v>
      </c>
      <c r="B361" s="2" t="s">
        <v>168</v>
      </c>
      <c r="C361" s="5">
        <v>37.513080000000002</v>
      </c>
      <c r="D361" s="3"/>
      <c r="E361" s="3"/>
      <c r="F361" s="3"/>
      <c r="G361" s="3"/>
      <c r="H361" s="3"/>
      <c r="I361" s="3"/>
      <c r="J361" s="3">
        <f t="shared" si="12"/>
        <v>37.513080000000002</v>
      </c>
      <c r="K361" s="3"/>
      <c r="L361" s="3">
        <f t="array" ref="L361">(IF(ISERROR(INDEX(Table45[[#All],[Lower secondary completion rate (%)]],MATCH(MAX(IF(Table45[[#All],[Country]]=B361,Table45[[#All],[Year]],0)),IF(Table45[[#All],[Country]]=B361,Table45[[#All],[Year]],"")))),"",INDEX(Table45[[#All],[Lower secondary completion rate (%)]],MATCH(MAX(IF(Table45[[#All],[Country]]=B361,Table45[[#All],[Year]],0)),IF(Table45[[#All],[Country]]=B361,Table45[[#All],[Year]],"")))*100))</f>
        <v>35.185630000000003</v>
      </c>
      <c r="M361" s="3">
        <f t="shared" si="13"/>
        <v>37.513080000000002</v>
      </c>
    </row>
    <row r="362" spans="1:13" ht="20.399999999999999" x14ac:dyDescent="0.25">
      <c r="A362" s="2" t="s">
        <v>210</v>
      </c>
      <c r="B362" s="2" t="s">
        <v>169</v>
      </c>
      <c r="C362" s="6">
        <v>42.87518</v>
      </c>
      <c r="D362" s="4"/>
      <c r="E362" s="4"/>
      <c r="F362" s="4"/>
      <c r="G362" s="4"/>
      <c r="H362" s="4"/>
      <c r="I362" s="4"/>
      <c r="J362" s="4">
        <f t="shared" si="12"/>
        <v>42.87518</v>
      </c>
      <c r="K362" s="4"/>
      <c r="L362" s="4">
        <f t="array" ref="L362">(IF(ISERROR(INDEX(Table45[[#All],[Lower secondary completion rate (%)]],MATCH(MAX(IF(Table45[[#All],[Country]]=B362,Table45[[#All],[Year]],0)),IF(Table45[[#All],[Country]]=B362,Table45[[#All],[Year]],"")))),"",INDEX(Table45[[#All],[Lower secondary completion rate (%)]],MATCH(MAX(IF(Table45[[#All],[Country]]=B362,Table45[[#All],[Year]],0)),IF(Table45[[#All],[Country]]=B362,Table45[[#All],[Year]],"")))*100))</f>
        <v>36.010710000000003</v>
      </c>
      <c r="M362" s="4">
        <f t="shared" si="13"/>
        <v>42.87518</v>
      </c>
    </row>
    <row r="363" spans="1:13" ht="20.399999999999999" x14ac:dyDescent="0.25">
      <c r="A363" s="2" t="s">
        <v>210</v>
      </c>
      <c r="B363" s="2" t="s">
        <v>170</v>
      </c>
      <c r="C363" s="3"/>
      <c r="D363" s="3"/>
      <c r="E363" s="3"/>
      <c r="F363" s="3"/>
      <c r="G363" s="3"/>
      <c r="H363" s="3"/>
      <c r="I363" s="3"/>
      <c r="J363" s="3" t="str">
        <f t="shared" si="12"/>
        <v/>
      </c>
      <c r="K363" s="3"/>
      <c r="L363" s="3">
        <f t="array" ref="L363">(IF(ISERROR(INDEX(Table45[[#All],[Lower secondary completion rate (%)]],MATCH(MAX(IF(Table45[[#All],[Country]]=B363,Table45[[#All],[Year]],0)),IF(Table45[[#All],[Country]]=B363,Table45[[#All],[Year]],"")))),"",INDEX(Table45[[#All],[Lower secondary completion rate (%)]],MATCH(MAX(IF(Table45[[#All],[Country]]=B363,Table45[[#All],[Year]],0)),IF(Table45[[#All],[Country]]=B363,Table45[[#All],[Year]],"")))*100))</f>
        <v>99.696030000000007</v>
      </c>
      <c r="M363" s="3">
        <f t="shared" si="13"/>
        <v>99.696030000000007</v>
      </c>
    </row>
    <row r="364" spans="1:13" ht="20.399999999999999" x14ac:dyDescent="0.25">
      <c r="A364" s="2" t="s">
        <v>210</v>
      </c>
      <c r="B364" s="2" t="s">
        <v>171</v>
      </c>
      <c r="C364" s="4"/>
      <c r="D364" s="4"/>
      <c r="E364" s="4"/>
      <c r="F364" s="4"/>
      <c r="G364" s="4"/>
      <c r="H364" s="4"/>
      <c r="I364" s="4"/>
      <c r="J364" s="4" t="str">
        <f t="shared" si="12"/>
        <v/>
      </c>
      <c r="K364" s="4"/>
      <c r="L364" s="4">
        <f t="array" ref="L364">(IF(ISERROR(INDEX(Table45[[#All],[Lower secondary completion rate (%)]],MATCH(MAX(IF(Table45[[#All],[Country]]=B364,Table45[[#All],[Year]],0)),IF(Table45[[#All],[Country]]=B364,Table45[[#All],[Year]],"")))),"",INDEX(Table45[[#All],[Lower secondary completion rate (%)]],MATCH(MAX(IF(Table45[[#All],[Country]]=B364,Table45[[#All],[Year]],0)),IF(Table45[[#All],[Country]]=B364,Table45[[#All],[Year]],"")))*100))</f>
        <v>97.663789999999992</v>
      </c>
      <c r="M364" s="4">
        <f t="shared" si="13"/>
        <v>97.663789999999992</v>
      </c>
    </row>
    <row r="365" spans="1:13" ht="20.399999999999999" x14ac:dyDescent="0.25">
      <c r="A365" s="2" t="s">
        <v>210</v>
      </c>
      <c r="B365" s="2" t="s">
        <v>172</v>
      </c>
      <c r="C365" s="3"/>
      <c r="D365" s="3"/>
      <c r="E365" s="3"/>
      <c r="F365" s="3"/>
      <c r="G365" s="3"/>
      <c r="H365" s="3"/>
      <c r="I365" s="3"/>
      <c r="J365" s="3" t="str">
        <f t="shared" si="12"/>
        <v/>
      </c>
      <c r="K365" s="3"/>
      <c r="L365" s="3" t="str">
        <f t="array" ref="L365">(IF(ISERROR(INDEX(Table45[[#All],[Lower secondary completion rate (%)]],MATCH(MAX(IF(Table45[[#All],[Country]]=B365,Table45[[#All],[Year]],0)),IF(Table45[[#All],[Country]]=B365,Table45[[#All],[Year]],"")))),"",INDEX(Table45[[#All],[Lower secondary completion rate (%)]],MATCH(MAX(IF(Table45[[#All],[Country]]=B365,Table45[[#All],[Year]],0)),IF(Table45[[#All],[Country]]=B365,Table45[[#All],[Year]],"")))*100))</f>
        <v/>
      </c>
      <c r="M365" s="3" t="str">
        <f t="shared" si="13"/>
        <v/>
      </c>
    </row>
    <row r="366" spans="1:13" ht="20.399999999999999" x14ac:dyDescent="0.25">
      <c r="A366" s="2" t="s">
        <v>210</v>
      </c>
      <c r="B366" s="2" t="s">
        <v>173</v>
      </c>
      <c r="C366" s="4"/>
      <c r="D366" s="4"/>
      <c r="E366" s="6">
        <v>93.903120000000001</v>
      </c>
      <c r="F366" s="4"/>
      <c r="G366" s="4"/>
      <c r="H366" s="4"/>
      <c r="I366" s="4"/>
      <c r="J366" s="4">
        <f t="shared" si="12"/>
        <v>93.903120000000001</v>
      </c>
      <c r="K366" s="4"/>
      <c r="L366" s="4">
        <f t="array" ref="L366">(IF(ISERROR(INDEX(Table45[[#All],[Lower secondary completion rate (%)]],MATCH(MAX(IF(Table45[[#All],[Country]]=B366,Table45[[#All],[Year]],0)),IF(Table45[[#All],[Country]]=B366,Table45[[#All],[Year]],"")))),"",INDEX(Table45[[#All],[Lower secondary completion rate (%)]],MATCH(MAX(IF(Table45[[#All],[Country]]=B366,Table45[[#All],[Year]],0)),IF(Table45[[#All],[Country]]=B366,Table45[[#All],[Year]],"")))*100))</f>
        <v>92.395749999999992</v>
      </c>
      <c r="M366" s="4">
        <f t="shared" si="13"/>
        <v>93.903120000000001</v>
      </c>
    </row>
    <row r="367" spans="1:13" ht="20.399999999999999" x14ac:dyDescent="0.25">
      <c r="A367" s="2" t="s">
        <v>210</v>
      </c>
      <c r="B367" s="2" t="s">
        <v>174</v>
      </c>
      <c r="C367" s="3"/>
      <c r="D367" s="3"/>
      <c r="E367" s="3"/>
      <c r="F367" s="5">
        <v>81.135940000000005</v>
      </c>
      <c r="G367" s="3"/>
      <c r="H367" s="3"/>
      <c r="I367" s="3"/>
      <c r="J367" s="3">
        <f t="shared" si="12"/>
        <v>81.135940000000005</v>
      </c>
      <c r="K367" s="3"/>
      <c r="L367" s="3" t="str">
        <f t="array" ref="L367">(IF(ISERROR(INDEX(Table45[[#All],[Lower secondary completion rate (%)]],MATCH(MAX(IF(Table45[[#All],[Country]]=B367,Table45[[#All],[Year]],0)),IF(Table45[[#All],[Country]]=B367,Table45[[#All],[Year]],"")))),"",INDEX(Table45[[#All],[Lower secondary completion rate (%)]],MATCH(MAX(IF(Table45[[#All],[Country]]=B367,Table45[[#All],[Year]],0)),IF(Table45[[#All],[Country]]=B367,Table45[[#All],[Year]],"")))*100))</f>
        <v/>
      </c>
      <c r="M367" s="3">
        <f t="shared" si="13"/>
        <v>81.135940000000005</v>
      </c>
    </row>
    <row r="368" spans="1:13" ht="20.399999999999999" x14ac:dyDescent="0.25">
      <c r="A368" s="2" t="s">
        <v>211</v>
      </c>
      <c r="B368" s="2" t="s">
        <v>145</v>
      </c>
      <c r="C368" s="4"/>
      <c r="D368" s="4"/>
      <c r="E368" s="4"/>
      <c r="F368" s="4"/>
      <c r="G368" s="4"/>
      <c r="H368" s="4"/>
      <c r="I368" s="4"/>
      <c r="J368" s="4" t="str">
        <f t="shared" si="12"/>
        <v/>
      </c>
      <c r="K368" s="4"/>
      <c r="L368" s="4">
        <f t="array" ref="L368">(IF(ISERROR(INDEX(Table34[Upper secondary completion rate (%)],MATCH(MAX(IF(Table34[Country]=B368,Table34[Year],0)),IF(Table34[Country]=B368,Table34[Year],"")))),"",INDEX(Table34[Upper secondary completion rate (%)],MATCH(MAX(IF(Table34[Country]=B368,Table34[Year],0)),IF(Table34[Country]=B368,Table34[Year],"")))*100))</f>
        <v>89.374510000000001</v>
      </c>
      <c r="M368" s="4">
        <f t="shared" si="13"/>
        <v>89.374510000000001</v>
      </c>
    </row>
    <row r="369" spans="1:13" ht="20.399999999999999" x14ac:dyDescent="0.25">
      <c r="A369" s="2" t="s">
        <v>210</v>
      </c>
      <c r="B369" s="2" t="s">
        <v>176</v>
      </c>
      <c r="C369" s="3"/>
      <c r="D369" s="3"/>
      <c r="E369" s="3"/>
      <c r="F369" s="3"/>
      <c r="G369" s="3"/>
      <c r="H369" s="3"/>
      <c r="I369" s="3"/>
      <c r="J369" s="3" t="str">
        <f t="shared" si="12"/>
        <v/>
      </c>
      <c r="K369" s="3"/>
      <c r="L369" s="3" t="str">
        <f t="array" ref="L369">(IF(ISERROR(INDEX(Table45[[#All],[Lower secondary completion rate (%)]],MATCH(MAX(IF(Table45[[#All],[Country]]=B369,Table45[[#All],[Year]],0)),IF(Table45[[#All],[Country]]=B369,Table45[[#All],[Year]],"")))),"",INDEX(Table45[[#All],[Lower secondary completion rate (%)]],MATCH(MAX(IF(Table45[[#All],[Country]]=B369,Table45[[#All],[Year]],0)),IF(Table45[[#All],[Country]]=B369,Table45[[#All],[Year]],"")))*100))</f>
        <v/>
      </c>
      <c r="M369" s="3" t="str">
        <f t="shared" si="13"/>
        <v/>
      </c>
    </row>
    <row r="370" spans="1:13" ht="20.399999999999999" x14ac:dyDescent="0.25">
      <c r="A370" s="2" t="s">
        <v>210</v>
      </c>
      <c r="B370" s="2" t="s">
        <v>177</v>
      </c>
      <c r="C370" s="6">
        <v>35.36054</v>
      </c>
      <c r="D370" s="4"/>
      <c r="E370" s="4"/>
      <c r="F370" s="4"/>
      <c r="G370" s="6">
        <v>28.870049999999999</v>
      </c>
      <c r="H370" s="4"/>
      <c r="I370" s="4"/>
      <c r="J370" s="4">
        <f t="shared" si="12"/>
        <v>28.870049999999999</v>
      </c>
      <c r="K370" s="4"/>
      <c r="L370" s="4">
        <f t="array" ref="L370">(IF(ISERROR(INDEX(Table45[[#All],[Lower secondary completion rate (%)]],MATCH(MAX(IF(Table45[[#All],[Country]]=B370,Table45[[#All],[Year]],0)),IF(Table45[[#All],[Country]]=B370,Table45[[#All],[Year]],"")))),"",INDEX(Table45[[#All],[Lower secondary completion rate (%)]],MATCH(MAX(IF(Table45[[#All],[Country]]=B370,Table45[[#All],[Year]],0)),IF(Table45[[#All],[Country]]=B370,Table45[[#All],[Year]],"")))*100))</f>
        <v>29.434569999999997</v>
      </c>
      <c r="M370" s="4">
        <f t="shared" si="13"/>
        <v>28.870049999999999</v>
      </c>
    </row>
    <row r="371" spans="1:13" ht="20.399999999999999" x14ac:dyDescent="0.25">
      <c r="A371" s="2" t="s">
        <v>210</v>
      </c>
      <c r="B371" s="2" t="s">
        <v>178</v>
      </c>
      <c r="C371" s="3"/>
      <c r="D371" s="3"/>
      <c r="E371" s="3"/>
      <c r="F371" s="3"/>
      <c r="G371" s="3"/>
      <c r="H371" s="3"/>
      <c r="I371" s="3"/>
      <c r="J371" s="3" t="str">
        <f t="shared" si="12"/>
        <v/>
      </c>
      <c r="K371" s="3"/>
      <c r="L371" s="3" t="str">
        <f t="array" ref="L371">(IF(ISERROR(INDEX(Table45[[#All],[Lower secondary completion rate (%)]],MATCH(MAX(IF(Table45[[#All],[Country]]=B371,Table45[[#All],[Year]],0)),IF(Table45[[#All],[Country]]=B371,Table45[[#All],[Year]],"")))),"",INDEX(Table45[[#All],[Lower secondary completion rate (%)]],MATCH(MAX(IF(Table45[[#All],[Country]]=B371,Table45[[#All],[Year]],0)),IF(Table45[[#All],[Country]]=B371,Table45[[#All],[Year]],"")))*100))</f>
        <v/>
      </c>
      <c r="M371" s="3" t="str">
        <f t="shared" si="13"/>
        <v/>
      </c>
    </row>
    <row r="372" spans="1:13" ht="20.399999999999999" x14ac:dyDescent="0.25">
      <c r="A372" s="2" t="s">
        <v>210</v>
      </c>
      <c r="B372" s="2" t="s">
        <v>179</v>
      </c>
      <c r="C372" s="4"/>
      <c r="D372" s="4"/>
      <c r="E372" s="4"/>
      <c r="F372" s="4"/>
      <c r="G372" s="4"/>
      <c r="H372" s="4"/>
      <c r="I372" s="4"/>
      <c r="J372" s="4" t="str">
        <f t="shared" si="12"/>
        <v/>
      </c>
      <c r="K372" s="4"/>
      <c r="L372" s="4" t="str">
        <f t="array" ref="L372">(IF(ISERROR(INDEX(Table45[[#All],[Lower secondary completion rate (%)]],MATCH(MAX(IF(Table45[[#All],[Country]]=B372,Table45[[#All],[Year]],0)),IF(Table45[[#All],[Country]]=B372,Table45[[#All],[Year]],"")))),"",INDEX(Table45[[#All],[Lower secondary completion rate (%)]],MATCH(MAX(IF(Table45[[#All],[Country]]=B372,Table45[[#All],[Year]],0)),IF(Table45[[#All],[Country]]=B372,Table45[[#All],[Year]],"")))*100))</f>
        <v/>
      </c>
      <c r="M372" s="4" t="str">
        <f t="shared" si="13"/>
        <v/>
      </c>
    </row>
    <row r="373" spans="1:13" ht="20.399999999999999" x14ac:dyDescent="0.25">
      <c r="A373" s="2" t="s">
        <v>210</v>
      </c>
      <c r="B373" s="2" t="s">
        <v>180</v>
      </c>
      <c r="C373" s="3"/>
      <c r="D373" s="3"/>
      <c r="E373" s="5">
        <v>64.842860000000002</v>
      </c>
      <c r="F373" s="3"/>
      <c r="G373" s="3"/>
      <c r="H373" s="3"/>
      <c r="I373" s="3"/>
      <c r="J373" s="3">
        <f t="shared" si="12"/>
        <v>64.842860000000002</v>
      </c>
      <c r="K373" s="3"/>
      <c r="L373" s="3">
        <f t="array" ref="L373">(IF(ISERROR(INDEX(Table45[[#All],[Lower secondary completion rate (%)]],MATCH(MAX(IF(Table45[[#All],[Country]]=B373,Table45[[#All],[Year]],0)),IF(Table45[[#All],[Country]]=B373,Table45[[#All],[Year]],"")))),"",INDEX(Table45[[#All],[Lower secondary completion rate (%)]],MATCH(MAX(IF(Table45[[#All],[Country]]=B373,Table45[[#All],[Year]],0)),IF(Table45[[#All],[Country]]=B373,Table45[[#All],[Year]],"")))*100))</f>
        <v>62.392860000000006</v>
      </c>
      <c r="M373" s="3">
        <f t="shared" si="13"/>
        <v>64.842860000000002</v>
      </c>
    </row>
    <row r="374" spans="1:13" ht="20.399999999999999" x14ac:dyDescent="0.25">
      <c r="A374" s="2" t="s">
        <v>210</v>
      </c>
      <c r="B374" s="2" t="s">
        <v>181</v>
      </c>
      <c r="C374" s="4"/>
      <c r="D374" s="4"/>
      <c r="E374" s="4"/>
      <c r="F374" s="4"/>
      <c r="G374" s="4"/>
      <c r="H374" s="4"/>
      <c r="I374" s="4"/>
      <c r="J374" s="4" t="str">
        <f t="shared" si="12"/>
        <v/>
      </c>
      <c r="K374" s="4"/>
      <c r="L374" s="4" t="str">
        <f t="array" ref="L374">(IF(ISERROR(INDEX(Table45[[#All],[Lower secondary completion rate (%)]],MATCH(MAX(IF(Table45[[#All],[Country]]=B374,Table45[[#All],[Year]],0)),IF(Table45[[#All],[Country]]=B374,Table45[[#All],[Year]],"")))),"",INDEX(Table45[[#All],[Lower secondary completion rate (%)]],MATCH(MAX(IF(Table45[[#All],[Country]]=B374,Table45[[#All],[Year]],0)),IF(Table45[[#All],[Country]]=B374,Table45[[#All],[Year]],"")))*100))</f>
        <v/>
      </c>
      <c r="M374" s="4" t="str">
        <f t="shared" si="13"/>
        <v/>
      </c>
    </row>
    <row r="375" spans="1:13" ht="20.399999999999999" x14ac:dyDescent="0.25">
      <c r="A375" s="2" t="s">
        <v>210</v>
      </c>
      <c r="B375" s="2" t="s">
        <v>182</v>
      </c>
      <c r="C375" s="3"/>
      <c r="D375" s="3"/>
      <c r="E375" s="3"/>
      <c r="F375" s="3"/>
      <c r="G375" s="3"/>
      <c r="H375" s="3"/>
      <c r="I375" s="3"/>
      <c r="J375" s="3" t="str">
        <f t="shared" si="12"/>
        <v/>
      </c>
      <c r="K375" s="3"/>
      <c r="L375" s="3" t="str">
        <f t="array" ref="L375">(IF(ISERROR(INDEX(Table45[[#All],[Lower secondary completion rate (%)]],MATCH(MAX(IF(Table45[[#All],[Country]]=B375,Table45[[#All],[Year]],0)),IF(Table45[[#All],[Country]]=B375,Table45[[#All],[Year]],"")))),"",INDEX(Table45[[#All],[Lower secondary completion rate (%)]],MATCH(MAX(IF(Table45[[#All],[Country]]=B375,Table45[[#All],[Year]],0)),IF(Table45[[#All],[Country]]=B375,Table45[[#All],[Year]],"")))*100))</f>
        <v/>
      </c>
      <c r="M375" s="3" t="str">
        <f t="shared" si="13"/>
        <v/>
      </c>
    </row>
    <row r="376" spans="1:13" ht="20.399999999999999" x14ac:dyDescent="0.25">
      <c r="A376" s="2" t="s">
        <v>210</v>
      </c>
      <c r="B376" s="2" t="s">
        <v>183</v>
      </c>
      <c r="C376" s="4"/>
      <c r="D376" s="4"/>
      <c r="E376" s="4"/>
      <c r="F376" s="4"/>
      <c r="G376" s="4"/>
      <c r="H376" s="4"/>
      <c r="I376" s="4"/>
      <c r="J376" s="4" t="str">
        <f t="shared" si="12"/>
        <v/>
      </c>
      <c r="K376" s="4"/>
      <c r="L376" s="4" t="str">
        <f t="array" ref="L376">(IF(ISERROR(INDEX(Table45[[#All],[Lower secondary completion rate (%)]],MATCH(MAX(IF(Table45[[#All],[Country]]=B376,Table45[[#All],[Year]],0)),IF(Table45[[#All],[Country]]=B376,Table45[[#All],[Year]],"")))),"",INDEX(Table45[[#All],[Lower secondary completion rate (%)]],MATCH(MAX(IF(Table45[[#All],[Country]]=B376,Table45[[#All],[Year]],0)),IF(Table45[[#All],[Country]]=B376,Table45[[#All],[Year]],"")))*100))</f>
        <v/>
      </c>
      <c r="M376" s="4" t="str">
        <f t="shared" si="13"/>
        <v/>
      </c>
    </row>
    <row r="377" spans="1:13" ht="20.399999999999999" x14ac:dyDescent="0.25">
      <c r="A377" s="2" t="s">
        <v>210</v>
      </c>
      <c r="B377" s="2" t="s">
        <v>184</v>
      </c>
      <c r="C377" s="3"/>
      <c r="D377" s="5">
        <v>24.990079999999999</v>
      </c>
      <c r="E377" s="3"/>
      <c r="F377" s="3"/>
      <c r="G377" s="3"/>
      <c r="H377" s="3"/>
      <c r="I377" s="3"/>
      <c r="J377" s="3">
        <f t="shared" si="12"/>
        <v>24.990079999999999</v>
      </c>
      <c r="K377" s="3"/>
      <c r="L377" s="3">
        <f t="array" ref="L377">(IF(ISERROR(INDEX(Table45[[#All],[Lower secondary completion rate (%)]],MATCH(MAX(IF(Table45[[#All],[Country]]=B377,Table45[[#All],[Year]],0)),IF(Table45[[#All],[Country]]=B377,Table45[[#All],[Year]],"")))),"",INDEX(Table45[[#All],[Lower secondary completion rate (%)]],MATCH(MAX(IF(Table45[[#All],[Country]]=B377,Table45[[#All],[Year]],0)),IF(Table45[[#All],[Country]]=B377,Table45[[#All],[Year]],"")))*100))</f>
        <v>17.616580000000003</v>
      </c>
      <c r="M377" s="3">
        <f t="shared" si="13"/>
        <v>24.990079999999999</v>
      </c>
    </row>
    <row r="378" spans="1:13" ht="20.399999999999999" x14ac:dyDescent="0.25">
      <c r="A378" s="2" t="s">
        <v>210</v>
      </c>
      <c r="B378" s="2" t="s">
        <v>185</v>
      </c>
      <c r="C378" s="4"/>
      <c r="D378" s="4"/>
      <c r="E378" s="4"/>
      <c r="F378" s="4"/>
      <c r="G378" s="4"/>
      <c r="H378" s="4"/>
      <c r="I378" s="4"/>
      <c r="J378" s="4" t="str">
        <f t="shared" si="12"/>
        <v/>
      </c>
      <c r="K378" s="4"/>
      <c r="L378" s="4">
        <f t="array" ref="L378">(IF(ISERROR(INDEX(Table45[[#All],[Lower secondary completion rate (%)]],MATCH(MAX(IF(Table45[[#All],[Country]]=B378,Table45[[#All],[Year]],0)),IF(Table45[[#All],[Country]]=B378,Table45[[#All],[Year]],"")))),"",INDEX(Table45[[#All],[Lower secondary completion rate (%)]],MATCH(MAX(IF(Table45[[#All],[Country]]=B378,Table45[[#All],[Year]],0)),IF(Table45[[#All],[Country]]=B378,Table45[[#All],[Year]],"")))*100))</f>
        <v>95.410589999999999</v>
      </c>
      <c r="M378" s="4">
        <f t="shared" si="13"/>
        <v>95.410589999999999</v>
      </c>
    </row>
    <row r="379" spans="1:13" ht="20.399999999999999" x14ac:dyDescent="0.25">
      <c r="A379" s="2" t="s">
        <v>210</v>
      </c>
      <c r="B379" s="2" t="s">
        <v>186</v>
      </c>
      <c r="C379" s="3"/>
      <c r="D379" s="3"/>
      <c r="E379" s="3"/>
      <c r="F379" s="3"/>
      <c r="G379" s="3"/>
      <c r="H379" s="3"/>
      <c r="I379" s="3"/>
      <c r="J379" s="3" t="str">
        <f t="shared" si="12"/>
        <v/>
      </c>
      <c r="K379" s="3"/>
      <c r="L379" s="3" t="str">
        <f t="array" ref="L379">(IF(ISERROR(INDEX(Table45[[#All],[Lower secondary completion rate (%)]],MATCH(MAX(IF(Table45[[#All],[Country]]=B379,Table45[[#All],[Year]],0)),IF(Table45[[#All],[Country]]=B379,Table45[[#All],[Year]],"")))),"",INDEX(Table45[[#All],[Lower secondary completion rate (%)]],MATCH(MAX(IF(Table45[[#All],[Country]]=B379,Table45[[#All],[Year]],0)),IF(Table45[[#All],[Country]]=B379,Table45[[#All],[Year]],"")))*100))</f>
        <v/>
      </c>
      <c r="M379" s="3" t="str">
        <f t="shared" si="13"/>
        <v/>
      </c>
    </row>
    <row r="380" spans="1:13" ht="20.399999999999999" x14ac:dyDescent="0.25">
      <c r="A380" s="2" t="s">
        <v>212</v>
      </c>
      <c r="B380" s="2" t="s">
        <v>145</v>
      </c>
      <c r="C380" s="4"/>
      <c r="D380" s="4"/>
      <c r="E380" s="4"/>
      <c r="F380" s="4"/>
      <c r="G380" s="4"/>
      <c r="H380" s="4"/>
      <c r="I380" s="4"/>
      <c r="J380" s="4" t="str">
        <f t="shared" si="12"/>
        <v/>
      </c>
      <c r="K380" s="4"/>
      <c r="L380" s="4">
        <f t="array" ref="L380">(IF(ISERROR(INDEX(Table45[[#All],[Upper secondary completion rate (%)]],MATCH(MAX(IF(Table45[[#All],[Country]]=B380,Table45[[#All],[Year]],0)),IF(Table45[[#All],[Country]]=B380,Table45[[#All],[Year]],"")))),"",INDEX(Table45[[#All],[Upper secondary completion rate (%)]],MATCH(MAX(IF(Table45[[#All],[Country]]=B380,Table45[[#All],[Year]],0)),IF(Table45[[#All],[Country]]=B380,Table45[[#All],[Year]],"")))*100))</f>
        <v>87.793300000000002</v>
      </c>
      <c r="M380" s="4">
        <f t="shared" si="13"/>
        <v>87.793300000000002</v>
      </c>
    </row>
    <row r="381" spans="1:13" ht="20.399999999999999" x14ac:dyDescent="0.25">
      <c r="A381" s="2" t="s">
        <v>210</v>
      </c>
      <c r="B381" s="2" t="s">
        <v>188</v>
      </c>
      <c r="C381" s="5">
        <v>15.72353</v>
      </c>
      <c r="D381" s="3"/>
      <c r="E381" s="3"/>
      <c r="F381" s="3"/>
      <c r="G381" s="3"/>
      <c r="H381" s="3"/>
      <c r="I381" s="3"/>
      <c r="J381" s="3">
        <f t="shared" si="12"/>
        <v>15.72353</v>
      </c>
      <c r="K381" s="3"/>
      <c r="L381" s="3">
        <f t="array" ref="L381">(IF(ISERROR(INDEX(Table45[[#All],[Lower secondary completion rate (%)]],MATCH(MAX(IF(Table45[[#All],[Country]]=B381,Table45[[#All],[Year]],0)),IF(Table45[[#All],[Country]]=B381,Table45[[#All],[Year]],"")))),"",INDEX(Table45[[#All],[Lower secondary completion rate (%)]],MATCH(MAX(IF(Table45[[#All],[Country]]=B381,Table45[[#All],[Year]],0)),IF(Table45[[#All],[Country]]=B381,Table45[[#All],[Year]],"")))*100))</f>
        <v>8.5612700000000004</v>
      </c>
      <c r="M381" s="3">
        <f t="shared" si="13"/>
        <v>15.72353</v>
      </c>
    </row>
    <row r="382" spans="1:13" ht="20.399999999999999" x14ac:dyDescent="0.25">
      <c r="A382" s="2" t="s">
        <v>210</v>
      </c>
      <c r="B382" s="2" t="s">
        <v>189</v>
      </c>
      <c r="C382" s="6">
        <v>97.964200000000005</v>
      </c>
      <c r="D382" s="4"/>
      <c r="E382" s="4"/>
      <c r="F382" s="4"/>
      <c r="G382" s="4"/>
      <c r="H382" s="4"/>
      <c r="I382" s="4"/>
      <c r="J382" s="4">
        <f t="shared" si="12"/>
        <v>97.964200000000005</v>
      </c>
      <c r="K382" s="4"/>
      <c r="L382" s="4">
        <f t="array" ref="L382">(IF(ISERROR(INDEX(Table45[[#All],[Lower secondary completion rate (%)]],MATCH(MAX(IF(Table45[[#All],[Country]]=B382,Table45[[#All],[Year]],0)),IF(Table45[[#All],[Country]]=B382,Table45[[#All],[Year]],"")))),"",INDEX(Table45[[#All],[Lower secondary completion rate (%)]],MATCH(MAX(IF(Table45[[#All],[Country]]=B382,Table45[[#All],[Year]],0)),IF(Table45[[#All],[Country]]=B382,Table45[[#All],[Year]],"")))*100))</f>
        <v>93.22551</v>
      </c>
      <c r="M382" s="4">
        <f t="shared" si="13"/>
        <v>97.964200000000005</v>
      </c>
    </row>
    <row r="383" spans="1:13" ht="20.399999999999999" x14ac:dyDescent="0.25">
      <c r="A383" s="2" t="s">
        <v>210</v>
      </c>
      <c r="B383" s="2" t="s">
        <v>190</v>
      </c>
      <c r="C383" s="3"/>
      <c r="D383" s="3"/>
      <c r="E383" s="3"/>
      <c r="F383" s="5">
        <v>58.501930000000002</v>
      </c>
      <c r="G383" s="3"/>
      <c r="H383" s="3"/>
      <c r="I383" s="3"/>
      <c r="J383" s="3">
        <f t="shared" si="12"/>
        <v>58.501930000000002</v>
      </c>
      <c r="K383" s="3"/>
      <c r="L383" s="3">
        <f t="array" ref="L383">(IF(ISERROR(INDEX(Table45[[#All],[Lower secondary completion rate (%)]],MATCH(MAX(IF(Table45[[#All],[Country]]=B383,Table45[[#All],[Year]],0)),IF(Table45[[#All],[Country]]=B383,Table45[[#All],[Year]],"")))),"",INDEX(Table45[[#All],[Lower secondary completion rate (%)]],MATCH(MAX(IF(Table45[[#All],[Country]]=B383,Table45[[#All],[Year]],0)),IF(Table45[[#All],[Country]]=B383,Table45[[#All],[Year]],"")))*100))</f>
        <v>65.679060000000007</v>
      </c>
      <c r="M383" s="3">
        <f t="shared" si="13"/>
        <v>58.501930000000002</v>
      </c>
    </row>
    <row r="384" spans="1:13" ht="20.399999999999999" x14ac:dyDescent="0.25">
      <c r="A384" s="2" t="s">
        <v>210</v>
      </c>
      <c r="B384" s="2" t="s">
        <v>191</v>
      </c>
      <c r="C384" s="4"/>
      <c r="D384" s="4"/>
      <c r="E384" s="4"/>
      <c r="F384" s="4"/>
      <c r="G384" s="4"/>
      <c r="H384" s="4"/>
      <c r="I384" s="4"/>
      <c r="J384" s="4" t="str">
        <f t="shared" si="12"/>
        <v/>
      </c>
      <c r="K384" s="4"/>
      <c r="L384" s="4" t="str">
        <f t="array" ref="L384">(IF(ISERROR(INDEX(Table45[[#All],[Lower secondary completion rate (%)]],MATCH(MAX(IF(Table45[[#All],[Country]]=B384,Table45[[#All],[Year]],0)),IF(Table45[[#All],[Country]]=B384,Table45[[#All],[Year]],"")))),"",INDEX(Table45[[#All],[Lower secondary completion rate (%)]],MATCH(MAX(IF(Table45[[#All],[Country]]=B384,Table45[[#All],[Year]],0)),IF(Table45[[#All],[Country]]=B384,Table45[[#All],[Year]],"")))*100))</f>
        <v/>
      </c>
      <c r="M384" s="4" t="str">
        <f t="shared" si="13"/>
        <v/>
      </c>
    </row>
    <row r="385" spans="1:13" ht="20.399999999999999" x14ac:dyDescent="0.25">
      <c r="A385" s="2" t="s">
        <v>210</v>
      </c>
      <c r="B385" s="2" t="s">
        <v>192</v>
      </c>
      <c r="C385" s="3"/>
      <c r="D385" s="3"/>
      <c r="E385" s="3"/>
      <c r="F385" s="3"/>
      <c r="G385" s="3"/>
      <c r="H385" s="3"/>
      <c r="I385" s="3"/>
      <c r="J385" s="3" t="str">
        <f t="shared" si="12"/>
        <v/>
      </c>
      <c r="K385" s="3"/>
      <c r="L385" s="3" t="str">
        <f t="array" ref="L385">(IF(ISERROR(INDEX(Table45[[#All],[Lower secondary completion rate (%)]],MATCH(MAX(IF(Table45[[#All],[Country]]=B385,Table45[[#All],[Year]],0)),IF(Table45[[#All],[Country]]=B385,Table45[[#All],[Year]],"")))),"",INDEX(Table45[[#All],[Lower secondary completion rate (%)]],MATCH(MAX(IF(Table45[[#All],[Country]]=B385,Table45[[#All],[Year]],0)),IF(Table45[[#All],[Country]]=B385,Table45[[#All],[Year]],"")))*100))</f>
        <v/>
      </c>
      <c r="M385" s="3" t="str">
        <f t="shared" si="13"/>
        <v/>
      </c>
    </row>
    <row r="386" spans="1:13" ht="20.399999999999999" x14ac:dyDescent="0.25">
      <c r="A386" s="2" t="s">
        <v>210</v>
      </c>
      <c r="B386" s="2" t="s">
        <v>193</v>
      </c>
      <c r="C386" s="4"/>
      <c r="D386" s="4"/>
      <c r="E386" s="4"/>
      <c r="F386" s="4"/>
      <c r="G386" s="4"/>
      <c r="H386" s="4"/>
      <c r="I386" s="4"/>
      <c r="J386" s="4" t="str">
        <f t="shared" si="12"/>
        <v/>
      </c>
      <c r="K386" s="4"/>
      <c r="L386" s="4" t="str">
        <f t="array" ref="L386">(IF(ISERROR(INDEX(Table45[[#All],[Lower secondary completion rate (%)]],MATCH(MAX(IF(Table45[[#All],[Country]]=B386,Table45[[#All],[Year]],0)),IF(Table45[[#All],[Country]]=B386,Table45[[#All],[Year]],"")))),"",INDEX(Table45[[#All],[Lower secondary completion rate (%)]],MATCH(MAX(IF(Table45[[#All],[Country]]=B386,Table45[[#All],[Year]],0)),IF(Table45[[#All],[Country]]=B386,Table45[[#All],[Year]],"")))*100))</f>
        <v/>
      </c>
      <c r="M386" s="4" t="str">
        <f t="shared" si="13"/>
        <v/>
      </c>
    </row>
    <row r="387" spans="1:13" ht="20.399999999999999" x14ac:dyDescent="0.25">
      <c r="A387" s="2" t="s">
        <v>210</v>
      </c>
      <c r="B387" s="2" t="s">
        <v>194</v>
      </c>
      <c r="C387" s="3"/>
      <c r="D387" s="5">
        <v>74.985870000000006</v>
      </c>
      <c r="E387" s="3"/>
      <c r="F387" s="3"/>
      <c r="G387" s="3"/>
      <c r="H387" s="3"/>
      <c r="I387" s="3"/>
      <c r="J387" s="3">
        <f t="shared" si="12"/>
        <v>74.985870000000006</v>
      </c>
      <c r="K387" s="3"/>
      <c r="L387" s="3">
        <f t="array" ref="L387">(IF(ISERROR(INDEX(Table45[[#All],[Lower secondary completion rate (%)]],MATCH(MAX(IF(Table45[[#All],[Country]]=B387,Table45[[#All],[Year]],0)),IF(Table45[[#All],[Country]]=B387,Table45[[#All],[Year]],"")))),"",INDEX(Table45[[#All],[Lower secondary completion rate (%)]],MATCH(MAX(IF(Table45[[#All],[Country]]=B387,Table45[[#All],[Year]],0)),IF(Table45[[#All],[Country]]=B387,Table45[[#All],[Year]],"")))*100))</f>
        <v>77.762679999999989</v>
      </c>
      <c r="M387" s="3">
        <f t="shared" si="13"/>
        <v>74.985870000000006</v>
      </c>
    </row>
    <row r="388" spans="1:13" ht="20.399999999999999" x14ac:dyDescent="0.25">
      <c r="A388" s="2" t="s">
        <v>210</v>
      </c>
      <c r="B388" s="2" t="s">
        <v>195</v>
      </c>
      <c r="C388" s="4"/>
      <c r="D388" s="4"/>
      <c r="E388" s="4"/>
      <c r="F388" s="4"/>
      <c r="G388" s="4"/>
      <c r="H388" s="4"/>
      <c r="I388" s="4"/>
      <c r="J388" s="4" t="str">
        <f t="shared" si="12"/>
        <v/>
      </c>
      <c r="K388" s="4"/>
      <c r="L388" s="4">
        <f t="array" ref="L388">(IF(ISERROR(INDEX(Table45[[#All],[Lower secondary completion rate (%)]],MATCH(MAX(IF(Table45[[#All],[Country]]=B388,Table45[[#All],[Year]],0)),IF(Table45[[#All],[Country]]=B388,Table45[[#All],[Year]],"")))),"",INDEX(Table45[[#All],[Lower secondary completion rate (%)]],MATCH(MAX(IF(Table45[[#All],[Country]]=B388,Table45[[#All],[Year]],0)),IF(Table45[[#All],[Country]]=B388,Table45[[#All],[Year]],"")))*100))</f>
        <v>49.568190000000001</v>
      </c>
      <c r="M388" s="4">
        <f t="shared" si="13"/>
        <v>49.568190000000001</v>
      </c>
    </row>
    <row r="389" spans="1:13" ht="20.399999999999999" x14ac:dyDescent="0.25">
      <c r="A389" s="2" t="s">
        <v>210</v>
      </c>
      <c r="B389" s="2" t="s">
        <v>196</v>
      </c>
      <c r="C389" s="5">
        <v>52.077179999999998</v>
      </c>
      <c r="D389" s="3"/>
      <c r="E389" s="3"/>
      <c r="F389" s="5">
        <v>54.782220000000002</v>
      </c>
      <c r="G389" s="3"/>
      <c r="H389" s="3"/>
      <c r="I389" s="3"/>
      <c r="J389" s="3">
        <f t="shared" si="12"/>
        <v>54.782220000000002</v>
      </c>
      <c r="K389" s="3"/>
      <c r="L389" s="3">
        <f t="array" ref="L389">(IF(ISERROR(INDEX(Table45[[#All],[Lower secondary completion rate (%)]],MATCH(MAX(IF(Table45[[#All],[Country]]=B389,Table45[[#All],[Year]],0)),IF(Table45[[#All],[Country]]=B389,Table45[[#All],[Year]],"")))),"",INDEX(Table45[[#All],[Lower secondary completion rate (%)]],MATCH(MAX(IF(Table45[[#All],[Country]]=B389,Table45[[#All],[Year]],0)),IF(Table45[[#All],[Country]]=B389,Table45[[#All],[Year]],"")))*100))</f>
        <v>43.592639999999996</v>
      </c>
      <c r="M389" s="3">
        <f t="shared" si="13"/>
        <v>54.782220000000002</v>
      </c>
    </row>
    <row r="390" spans="1:13" ht="20.399999999999999" x14ac:dyDescent="0.25">
      <c r="A390" s="2" t="s">
        <v>210</v>
      </c>
      <c r="B390" s="2" t="s">
        <v>197</v>
      </c>
      <c r="C390" s="6">
        <v>71.703810000000004</v>
      </c>
      <c r="D390" s="4"/>
      <c r="E390" s="4"/>
      <c r="F390" s="4"/>
      <c r="G390" s="4"/>
      <c r="H390" s="4"/>
      <c r="I390" s="4"/>
      <c r="J390" s="4">
        <f t="shared" si="12"/>
        <v>71.703810000000004</v>
      </c>
      <c r="K390" s="4"/>
      <c r="L390" s="4">
        <f t="array" ref="L390">(IF(ISERROR(INDEX(Table45[[#All],[Lower secondary completion rate (%)]],MATCH(MAX(IF(Table45[[#All],[Country]]=B390,Table45[[#All],[Year]],0)),IF(Table45[[#All],[Country]]=B390,Table45[[#All],[Year]],"")))),"",INDEX(Table45[[#All],[Lower secondary completion rate (%)]],MATCH(MAX(IF(Table45[[#All],[Country]]=B390,Table45[[#All],[Year]],0)),IF(Table45[[#All],[Country]]=B390,Table45[[#All],[Year]],"")))*100))</f>
        <v>62.458869999999997</v>
      </c>
      <c r="M390" s="4">
        <f t="shared" si="13"/>
        <v>71.703810000000004</v>
      </c>
    </row>
    <row r="391" spans="1:13" ht="20.399999999999999" x14ac:dyDescent="0.25">
      <c r="A391" s="2" t="s">
        <v>207</v>
      </c>
      <c r="B391" s="2" t="s">
        <v>4</v>
      </c>
      <c r="C391" s="3"/>
      <c r="D391" s="5">
        <v>26.637879999999999</v>
      </c>
      <c r="E391" s="3"/>
      <c r="F391" s="3"/>
      <c r="G391" s="3"/>
      <c r="H391" s="3"/>
      <c r="I391" s="3"/>
      <c r="J391" s="3">
        <f t="shared" si="12"/>
        <v>26.637879999999999</v>
      </c>
      <c r="K391" s="3"/>
      <c r="L391" s="3">
        <f t="array" ref="L391">(IF(ISERROR(INDEX(Table34[Primary completion rate (%)],MATCH(MAX(IF(Table34[Country]=B391,Table34[Year],0)),IF(Table34[Country]=B391,Table34[Year],"")))),"",INDEX(Table34[Primary completion rate (%)],MATCH(MAX(IF(Table34[Country]=B391,Table34[Year],0)),IF(Table34[Country]=B391,Table34[Year],"")))*100))</f>
        <v>18.781220000000001</v>
      </c>
      <c r="M391" s="3">
        <f t="shared" si="13"/>
        <v>26.637879999999999</v>
      </c>
    </row>
    <row r="392" spans="1:13" ht="20.399999999999999" x14ac:dyDescent="0.25">
      <c r="A392" s="2" t="s">
        <v>207</v>
      </c>
      <c r="B392" s="2" t="s">
        <v>5</v>
      </c>
      <c r="C392" s="4"/>
      <c r="D392" s="4"/>
      <c r="E392" s="4"/>
      <c r="F392" s="4"/>
      <c r="G392" s="4"/>
      <c r="H392" s="4"/>
      <c r="I392" s="4"/>
      <c r="J392" s="4" t="str">
        <f t="shared" si="12"/>
        <v/>
      </c>
      <c r="K392" s="4"/>
      <c r="L392" s="4" t="str">
        <f t="array" ref="L392">(IF(ISERROR(INDEX(Table34[Primary completion rate (%)],MATCH(MAX(IF(Table34[Country]=B392,Table34[Year],0)),IF(Table34[Country]=B392,Table34[Year],"")))),"",INDEX(Table34[Primary completion rate (%)],MATCH(MAX(IF(Table34[Country]=B392,Table34[Year],0)),IF(Table34[Country]=B392,Table34[Year],"")))*100))</f>
        <v/>
      </c>
      <c r="M392" s="4" t="str">
        <f t="shared" si="13"/>
        <v/>
      </c>
    </row>
    <row r="393" spans="1:13" ht="20.399999999999999" x14ac:dyDescent="0.25">
      <c r="A393" s="2" t="s">
        <v>207</v>
      </c>
      <c r="B393" s="2" t="s">
        <v>6</v>
      </c>
      <c r="C393" s="3"/>
      <c r="D393" s="3"/>
      <c r="E393" s="3"/>
      <c r="F393" s="5">
        <v>94.452879999999993</v>
      </c>
      <c r="G393" s="3"/>
      <c r="H393" s="3"/>
      <c r="I393" s="3"/>
      <c r="J393" s="3">
        <f t="shared" si="12"/>
        <v>94.452879999999993</v>
      </c>
      <c r="K393" s="3"/>
      <c r="L393" s="3" t="str">
        <f t="array" ref="L393">(IF(ISERROR(INDEX(Table34[Primary completion rate (%)],MATCH(MAX(IF(Table34[Country]=B393,Table34[Year],0)),IF(Table34[Country]=B393,Table34[Year],"")))),"",INDEX(Table34[Primary completion rate (%)],MATCH(MAX(IF(Table34[Country]=B393,Table34[Year],0)),IF(Table34[Country]=B393,Table34[Year],"")))*100))</f>
        <v/>
      </c>
      <c r="M393" s="3">
        <f t="shared" si="13"/>
        <v>94.452879999999993</v>
      </c>
    </row>
    <row r="394" spans="1:13" ht="20.399999999999999" x14ac:dyDescent="0.25">
      <c r="A394" s="2" t="s">
        <v>207</v>
      </c>
      <c r="B394" s="2" t="s">
        <v>7</v>
      </c>
      <c r="C394" s="4"/>
      <c r="D394" s="4"/>
      <c r="E394" s="4"/>
      <c r="F394" s="4"/>
      <c r="G394" s="4"/>
      <c r="H394" s="4"/>
      <c r="I394" s="4"/>
      <c r="J394" s="4" t="str">
        <f t="shared" si="12"/>
        <v/>
      </c>
      <c r="K394" s="4"/>
      <c r="L394" s="4" t="str">
        <f t="array" ref="L394">(IF(ISERROR(INDEX(Table34[Primary completion rate (%)],MATCH(MAX(IF(Table34[Country]=B394,Table34[Year],0)),IF(Table34[Country]=B394,Table34[Year],"")))),"",INDEX(Table34[Primary completion rate (%)],MATCH(MAX(IF(Table34[Country]=B394,Table34[Year],0)),IF(Table34[Country]=B394,Table34[Year],"")))*100))</f>
        <v/>
      </c>
      <c r="M394" s="4" t="str">
        <f t="shared" si="13"/>
        <v/>
      </c>
    </row>
    <row r="395" spans="1:13" ht="20.399999999999999" x14ac:dyDescent="0.25">
      <c r="A395" s="2" t="s">
        <v>207</v>
      </c>
      <c r="B395" s="2" t="s">
        <v>8</v>
      </c>
      <c r="C395" s="3"/>
      <c r="D395" s="3"/>
      <c r="E395" s="3"/>
      <c r="F395" s="3"/>
      <c r="G395" s="3"/>
      <c r="H395" s="3"/>
      <c r="I395" s="3"/>
      <c r="J395" s="3" t="str">
        <f t="shared" si="12"/>
        <v/>
      </c>
      <c r="K395" s="3"/>
      <c r="L395" s="3" t="str">
        <f t="array" ref="L395">(IF(ISERROR(INDEX(Table34[Primary completion rate (%)],MATCH(MAX(IF(Table34[Country]=B395,Table34[Year],0)),IF(Table34[Country]=B395,Table34[Year],"")))),"",INDEX(Table34[Primary completion rate (%)],MATCH(MAX(IF(Table34[Country]=B395,Table34[Year],0)),IF(Table34[Country]=B395,Table34[Year],"")))*100))</f>
        <v/>
      </c>
      <c r="M395" s="3" t="str">
        <f t="shared" si="13"/>
        <v/>
      </c>
    </row>
    <row r="396" spans="1:13" ht="20.399999999999999" x14ac:dyDescent="0.25">
      <c r="A396" s="2" t="s">
        <v>207</v>
      </c>
      <c r="B396" s="2" t="s">
        <v>9</v>
      </c>
      <c r="C396" s="4"/>
      <c r="D396" s="4"/>
      <c r="E396" s="4"/>
      <c r="F396" s="4"/>
      <c r="G396" s="4"/>
      <c r="H396" s="4"/>
      <c r="I396" s="4"/>
      <c r="J396" s="4" t="str">
        <f t="shared" si="12"/>
        <v/>
      </c>
      <c r="K396" s="4"/>
      <c r="L396" s="4" t="str">
        <f t="array" ref="L396">(IF(ISERROR(INDEX(Table34[Primary completion rate (%)],MATCH(MAX(IF(Table34[Country]=B396,Table34[Year],0)),IF(Table34[Country]=B396,Table34[Year],"")))),"",INDEX(Table34[Primary completion rate (%)],MATCH(MAX(IF(Table34[Country]=B396,Table34[Year],0)),IF(Table34[Country]=B396,Table34[Year],"")))*100))</f>
        <v/>
      </c>
      <c r="M396" s="4" t="str">
        <f t="shared" si="13"/>
        <v/>
      </c>
    </row>
    <row r="397" spans="1:13" ht="20.399999999999999" x14ac:dyDescent="0.25">
      <c r="A397" s="2" t="s">
        <v>207</v>
      </c>
      <c r="B397" s="2" t="s">
        <v>10</v>
      </c>
      <c r="C397" s="5">
        <v>93.461820000000003</v>
      </c>
      <c r="D397" s="3"/>
      <c r="E397" s="3"/>
      <c r="F397" s="3"/>
      <c r="G397" s="3"/>
      <c r="H397" s="3"/>
      <c r="I397" s="3"/>
      <c r="J397" s="3">
        <f t="shared" si="12"/>
        <v>93.461820000000003</v>
      </c>
      <c r="K397" s="3"/>
      <c r="L397" s="3">
        <f t="array" ref="L397">(IF(ISERROR(INDEX(Table34[Primary completion rate (%)],MATCH(MAX(IF(Table34[Country]=B397,Table34[Year],0)),IF(Table34[Country]=B397,Table34[Year],"")))),"",INDEX(Table34[Primary completion rate (%)],MATCH(MAX(IF(Table34[Country]=B397,Table34[Year],0)),IF(Table34[Country]=B397,Table34[Year],"")))*100))</f>
        <v>98.589300000000009</v>
      </c>
      <c r="M397" s="3">
        <f t="shared" si="13"/>
        <v>93.461820000000003</v>
      </c>
    </row>
    <row r="398" spans="1:13" ht="20.399999999999999" x14ac:dyDescent="0.25">
      <c r="A398" s="2" t="s">
        <v>207</v>
      </c>
      <c r="B398" s="2" t="s">
        <v>11</v>
      </c>
      <c r="C398" s="4"/>
      <c r="D398" s="6">
        <v>100</v>
      </c>
      <c r="E398" s="4"/>
      <c r="F398" s="4"/>
      <c r="G398" s="4"/>
      <c r="H398" s="4"/>
      <c r="I398" s="4"/>
      <c r="J398" s="4">
        <f t="shared" si="12"/>
        <v>100</v>
      </c>
      <c r="K398" s="4"/>
      <c r="L398" s="4">
        <f t="array" ref="L398">(IF(ISERROR(INDEX(Table34[Primary completion rate (%)],MATCH(MAX(IF(Table34[Country]=B398,Table34[Year],0)),IF(Table34[Country]=B398,Table34[Year],"")))),"",INDEX(Table34[Primary completion rate (%)],MATCH(MAX(IF(Table34[Country]=B398,Table34[Year],0)),IF(Table34[Country]=B398,Table34[Year],"")))*100))</f>
        <v>100</v>
      </c>
      <c r="M398" s="4">
        <f t="shared" si="13"/>
        <v>100</v>
      </c>
    </row>
    <row r="399" spans="1:13" ht="20.399999999999999" x14ac:dyDescent="0.25">
      <c r="A399" s="2" t="s">
        <v>207</v>
      </c>
      <c r="B399" s="2" t="s">
        <v>12</v>
      </c>
      <c r="C399" s="3"/>
      <c r="D399" s="3"/>
      <c r="E399" s="3"/>
      <c r="F399" s="3"/>
      <c r="G399" s="3"/>
      <c r="H399" s="3"/>
      <c r="I399" s="3"/>
      <c r="J399" s="3" t="str">
        <f t="shared" si="12"/>
        <v/>
      </c>
      <c r="K399" s="3"/>
      <c r="L399" s="3" t="str">
        <f t="array" ref="L399">(IF(ISBLANK(INDEX(Table34[Primary completion rate (%)],MATCH(MAX(IF(Table34[Country]=B399,Table34[Year],0)),IF(Table34[Country]=B399,Table34[Year],"")))),"",INDEX(Table34[Primary completion rate (%)],MATCH(MAX(IF(Table34[Country]=B399,Table34[Year],0)),IF(Table34[Country]=B399,Table34[Year],"")))*100))</f>
        <v/>
      </c>
      <c r="M399" s="3" t="str">
        <f t="shared" si="13"/>
        <v/>
      </c>
    </row>
    <row r="400" spans="1:13" ht="20.399999999999999" x14ac:dyDescent="0.25">
      <c r="A400" s="2" t="s">
        <v>207</v>
      </c>
      <c r="B400" s="2" t="s">
        <v>13</v>
      </c>
      <c r="C400" s="4"/>
      <c r="D400" s="4"/>
      <c r="E400" s="4"/>
      <c r="F400" s="4"/>
      <c r="G400" s="4"/>
      <c r="H400" s="4"/>
      <c r="I400" s="4"/>
      <c r="J400" s="4" t="str">
        <f t="shared" ref="J400:J463" si="14">IFERROR(LOOKUP(2,1/(C400:I400&lt;&gt;""),C400:I400),"")</f>
        <v/>
      </c>
      <c r="K400" s="4"/>
      <c r="L400" s="4" t="str">
        <f t="array" ref="L400">(IF(ISBLANK(INDEX(Table34[Primary completion rate (%)],MATCH(MAX(IF(Table34[Country]=B400,Table34[Year],0)),IF(Table34[Country]=B400,Table34[Year],"")))),"",INDEX(Table34[Primary completion rate (%)],MATCH(MAX(IF(Table34[Country]=B400,Table34[Year],0)),IF(Table34[Country]=B400,Table34[Year],"")))*100))</f>
        <v/>
      </c>
      <c r="M400" s="4" t="str">
        <f t="shared" ref="M400:M463" si="15">IF(ISNUMBER(J400),J400,IF(ISNUMBER(K400),K400,IF(ISBLANK(L400),"",L400)))</f>
        <v/>
      </c>
    </row>
    <row r="401" spans="1:13" ht="20.399999999999999" x14ac:dyDescent="0.25">
      <c r="A401" s="2" t="s">
        <v>207</v>
      </c>
      <c r="B401" s="2" t="s">
        <v>14</v>
      </c>
      <c r="C401" s="3"/>
      <c r="D401" s="3"/>
      <c r="E401" s="3"/>
      <c r="F401" s="3"/>
      <c r="G401" s="3"/>
      <c r="H401" s="3"/>
      <c r="I401" s="3"/>
      <c r="J401" s="3" t="str">
        <f t="shared" si="14"/>
        <v/>
      </c>
      <c r="K401" s="3"/>
      <c r="L401" s="3" t="str">
        <f t="array" ref="L401">(IF(ISERROR(INDEX(Table34[Primary completion rate (%)],MATCH(MAX(IF(Table34[Country]=B401,Table34[Year],0)),IF(Table34[Country]=B401,Table34[Year],"")))),"",INDEX(Table34[Primary completion rate (%)],MATCH(MAX(IF(Table34[Country]=B401,Table34[Year],0)),IF(Table34[Country]=B401,Table34[Year],"")))*100))</f>
        <v/>
      </c>
      <c r="M401" s="3" t="str">
        <f t="shared" si="15"/>
        <v/>
      </c>
    </row>
    <row r="402" spans="1:13" ht="20.399999999999999" x14ac:dyDescent="0.25">
      <c r="A402" s="2" t="s">
        <v>207</v>
      </c>
      <c r="B402" s="2" t="s">
        <v>15</v>
      </c>
      <c r="C402" s="4"/>
      <c r="D402" s="4"/>
      <c r="E402" s="4"/>
      <c r="F402" s="4"/>
      <c r="G402" s="4"/>
      <c r="H402" s="4"/>
      <c r="I402" s="4"/>
      <c r="J402" s="4" t="str">
        <f t="shared" si="14"/>
        <v/>
      </c>
      <c r="K402" s="4"/>
      <c r="L402" s="4" t="str">
        <f t="array" ref="L402">(IF(ISERROR(INDEX(Table34[Primary completion rate (%)],MATCH(MAX(IF(Table34[Country]=B402,Table34[Year],0)),IF(Table34[Country]=B402,Table34[Year],"")))),"",INDEX(Table34[Primary completion rate (%)],MATCH(MAX(IF(Table34[Country]=B402,Table34[Year],0)),IF(Table34[Country]=B402,Table34[Year],"")))*100))</f>
        <v/>
      </c>
      <c r="M402" s="4" t="str">
        <f t="shared" si="15"/>
        <v/>
      </c>
    </row>
    <row r="403" spans="1:13" ht="20.399999999999999" x14ac:dyDescent="0.25">
      <c r="A403" s="2" t="s">
        <v>207</v>
      </c>
      <c r="B403" s="2" t="s">
        <v>16</v>
      </c>
      <c r="C403" s="3"/>
      <c r="D403" s="3"/>
      <c r="E403" s="3"/>
      <c r="F403" s="3"/>
      <c r="G403" s="3"/>
      <c r="H403" s="3"/>
      <c r="I403" s="3"/>
      <c r="J403" s="3" t="str">
        <f t="shared" si="14"/>
        <v/>
      </c>
      <c r="K403" s="3"/>
      <c r="L403" s="3" t="str">
        <f t="array" ref="L403">(IF(ISERROR(INDEX(Table34[Primary completion rate (%)],MATCH(MAX(IF(Table34[Country]=B403,Table34[Year],0)),IF(Table34[Country]=B403,Table34[Year],"")))),"",INDEX(Table34[Primary completion rate (%)],MATCH(MAX(IF(Table34[Country]=B403,Table34[Year],0)),IF(Table34[Country]=B403,Table34[Year],"")))*100))</f>
        <v/>
      </c>
      <c r="M403" s="3" t="str">
        <f t="shared" si="15"/>
        <v/>
      </c>
    </row>
    <row r="404" spans="1:13" ht="20.399999999999999" x14ac:dyDescent="0.25">
      <c r="A404" s="2" t="s">
        <v>207</v>
      </c>
      <c r="B404" s="2" t="s">
        <v>17</v>
      </c>
      <c r="C404" s="4"/>
      <c r="D404" s="6">
        <v>79.43929</v>
      </c>
      <c r="E404" s="4"/>
      <c r="F404" s="4"/>
      <c r="G404" s="6">
        <v>84.44126</v>
      </c>
      <c r="H404" s="4"/>
      <c r="I404" s="4"/>
      <c r="J404" s="4">
        <f t="shared" si="14"/>
        <v>84.44126</v>
      </c>
      <c r="K404" s="4"/>
      <c r="L404" s="4">
        <f t="array" ref="L404">(IF(ISERROR(INDEX(Table34[Primary completion rate (%)],MATCH(MAX(IF(Table34[Country]=B404,Table34[Year],0)),IF(Table34[Country]=B404,Table34[Year],"")))),"",INDEX(Table34[Primary completion rate (%)],MATCH(MAX(IF(Table34[Country]=B404,Table34[Year],0)),IF(Table34[Country]=B404,Table34[Year],"")))*100))</f>
        <v>80.895319999999998</v>
      </c>
      <c r="M404" s="4">
        <f t="shared" si="15"/>
        <v>84.44126</v>
      </c>
    </row>
    <row r="405" spans="1:13" ht="20.399999999999999" x14ac:dyDescent="0.25">
      <c r="A405" s="2" t="s">
        <v>207</v>
      </c>
      <c r="B405" s="2" t="s">
        <v>18</v>
      </c>
      <c r="C405" s="3"/>
      <c r="D405" s="3"/>
      <c r="E405" s="5">
        <v>99.467830000000006</v>
      </c>
      <c r="F405" s="3"/>
      <c r="G405" s="3"/>
      <c r="H405" s="3"/>
      <c r="I405" s="3"/>
      <c r="J405" s="3">
        <f t="shared" si="14"/>
        <v>99.467830000000006</v>
      </c>
      <c r="K405" s="3"/>
      <c r="L405" s="3">
        <f t="array" ref="L405">(IF(ISERROR(INDEX(Table34[Primary completion rate (%)],MATCH(MAX(IF(Table34[Country]=B405,Table34[Year],0)),IF(Table34[Country]=B405,Table34[Year],"")))),"",INDEX(Table34[Primary completion rate (%)],MATCH(MAX(IF(Table34[Country]=B405,Table34[Year],0)),IF(Table34[Country]=B405,Table34[Year],"")))*100))</f>
        <v>99.87491</v>
      </c>
      <c r="M405" s="3">
        <f t="shared" si="15"/>
        <v>99.467830000000006</v>
      </c>
    </row>
    <row r="406" spans="1:13" ht="20.399999999999999" x14ac:dyDescent="0.25">
      <c r="A406" s="2" t="s">
        <v>207</v>
      </c>
      <c r="B406" s="2" t="s">
        <v>19</v>
      </c>
      <c r="C406" s="4"/>
      <c r="D406" s="4"/>
      <c r="E406" s="6">
        <v>99.552660000000003</v>
      </c>
      <c r="F406" s="4"/>
      <c r="G406" s="4"/>
      <c r="H406" s="4"/>
      <c r="I406" s="4"/>
      <c r="J406" s="4">
        <f t="shared" si="14"/>
        <v>99.552660000000003</v>
      </c>
      <c r="K406" s="4"/>
      <c r="L406" s="4">
        <f t="array" ref="L406">(IF(ISERROR(INDEX(Table34[Primary completion rate (%)],MATCH(MAX(IF(Table34[Country]=B406,Table34[Year],0)),IF(Table34[Country]=B406,Table34[Year],"")))),"",INDEX(Table34[Primary completion rate (%)],MATCH(MAX(IF(Table34[Country]=B406,Table34[Year],0)),IF(Table34[Country]=B406,Table34[Year],"")))*100))</f>
        <v>100</v>
      </c>
      <c r="M406" s="4">
        <f t="shared" si="15"/>
        <v>99.552660000000003</v>
      </c>
    </row>
    <row r="407" spans="1:13" ht="20.399999999999999" x14ac:dyDescent="0.25">
      <c r="A407" s="2" t="s">
        <v>207</v>
      </c>
      <c r="B407" s="2" t="s">
        <v>20</v>
      </c>
      <c r="C407" s="3"/>
      <c r="D407" s="3"/>
      <c r="E407" s="3"/>
      <c r="F407" s="3"/>
      <c r="G407" s="3"/>
      <c r="H407" s="3"/>
      <c r="I407" s="3"/>
      <c r="J407" s="3" t="str">
        <f t="shared" si="14"/>
        <v/>
      </c>
      <c r="K407" s="3"/>
      <c r="L407" s="3" t="str">
        <f t="array" ref="L407">(IF(ISBLANK(INDEX(Table34[Primary completion rate (%)],MATCH(MAX(IF(Table34[Country]=B407,Table34[Year],0)),IF(Table34[Country]=B407,Table34[Year],"")))),"",INDEX(Table34[Primary completion rate (%)],MATCH(MAX(IF(Table34[Country]=B407,Table34[Year],0)),IF(Table34[Country]=B407,Table34[Year],"")))*100))</f>
        <v/>
      </c>
      <c r="M407" s="3" t="str">
        <f t="shared" si="15"/>
        <v/>
      </c>
    </row>
    <row r="408" spans="1:13" ht="20.399999999999999" x14ac:dyDescent="0.25">
      <c r="A408" s="2" t="s">
        <v>207</v>
      </c>
      <c r="B408" s="2" t="s">
        <v>21</v>
      </c>
      <c r="C408" s="4"/>
      <c r="D408" s="4"/>
      <c r="E408" s="4"/>
      <c r="F408" s="4"/>
      <c r="G408" s="4"/>
      <c r="H408" s="4"/>
      <c r="I408" s="4"/>
      <c r="J408" s="4" t="str">
        <f t="shared" si="14"/>
        <v/>
      </c>
      <c r="K408" s="4"/>
      <c r="L408" s="4">
        <f t="array" ref="L408">(IF(ISERROR(INDEX(Table34[Primary completion rate (%)],MATCH(MAX(IF(Table34[Country]=B408,Table34[Year],0)),IF(Table34[Country]=B408,Table34[Year],"")))),"",INDEX(Table34[Primary completion rate (%)],MATCH(MAX(IF(Table34[Country]=B408,Table34[Year],0)),IF(Table34[Country]=B408,Table34[Year],"")))*100))</f>
        <v>87.397499999999994</v>
      </c>
      <c r="M408" s="4">
        <f t="shared" si="15"/>
        <v>87.397499999999994</v>
      </c>
    </row>
    <row r="409" spans="1:13" ht="20.399999999999999" x14ac:dyDescent="0.25">
      <c r="A409" s="2" t="s">
        <v>207</v>
      </c>
      <c r="B409" s="2" t="s">
        <v>22</v>
      </c>
      <c r="C409" s="3"/>
      <c r="D409" s="5">
        <v>56.19088</v>
      </c>
      <c r="E409" s="3"/>
      <c r="F409" s="3"/>
      <c r="G409" s="3"/>
      <c r="H409" s="3"/>
      <c r="I409" s="3"/>
      <c r="J409" s="3">
        <f t="shared" si="14"/>
        <v>56.19088</v>
      </c>
      <c r="K409" s="3"/>
      <c r="L409" s="3">
        <f t="array" ref="L409">(IF(ISERROR(INDEX(Table34[Primary completion rate (%)],MATCH(MAX(IF(Table34[Country]=B409,Table34[Year],0)),IF(Table34[Country]=B409,Table34[Year],"")))),"",INDEX(Table34[Primary completion rate (%)],MATCH(MAX(IF(Table34[Country]=B409,Table34[Year],0)),IF(Table34[Country]=B409,Table34[Year],"")))*100))</f>
        <v>44.751300000000001</v>
      </c>
      <c r="M409" s="3">
        <f t="shared" si="15"/>
        <v>56.19088</v>
      </c>
    </row>
    <row r="410" spans="1:13" ht="20.399999999999999" x14ac:dyDescent="0.25">
      <c r="A410" s="2" t="s">
        <v>207</v>
      </c>
      <c r="B410" s="2" t="s">
        <v>23</v>
      </c>
      <c r="C410" s="6">
        <v>70.030569999999997</v>
      </c>
      <c r="D410" s="4"/>
      <c r="E410" s="4"/>
      <c r="F410" s="4"/>
      <c r="G410" s="4"/>
      <c r="H410" s="4"/>
      <c r="I410" s="4"/>
      <c r="J410" s="4">
        <f t="shared" si="14"/>
        <v>70.030569999999997</v>
      </c>
      <c r="K410" s="4"/>
      <c r="L410" s="4">
        <f t="array" ref="L410">(IF(ISERROR(INDEX(Table34[Primary completion rate (%)],MATCH(MAX(IF(Table34[Country]=B410,Table34[Year],0)),IF(Table34[Country]=B410,Table34[Year],"")))),"",INDEX(Table34[Primary completion rate (%)],MATCH(MAX(IF(Table34[Country]=B410,Table34[Year],0)),IF(Table34[Country]=B410,Table34[Year],"")))*100))</f>
        <v>53.449359999999999</v>
      </c>
      <c r="M410" s="4">
        <f t="shared" si="15"/>
        <v>70.030569999999997</v>
      </c>
    </row>
    <row r="411" spans="1:13" ht="20.399999999999999" x14ac:dyDescent="0.25">
      <c r="A411" s="2" t="s">
        <v>207</v>
      </c>
      <c r="B411" s="2" t="s">
        <v>24</v>
      </c>
      <c r="C411" s="3"/>
      <c r="D411" s="5">
        <v>91.94</v>
      </c>
      <c r="E411" s="3"/>
      <c r="F411" s="5">
        <v>95.72</v>
      </c>
      <c r="G411" s="3"/>
      <c r="H411" s="3"/>
      <c r="I411" s="3"/>
      <c r="J411" s="3">
        <f t="shared" si="14"/>
        <v>95.72</v>
      </c>
      <c r="K411" s="3"/>
      <c r="L411" s="3" t="str">
        <f t="array" ref="L411">(IF(ISERROR(INDEX(Table34[Primary completion rate (%)],MATCH(MAX(IF(Table34[Country]=B411,Table34[Year],0)),IF(Table34[Country]=B411,Table34[Year],"")))),"",INDEX(Table34[Primary completion rate (%)],MATCH(MAX(IF(Table34[Country]=B411,Table34[Year],0)),IF(Table34[Country]=B411,Table34[Year],"")))*100))</f>
        <v/>
      </c>
      <c r="M411" s="3">
        <f t="shared" si="15"/>
        <v>95.72</v>
      </c>
    </row>
    <row r="412" spans="1:13" ht="20.399999999999999" x14ac:dyDescent="0.25">
      <c r="A412" s="2" t="s">
        <v>207</v>
      </c>
      <c r="B412" s="2" t="s">
        <v>25</v>
      </c>
      <c r="C412" s="4"/>
      <c r="D412" s="4"/>
      <c r="E412" s="4"/>
      <c r="F412" s="4"/>
      <c r="G412" s="4"/>
      <c r="H412" s="4"/>
      <c r="I412" s="4"/>
      <c r="J412" s="4" t="str">
        <f t="shared" si="14"/>
        <v/>
      </c>
      <c r="K412" s="4"/>
      <c r="L412" s="4">
        <f t="array" ref="L412">(IF(ISERROR(INDEX(Table34[Primary completion rate (%)],MATCH(MAX(IF(Table34[Country]=B412,Table34[Year],0)),IF(Table34[Country]=B412,Table34[Year],"")))),"",INDEX(Table34[Primary completion rate (%)],MATCH(MAX(IF(Table34[Country]=B412,Table34[Year],0)),IF(Table34[Country]=B412,Table34[Year],"")))*100))</f>
        <v>98.86824</v>
      </c>
      <c r="M412" s="4">
        <f t="shared" si="15"/>
        <v>98.86824</v>
      </c>
    </row>
    <row r="413" spans="1:13" ht="20.399999999999999" x14ac:dyDescent="0.25">
      <c r="A413" s="2" t="s">
        <v>207</v>
      </c>
      <c r="B413" s="2" t="s">
        <v>26</v>
      </c>
      <c r="C413" s="3"/>
      <c r="D413" s="3"/>
      <c r="E413" s="3"/>
      <c r="F413" s="3"/>
      <c r="G413" s="3"/>
      <c r="H413" s="3"/>
      <c r="I413" s="3"/>
      <c r="J413" s="3" t="str">
        <f t="shared" si="14"/>
        <v/>
      </c>
      <c r="K413" s="3"/>
      <c r="L413" s="3" t="str">
        <f t="array" ref="L413">(IF(ISERROR(INDEX(Table34[Primary completion rate (%)],MATCH(MAX(IF(Table34[Country]=B413,Table34[Year],0)),IF(Table34[Country]=B413,Table34[Year],"")))),"",INDEX(Table34[Primary completion rate (%)],MATCH(MAX(IF(Table34[Country]=B413,Table34[Year],0)),IF(Table34[Country]=B413,Table34[Year],"")))*100))</f>
        <v/>
      </c>
      <c r="M413" s="3" t="str">
        <f t="shared" si="15"/>
        <v/>
      </c>
    </row>
    <row r="414" spans="1:13" ht="20.399999999999999" x14ac:dyDescent="0.25">
      <c r="A414" s="2" t="s">
        <v>207</v>
      </c>
      <c r="B414" s="2" t="s">
        <v>27</v>
      </c>
      <c r="C414" s="4"/>
      <c r="D414" s="6">
        <v>84.05</v>
      </c>
      <c r="E414" s="6">
        <v>86.05</v>
      </c>
      <c r="F414" s="6">
        <v>85.78</v>
      </c>
      <c r="G414" s="6">
        <v>88.42</v>
      </c>
      <c r="H414" s="4"/>
      <c r="I414" s="4"/>
      <c r="J414" s="4">
        <f t="shared" si="14"/>
        <v>88.42</v>
      </c>
      <c r="K414" s="4"/>
      <c r="L414" s="4">
        <f t="array" ref="L414">(IF(ISERROR(INDEX(Table34[Primary completion rate (%)],MATCH(MAX(IF(Table34[Country]=B414,Table34[Year],0)),IF(Table34[Country]=B414,Table34[Year],"")))),"",INDEX(Table34[Primary completion rate (%)],MATCH(MAX(IF(Table34[Country]=B414,Table34[Year],0)),IF(Table34[Country]=B414,Table34[Year],"")))*100))</f>
        <v>94.528469999999999</v>
      </c>
      <c r="M414" s="4">
        <f t="shared" si="15"/>
        <v>88.42</v>
      </c>
    </row>
    <row r="415" spans="1:13" ht="20.399999999999999" x14ac:dyDescent="0.25">
      <c r="A415" s="2" t="s">
        <v>207</v>
      </c>
      <c r="B415" s="2" t="s">
        <v>28</v>
      </c>
      <c r="C415" s="3"/>
      <c r="D415" s="3"/>
      <c r="E415" s="3"/>
      <c r="F415" s="3"/>
      <c r="G415" s="3"/>
      <c r="H415" s="3"/>
      <c r="I415" s="3"/>
      <c r="J415" s="3" t="str">
        <f t="shared" si="14"/>
        <v/>
      </c>
      <c r="K415" s="3"/>
      <c r="L415" s="3" t="str">
        <f t="array" ref="L415">(IF(ISERROR(INDEX(Table34[Primary completion rate (%)],MATCH(MAX(IF(Table34[Country]=B415,Table34[Year],0)),IF(Table34[Country]=B415,Table34[Year],"")))),"",INDEX(Table34[Primary completion rate (%)],MATCH(MAX(IF(Table34[Country]=B415,Table34[Year],0)),IF(Table34[Country]=B415,Table34[Year],"")))*100))</f>
        <v/>
      </c>
      <c r="M415" s="3" t="str">
        <f t="shared" si="15"/>
        <v/>
      </c>
    </row>
    <row r="416" spans="1:13" ht="20.399999999999999" x14ac:dyDescent="0.25">
      <c r="A416" s="2" t="s">
        <v>207</v>
      </c>
      <c r="B416" s="2" t="s">
        <v>29</v>
      </c>
      <c r="C416" s="4"/>
      <c r="D416" s="4"/>
      <c r="E416" s="4"/>
      <c r="F416" s="4"/>
      <c r="G416" s="4"/>
      <c r="H416" s="4"/>
      <c r="I416" s="4"/>
      <c r="J416" s="4" t="str">
        <f t="shared" si="14"/>
        <v/>
      </c>
      <c r="K416" s="4"/>
      <c r="L416" s="4" t="str">
        <f t="array" ref="L416">(IF(ISBLANK(INDEX(Table34[Primary completion rate (%)],MATCH(MAX(IF(Table34[Country]=B416,Table34[Year],0)),IF(Table34[Country]=B416,Table34[Year],"")))),"",INDEX(Table34[Primary completion rate (%)],MATCH(MAX(IF(Table34[Country]=B416,Table34[Year],0)),IF(Table34[Country]=B416,Table34[Year],"")))*100))</f>
        <v/>
      </c>
      <c r="M416" s="4" t="str">
        <f t="shared" si="15"/>
        <v/>
      </c>
    </row>
    <row r="417" spans="1:13" ht="20.399999999999999" x14ac:dyDescent="0.25">
      <c r="A417" s="2" t="s">
        <v>207</v>
      </c>
      <c r="B417" s="2" t="s">
        <v>30</v>
      </c>
      <c r="C417" s="5">
        <v>29.519189999999998</v>
      </c>
      <c r="D417" s="3"/>
      <c r="E417" s="3"/>
      <c r="F417" s="3"/>
      <c r="G417" s="3"/>
      <c r="H417" s="3"/>
      <c r="I417" s="3"/>
      <c r="J417" s="3">
        <f t="shared" si="14"/>
        <v>29.519189999999998</v>
      </c>
      <c r="K417" s="3"/>
      <c r="L417" s="3">
        <f t="array" ref="L417">(IF(ISERROR(INDEX(Table34[Primary completion rate (%)],MATCH(MAX(IF(Table34[Country]=B417,Table34[Year],0)),IF(Table34[Country]=B417,Table34[Year],"")))),"",INDEX(Table34[Primary completion rate (%)],MATCH(MAX(IF(Table34[Country]=B417,Table34[Year],0)),IF(Table34[Country]=B417,Table34[Year],"")))*100))</f>
        <v>21.348839999999999</v>
      </c>
      <c r="M417" s="3">
        <f t="shared" si="15"/>
        <v>29.519189999999998</v>
      </c>
    </row>
    <row r="418" spans="1:13" ht="20.399999999999999" x14ac:dyDescent="0.25">
      <c r="A418" s="2" t="s">
        <v>207</v>
      </c>
      <c r="B418" s="2" t="s">
        <v>31</v>
      </c>
      <c r="C418" s="6">
        <v>38.413879999999999</v>
      </c>
      <c r="D418" s="4"/>
      <c r="E418" s="4"/>
      <c r="F418" s="4"/>
      <c r="G418" s="4"/>
      <c r="H418" s="4"/>
      <c r="I418" s="4"/>
      <c r="J418" s="4">
        <f t="shared" si="14"/>
        <v>38.413879999999999</v>
      </c>
      <c r="K418" s="4"/>
      <c r="L418" s="4">
        <f t="array" ref="L418">(IF(ISERROR(INDEX(Table34[Primary completion rate (%)],MATCH(MAX(IF(Table34[Country]=B418,Table34[Year],0)),IF(Table34[Country]=B418,Table34[Year],"")))),"",INDEX(Table34[Primary completion rate (%)],MATCH(MAX(IF(Table34[Country]=B418,Table34[Year],0)),IF(Table34[Country]=B418,Table34[Year],"")))*100))</f>
        <v>33.448090000000001</v>
      </c>
      <c r="M418" s="4">
        <f t="shared" si="15"/>
        <v>38.413879999999999</v>
      </c>
    </row>
    <row r="419" spans="1:13" ht="20.399999999999999" x14ac:dyDescent="0.25">
      <c r="A419" s="2" t="s">
        <v>207</v>
      </c>
      <c r="B419" s="2" t="s">
        <v>32</v>
      </c>
      <c r="C419" s="5">
        <v>72.166560000000004</v>
      </c>
      <c r="D419" s="3"/>
      <c r="E419" s="3"/>
      <c r="F419" s="3"/>
      <c r="G419" s="5">
        <v>77.217449999999999</v>
      </c>
      <c r="H419" s="3"/>
      <c r="I419" s="3"/>
      <c r="J419" s="3">
        <f t="shared" si="14"/>
        <v>77.217449999999999</v>
      </c>
      <c r="K419" s="3"/>
      <c r="L419" s="3">
        <f t="array" ref="L419">(IF(ISERROR(INDEX(Table34[Primary completion rate (%)],MATCH(MAX(IF(Table34[Country]=B419,Table34[Year],0)),IF(Table34[Country]=B419,Table34[Year],"")))),"",INDEX(Table34[Primary completion rate (%)],MATCH(MAX(IF(Table34[Country]=B419,Table34[Year],0)),IF(Table34[Country]=B419,Table34[Year],"")))*100))</f>
        <v>72.423599999999993</v>
      </c>
      <c r="M419" s="3">
        <f t="shared" si="15"/>
        <v>77.217449999999999</v>
      </c>
    </row>
    <row r="420" spans="1:13" ht="20.399999999999999" x14ac:dyDescent="0.25">
      <c r="A420" s="2" t="s">
        <v>207</v>
      </c>
      <c r="B420" s="2" t="s">
        <v>33</v>
      </c>
      <c r="C420" s="4"/>
      <c r="D420" s="6">
        <v>67.184899999999999</v>
      </c>
      <c r="E420" s="4"/>
      <c r="F420" s="4"/>
      <c r="G420" s="4"/>
      <c r="H420" s="4"/>
      <c r="I420" s="4"/>
      <c r="J420" s="4">
        <f t="shared" si="14"/>
        <v>67.184899999999999</v>
      </c>
      <c r="K420" s="4"/>
      <c r="L420" s="4">
        <f t="array" ref="L420">(IF(ISERROR(INDEX(Table34[Primary completion rate (%)],MATCH(MAX(IF(Table34[Country]=B420,Table34[Year],0)),IF(Table34[Country]=B420,Table34[Year],"")))),"",INDEX(Table34[Primary completion rate (%)],MATCH(MAX(IF(Table34[Country]=B420,Table34[Year],0)),IF(Table34[Country]=B420,Table34[Year],"")))*100))</f>
        <v>65.237849999999995</v>
      </c>
      <c r="M420" s="4">
        <f t="shared" si="15"/>
        <v>67.184899999999999</v>
      </c>
    </row>
    <row r="421" spans="1:13" ht="20.399999999999999" x14ac:dyDescent="0.25">
      <c r="A421" s="2" t="s">
        <v>207</v>
      </c>
      <c r="B421" s="2" t="s">
        <v>34</v>
      </c>
      <c r="C421" s="3"/>
      <c r="D421" s="3"/>
      <c r="E421" s="3"/>
      <c r="F421" s="3"/>
      <c r="G421" s="3"/>
      <c r="H421" s="3"/>
      <c r="I421" s="3"/>
      <c r="J421" s="3" t="str">
        <f t="shared" si="14"/>
        <v/>
      </c>
      <c r="K421" s="3"/>
      <c r="L421" s="3" t="str">
        <f t="array" ref="L421">(IF(ISBLANK(INDEX(Table34[Primary completion rate (%)],MATCH(MAX(IF(Table34[Country]=B421,Table34[Year],0)),IF(Table34[Country]=B421,Table34[Year],"")))),"",INDEX(Table34[Primary completion rate (%)],MATCH(MAX(IF(Table34[Country]=B421,Table34[Year],0)),IF(Table34[Country]=B421,Table34[Year],"")))*100))</f>
        <v/>
      </c>
      <c r="M421" s="3" t="str">
        <f t="shared" si="15"/>
        <v/>
      </c>
    </row>
    <row r="422" spans="1:13" ht="20.399999999999999" x14ac:dyDescent="0.25">
      <c r="A422" s="2" t="s">
        <v>207</v>
      </c>
      <c r="B422" s="2" t="s">
        <v>35</v>
      </c>
      <c r="C422" s="4"/>
      <c r="D422" s="4"/>
      <c r="E422" s="4"/>
      <c r="F422" s="4"/>
      <c r="G422" s="4"/>
      <c r="H422" s="4"/>
      <c r="I422" s="4"/>
      <c r="J422" s="4" t="str">
        <f t="shared" si="14"/>
        <v/>
      </c>
      <c r="K422" s="4"/>
      <c r="L422" s="4" t="str">
        <f t="array" ref="L422">(IF(ISERROR(INDEX(Table34[Primary completion rate (%)],MATCH(MAX(IF(Table34[Country]=B422,Table34[Year],0)),IF(Table34[Country]=B422,Table34[Year],"")))),"",INDEX(Table34[Primary completion rate (%)],MATCH(MAX(IF(Table34[Country]=B422,Table34[Year],0)),IF(Table34[Country]=B422,Table34[Year],"")))*100))</f>
        <v/>
      </c>
      <c r="M422" s="4" t="str">
        <f t="shared" si="15"/>
        <v/>
      </c>
    </row>
    <row r="423" spans="1:13" ht="20.399999999999999" x14ac:dyDescent="0.25">
      <c r="A423" s="2" t="s">
        <v>207</v>
      </c>
      <c r="B423" s="2" t="s">
        <v>36</v>
      </c>
      <c r="C423" s="3"/>
      <c r="D423" s="3"/>
      <c r="E423" s="3"/>
      <c r="F423" s="3"/>
      <c r="G423" s="3"/>
      <c r="H423" s="3"/>
      <c r="I423" s="3"/>
      <c r="J423" s="3" t="str">
        <f t="shared" si="14"/>
        <v/>
      </c>
      <c r="K423" s="3"/>
      <c r="L423" s="3">
        <f t="array" ref="L423">(IF(ISERROR(INDEX(Table34[Primary completion rate (%)],MATCH(MAX(IF(Table34[Country]=B423,Table34[Year],0)),IF(Table34[Country]=B423,Table34[Year],"")))),"",INDEX(Table34[Primary completion rate (%)],MATCH(MAX(IF(Table34[Country]=B423,Table34[Year],0)),IF(Table34[Country]=B423,Table34[Year],"")))*100))</f>
        <v>33.606029999999997</v>
      </c>
      <c r="M423" s="3">
        <f t="shared" si="15"/>
        <v>33.606029999999997</v>
      </c>
    </row>
    <row r="424" spans="1:13" ht="20.399999999999999" x14ac:dyDescent="0.25">
      <c r="A424" s="2" t="s">
        <v>207</v>
      </c>
      <c r="B424" s="2" t="s">
        <v>37</v>
      </c>
      <c r="C424" s="4"/>
      <c r="D424" s="4"/>
      <c r="E424" s="4"/>
      <c r="F424" s="4"/>
      <c r="G424" s="6">
        <v>23.72016</v>
      </c>
      <c r="H424" s="4"/>
      <c r="I424" s="4"/>
      <c r="J424" s="4">
        <f t="shared" si="14"/>
        <v>23.72016</v>
      </c>
      <c r="K424" s="4"/>
      <c r="L424" s="4">
        <f t="array" ref="L424">(IF(ISERROR(INDEX(Table34[Primary completion rate (%)],MATCH(MAX(IF(Table34[Country]=B424,Table34[Year],0)),IF(Table34[Country]=B424,Table34[Year],"")))),"",INDEX(Table34[Primary completion rate (%)],MATCH(MAX(IF(Table34[Country]=B424,Table34[Year],0)),IF(Table34[Country]=B424,Table34[Year],"")))*100))</f>
        <v>18.399419999999999</v>
      </c>
      <c r="M424" s="4">
        <f t="shared" si="15"/>
        <v>23.72016</v>
      </c>
    </row>
    <row r="425" spans="1:13" ht="20.399999999999999" x14ac:dyDescent="0.25">
      <c r="A425" s="2" t="s">
        <v>207</v>
      </c>
      <c r="B425" s="2" t="s">
        <v>38</v>
      </c>
      <c r="C425" s="3"/>
      <c r="D425" s="5">
        <v>98.06</v>
      </c>
      <c r="E425" s="3"/>
      <c r="F425" s="5">
        <v>97.77</v>
      </c>
      <c r="G425" s="3"/>
      <c r="H425" s="3"/>
      <c r="I425" s="3"/>
      <c r="J425" s="3">
        <f t="shared" si="14"/>
        <v>97.77</v>
      </c>
      <c r="K425" s="3"/>
      <c r="L425" s="3">
        <f t="array" ref="L425">(IF(ISERROR(INDEX(Table34[Primary completion rate (%)],MATCH(MAX(IF(Table34[Country]=B425,Table34[Year],0)),IF(Table34[Country]=B425,Table34[Year],"")))),"",INDEX(Table34[Primary completion rate (%)],MATCH(MAX(IF(Table34[Country]=B425,Table34[Year],0)),IF(Table34[Country]=B425,Table34[Year],"")))*100))</f>
        <v>98.84517000000001</v>
      </c>
      <c r="M425" s="3">
        <f t="shared" si="15"/>
        <v>97.77</v>
      </c>
    </row>
    <row r="426" spans="1:13" ht="20.399999999999999" x14ac:dyDescent="0.25">
      <c r="A426" s="2" t="s">
        <v>207</v>
      </c>
      <c r="B426" s="2" t="s">
        <v>39</v>
      </c>
      <c r="C426" s="4"/>
      <c r="D426" s="4"/>
      <c r="E426" s="4"/>
      <c r="F426" s="4"/>
      <c r="G426" s="4"/>
      <c r="H426" s="4"/>
      <c r="I426" s="4"/>
      <c r="J426" s="4" t="str">
        <f t="shared" si="14"/>
        <v/>
      </c>
      <c r="K426" s="4"/>
      <c r="L426" s="4">
        <f t="array" ref="L426">(IF(ISERROR(INDEX(Table34[Primary completion rate (%)],MATCH(MAX(IF(Table34[Country]=B426,Table34[Year],0)),IF(Table34[Country]=B426,Table34[Year],"")))),"",INDEX(Table34[Primary completion rate (%)],MATCH(MAX(IF(Table34[Country]=B426,Table34[Year],0)),IF(Table34[Country]=B426,Table34[Year],"")))*100))</f>
        <v>90.192480000000003</v>
      </c>
      <c r="M426" s="4">
        <f t="shared" si="15"/>
        <v>90.192480000000003</v>
      </c>
    </row>
    <row r="427" spans="1:13" ht="20.399999999999999" x14ac:dyDescent="0.25">
      <c r="A427" s="2" t="s">
        <v>207</v>
      </c>
      <c r="B427" s="2" t="s">
        <v>40</v>
      </c>
      <c r="C427" s="5">
        <v>93.274850000000001</v>
      </c>
      <c r="D427" s="5">
        <v>93.21</v>
      </c>
      <c r="E427" s="5">
        <v>93.45</v>
      </c>
      <c r="F427" s="5">
        <v>93.7</v>
      </c>
      <c r="G427" s="5">
        <v>94.54</v>
      </c>
      <c r="H427" s="3"/>
      <c r="I427" s="3"/>
      <c r="J427" s="3">
        <f t="shared" si="14"/>
        <v>94.54</v>
      </c>
      <c r="K427" s="3"/>
      <c r="L427" s="3">
        <f t="array" ref="L427">(IF(ISERROR(INDEX(Table34[Primary completion rate (%)],MATCH(MAX(IF(Table34[Country]=B427,Table34[Year],0)),IF(Table34[Country]=B427,Table34[Year],"")))),"",INDEX(Table34[Primary completion rate (%)],MATCH(MAX(IF(Table34[Country]=B427,Table34[Year],0)),IF(Table34[Country]=B427,Table34[Year],"")))*100))</f>
        <v>91.66767999999999</v>
      </c>
      <c r="M427" s="3">
        <f t="shared" si="15"/>
        <v>94.54</v>
      </c>
    </row>
    <row r="428" spans="1:13" ht="20.399999999999999" x14ac:dyDescent="0.25">
      <c r="A428" s="2" t="s">
        <v>207</v>
      </c>
      <c r="B428" s="2" t="s">
        <v>41</v>
      </c>
      <c r="C428" s="4"/>
      <c r="D428" s="4"/>
      <c r="E428" s="4"/>
      <c r="F428" s="4"/>
      <c r="G428" s="4"/>
      <c r="H428" s="4"/>
      <c r="I428" s="4"/>
      <c r="J428" s="4" t="str">
        <f t="shared" si="14"/>
        <v/>
      </c>
      <c r="K428" s="4"/>
      <c r="L428" s="4">
        <f t="array" ref="L428">(IF(ISERROR(INDEX(Table34[Primary completion rate (%)],MATCH(MAX(IF(Table34[Country]=B428,Table34[Year],0)),IF(Table34[Country]=B428,Table34[Year],"")))),"",INDEX(Table34[Primary completion rate (%)],MATCH(MAX(IF(Table34[Country]=B428,Table34[Year],0)),IF(Table34[Country]=B428,Table34[Year],"")))*100))</f>
        <v>73.231139999999996</v>
      </c>
      <c r="M428" s="4">
        <f t="shared" si="15"/>
        <v>73.231139999999996</v>
      </c>
    </row>
    <row r="429" spans="1:13" ht="20.399999999999999" x14ac:dyDescent="0.25">
      <c r="A429" s="2" t="s">
        <v>207</v>
      </c>
      <c r="B429" s="2" t="s">
        <v>42</v>
      </c>
      <c r="C429" s="3"/>
      <c r="D429" s="3"/>
      <c r="E429" s="5">
        <v>72.217280000000002</v>
      </c>
      <c r="F429" s="3"/>
      <c r="G429" s="3"/>
      <c r="H429" s="3"/>
      <c r="I429" s="3"/>
      <c r="J429" s="3">
        <f t="shared" si="14"/>
        <v>72.217280000000002</v>
      </c>
      <c r="K429" s="3"/>
      <c r="L429" s="3">
        <f t="array" ref="L429">(IF(ISERROR(INDEX(Table34[Primary completion rate (%)],MATCH(MAX(IF(Table34[Country]=B429,Table34[Year],0)),IF(Table34[Country]=B429,Table34[Year],"")))),"",INDEX(Table34[Primary completion rate (%)],MATCH(MAX(IF(Table34[Country]=B429,Table34[Year],0)),IF(Table34[Country]=B429,Table34[Year],"")))*100))</f>
        <v>81.237669999999994</v>
      </c>
      <c r="M429" s="3">
        <f t="shared" si="15"/>
        <v>72.217280000000002</v>
      </c>
    </row>
    <row r="430" spans="1:13" ht="20.399999999999999" x14ac:dyDescent="0.25">
      <c r="A430" s="2" t="s">
        <v>207</v>
      </c>
      <c r="B430" s="2" t="s">
        <v>43</v>
      </c>
      <c r="C430" s="6">
        <v>93.45</v>
      </c>
      <c r="D430" s="6">
        <v>93.663390000000007</v>
      </c>
      <c r="E430" s="6">
        <v>94.7</v>
      </c>
      <c r="F430" s="6">
        <v>94.47</v>
      </c>
      <c r="G430" s="6">
        <v>94.89</v>
      </c>
      <c r="H430" s="4"/>
      <c r="I430" s="4"/>
      <c r="J430" s="4">
        <f t="shared" si="14"/>
        <v>94.89</v>
      </c>
      <c r="K430" s="4"/>
      <c r="L430" s="4">
        <f t="array" ref="L430">(IF(ISERROR(INDEX(Table34[Primary completion rate (%)],MATCH(MAX(IF(Table34[Country]=B430,Table34[Year],0)),IF(Table34[Country]=B430,Table34[Year],"")))),"",INDEX(Table34[Primary completion rate (%)],MATCH(MAX(IF(Table34[Country]=B430,Table34[Year],0)),IF(Table34[Country]=B430,Table34[Year],"")))*100))</f>
        <v>94.168499999999995</v>
      </c>
      <c r="M430" s="4">
        <f t="shared" si="15"/>
        <v>94.89</v>
      </c>
    </row>
    <row r="431" spans="1:13" ht="20.399999999999999" x14ac:dyDescent="0.25">
      <c r="A431" s="2" t="s">
        <v>207</v>
      </c>
      <c r="B431" s="2" t="s">
        <v>44</v>
      </c>
      <c r="C431" s="3"/>
      <c r="D431" s="3"/>
      <c r="E431" s="5">
        <v>38.294809999999998</v>
      </c>
      <c r="F431" s="3"/>
      <c r="G431" s="3"/>
      <c r="H431" s="3"/>
      <c r="I431" s="3"/>
      <c r="J431" s="3">
        <f t="shared" si="14"/>
        <v>38.294809999999998</v>
      </c>
      <c r="K431" s="3"/>
      <c r="L431" s="3">
        <f t="array" ref="L431">(IF(ISERROR(INDEX(Table34[Primary completion rate (%)],MATCH(MAX(IF(Table34[Country]=B431,Table34[Year],0)),IF(Table34[Country]=B431,Table34[Year],"")))),"",INDEX(Table34[Primary completion rate (%)],MATCH(MAX(IF(Table34[Country]=B431,Table34[Year],0)),IF(Table34[Country]=B431,Table34[Year],"")))*100))</f>
        <v>41.28613</v>
      </c>
      <c r="M431" s="3">
        <f t="shared" si="15"/>
        <v>38.294809999999998</v>
      </c>
    </row>
    <row r="432" spans="1:13" ht="20.399999999999999" x14ac:dyDescent="0.25">
      <c r="A432" s="2" t="s">
        <v>207</v>
      </c>
      <c r="B432" s="2" t="s">
        <v>45</v>
      </c>
      <c r="C432" s="4"/>
      <c r="D432" s="4"/>
      <c r="E432" s="4"/>
      <c r="F432" s="4"/>
      <c r="G432" s="4"/>
      <c r="H432" s="4"/>
      <c r="I432" s="4"/>
      <c r="J432" s="4" t="str">
        <f t="shared" si="14"/>
        <v/>
      </c>
      <c r="K432" s="4"/>
      <c r="L432" s="4" t="str">
        <f t="array" ref="L432">(IF(ISBLANK(INDEX(Table34[Primary completion rate (%)],MATCH(MAX(IF(Table34[Country]=B432,Table34[Year],0)),IF(Table34[Country]=B432,Table34[Year],"")))),"",INDEX(Table34[Primary completion rate (%)],MATCH(MAX(IF(Table34[Country]=B432,Table34[Year],0)),IF(Table34[Country]=B432,Table34[Year],"")))*100))</f>
        <v/>
      </c>
      <c r="M432" s="4" t="str">
        <f t="shared" si="15"/>
        <v/>
      </c>
    </row>
    <row r="433" spans="1:13" ht="20.399999999999999" x14ac:dyDescent="0.25">
      <c r="A433" s="2" t="s">
        <v>207</v>
      </c>
      <c r="B433" s="2" t="s">
        <v>46</v>
      </c>
      <c r="C433" s="3"/>
      <c r="D433" s="3"/>
      <c r="E433" s="3"/>
      <c r="F433" s="3"/>
      <c r="G433" s="5">
        <v>99.71584</v>
      </c>
      <c r="H433" s="3"/>
      <c r="I433" s="3"/>
      <c r="J433" s="3">
        <f t="shared" si="14"/>
        <v>99.71584</v>
      </c>
      <c r="K433" s="3"/>
      <c r="L433" s="3" t="str">
        <f t="array" ref="L433">(IF(ISERROR(INDEX(Table34[Primary completion rate (%)],MATCH(MAX(IF(Table34[Country]=B433,Table34[Year],0)),IF(Table34[Country]=B433,Table34[Year],"")))),"",INDEX(Table34[Primary completion rate (%)],MATCH(MAX(IF(Table34[Country]=B433,Table34[Year],0)),IF(Table34[Country]=B433,Table34[Year],"")))*100))</f>
        <v/>
      </c>
      <c r="M433" s="3">
        <f t="shared" si="15"/>
        <v>99.71584</v>
      </c>
    </row>
    <row r="434" spans="1:13" ht="20.399999999999999" x14ac:dyDescent="0.25">
      <c r="A434" s="2" t="s">
        <v>207</v>
      </c>
      <c r="B434" s="2" t="s">
        <v>47</v>
      </c>
      <c r="C434" s="4"/>
      <c r="D434" s="4"/>
      <c r="E434" s="4"/>
      <c r="F434" s="4"/>
      <c r="G434" s="4"/>
      <c r="H434" s="4"/>
      <c r="I434" s="4"/>
      <c r="J434" s="4" t="str">
        <f t="shared" si="14"/>
        <v/>
      </c>
      <c r="K434" s="4"/>
      <c r="L434" s="4" t="str">
        <f t="array" ref="L434">(IF(ISBLANK(INDEX(Table34[Primary completion rate (%)],MATCH(MAX(IF(Table34[Country]=B434,Table34[Year],0)),IF(Table34[Country]=B434,Table34[Year],"")))),"",INDEX(Table34[Primary completion rate (%)],MATCH(MAX(IF(Table34[Country]=B434,Table34[Year],0)),IF(Table34[Country]=B434,Table34[Year],"")))*100))</f>
        <v/>
      </c>
      <c r="M434" s="4" t="str">
        <f t="shared" si="15"/>
        <v/>
      </c>
    </row>
    <row r="435" spans="1:13" ht="20.399999999999999" x14ac:dyDescent="0.25">
      <c r="A435" s="2" t="s">
        <v>207</v>
      </c>
      <c r="B435" s="2" t="s">
        <v>48</v>
      </c>
      <c r="C435" s="3"/>
      <c r="D435" s="3"/>
      <c r="E435" s="3"/>
      <c r="F435" s="3"/>
      <c r="G435" s="3"/>
      <c r="H435" s="3"/>
      <c r="I435" s="3"/>
      <c r="J435" s="3" t="str">
        <f t="shared" si="14"/>
        <v/>
      </c>
      <c r="K435" s="3"/>
      <c r="L435" s="3" t="str">
        <f t="array" ref="L435">(IF(ISBLANK(INDEX(Table34[Primary completion rate (%)],MATCH(MAX(IF(Table34[Country]=B435,Table34[Year],0)),IF(Table34[Country]=B435,Table34[Year],"")))),"",INDEX(Table34[Primary completion rate (%)],MATCH(MAX(IF(Table34[Country]=B435,Table34[Year],0)),IF(Table34[Country]=B435,Table34[Year],"")))*100))</f>
        <v/>
      </c>
      <c r="M435" s="3" t="str">
        <f t="shared" si="15"/>
        <v/>
      </c>
    </row>
    <row r="436" spans="1:13" ht="20.399999999999999" x14ac:dyDescent="0.25">
      <c r="A436" s="2" t="s">
        <v>207</v>
      </c>
      <c r="B436" s="2" t="s">
        <v>49</v>
      </c>
      <c r="C436" s="4"/>
      <c r="D436" s="4"/>
      <c r="E436" s="4"/>
      <c r="F436" s="4"/>
      <c r="G436" s="4"/>
      <c r="H436" s="4"/>
      <c r="I436" s="4"/>
      <c r="J436" s="4" t="str">
        <f t="shared" si="14"/>
        <v/>
      </c>
      <c r="K436" s="4"/>
      <c r="L436" s="4" t="str">
        <f t="array" ref="L436">(IF(ISERROR(INDEX(Table34[Primary completion rate (%)],MATCH(MAX(IF(Table34[Country]=B436,Table34[Year],0)),IF(Table34[Country]=B436,Table34[Year],"")))),"",INDEX(Table34[Primary completion rate (%)],MATCH(MAX(IF(Table34[Country]=B436,Table34[Year],0)),IF(Table34[Country]=B436,Table34[Year],"")))*100))</f>
        <v/>
      </c>
      <c r="M436" s="4" t="str">
        <f t="shared" si="15"/>
        <v/>
      </c>
    </row>
    <row r="437" spans="1:13" ht="20.399999999999999" x14ac:dyDescent="0.25">
      <c r="A437" s="2" t="s">
        <v>207</v>
      </c>
      <c r="B437" s="2" t="s">
        <v>50</v>
      </c>
      <c r="C437" s="5">
        <v>42.67512</v>
      </c>
      <c r="D437" s="3"/>
      <c r="E437" s="3"/>
      <c r="F437" s="5">
        <v>66.519139999999993</v>
      </c>
      <c r="G437" s="3"/>
      <c r="H437" s="3"/>
      <c r="I437" s="3"/>
      <c r="J437" s="3">
        <f t="shared" si="14"/>
        <v>66.519139999999993</v>
      </c>
      <c r="K437" s="3"/>
      <c r="L437" s="3">
        <f t="array" ref="L437">(IF(ISERROR(INDEX(Table34[Primary completion rate (%)],MATCH(MAX(IF(Table34[Country]=B437,Table34[Year],0)),IF(Table34[Country]=B437,Table34[Year],"")))),"",INDEX(Table34[Primary completion rate (%)],MATCH(MAX(IF(Table34[Country]=B437,Table34[Year],0)),IF(Table34[Country]=B437,Table34[Year],"")))*100))</f>
        <v>64.653970000000001</v>
      </c>
      <c r="M437" s="3">
        <f t="shared" si="15"/>
        <v>66.519139999999993</v>
      </c>
    </row>
    <row r="438" spans="1:13" ht="20.399999999999999" x14ac:dyDescent="0.25">
      <c r="A438" s="2" t="s">
        <v>207</v>
      </c>
      <c r="B438" s="2" t="s">
        <v>51</v>
      </c>
      <c r="C438" s="4"/>
      <c r="D438" s="4"/>
      <c r="E438" s="4"/>
      <c r="F438" s="4"/>
      <c r="G438" s="4"/>
      <c r="H438" s="4"/>
      <c r="I438" s="4"/>
      <c r="J438" s="4" t="str">
        <f t="shared" si="14"/>
        <v/>
      </c>
      <c r="K438" s="4"/>
      <c r="L438" s="4" t="str">
        <f t="array" ref="L438">(IF(ISBLANK(INDEX(Table34[Primary completion rate (%)],MATCH(MAX(IF(Table34[Country]=B438,Table34[Year],0)),IF(Table34[Country]=B438,Table34[Year],"")))),"",INDEX(Table34[Primary completion rate (%)],MATCH(MAX(IF(Table34[Country]=B438,Table34[Year],0)),IF(Table34[Country]=B438,Table34[Year],"")))*100))</f>
        <v/>
      </c>
      <c r="M438" s="4" t="str">
        <f t="shared" si="15"/>
        <v/>
      </c>
    </row>
    <row r="439" spans="1:13" ht="20.399999999999999" x14ac:dyDescent="0.25">
      <c r="A439" s="2" t="s">
        <v>207</v>
      </c>
      <c r="B439" s="2" t="s">
        <v>52</v>
      </c>
      <c r="C439" s="3"/>
      <c r="D439" s="3"/>
      <c r="E439" s="3"/>
      <c r="F439" s="3"/>
      <c r="G439" s="3"/>
      <c r="H439" s="3"/>
      <c r="I439" s="3"/>
      <c r="J439" s="3" t="str">
        <f t="shared" si="14"/>
        <v/>
      </c>
      <c r="K439" s="3"/>
      <c r="L439" s="3" t="str">
        <f t="array" ref="L439">(IF(ISERROR(INDEX(Table34[Primary completion rate (%)],MATCH(MAX(IF(Table34[Country]=B439,Table34[Year],0)),IF(Table34[Country]=B439,Table34[Year],"")))),"",INDEX(Table34[Primary completion rate (%)],MATCH(MAX(IF(Table34[Country]=B439,Table34[Year],0)),IF(Table34[Country]=B439,Table34[Year],"")))*100))</f>
        <v/>
      </c>
      <c r="M439" s="3" t="str">
        <f t="shared" si="15"/>
        <v/>
      </c>
    </row>
    <row r="440" spans="1:13" ht="20.399999999999999" x14ac:dyDescent="0.25">
      <c r="A440" s="2" t="s">
        <v>207</v>
      </c>
      <c r="B440" s="2" t="s">
        <v>53</v>
      </c>
      <c r="C440" s="4"/>
      <c r="D440" s="4"/>
      <c r="E440" s="4"/>
      <c r="F440" s="4"/>
      <c r="G440" s="4"/>
      <c r="H440" s="4"/>
      <c r="I440" s="4"/>
      <c r="J440" s="4" t="str">
        <f t="shared" si="14"/>
        <v/>
      </c>
      <c r="K440" s="4"/>
      <c r="L440" s="4" t="str">
        <f t="array" ref="L440">(IF(ISERROR(INDEX(Table34[Primary completion rate (%)],MATCH(MAX(IF(Table34[Country]=B440,Table34[Year],0)),IF(Table34[Country]=B440,Table34[Year],"")))),"",INDEX(Table34[Primary completion rate (%)],MATCH(MAX(IF(Table34[Country]=B440,Table34[Year],0)),IF(Table34[Country]=B440,Table34[Year],"")))*100))</f>
        <v/>
      </c>
      <c r="M440" s="4" t="str">
        <f t="shared" si="15"/>
        <v/>
      </c>
    </row>
    <row r="441" spans="1:13" ht="20.399999999999999" x14ac:dyDescent="0.25">
      <c r="A441" s="2" t="s">
        <v>207</v>
      </c>
      <c r="B441" s="2" t="s">
        <v>54</v>
      </c>
      <c r="C441" s="5">
        <v>90.88</v>
      </c>
      <c r="D441" s="5">
        <v>92.74</v>
      </c>
      <c r="E441" s="5">
        <v>92.29</v>
      </c>
      <c r="F441" s="5">
        <v>93.435019999999994</v>
      </c>
      <c r="G441" s="5">
        <v>91.31</v>
      </c>
      <c r="H441" s="3"/>
      <c r="I441" s="3"/>
      <c r="J441" s="3">
        <f t="shared" si="14"/>
        <v>91.31</v>
      </c>
      <c r="K441" s="3"/>
      <c r="L441" s="3">
        <f t="array" ref="L441">(IF(ISERROR(INDEX(Table34[Primary completion rate (%)],MATCH(MAX(IF(Table34[Country]=B441,Table34[Year],0)),IF(Table34[Country]=B441,Table34[Year],"")))),"",INDEX(Table34[Primary completion rate (%)],MATCH(MAX(IF(Table34[Country]=B441,Table34[Year],0)),IF(Table34[Country]=B441,Table34[Year],"")))*100))</f>
        <v>94.153710000000004</v>
      </c>
      <c r="M441" s="3">
        <f t="shared" si="15"/>
        <v>91.31</v>
      </c>
    </row>
    <row r="442" spans="1:13" ht="20.399999999999999" x14ac:dyDescent="0.25">
      <c r="A442" s="2" t="s">
        <v>207</v>
      </c>
      <c r="B442" s="2" t="s">
        <v>55</v>
      </c>
      <c r="C442" s="6">
        <v>96.56</v>
      </c>
      <c r="D442" s="6">
        <v>96.59</v>
      </c>
      <c r="E442" s="4"/>
      <c r="F442" s="6">
        <v>97.27</v>
      </c>
      <c r="G442" s="6">
        <v>98.29</v>
      </c>
      <c r="H442" s="4"/>
      <c r="I442" s="4"/>
      <c r="J442" s="4">
        <f t="shared" si="14"/>
        <v>98.29</v>
      </c>
      <c r="K442" s="4"/>
      <c r="L442" s="4">
        <f t="array" ref="L442">(IF(ISERROR(INDEX(Table34[Primary completion rate (%)],MATCH(MAX(IF(Table34[Country]=B442,Table34[Year],0)),IF(Table34[Country]=B442,Table34[Year],"")))),"",INDEX(Table34[Primary completion rate (%)],MATCH(MAX(IF(Table34[Country]=B442,Table34[Year],0)),IF(Table34[Country]=B442,Table34[Year],"")))*100))</f>
        <v>96.613200000000006</v>
      </c>
      <c r="M442" s="4">
        <f t="shared" si="15"/>
        <v>98.29</v>
      </c>
    </row>
    <row r="443" spans="1:13" ht="20.399999999999999" x14ac:dyDescent="0.25">
      <c r="A443" s="2" t="s">
        <v>207</v>
      </c>
      <c r="B443" s="2" t="s">
        <v>56</v>
      </c>
      <c r="C443" s="3"/>
      <c r="D443" s="3"/>
      <c r="E443" s="3"/>
      <c r="F443" s="3"/>
      <c r="G443" s="5">
        <v>91.530240000000006</v>
      </c>
      <c r="H443" s="3"/>
      <c r="I443" s="3"/>
      <c r="J443" s="3">
        <f t="shared" si="14"/>
        <v>91.530240000000006</v>
      </c>
      <c r="K443" s="3"/>
      <c r="L443" s="3">
        <f t="array" ref="L443">(IF(ISERROR(INDEX(Table34[Primary completion rate (%)],MATCH(MAX(IF(Table34[Country]=B443,Table34[Year],0)),IF(Table34[Country]=B443,Table34[Year],"")))),"",INDEX(Table34[Primary completion rate (%)],MATCH(MAX(IF(Table34[Country]=B443,Table34[Year],0)),IF(Table34[Country]=B443,Table34[Year],"")))*100))</f>
        <v>87.336359999999999</v>
      </c>
      <c r="M443" s="3">
        <f t="shared" si="15"/>
        <v>91.530240000000006</v>
      </c>
    </row>
    <row r="444" spans="1:13" ht="20.399999999999999" x14ac:dyDescent="0.25">
      <c r="A444" s="2" t="s">
        <v>207</v>
      </c>
      <c r="B444" s="2" t="s">
        <v>57</v>
      </c>
      <c r="C444" s="6">
        <v>84.25</v>
      </c>
      <c r="D444" s="4"/>
      <c r="E444" s="6">
        <v>88.55</v>
      </c>
      <c r="F444" s="6">
        <v>88.86</v>
      </c>
      <c r="G444" s="6">
        <v>90.31</v>
      </c>
      <c r="H444" s="4"/>
      <c r="I444" s="4"/>
      <c r="J444" s="4">
        <f t="shared" si="14"/>
        <v>90.31</v>
      </c>
      <c r="K444" s="4"/>
      <c r="L444" s="4" t="str">
        <f t="array" ref="L444">(IF(ISERROR(INDEX(Table34[Primary completion rate (%)],MATCH(MAX(IF(Table34[Country]=B444,Table34[Year],0)),IF(Table34[Country]=B444,Table34[Year],"")))),"",INDEX(Table34[Primary completion rate (%)],MATCH(MAX(IF(Table34[Country]=B444,Table34[Year],0)),IF(Table34[Country]=B444,Table34[Year],"")))*100))</f>
        <v/>
      </c>
      <c r="M444" s="4">
        <f t="shared" si="15"/>
        <v>90.31</v>
      </c>
    </row>
    <row r="445" spans="1:13" ht="20.399999999999999" x14ac:dyDescent="0.25">
      <c r="A445" s="2" t="s">
        <v>207</v>
      </c>
      <c r="B445" s="2" t="s">
        <v>58</v>
      </c>
      <c r="C445" s="3"/>
      <c r="D445" s="3"/>
      <c r="E445" s="3"/>
      <c r="F445" s="3"/>
      <c r="G445" s="3"/>
      <c r="H445" s="3"/>
      <c r="I445" s="3"/>
      <c r="J445" s="3" t="str">
        <f t="shared" si="14"/>
        <v/>
      </c>
      <c r="K445" s="3"/>
      <c r="L445" s="3" t="str">
        <f t="array" ref="L445">(IF(ISERROR(INDEX(Table34[Primary completion rate (%)],MATCH(MAX(IF(Table34[Country]=B445,Table34[Year],0)),IF(Table34[Country]=B445,Table34[Year],"")))),"",INDEX(Table34[Primary completion rate (%)],MATCH(MAX(IF(Table34[Country]=B445,Table34[Year],0)),IF(Table34[Country]=B445,Table34[Year],"")))*100))</f>
        <v/>
      </c>
      <c r="M445" s="3" t="str">
        <f t="shared" si="15"/>
        <v/>
      </c>
    </row>
    <row r="446" spans="1:13" ht="20.399999999999999" x14ac:dyDescent="0.25">
      <c r="A446" s="2" t="s">
        <v>207</v>
      </c>
      <c r="B446" s="2" t="s">
        <v>59</v>
      </c>
      <c r="C446" s="4"/>
      <c r="D446" s="4"/>
      <c r="E446" s="4"/>
      <c r="F446" s="4"/>
      <c r="G446" s="4"/>
      <c r="H446" s="4"/>
      <c r="I446" s="4"/>
      <c r="J446" s="4" t="str">
        <f t="shared" si="14"/>
        <v/>
      </c>
      <c r="K446" s="4"/>
      <c r="L446" s="4" t="str">
        <f t="array" ref="L446">(IF(ISERROR(INDEX(Table34[Primary completion rate (%)],MATCH(MAX(IF(Table34[Country]=B446,Table34[Year],0)),IF(Table34[Country]=B446,Table34[Year],"")))),"",INDEX(Table34[Primary completion rate (%)],MATCH(MAX(IF(Table34[Country]=B446,Table34[Year],0)),IF(Table34[Country]=B446,Table34[Year],"")))*100))</f>
        <v/>
      </c>
      <c r="M446" s="4" t="str">
        <f t="shared" si="15"/>
        <v/>
      </c>
    </row>
    <row r="447" spans="1:13" ht="20.399999999999999" x14ac:dyDescent="0.25">
      <c r="A447" s="2" t="s">
        <v>207</v>
      </c>
      <c r="B447" s="2" t="s">
        <v>60</v>
      </c>
      <c r="C447" s="3"/>
      <c r="D447" s="3"/>
      <c r="E447" s="3"/>
      <c r="F447" s="3"/>
      <c r="G447" s="3"/>
      <c r="H447" s="3"/>
      <c r="I447" s="3"/>
      <c r="J447" s="3" t="str">
        <f t="shared" si="14"/>
        <v/>
      </c>
      <c r="K447" s="3"/>
      <c r="L447" s="3" t="str">
        <f t="array" ref="L447">(IF(ISBLANK(INDEX(Table34[Primary completion rate (%)],MATCH(MAX(IF(Table34[Country]=B447,Table34[Year],0)),IF(Table34[Country]=B447,Table34[Year],"")))),"",INDEX(Table34[Primary completion rate (%)],MATCH(MAX(IF(Table34[Country]=B447,Table34[Year],0)),IF(Table34[Country]=B447,Table34[Year],"")))*100))</f>
        <v/>
      </c>
      <c r="M447" s="3" t="str">
        <f t="shared" si="15"/>
        <v/>
      </c>
    </row>
    <row r="448" spans="1:13" ht="20.399999999999999" x14ac:dyDescent="0.25">
      <c r="A448" s="2" t="s">
        <v>207</v>
      </c>
      <c r="B448" s="2" t="s">
        <v>61</v>
      </c>
      <c r="C448" s="4"/>
      <c r="D448" s="6">
        <v>40.776539999999997</v>
      </c>
      <c r="E448" s="4"/>
      <c r="F448" s="4"/>
      <c r="G448" s="4"/>
      <c r="H448" s="4"/>
      <c r="I448" s="4"/>
      <c r="J448" s="4">
        <f t="shared" si="14"/>
        <v>40.776539999999997</v>
      </c>
      <c r="K448" s="4"/>
      <c r="L448" s="4">
        <f t="array" ref="L448">(IF(ISERROR(INDEX(Table34[Primary completion rate (%)],MATCH(MAX(IF(Table34[Country]=B448,Table34[Year],0)),IF(Table34[Country]=B448,Table34[Year],"")))),"",INDEX(Table34[Primary completion rate (%)],MATCH(MAX(IF(Table34[Country]=B448,Table34[Year],0)),IF(Table34[Country]=B448,Table34[Year],"")))*100))</f>
        <v>36.365520000000004</v>
      </c>
      <c r="M448" s="4">
        <f t="shared" si="15"/>
        <v>40.776539999999997</v>
      </c>
    </row>
    <row r="449" spans="1:13" ht="20.399999999999999" x14ac:dyDescent="0.25">
      <c r="A449" s="2" t="s">
        <v>207</v>
      </c>
      <c r="B449" s="2" t="s">
        <v>62</v>
      </c>
      <c r="C449" s="3"/>
      <c r="D449" s="3"/>
      <c r="E449" s="3"/>
      <c r="F449" s="3"/>
      <c r="G449" s="3"/>
      <c r="H449" s="3"/>
      <c r="I449" s="3"/>
      <c r="J449" s="3" t="str">
        <f t="shared" si="14"/>
        <v/>
      </c>
      <c r="K449" s="3"/>
      <c r="L449" s="3" t="str">
        <f t="array" ref="L449">(IF(ISERROR(INDEX(Table34[Primary completion rate (%)],MATCH(MAX(IF(Table34[Country]=B449,Table34[Year],0)),IF(Table34[Country]=B449,Table34[Year],"")))),"",INDEX(Table34[Primary completion rate (%)],MATCH(MAX(IF(Table34[Country]=B449,Table34[Year],0)),IF(Table34[Country]=B449,Table34[Year],"")))*100))</f>
        <v/>
      </c>
      <c r="M449" s="3" t="str">
        <f t="shared" si="15"/>
        <v/>
      </c>
    </row>
    <row r="450" spans="1:13" ht="20.399999999999999" x14ac:dyDescent="0.25">
      <c r="A450" s="2" t="s">
        <v>207</v>
      </c>
      <c r="B450" s="2" t="s">
        <v>63</v>
      </c>
      <c r="C450" s="4"/>
      <c r="D450" s="4"/>
      <c r="E450" s="4"/>
      <c r="F450" s="4"/>
      <c r="G450" s="4"/>
      <c r="H450" s="4"/>
      <c r="I450" s="4"/>
      <c r="J450" s="4" t="str">
        <f t="shared" si="14"/>
        <v/>
      </c>
      <c r="K450" s="4"/>
      <c r="L450" s="4" t="str">
        <f t="array" ref="L450">(IF(ISBLANK(INDEX(Table34[Primary completion rate (%)],MATCH(MAX(IF(Table34[Country]=B450,Table34[Year],0)),IF(Table34[Country]=B450,Table34[Year],"")))),"",INDEX(Table34[Primary completion rate (%)],MATCH(MAX(IF(Table34[Country]=B450,Table34[Year],0)),IF(Table34[Country]=B450,Table34[Year],"")))*100))</f>
        <v/>
      </c>
      <c r="M450" s="4" t="str">
        <f t="shared" si="15"/>
        <v/>
      </c>
    </row>
    <row r="451" spans="1:13" ht="20.399999999999999" x14ac:dyDescent="0.25">
      <c r="A451" s="2" t="s">
        <v>207</v>
      </c>
      <c r="B451" s="2" t="s">
        <v>64</v>
      </c>
      <c r="C451" s="3"/>
      <c r="D451" s="3"/>
      <c r="E451" s="3"/>
      <c r="F451" s="3"/>
      <c r="G451" s="3"/>
      <c r="H451" s="3"/>
      <c r="I451" s="3"/>
      <c r="J451" s="3" t="str">
        <f t="shared" si="14"/>
        <v/>
      </c>
      <c r="K451" s="3"/>
      <c r="L451" s="3" t="str">
        <f t="array" ref="L451">(IF(ISBLANK(INDEX(Table34[Primary completion rate (%)],MATCH(MAX(IF(Table34[Country]=B451,Table34[Year],0)),IF(Table34[Country]=B451,Table34[Year],"")))),"",INDEX(Table34[Primary completion rate (%)],MATCH(MAX(IF(Table34[Country]=B451,Table34[Year],0)),IF(Table34[Country]=B451,Table34[Year],"")))*100))</f>
        <v/>
      </c>
      <c r="M451" s="3" t="str">
        <f t="shared" si="15"/>
        <v/>
      </c>
    </row>
    <row r="452" spans="1:13" ht="20.399999999999999" x14ac:dyDescent="0.25">
      <c r="A452" s="2" t="s">
        <v>207</v>
      </c>
      <c r="B452" s="2" t="s">
        <v>65</v>
      </c>
      <c r="C452" s="4"/>
      <c r="D452" s="4"/>
      <c r="E452" s="6">
        <v>79.639709999999994</v>
      </c>
      <c r="F452" s="4"/>
      <c r="G452" s="4"/>
      <c r="H452" s="4"/>
      <c r="I452" s="4"/>
      <c r="J452" s="4">
        <f t="shared" si="14"/>
        <v>79.639709999999994</v>
      </c>
      <c r="K452" s="4"/>
      <c r="L452" s="4">
        <f t="array" ref="L452">(IF(ISERROR(INDEX(Table34[Primary completion rate (%)],MATCH(MAX(IF(Table34[Country]=B452,Table34[Year],0)),IF(Table34[Country]=B452,Table34[Year],"")))),"",INDEX(Table34[Primary completion rate (%)],MATCH(MAX(IF(Table34[Country]=B452,Table34[Year],0)),IF(Table34[Country]=B452,Table34[Year],"")))*100))</f>
        <v>86.317710000000005</v>
      </c>
      <c r="M452" s="4">
        <f t="shared" si="15"/>
        <v>79.639709999999994</v>
      </c>
    </row>
    <row r="453" spans="1:13" ht="20.399999999999999" x14ac:dyDescent="0.25">
      <c r="A453" s="2" t="s">
        <v>207</v>
      </c>
      <c r="B453" s="2" t="s">
        <v>66</v>
      </c>
      <c r="C453" s="3"/>
      <c r="D453" s="3"/>
      <c r="E453" s="3"/>
      <c r="F453" s="5">
        <v>60.178260000000002</v>
      </c>
      <c r="G453" s="3"/>
      <c r="H453" s="3"/>
      <c r="I453" s="3"/>
      <c r="J453" s="3">
        <f t="shared" si="14"/>
        <v>60.178260000000002</v>
      </c>
      <c r="K453" s="3"/>
      <c r="L453" s="3">
        <f t="array" ref="L453">(IF(ISERROR(INDEX(Table34[Primary completion rate (%)],MATCH(MAX(IF(Table34[Country]=B453,Table34[Year],0)),IF(Table34[Country]=B453,Table34[Year],"")))),"",INDEX(Table34[Primary completion rate (%)],MATCH(MAX(IF(Table34[Country]=B453,Table34[Year],0)),IF(Table34[Country]=B453,Table34[Year],"")))*100))</f>
        <v>58.516860000000001</v>
      </c>
      <c r="M453" s="3">
        <f t="shared" si="15"/>
        <v>60.178260000000002</v>
      </c>
    </row>
    <row r="454" spans="1:13" ht="20.399999999999999" x14ac:dyDescent="0.25">
      <c r="A454" s="2" t="s">
        <v>207</v>
      </c>
      <c r="B454" s="2" t="s">
        <v>67</v>
      </c>
      <c r="C454" s="4"/>
      <c r="D454" s="4"/>
      <c r="E454" s="4"/>
      <c r="F454" s="4"/>
      <c r="G454" s="4"/>
      <c r="H454" s="4"/>
      <c r="I454" s="4"/>
      <c r="J454" s="4" t="str">
        <f t="shared" si="14"/>
        <v/>
      </c>
      <c r="K454" s="4"/>
      <c r="L454" s="4">
        <f t="array" ref="L454">(IF(ISERROR(INDEX(Table34[Primary completion rate (%)],MATCH(MAX(IF(Table34[Country]=B454,Table34[Year],0)),IF(Table34[Country]=B454,Table34[Year],"")))),"",INDEX(Table34[Primary completion rate (%)],MATCH(MAX(IF(Table34[Country]=B454,Table34[Year],0)),IF(Table34[Country]=B454,Table34[Year],"")))*100))</f>
        <v>99.237070000000003</v>
      </c>
      <c r="M454" s="4">
        <f t="shared" si="15"/>
        <v>99.237070000000003</v>
      </c>
    </row>
    <row r="455" spans="1:13" ht="20.399999999999999" x14ac:dyDescent="0.25">
      <c r="A455" s="2" t="s">
        <v>207</v>
      </c>
      <c r="B455" s="2" t="s">
        <v>68</v>
      </c>
      <c r="C455" s="3"/>
      <c r="D455" s="3"/>
      <c r="E455" s="3"/>
      <c r="F455" s="3"/>
      <c r="G455" s="3"/>
      <c r="H455" s="3"/>
      <c r="I455" s="3"/>
      <c r="J455" s="3" t="str">
        <f t="shared" si="14"/>
        <v/>
      </c>
      <c r="K455" s="3"/>
      <c r="L455" s="3" t="str">
        <f t="array" ref="L455">(IF(ISBLANK(INDEX(Table34[Primary completion rate (%)],MATCH(MAX(IF(Table34[Country]=B455,Table34[Year],0)),IF(Table34[Country]=B455,Table34[Year],"")))),"",INDEX(Table34[Primary completion rate (%)],MATCH(MAX(IF(Table34[Country]=B455,Table34[Year],0)),IF(Table34[Country]=B455,Table34[Year],"")))*100))</f>
        <v/>
      </c>
      <c r="M455" s="3" t="str">
        <f t="shared" si="15"/>
        <v/>
      </c>
    </row>
    <row r="456" spans="1:13" ht="20.399999999999999" x14ac:dyDescent="0.25">
      <c r="A456" s="2" t="s">
        <v>207</v>
      </c>
      <c r="B456" s="2" t="s">
        <v>69</v>
      </c>
      <c r="C456" s="6">
        <v>65.261439999999993</v>
      </c>
      <c r="D456" s="4"/>
      <c r="E456" s="4"/>
      <c r="F456" s="4"/>
      <c r="G456" s="4"/>
      <c r="H456" s="6">
        <v>68.216149999999999</v>
      </c>
      <c r="I456" s="4"/>
      <c r="J456" s="4">
        <f t="shared" si="14"/>
        <v>68.216149999999999</v>
      </c>
      <c r="K456" s="4"/>
      <c r="L456" s="4">
        <f t="array" ref="L456">(IF(ISERROR(INDEX(Table34[Primary completion rate (%)],MATCH(MAX(IF(Table34[Country]=B456,Table34[Year],0)),IF(Table34[Country]=B456,Table34[Year],"")))),"",INDEX(Table34[Primary completion rate (%)],MATCH(MAX(IF(Table34[Country]=B456,Table34[Year],0)),IF(Table34[Country]=B456,Table34[Year],"")))*100))</f>
        <v>78.817369999999997</v>
      </c>
      <c r="M456" s="4">
        <f t="shared" si="15"/>
        <v>68.216149999999999</v>
      </c>
    </row>
    <row r="457" spans="1:13" ht="20.399999999999999" x14ac:dyDescent="0.25">
      <c r="A457" s="2" t="s">
        <v>207</v>
      </c>
      <c r="B457" s="2" t="s">
        <v>70</v>
      </c>
      <c r="C457" s="3"/>
      <c r="D457" s="3"/>
      <c r="E457" s="3"/>
      <c r="F457" s="3"/>
      <c r="G457" s="3"/>
      <c r="H457" s="3"/>
      <c r="I457" s="3"/>
      <c r="J457" s="3" t="str">
        <f t="shared" si="14"/>
        <v/>
      </c>
      <c r="K457" s="3"/>
      <c r="L457" s="3" t="str">
        <f t="array" ref="L457">(IF(ISBLANK(INDEX(Table34[Primary completion rate (%)],MATCH(MAX(IF(Table34[Country]=B457,Table34[Year],0)),IF(Table34[Country]=B457,Table34[Year],"")))),"",INDEX(Table34[Primary completion rate (%)],MATCH(MAX(IF(Table34[Country]=B457,Table34[Year],0)),IF(Table34[Country]=B457,Table34[Year],"")))*100))</f>
        <v/>
      </c>
      <c r="M457" s="3" t="str">
        <f t="shared" si="15"/>
        <v/>
      </c>
    </row>
    <row r="458" spans="1:13" ht="20.399999999999999" x14ac:dyDescent="0.25">
      <c r="A458" s="2" t="s">
        <v>207</v>
      </c>
      <c r="B458" s="2" t="s">
        <v>71</v>
      </c>
      <c r="C458" s="4"/>
      <c r="D458" s="4"/>
      <c r="E458" s="4"/>
      <c r="F458" s="4"/>
      <c r="G458" s="4"/>
      <c r="H458" s="4"/>
      <c r="I458" s="4"/>
      <c r="J458" s="4" t="str">
        <f t="shared" si="14"/>
        <v/>
      </c>
      <c r="K458" s="4"/>
      <c r="L458" s="4" t="str">
        <f t="array" ref="L458">(IF(ISERROR(INDEX(Table34[Primary completion rate (%)],MATCH(MAX(IF(Table34[Country]=B458,Table34[Year],0)),IF(Table34[Country]=B458,Table34[Year],"")))),"",INDEX(Table34[Primary completion rate (%)],MATCH(MAX(IF(Table34[Country]=B458,Table34[Year],0)),IF(Table34[Country]=B458,Table34[Year],"")))*100))</f>
        <v/>
      </c>
      <c r="M458" s="4" t="str">
        <f t="shared" si="15"/>
        <v/>
      </c>
    </row>
    <row r="459" spans="1:13" ht="20.399999999999999" x14ac:dyDescent="0.25">
      <c r="A459" s="2" t="s">
        <v>207</v>
      </c>
      <c r="B459" s="2" t="s">
        <v>72</v>
      </c>
      <c r="C459" s="3"/>
      <c r="D459" s="3"/>
      <c r="E459" s="3"/>
      <c r="F459" s="3"/>
      <c r="G459" s="5">
        <v>56.49</v>
      </c>
      <c r="H459" s="3"/>
      <c r="I459" s="3"/>
      <c r="J459" s="3">
        <f t="shared" si="14"/>
        <v>56.49</v>
      </c>
      <c r="K459" s="3"/>
      <c r="L459" s="3">
        <f t="array" ref="L459">(IF(ISERROR(INDEX(Table34[Primary completion rate (%)],MATCH(MAX(IF(Table34[Country]=B459,Table34[Year],0)),IF(Table34[Country]=B459,Table34[Year],"")))),"",INDEX(Table34[Primary completion rate (%)],MATCH(MAX(IF(Table34[Country]=B459,Table34[Year],0)),IF(Table34[Country]=B459,Table34[Year],"")))*100))</f>
        <v>66.65325</v>
      </c>
      <c r="M459" s="3">
        <f t="shared" si="15"/>
        <v>56.49</v>
      </c>
    </row>
    <row r="460" spans="1:13" ht="20.399999999999999" x14ac:dyDescent="0.25">
      <c r="A460" s="2" t="s">
        <v>207</v>
      </c>
      <c r="B460" s="2" t="s">
        <v>73</v>
      </c>
      <c r="C460" s="4"/>
      <c r="D460" s="4"/>
      <c r="E460" s="6">
        <v>35.5777</v>
      </c>
      <c r="F460" s="4"/>
      <c r="G460" s="4"/>
      <c r="H460" s="4"/>
      <c r="I460" s="4"/>
      <c r="J460" s="4">
        <f t="shared" si="14"/>
        <v>35.5777</v>
      </c>
      <c r="K460" s="4"/>
      <c r="L460" s="4">
        <f t="array" ref="L460">(IF(ISERROR(INDEX(Table34[Primary completion rate (%)],MATCH(MAX(IF(Table34[Country]=B460,Table34[Year],0)),IF(Table34[Country]=B460,Table34[Year],"")))),"",INDEX(Table34[Primary completion rate (%)],MATCH(MAX(IF(Table34[Country]=B460,Table34[Year],0)),IF(Table34[Country]=B460,Table34[Year],"")))*100))</f>
        <v>33.113489999999999</v>
      </c>
      <c r="M460" s="4">
        <f t="shared" si="15"/>
        <v>35.5777</v>
      </c>
    </row>
    <row r="461" spans="1:13" ht="20.399999999999999" x14ac:dyDescent="0.25">
      <c r="A461" s="2" t="s">
        <v>207</v>
      </c>
      <c r="B461" s="2" t="s">
        <v>74</v>
      </c>
      <c r="C461" s="3"/>
      <c r="D461" s="3"/>
      <c r="E461" s="3"/>
      <c r="F461" s="3"/>
      <c r="G461" s="3"/>
      <c r="H461" s="3"/>
      <c r="I461" s="3"/>
      <c r="J461" s="3" t="str">
        <f t="shared" si="14"/>
        <v/>
      </c>
      <c r="K461" s="3"/>
      <c r="L461" s="3" t="str">
        <f t="array" ref="L461">(IF(ISERROR(INDEX(Table34[Primary completion rate (%)],MATCH(MAX(IF(Table34[Country]=B461,Table34[Year],0)),IF(Table34[Country]=B461,Table34[Year],"")))),"",INDEX(Table34[Primary completion rate (%)],MATCH(MAX(IF(Table34[Country]=B461,Table34[Year],0)),IF(Table34[Country]=B461,Table34[Year],"")))*100))</f>
        <v/>
      </c>
      <c r="M461" s="3" t="str">
        <f t="shared" si="15"/>
        <v/>
      </c>
    </row>
    <row r="462" spans="1:13" ht="20.399999999999999" x14ac:dyDescent="0.25">
      <c r="A462" s="2" t="s">
        <v>207</v>
      </c>
      <c r="B462" s="2" t="s">
        <v>75</v>
      </c>
      <c r="C462" s="4"/>
      <c r="D462" s="4"/>
      <c r="E462" s="4"/>
      <c r="F462" s="4"/>
      <c r="G462" s="4"/>
      <c r="H462" s="4"/>
      <c r="I462" s="4"/>
      <c r="J462" s="4" t="str">
        <f t="shared" si="14"/>
        <v/>
      </c>
      <c r="K462" s="4"/>
      <c r="L462" s="4" t="str">
        <f t="array" ref="L462">(IF(ISERROR(INDEX(Table34[Primary completion rate (%)],MATCH(MAX(IF(Table34[Country]=B462,Table34[Year],0)),IF(Table34[Country]=B462,Table34[Year],"")))),"",INDEX(Table34[Primary completion rate (%)],MATCH(MAX(IF(Table34[Country]=B462,Table34[Year],0)),IF(Table34[Country]=B462,Table34[Year],"")))*100))</f>
        <v/>
      </c>
      <c r="M462" s="4" t="str">
        <f t="shared" si="15"/>
        <v/>
      </c>
    </row>
    <row r="463" spans="1:13" ht="20.399999999999999" x14ac:dyDescent="0.25">
      <c r="A463" s="2" t="s">
        <v>207</v>
      </c>
      <c r="B463" s="2" t="s">
        <v>76</v>
      </c>
      <c r="C463" s="3"/>
      <c r="D463" s="3"/>
      <c r="E463" s="5">
        <v>48.657049999999998</v>
      </c>
      <c r="F463" s="3"/>
      <c r="G463" s="3"/>
      <c r="H463" s="3"/>
      <c r="I463" s="3"/>
      <c r="J463" s="3">
        <f t="shared" si="14"/>
        <v>48.657049999999998</v>
      </c>
      <c r="K463" s="3"/>
      <c r="L463" s="3">
        <f t="array" ref="L463">(IF(ISERROR(INDEX(Table34[Primary completion rate (%)],MATCH(MAX(IF(Table34[Country]=B463,Table34[Year],0)),IF(Table34[Country]=B463,Table34[Year],"")))),"",INDEX(Table34[Primary completion rate (%)],MATCH(MAX(IF(Table34[Country]=B463,Table34[Year],0)),IF(Table34[Country]=B463,Table34[Year],"")))*100))</f>
        <v>63.783610000000003</v>
      </c>
      <c r="M463" s="3">
        <f t="shared" si="15"/>
        <v>48.657049999999998</v>
      </c>
    </row>
    <row r="464" spans="1:13" ht="20.399999999999999" x14ac:dyDescent="0.25">
      <c r="A464" s="2" t="s">
        <v>207</v>
      </c>
      <c r="B464" s="2" t="s">
        <v>77</v>
      </c>
      <c r="C464" s="6">
        <v>83.94</v>
      </c>
      <c r="D464" s="6">
        <v>85.088909999999998</v>
      </c>
      <c r="E464" s="4"/>
      <c r="F464" s="6">
        <v>84.94</v>
      </c>
      <c r="G464" s="4"/>
      <c r="H464" s="4"/>
      <c r="I464" s="4"/>
      <c r="J464" s="4">
        <f t="shared" ref="J464:J527" si="16">IFERROR(LOOKUP(2,1/(C464:I464&lt;&gt;""),C464:I464),"")</f>
        <v>84.94</v>
      </c>
      <c r="K464" s="4"/>
      <c r="L464" s="4">
        <f t="array" ref="L464">(IF(ISERROR(INDEX(Table34[Primary completion rate (%)],MATCH(MAX(IF(Table34[Country]=B464,Table34[Year],0)),IF(Table34[Country]=B464,Table34[Year],"")))),"",INDEX(Table34[Primary completion rate (%)],MATCH(MAX(IF(Table34[Country]=B464,Table34[Year],0)),IF(Table34[Country]=B464,Table34[Year],"")))*100))</f>
        <v>85.37115</v>
      </c>
      <c r="M464" s="4">
        <f t="shared" ref="M464:M527" si="17">IF(ISNUMBER(J464),J464,IF(ISNUMBER(K464),K464,IF(ISBLANK(L464),"",L464)))</f>
        <v>84.94</v>
      </c>
    </row>
    <row r="465" spans="1:13" ht="20.399999999999999" x14ac:dyDescent="0.25">
      <c r="A465" s="2" t="s">
        <v>207</v>
      </c>
      <c r="B465" s="2" t="s">
        <v>78</v>
      </c>
      <c r="C465" s="3"/>
      <c r="D465" s="3"/>
      <c r="E465" s="3"/>
      <c r="F465" s="3"/>
      <c r="G465" s="3"/>
      <c r="H465" s="3"/>
      <c r="I465" s="3"/>
      <c r="J465" s="3" t="str">
        <f t="shared" si="16"/>
        <v/>
      </c>
      <c r="K465" s="3"/>
      <c r="L465" s="3" t="str">
        <f t="array" ref="L465">(IF(ISBLANK(INDEX(Table34[Primary completion rate (%)],MATCH(MAX(IF(Table34[Country]=B465,Table34[Year],0)),IF(Table34[Country]=B465,Table34[Year],"")))),"",INDEX(Table34[Primary completion rate (%)],MATCH(MAX(IF(Table34[Country]=B465,Table34[Year],0)),IF(Table34[Country]=B465,Table34[Year],"")))*100))</f>
        <v/>
      </c>
      <c r="M465" s="3" t="str">
        <f t="shared" si="17"/>
        <v/>
      </c>
    </row>
    <row r="466" spans="1:13" ht="20.399999999999999" x14ac:dyDescent="0.25">
      <c r="A466" s="2" t="s">
        <v>207</v>
      </c>
      <c r="B466" s="2" t="s">
        <v>79</v>
      </c>
      <c r="C466" s="4"/>
      <c r="D466" s="4"/>
      <c r="E466" s="4"/>
      <c r="F466" s="4"/>
      <c r="G466" s="4"/>
      <c r="H466" s="4"/>
      <c r="I466" s="4"/>
      <c r="J466" s="4" t="str">
        <f t="shared" si="16"/>
        <v/>
      </c>
      <c r="K466" s="4"/>
      <c r="L466" s="4" t="str">
        <f t="array" ref="L466">(IF(ISBLANK(INDEX(Table34[Primary completion rate (%)],MATCH(MAX(IF(Table34[Country]=B466,Table34[Year],0)),IF(Table34[Country]=B466,Table34[Year],"")))),"",INDEX(Table34[Primary completion rate (%)],MATCH(MAX(IF(Table34[Country]=B466,Table34[Year],0)),IF(Table34[Country]=B466,Table34[Year],"")))*100))</f>
        <v/>
      </c>
      <c r="M466" s="4" t="str">
        <f t="shared" si="17"/>
        <v/>
      </c>
    </row>
    <row r="467" spans="1:13" ht="20.399999999999999" x14ac:dyDescent="0.25">
      <c r="A467" s="2" t="s">
        <v>207</v>
      </c>
      <c r="B467" s="2" t="s">
        <v>80</v>
      </c>
      <c r="C467" s="3"/>
      <c r="D467" s="3"/>
      <c r="E467" s="3"/>
      <c r="F467" s="3"/>
      <c r="G467" s="3"/>
      <c r="H467" s="3"/>
      <c r="I467" s="3"/>
      <c r="J467" s="3" t="str">
        <f t="shared" si="16"/>
        <v/>
      </c>
      <c r="K467" s="3"/>
      <c r="L467" s="3">
        <f t="array" ref="L467">(IF(ISERROR(INDEX(Table34[Primary completion rate (%)],MATCH(MAX(IF(Table34[Country]=B467,Table34[Year],0)),IF(Table34[Country]=B467,Table34[Year],"")))),"",INDEX(Table34[Primary completion rate (%)],MATCH(MAX(IF(Table34[Country]=B467,Table34[Year],0)),IF(Table34[Country]=B467,Table34[Year],"")))*100))</f>
        <v>83.269880000000001</v>
      </c>
      <c r="M467" s="3">
        <f t="shared" si="17"/>
        <v>83.269880000000001</v>
      </c>
    </row>
    <row r="468" spans="1:13" ht="20.399999999999999" x14ac:dyDescent="0.25">
      <c r="A468" s="2" t="s">
        <v>207</v>
      </c>
      <c r="B468" s="2" t="s">
        <v>81</v>
      </c>
      <c r="C468" s="4"/>
      <c r="D468" s="4"/>
      <c r="E468" s="4"/>
      <c r="F468" s="4"/>
      <c r="G468" s="4"/>
      <c r="H468" s="4"/>
      <c r="I468" s="4"/>
      <c r="J468" s="4" t="str">
        <f t="shared" si="16"/>
        <v/>
      </c>
      <c r="K468" s="4"/>
      <c r="L468" s="4">
        <f t="array" ref="L468">(IF(ISERROR(INDEX(Table34[Primary completion rate (%)],MATCH(MAX(IF(Table34[Country]=B468,Table34[Year],0)),IF(Table34[Country]=B468,Table34[Year],"")))),"",INDEX(Table34[Primary completion rate (%)],MATCH(MAX(IF(Table34[Country]=B468,Table34[Year],0)),IF(Table34[Country]=B468,Table34[Year],"")))*100))</f>
        <v>94.648980000000009</v>
      </c>
      <c r="M468" s="4">
        <f t="shared" si="17"/>
        <v>94.648980000000009</v>
      </c>
    </row>
    <row r="469" spans="1:13" ht="20.399999999999999" x14ac:dyDescent="0.25">
      <c r="A469" s="2" t="s">
        <v>207</v>
      </c>
      <c r="B469" s="2" t="s">
        <v>82</v>
      </c>
      <c r="C469" s="3"/>
      <c r="D469" s="3"/>
      <c r="E469" s="3"/>
      <c r="F469" s="3"/>
      <c r="G469" s="3"/>
      <c r="H469" s="3"/>
      <c r="I469" s="3"/>
      <c r="J469" s="3" t="str">
        <f t="shared" si="16"/>
        <v/>
      </c>
      <c r="K469" s="3"/>
      <c r="L469" s="3" t="str">
        <f t="array" ref="L469">(IF(ISERROR(INDEX(Table34[Primary completion rate (%)],MATCH(MAX(IF(Table34[Country]=B469,Table34[Year],0)),IF(Table34[Country]=B469,Table34[Year],"")))),"",INDEX(Table34[Primary completion rate (%)],MATCH(MAX(IF(Table34[Country]=B469,Table34[Year],0)),IF(Table34[Country]=B469,Table34[Year],"")))*100))</f>
        <v/>
      </c>
      <c r="M469" s="3" t="str">
        <f t="shared" si="17"/>
        <v/>
      </c>
    </row>
    <row r="470" spans="1:13" ht="20.399999999999999" x14ac:dyDescent="0.25">
      <c r="A470" s="2" t="s">
        <v>207</v>
      </c>
      <c r="B470" s="2" t="s">
        <v>83</v>
      </c>
      <c r="C470" s="4"/>
      <c r="D470" s="6">
        <v>62.265099999999997</v>
      </c>
      <c r="E470" s="4"/>
      <c r="F470" s="4"/>
      <c r="G470" s="4"/>
      <c r="H470" s="4"/>
      <c r="I470" s="4"/>
      <c r="J470" s="4">
        <f t="shared" si="16"/>
        <v>62.265099999999997</v>
      </c>
      <c r="K470" s="4"/>
      <c r="L470" s="4">
        <f t="array" ref="L470">(IF(ISERROR(INDEX(Table34[Primary completion rate (%)],MATCH(MAX(IF(Table34[Country]=B470,Table34[Year],0)),IF(Table34[Country]=B470,Table34[Year],"")))),"",INDEX(Table34[Primary completion rate (%)],MATCH(MAX(IF(Table34[Country]=B470,Table34[Year],0)),IF(Table34[Country]=B470,Table34[Year],"")))*100))</f>
        <v>53.942270000000001</v>
      </c>
      <c r="M470" s="4">
        <f t="shared" si="17"/>
        <v>62.265099999999997</v>
      </c>
    </row>
    <row r="471" spans="1:13" ht="20.399999999999999" x14ac:dyDescent="0.25">
      <c r="A471" s="2" t="s">
        <v>207</v>
      </c>
      <c r="B471" s="2" t="s">
        <v>84</v>
      </c>
      <c r="C471" s="3"/>
      <c r="D471" s="3"/>
      <c r="E471" s="3"/>
      <c r="F471" s="3"/>
      <c r="G471" s="3"/>
      <c r="H471" s="3"/>
      <c r="I471" s="3"/>
      <c r="J471" s="3" t="str">
        <f t="shared" si="16"/>
        <v/>
      </c>
      <c r="K471" s="3"/>
      <c r="L471" s="3" t="str">
        <f t="array" ref="L471">(IF(ISERROR(INDEX(Table34[Primary completion rate (%)],MATCH(MAX(IF(Table34[Country]=B471,Table34[Year],0)),IF(Table34[Country]=B471,Table34[Year],"")))),"",INDEX(Table34[Primary completion rate (%)],MATCH(MAX(IF(Table34[Country]=B471,Table34[Year],0)),IF(Table34[Country]=B471,Table34[Year],"")))*100))</f>
        <v/>
      </c>
      <c r="M471" s="3" t="str">
        <f t="shared" si="17"/>
        <v/>
      </c>
    </row>
    <row r="472" spans="1:13" ht="20.399999999999999" x14ac:dyDescent="0.25">
      <c r="A472" s="2" t="s">
        <v>207</v>
      </c>
      <c r="B472" s="2" t="s">
        <v>85</v>
      </c>
      <c r="C472" s="4"/>
      <c r="D472" s="4"/>
      <c r="E472" s="4"/>
      <c r="F472" s="4"/>
      <c r="G472" s="4"/>
      <c r="H472" s="4"/>
      <c r="I472" s="4"/>
      <c r="J472" s="4" t="str">
        <f t="shared" si="16"/>
        <v/>
      </c>
      <c r="K472" s="4"/>
      <c r="L472" s="4">
        <f t="array" ref="L472">(IF(ISERROR(INDEX(Table34[Primary completion rate (%)],MATCH(MAX(IF(Table34[Country]=B472,Table34[Year],0)),IF(Table34[Country]=B472,Table34[Year],"")))),"",INDEX(Table34[Primary completion rate (%)],MATCH(MAX(IF(Table34[Country]=B472,Table34[Year],0)),IF(Table34[Country]=B472,Table34[Year],"")))*100))</f>
        <v>99.823660000000004</v>
      </c>
      <c r="M472" s="4">
        <f t="shared" si="17"/>
        <v>99.823660000000004</v>
      </c>
    </row>
    <row r="473" spans="1:13" ht="20.399999999999999" x14ac:dyDescent="0.25">
      <c r="A473" s="2" t="s">
        <v>207</v>
      </c>
      <c r="B473" s="2" t="s">
        <v>86</v>
      </c>
      <c r="C473" s="3"/>
      <c r="D473" s="3"/>
      <c r="E473" s="3"/>
      <c r="F473" s="3"/>
      <c r="G473" s="3"/>
      <c r="H473" s="3"/>
      <c r="I473" s="3"/>
      <c r="J473" s="3" t="str">
        <f t="shared" si="16"/>
        <v/>
      </c>
      <c r="K473" s="3"/>
      <c r="L473" s="3" t="str">
        <f t="array" ref="L473">(IF(ISBLANK(INDEX(Table34[Primary completion rate (%)],MATCH(MAX(IF(Table34[Country]=B473,Table34[Year],0)),IF(Table34[Country]=B473,Table34[Year],"")))),"",INDEX(Table34[Primary completion rate (%)],MATCH(MAX(IF(Table34[Country]=B473,Table34[Year],0)),IF(Table34[Country]=B473,Table34[Year],"")))*100))</f>
        <v/>
      </c>
      <c r="M473" s="3" t="str">
        <f t="shared" si="17"/>
        <v/>
      </c>
    </row>
    <row r="474" spans="1:13" ht="20.399999999999999" x14ac:dyDescent="0.25">
      <c r="A474" s="2" t="s">
        <v>207</v>
      </c>
      <c r="B474" s="2" t="s">
        <v>87</v>
      </c>
      <c r="C474" s="4"/>
      <c r="D474" s="4"/>
      <c r="E474" s="4"/>
      <c r="F474" s="4"/>
      <c r="G474" s="4"/>
      <c r="H474" s="4"/>
      <c r="I474" s="4"/>
      <c r="J474" s="4" t="str">
        <f t="shared" si="16"/>
        <v/>
      </c>
      <c r="K474" s="4"/>
      <c r="L474" s="4">
        <f t="array" ref="L474">(IF(ISERROR(INDEX(Table34[Primary completion rate (%)],MATCH(MAX(IF(Table34[Country]=B474,Table34[Year],0)),IF(Table34[Country]=B474,Table34[Year],"")))),"",INDEX(Table34[Primary completion rate (%)],MATCH(MAX(IF(Table34[Country]=B474,Table34[Year],0)),IF(Table34[Country]=B474,Table34[Year],"")))*100))</f>
        <v>99.403670000000005</v>
      </c>
      <c r="M474" s="4">
        <f t="shared" si="17"/>
        <v>99.403670000000005</v>
      </c>
    </row>
    <row r="475" spans="1:13" ht="20.399999999999999" x14ac:dyDescent="0.25">
      <c r="A475" s="2" t="s">
        <v>207</v>
      </c>
      <c r="B475" s="2" t="s">
        <v>88</v>
      </c>
      <c r="C475" s="3"/>
      <c r="D475" s="3"/>
      <c r="E475" s="3"/>
      <c r="F475" s="3"/>
      <c r="G475" s="3"/>
      <c r="H475" s="3"/>
      <c r="I475" s="3"/>
      <c r="J475" s="3" t="str">
        <f t="shared" si="16"/>
        <v/>
      </c>
      <c r="K475" s="3"/>
      <c r="L475" s="3" t="str">
        <f t="array" ref="L475">(IF(ISERROR(INDEX(Table34[Primary completion rate (%)],MATCH(MAX(IF(Table34[Country]=B475,Table34[Year],0)),IF(Table34[Country]=B475,Table34[Year],"")))),"",INDEX(Table34[Primary completion rate (%)],MATCH(MAX(IF(Table34[Country]=B475,Table34[Year],0)),IF(Table34[Country]=B475,Table34[Year],"")))*100))</f>
        <v/>
      </c>
      <c r="M475" s="3" t="str">
        <f t="shared" si="17"/>
        <v/>
      </c>
    </row>
    <row r="476" spans="1:13" ht="20.399999999999999" x14ac:dyDescent="0.25">
      <c r="A476" s="2" t="s">
        <v>207</v>
      </c>
      <c r="B476" s="2" t="s">
        <v>89</v>
      </c>
      <c r="C476" s="4"/>
      <c r="D476" s="4"/>
      <c r="E476" s="4"/>
      <c r="F476" s="4"/>
      <c r="G476" s="4"/>
      <c r="H476" s="4"/>
      <c r="I476" s="4"/>
      <c r="J476" s="4" t="str">
        <f t="shared" si="16"/>
        <v/>
      </c>
      <c r="K476" s="4"/>
      <c r="L476" s="4">
        <f t="array" ref="L476">(IF(ISERROR(INDEX(Table34[Primary completion rate (%)],MATCH(MAX(IF(Table34[Country]=B476,Table34[Year],0)),IF(Table34[Country]=B476,Table34[Year],"")))),"",INDEX(Table34[Primary completion rate (%)],MATCH(MAX(IF(Table34[Country]=B476,Table34[Year],0)),IF(Table34[Country]=B476,Table34[Year],"")))*100))</f>
        <v>97.600899999999996</v>
      </c>
      <c r="M476" s="4">
        <f t="shared" si="17"/>
        <v>97.600899999999996</v>
      </c>
    </row>
    <row r="477" spans="1:13" ht="20.399999999999999" x14ac:dyDescent="0.25">
      <c r="A477" s="2" t="s">
        <v>207</v>
      </c>
      <c r="B477" s="2" t="s">
        <v>90</v>
      </c>
      <c r="C477" s="3"/>
      <c r="D477" s="3"/>
      <c r="E477" s="3"/>
      <c r="F477" s="3"/>
      <c r="G477" s="3"/>
      <c r="H477" s="3"/>
      <c r="I477" s="3"/>
      <c r="J477" s="3" t="str">
        <f t="shared" si="16"/>
        <v/>
      </c>
      <c r="K477" s="3"/>
      <c r="L477" s="3">
        <f t="array" ref="L477">(IF(ISERROR(INDEX(Table34[Primary completion rate (%)],MATCH(MAX(IF(Table34[Country]=B477,Table34[Year],0)),IF(Table34[Country]=B477,Table34[Year],"")))),"",INDEX(Table34[Primary completion rate (%)],MATCH(MAX(IF(Table34[Country]=B477,Table34[Year],0)),IF(Table34[Country]=B477,Table34[Year],"")))*100))</f>
        <v>99.791609999999991</v>
      </c>
      <c r="M477" s="3">
        <f t="shared" si="17"/>
        <v>99.791609999999991</v>
      </c>
    </row>
    <row r="478" spans="1:13" ht="20.399999999999999" x14ac:dyDescent="0.25">
      <c r="A478" s="2" t="s">
        <v>207</v>
      </c>
      <c r="B478" s="2" t="s">
        <v>91</v>
      </c>
      <c r="C478" s="4"/>
      <c r="D478" s="4"/>
      <c r="E478" s="4"/>
      <c r="F478" s="4"/>
      <c r="G478" s="6">
        <v>86.928730000000002</v>
      </c>
      <c r="H478" s="4"/>
      <c r="I478" s="4"/>
      <c r="J478" s="4">
        <f t="shared" si="16"/>
        <v>86.928730000000002</v>
      </c>
      <c r="K478" s="4"/>
      <c r="L478" s="4">
        <f t="array" ref="L478">(IF(ISERROR(INDEX(Table34[Primary completion rate (%)],MATCH(MAX(IF(Table34[Country]=B478,Table34[Year],0)),IF(Table34[Country]=B478,Table34[Year],"")))),"",INDEX(Table34[Primary completion rate (%)],MATCH(MAX(IF(Table34[Country]=B478,Table34[Year],0)),IF(Table34[Country]=B478,Table34[Year],"")))*100))</f>
        <v>91.464699999999993</v>
      </c>
      <c r="M478" s="4">
        <f t="shared" si="17"/>
        <v>86.928730000000002</v>
      </c>
    </row>
    <row r="479" spans="1:13" ht="20.399999999999999" x14ac:dyDescent="0.25">
      <c r="A479" s="2" t="s">
        <v>207</v>
      </c>
      <c r="B479" s="2" t="s">
        <v>92</v>
      </c>
      <c r="C479" s="3"/>
      <c r="D479" s="3"/>
      <c r="E479" s="3"/>
      <c r="F479" s="3"/>
      <c r="G479" s="3"/>
      <c r="H479" s="3"/>
      <c r="I479" s="3"/>
      <c r="J479" s="3" t="str">
        <f t="shared" si="16"/>
        <v/>
      </c>
      <c r="K479" s="3"/>
      <c r="L479" s="3" t="str">
        <f t="array" ref="L479">(IF(ISERROR(INDEX(Table34[Primary completion rate (%)],MATCH(MAX(IF(Table34[Country]=B479,Table34[Year],0)),IF(Table34[Country]=B479,Table34[Year],"")))),"",INDEX(Table34[Primary completion rate (%)],MATCH(MAX(IF(Table34[Country]=B479,Table34[Year],0)),IF(Table34[Country]=B479,Table34[Year],"")))*100))</f>
        <v/>
      </c>
      <c r="M479" s="3" t="str">
        <f t="shared" si="17"/>
        <v/>
      </c>
    </row>
    <row r="480" spans="1:13" ht="20.399999999999999" x14ac:dyDescent="0.25">
      <c r="A480" s="2" t="s">
        <v>207</v>
      </c>
      <c r="B480" s="2" t="s">
        <v>93</v>
      </c>
      <c r="C480" s="4"/>
      <c r="D480" s="4"/>
      <c r="E480" s="4"/>
      <c r="F480" s="4"/>
      <c r="G480" s="4"/>
      <c r="H480" s="4"/>
      <c r="I480" s="4"/>
      <c r="J480" s="4" t="str">
        <f t="shared" si="16"/>
        <v/>
      </c>
      <c r="K480" s="4"/>
      <c r="L480" s="4" t="str">
        <f t="array" ref="L480">(IF(ISERROR(INDEX(Table34[Primary completion rate (%)],MATCH(MAX(IF(Table34[Country]=B480,Table34[Year],0)),IF(Table34[Country]=B480,Table34[Year],"")))),"",INDEX(Table34[Primary completion rate (%)],MATCH(MAX(IF(Table34[Country]=B480,Table34[Year],0)),IF(Table34[Country]=B480,Table34[Year],"")))*100))</f>
        <v/>
      </c>
      <c r="M480" s="4" t="str">
        <f t="shared" si="17"/>
        <v/>
      </c>
    </row>
    <row r="481" spans="1:13" ht="20.399999999999999" x14ac:dyDescent="0.25">
      <c r="A481" s="2" t="s">
        <v>207</v>
      </c>
      <c r="B481" s="2" t="s">
        <v>94</v>
      </c>
      <c r="C481" s="3"/>
      <c r="D481" s="3"/>
      <c r="E481" s="5">
        <v>99.660589999999999</v>
      </c>
      <c r="F481" s="3"/>
      <c r="G481" s="3"/>
      <c r="H481" s="3"/>
      <c r="I481" s="3"/>
      <c r="J481" s="3">
        <f t="shared" si="16"/>
        <v>99.660589999999999</v>
      </c>
      <c r="K481" s="3"/>
      <c r="L481" s="3">
        <f t="array" ref="L481">(IF(ISERROR(INDEX(Table34[Primary completion rate (%)],MATCH(MAX(IF(Table34[Country]=B481,Table34[Year],0)),IF(Table34[Country]=B481,Table34[Year],"")))),"",INDEX(Table34[Primary completion rate (%)],MATCH(MAX(IF(Table34[Country]=B481,Table34[Year],0)),IF(Table34[Country]=B481,Table34[Year],"")))*100))</f>
        <v>99.047439999999995</v>
      </c>
      <c r="M481" s="3">
        <f t="shared" si="17"/>
        <v>99.660589999999999</v>
      </c>
    </row>
    <row r="482" spans="1:13" ht="20.399999999999999" x14ac:dyDescent="0.25">
      <c r="A482" s="2" t="s">
        <v>207</v>
      </c>
      <c r="B482" s="2" t="s">
        <v>95</v>
      </c>
      <c r="C482" s="4"/>
      <c r="D482" s="4"/>
      <c r="E482" s="6">
        <v>68.196529999999996</v>
      </c>
      <c r="F482" s="4"/>
      <c r="G482" s="4"/>
      <c r="H482" s="4"/>
      <c r="I482" s="4"/>
      <c r="J482" s="4">
        <f t="shared" si="16"/>
        <v>68.196529999999996</v>
      </c>
      <c r="K482" s="4"/>
      <c r="L482" s="4">
        <f t="array" ref="L482">(IF(ISERROR(INDEX(Table34[Primary completion rate (%)],MATCH(MAX(IF(Table34[Country]=B482,Table34[Year],0)),IF(Table34[Country]=B482,Table34[Year],"")))),"",INDEX(Table34[Primary completion rate (%)],MATCH(MAX(IF(Table34[Country]=B482,Table34[Year],0)),IF(Table34[Country]=B482,Table34[Year],"")))*100))</f>
        <v>67.770699999999991</v>
      </c>
      <c r="M482" s="4">
        <f t="shared" si="17"/>
        <v>68.196529999999996</v>
      </c>
    </row>
    <row r="483" spans="1:13" ht="20.399999999999999" x14ac:dyDescent="0.25">
      <c r="A483" s="2" t="s">
        <v>207</v>
      </c>
      <c r="B483" s="2" t="s">
        <v>96</v>
      </c>
      <c r="C483" s="3"/>
      <c r="D483" s="3"/>
      <c r="E483" s="3"/>
      <c r="F483" s="3"/>
      <c r="G483" s="3"/>
      <c r="H483" s="3"/>
      <c r="I483" s="3"/>
      <c r="J483" s="3" t="str">
        <f t="shared" si="16"/>
        <v/>
      </c>
      <c r="K483" s="3"/>
      <c r="L483" s="3" t="str">
        <f t="array" ref="L483">(IF(ISBLANK(INDEX(Table34[Primary completion rate (%)],MATCH(MAX(IF(Table34[Country]=B483,Table34[Year],0)),IF(Table34[Country]=B483,Table34[Year],"")))),"",INDEX(Table34[Primary completion rate (%)],MATCH(MAX(IF(Table34[Country]=B483,Table34[Year],0)),IF(Table34[Country]=B483,Table34[Year],"")))*100))</f>
        <v/>
      </c>
      <c r="M483" s="3" t="str">
        <f t="shared" si="17"/>
        <v/>
      </c>
    </row>
    <row r="484" spans="1:13" ht="20.399999999999999" x14ac:dyDescent="0.25">
      <c r="A484" s="2" t="s">
        <v>207</v>
      </c>
      <c r="B484" s="2" t="s">
        <v>97</v>
      </c>
      <c r="C484" s="4"/>
      <c r="D484" s="4"/>
      <c r="E484" s="4"/>
      <c r="F484" s="4"/>
      <c r="G484" s="4"/>
      <c r="H484" s="4"/>
      <c r="I484" s="4"/>
      <c r="J484" s="4" t="str">
        <f t="shared" si="16"/>
        <v/>
      </c>
      <c r="K484" s="4"/>
      <c r="L484" s="4" t="str">
        <f t="array" ref="L484">(IF(ISERROR(INDEX(Table34[Primary completion rate (%)],MATCH(MAX(IF(Table34[Country]=B484,Table34[Year],0)),IF(Table34[Country]=B484,Table34[Year],"")))),"",INDEX(Table34[Primary completion rate (%)],MATCH(MAX(IF(Table34[Country]=B484,Table34[Year],0)),IF(Table34[Country]=B484,Table34[Year],"")))*100))</f>
        <v/>
      </c>
      <c r="M484" s="4" t="str">
        <f t="shared" si="17"/>
        <v/>
      </c>
    </row>
    <row r="485" spans="1:13" ht="20.399999999999999" x14ac:dyDescent="0.25">
      <c r="A485" s="2" t="s">
        <v>207</v>
      </c>
      <c r="B485" s="2" t="s">
        <v>98</v>
      </c>
      <c r="C485" s="3"/>
      <c r="D485" s="3"/>
      <c r="E485" s="3"/>
      <c r="F485" s="3"/>
      <c r="G485" s="5">
        <v>78.180599999999998</v>
      </c>
      <c r="H485" s="3"/>
      <c r="I485" s="3"/>
      <c r="J485" s="3">
        <f t="shared" si="16"/>
        <v>78.180599999999998</v>
      </c>
      <c r="K485" s="3"/>
      <c r="L485" s="3" t="str">
        <f t="array" ref="L485">(IF(ISERROR(INDEX(Table34[Primary completion rate (%)],MATCH(MAX(IF(Table34[Country]=B485,Table34[Year],0)),IF(Table34[Country]=B485,Table34[Year],"")))),"",INDEX(Table34[Primary completion rate (%)],MATCH(MAX(IF(Table34[Country]=B485,Table34[Year],0)),IF(Table34[Country]=B485,Table34[Year],"")))*100))</f>
        <v/>
      </c>
      <c r="M485" s="3">
        <f t="shared" si="17"/>
        <v>78.180599999999998</v>
      </c>
    </row>
    <row r="486" spans="1:13" ht="20.399999999999999" x14ac:dyDescent="0.25">
      <c r="A486" s="2" t="s">
        <v>207</v>
      </c>
      <c r="B486" s="2" t="s">
        <v>99</v>
      </c>
      <c r="C486" s="4"/>
      <c r="D486" s="4"/>
      <c r="E486" s="4"/>
      <c r="F486" s="6">
        <v>32.457729999999998</v>
      </c>
      <c r="G486" s="4"/>
      <c r="H486" s="4"/>
      <c r="I486" s="4"/>
      <c r="J486" s="4">
        <f t="shared" si="16"/>
        <v>32.457729999999998</v>
      </c>
      <c r="K486" s="4"/>
      <c r="L486" s="4">
        <f t="array" ref="L486">(IF(ISERROR(INDEX(Table34[Primary completion rate (%)],MATCH(MAX(IF(Table34[Country]=B486,Table34[Year],0)),IF(Table34[Country]=B486,Table34[Year],"")))),"",INDEX(Table34[Primary completion rate (%)],MATCH(MAX(IF(Table34[Country]=B486,Table34[Year],0)),IF(Table34[Country]=B486,Table34[Year],"")))*100))</f>
        <v>47.932140000000004</v>
      </c>
      <c r="M486" s="4">
        <f t="shared" si="17"/>
        <v>32.457729999999998</v>
      </c>
    </row>
    <row r="487" spans="1:13" ht="20.399999999999999" x14ac:dyDescent="0.25">
      <c r="A487" s="2" t="s">
        <v>207</v>
      </c>
      <c r="B487" s="2" t="s">
        <v>100</v>
      </c>
      <c r="C487" s="3"/>
      <c r="D487" s="3"/>
      <c r="E487" s="3"/>
      <c r="F487" s="3"/>
      <c r="G487" s="3"/>
      <c r="H487" s="3"/>
      <c r="I487" s="3"/>
      <c r="J487" s="3" t="str">
        <f t="shared" si="16"/>
        <v/>
      </c>
      <c r="K487" s="3"/>
      <c r="L487" s="3" t="str">
        <f t="array" ref="L487">(IF(ISERROR(INDEX(Table34[Primary completion rate (%)],MATCH(MAX(IF(Table34[Country]=B487,Table34[Year],0)),IF(Table34[Country]=B487,Table34[Year],"")))),"",INDEX(Table34[Primary completion rate (%)],MATCH(MAX(IF(Table34[Country]=B487,Table34[Year],0)),IF(Table34[Country]=B487,Table34[Year],"")))*100))</f>
        <v/>
      </c>
      <c r="M487" s="3" t="str">
        <f t="shared" si="17"/>
        <v/>
      </c>
    </row>
    <row r="488" spans="1:13" ht="20.399999999999999" x14ac:dyDescent="0.25">
      <c r="A488" s="2" t="s">
        <v>207</v>
      </c>
      <c r="B488" s="2" t="s">
        <v>101</v>
      </c>
      <c r="C488" s="4"/>
      <c r="D488" s="4"/>
      <c r="E488" s="4"/>
      <c r="F488" s="4"/>
      <c r="G488" s="4"/>
      <c r="H488" s="4"/>
      <c r="I488" s="4"/>
      <c r="J488" s="4" t="str">
        <f t="shared" si="16"/>
        <v/>
      </c>
      <c r="K488" s="4"/>
      <c r="L488" s="4" t="str">
        <f t="array" ref="L488">(IF(ISERROR(INDEX(Table34[Primary completion rate (%)],MATCH(MAX(IF(Table34[Country]=B488,Table34[Year],0)),IF(Table34[Country]=B488,Table34[Year],"")))),"",INDEX(Table34[Primary completion rate (%)],MATCH(MAX(IF(Table34[Country]=B488,Table34[Year],0)),IF(Table34[Country]=B488,Table34[Year],"")))*100))</f>
        <v/>
      </c>
      <c r="M488" s="4" t="str">
        <f t="shared" si="17"/>
        <v/>
      </c>
    </row>
    <row r="489" spans="1:13" ht="20.399999999999999" x14ac:dyDescent="0.25">
      <c r="A489" s="2" t="s">
        <v>207</v>
      </c>
      <c r="B489" s="2" t="s">
        <v>102</v>
      </c>
      <c r="C489" s="3"/>
      <c r="D489" s="3"/>
      <c r="E489" s="3"/>
      <c r="F489" s="3"/>
      <c r="G489" s="3"/>
      <c r="H489" s="3"/>
      <c r="I489" s="3"/>
      <c r="J489" s="3" t="str">
        <f t="shared" si="16"/>
        <v/>
      </c>
      <c r="K489" s="3"/>
      <c r="L489" s="3" t="str">
        <f t="array" ref="L489">(IF(ISBLANK(INDEX(Table34[Primary completion rate (%)],MATCH(MAX(IF(Table34[Country]=B489,Table34[Year],0)),IF(Table34[Country]=B489,Table34[Year],"")))),"",INDEX(Table34[Primary completion rate (%)],MATCH(MAX(IF(Table34[Country]=B489,Table34[Year],0)),IF(Table34[Country]=B489,Table34[Year],"")))*100))</f>
        <v/>
      </c>
      <c r="M489" s="3" t="str">
        <f t="shared" si="17"/>
        <v/>
      </c>
    </row>
    <row r="490" spans="1:13" ht="20.399999999999999" x14ac:dyDescent="0.25">
      <c r="A490" s="2" t="s">
        <v>207</v>
      </c>
      <c r="B490" s="2" t="s">
        <v>103</v>
      </c>
      <c r="C490" s="4"/>
      <c r="D490" s="4"/>
      <c r="E490" s="4"/>
      <c r="F490" s="4"/>
      <c r="G490" s="4"/>
      <c r="H490" s="4"/>
      <c r="I490" s="4"/>
      <c r="J490" s="4" t="str">
        <f t="shared" si="16"/>
        <v/>
      </c>
      <c r="K490" s="4"/>
      <c r="L490" s="4" t="str">
        <f t="array" ref="L490">(IF(ISBLANK(INDEX(Table34[Primary completion rate (%)],MATCH(MAX(IF(Table34[Country]=B490,Table34[Year],0)),IF(Table34[Country]=B490,Table34[Year],"")))),"",INDEX(Table34[Primary completion rate (%)],MATCH(MAX(IF(Table34[Country]=B490,Table34[Year],0)),IF(Table34[Country]=B490,Table34[Year],"")))*100))</f>
        <v/>
      </c>
      <c r="M490" s="4" t="str">
        <f t="shared" si="17"/>
        <v/>
      </c>
    </row>
    <row r="491" spans="1:13" ht="20.399999999999999" x14ac:dyDescent="0.25">
      <c r="A491" s="2" t="s">
        <v>207</v>
      </c>
      <c r="B491" s="2" t="s">
        <v>104</v>
      </c>
      <c r="C491" s="3"/>
      <c r="D491" s="3"/>
      <c r="E491" s="3"/>
      <c r="F491" s="3"/>
      <c r="G491" s="3"/>
      <c r="H491" s="3"/>
      <c r="I491" s="3"/>
      <c r="J491" s="3" t="str">
        <f t="shared" si="16"/>
        <v/>
      </c>
      <c r="K491" s="3"/>
      <c r="L491" s="3" t="str">
        <f t="array" ref="L491">(IF(ISERROR(INDEX(Table34[Primary completion rate (%)],MATCH(MAX(IF(Table34[Country]=B491,Table34[Year],0)),IF(Table34[Country]=B491,Table34[Year],"")))),"",INDEX(Table34[Primary completion rate (%)],MATCH(MAX(IF(Table34[Country]=B491,Table34[Year],0)),IF(Table34[Country]=B491,Table34[Year],"")))*100))</f>
        <v/>
      </c>
      <c r="M491" s="3" t="str">
        <f t="shared" si="17"/>
        <v/>
      </c>
    </row>
    <row r="492" spans="1:13" ht="20.399999999999999" x14ac:dyDescent="0.25">
      <c r="A492" s="2" t="s">
        <v>207</v>
      </c>
      <c r="B492" s="2" t="s">
        <v>105</v>
      </c>
      <c r="C492" s="6">
        <v>58.464799999999997</v>
      </c>
      <c r="D492" s="4"/>
      <c r="E492" s="4"/>
      <c r="F492" s="4"/>
      <c r="G492" s="4"/>
      <c r="H492" s="4"/>
      <c r="I492" s="4"/>
      <c r="J492" s="4">
        <f t="shared" si="16"/>
        <v>58.464799999999997</v>
      </c>
      <c r="K492" s="4"/>
      <c r="L492" s="4">
        <f t="array" ref="L492">(IF(ISERROR(INDEX(Table34[Primary completion rate (%)],MATCH(MAX(IF(Table34[Country]=B492,Table34[Year],0)),IF(Table34[Country]=B492,Table34[Year],"")))),"",INDEX(Table34[Primary completion rate (%)],MATCH(MAX(IF(Table34[Country]=B492,Table34[Year],0)),IF(Table34[Country]=B492,Table34[Year],"")))*100))</f>
        <v>62.011859999999999</v>
      </c>
      <c r="M492" s="4">
        <f t="shared" si="17"/>
        <v>58.464799999999997</v>
      </c>
    </row>
    <row r="493" spans="1:13" ht="20.399999999999999" x14ac:dyDescent="0.25">
      <c r="A493" s="2" t="s">
        <v>207</v>
      </c>
      <c r="B493" s="2" t="s">
        <v>106</v>
      </c>
      <c r="C493" s="3"/>
      <c r="D493" s="3"/>
      <c r="E493" s="3"/>
      <c r="F493" s="3"/>
      <c r="G493" s="3"/>
      <c r="H493" s="3"/>
      <c r="I493" s="3"/>
      <c r="J493" s="3" t="str">
        <f t="shared" si="16"/>
        <v/>
      </c>
      <c r="K493" s="3"/>
      <c r="L493" s="3" t="str">
        <f t="array" ref="L493">(IF(ISERROR(INDEX(Table34[Primary completion rate (%)],MATCH(MAX(IF(Table34[Country]=B493,Table34[Year],0)),IF(Table34[Country]=B493,Table34[Year],"")))),"",INDEX(Table34[Primary completion rate (%)],MATCH(MAX(IF(Table34[Country]=B493,Table34[Year],0)),IF(Table34[Country]=B493,Table34[Year],"")))*100))</f>
        <v/>
      </c>
      <c r="M493" s="3" t="str">
        <f t="shared" si="17"/>
        <v/>
      </c>
    </row>
    <row r="494" spans="1:13" ht="20.399999999999999" x14ac:dyDescent="0.25">
      <c r="A494" s="2" t="s">
        <v>207</v>
      </c>
      <c r="B494" s="2" t="s">
        <v>107</v>
      </c>
      <c r="C494" s="4"/>
      <c r="D494" s="4"/>
      <c r="E494" s="4"/>
      <c r="F494" s="4"/>
      <c r="G494" s="4"/>
      <c r="H494" s="4"/>
      <c r="I494" s="4"/>
      <c r="J494" s="4" t="str">
        <f t="shared" si="16"/>
        <v/>
      </c>
      <c r="K494" s="4"/>
      <c r="L494" s="4" t="str">
        <f t="array" ref="L494">(IF(ISERROR(INDEX(Table34[Primary completion rate (%)],MATCH(MAX(IF(Table34[Country]=B494,Table34[Year],0)),IF(Table34[Country]=B494,Table34[Year],"")))),"",INDEX(Table34[Primary completion rate (%)],MATCH(MAX(IF(Table34[Country]=B494,Table34[Year],0)),IF(Table34[Country]=B494,Table34[Year],"")))*100))</f>
        <v/>
      </c>
      <c r="M494" s="4" t="str">
        <f t="shared" si="17"/>
        <v/>
      </c>
    </row>
    <row r="495" spans="1:13" ht="20.399999999999999" x14ac:dyDescent="0.25">
      <c r="A495" s="2" t="s">
        <v>207</v>
      </c>
      <c r="B495" s="2" t="s">
        <v>108</v>
      </c>
      <c r="C495" s="3"/>
      <c r="D495" s="3"/>
      <c r="E495" s="3"/>
      <c r="F495" s="5">
        <v>37.752670000000002</v>
      </c>
      <c r="G495" s="3"/>
      <c r="H495" s="3"/>
      <c r="I495" s="3"/>
      <c r="J495" s="3">
        <f t="shared" si="16"/>
        <v>37.752670000000002</v>
      </c>
      <c r="K495" s="3"/>
      <c r="L495" s="3">
        <f t="array" ref="L495">(IF(ISERROR(INDEX(Table34[Primary completion rate (%)],MATCH(MAX(IF(Table34[Country]=B495,Table34[Year],0)),IF(Table34[Country]=B495,Table34[Year],"")))),"",INDEX(Table34[Primary completion rate (%)],MATCH(MAX(IF(Table34[Country]=B495,Table34[Year],0)),IF(Table34[Country]=B495,Table34[Year],"")))*100))</f>
        <v>29.050130000000003</v>
      </c>
      <c r="M495" s="3">
        <f t="shared" si="17"/>
        <v>37.752670000000002</v>
      </c>
    </row>
    <row r="496" spans="1:13" ht="20.399999999999999" x14ac:dyDescent="0.25">
      <c r="A496" s="2" t="s">
        <v>207</v>
      </c>
      <c r="B496" s="2" t="s">
        <v>109</v>
      </c>
      <c r="C496" s="4"/>
      <c r="D496" s="4"/>
      <c r="E496" s="4"/>
      <c r="F496" s="4"/>
      <c r="G496" s="4"/>
      <c r="H496" s="4"/>
      <c r="I496" s="4"/>
      <c r="J496" s="4" t="str">
        <f t="shared" si="16"/>
        <v/>
      </c>
      <c r="K496" s="4"/>
      <c r="L496" s="4" t="str">
        <f t="array" ref="L496">(IF(ISBLANK(INDEX(Table34[Primary completion rate (%)],MATCH(MAX(IF(Table34[Country]=B496,Table34[Year],0)),IF(Table34[Country]=B496,Table34[Year],"")))),"",INDEX(Table34[Primary completion rate (%)],MATCH(MAX(IF(Table34[Country]=B496,Table34[Year],0)),IF(Table34[Country]=B496,Table34[Year],"")))*100))</f>
        <v/>
      </c>
      <c r="M496" s="4" t="str">
        <f t="shared" si="17"/>
        <v/>
      </c>
    </row>
    <row r="497" spans="1:13" ht="20.399999999999999" x14ac:dyDescent="0.25">
      <c r="A497" s="2" t="s">
        <v>207</v>
      </c>
      <c r="B497" s="2" t="s">
        <v>110</v>
      </c>
      <c r="C497" s="3"/>
      <c r="D497" s="3"/>
      <c r="E497" s="3"/>
      <c r="F497" s="3"/>
      <c r="G497" s="3"/>
      <c r="H497" s="3"/>
      <c r="I497" s="3"/>
      <c r="J497" s="3" t="str">
        <f t="shared" si="16"/>
        <v/>
      </c>
      <c r="K497" s="3"/>
      <c r="L497" s="3" t="str">
        <f t="array" ref="L497">(IF(ISERROR(INDEX(Table34[Primary completion rate (%)],MATCH(MAX(IF(Table34[Country]=B497,Table34[Year],0)),IF(Table34[Country]=B497,Table34[Year],"")))),"",INDEX(Table34[Primary completion rate (%)],MATCH(MAX(IF(Table34[Country]=B497,Table34[Year],0)),IF(Table34[Country]=B497,Table34[Year],"")))*100))</f>
        <v/>
      </c>
      <c r="M497" s="3" t="str">
        <f t="shared" si="17"/>
        <v/>
      </c>
    </row>
    <row r="498" spans="1:13" ht="20.399999999999999" x14ac:dyDescent="0.25">
      <c r="A498" s="2" t="s">
        <v>207</v>
      </c>
      <c r="B498" s="2" t="s">
        <v>111</v>
      </c>
      <c r="C498" s="4"/>
      <c r="D498" s="4"/>
      <c r="E498" s="4"/>
      <c r="F498" s="4"/>
      <c r="G498" s="4"/>
      <c r="H498" s="4"/>
      <c r="I498" s="4"/>
      <c r="J498" s="4" t="str">
        <f t="shared" si="16"/>
        <v/>
      </c>
      <c r="K498" s="4"/>
      <c r="L498" s="4">
        <f t="array" ref="L498">(IF(ISERROR(INDEX(Table34[Primary completion rate (%)],MATCH(MAX(IF(Table34[Country]=B498,Table34[Year],0)),IF(Table34[Country]=B498,Table34[Year],"")))),"",INDEX(Table34[Primary completion rate (%)],MATCH(MAX(IF(Table34[Country]=B498,Table34[Year],0)),IF(Table34[Country]=B498,Table34[Year],"")))*100))</f>
        <v>42.253099999999996</v>
      </c>
      <c r="M498" s="4">
        <f t="shared" si="17"/>
        <v>42.253099999999996</v>
      </c>
    </row>
    <row r="499" spans="1:13" ht="20.399999999999999" x14ac:dyDescent="0.25">
      <c r="A499" s="2" t="s">
        <v>207</v>
      </c>
      <c r="B499" s="2" t="s">
        <v>112</v>
      </c>
      <c r="C499" s="3"/>
      <c r="D499" s="3"/>
      <c r="E499" s="3"/>
      <c r="F499" s="3"/>
      <c r="G499" s="3"/>
      <c r="H499" s="3"/>
      <c r="I499" s="3"/>
      <c r="J499" s="3" t="str">
        <f t="shared" si="16"/>
        <v/>
      </c>
      <c r="K499" s="3"/>
      <c r="L499" s="3" t="str">
        <f t="array" ref="L499">(IF(ISERROR(INDEX(Table34[Primary completion rate (%)],MATCH(MAX(IF(Table34[Country]=B499,Table34[Year],0)),IF(Table34[Country]=B499,Table34[Year],"")))),"",INDEX(Table34[Primary completion rate (%)],MATCH(MAX(IF(Table34[Country]=B499,Table34[Year],0)),IF(Table34[Country]=B499,Table34[Year],"")))*100))</f>
        <v/>
      </c>
      <c r="M499" s="3" t="str">
        <f t="shared" si="17"/>
        <v/>
      </c>
    </row>
    <row r="500" spans="1:13" ht="20.399999999999999" x14ac:dyDescent="0.25">
      <c r="A500" s="2" t="s">
        <v>207</v>
      </c>
      <c r="B500" s="2" t="s">
        <v>113</v>
      </c>
      <c r="C500" s="6">
        <v>97.05</v>
      </c>
      <c r="D500" s="4"/>
      <c r="E500" s="6">
        <v>97.44</v>
      </c>
      <c r="F500" s="4"/>
      <c r="G500" s="6">
        <v>97.49</v>
      </c>
      <c r="H500" s="4"/>
      <c r="I500" s="4"/>
      <c r="J500" s="4">
        <f t="shared" si="16"/>
        <v>97.49</v>
      </c>
      <c r="K500" s="4"/>
      <c r="L500" s="4">
        <f t="array" ref="L500">(IF(ISERROR(INDEX(Table34[Primary completion rate (%)],MATCH(MAX(IF(Table34[Country]=B500,Table34[Year],0)),IF(Table34[Country]=B500,Table34[Year],"")))),"",INDEX(Table34[Primary completion rate (%)],MATCH(MAX(IF(Table34[Country]=B500,Table34[Year],0)),IF(Table34[Country]=B500,Table34[Year],"")))*100))</f>
        <v>96.136029999999991</v>
      </c>
      <c r="M500" s="4">
        <f t="shared" si="17"/>
        <v>97.49</v>
      </c>
    </row>
    <row r="501" spans="1:13" ht="20.399999999999999" x14ac:dyDescent="0.25">
      <c r="A501" s="2" t="s">
        <v>207</v>
      </c>
      <c r="B501" s="2" t="s">
        <v>114</v>
      </c>
      <c r="C501" s="3"/>
      <c r="D501" s="3"/>
      <c r="E501" s="3"/>
      <c r="F501" s="3"/>
      <c r="G501" s="3"/>
      <c r="H501" s="3"/>
      <c r="I501" s="3"/>
      <c r="J501" s="3" t="str">
        <f t="shared" si="16"/>
        <v/>
      </c>
      <c r="K501" s="3"/>
      <c r="L501" s="3" t="str">
        <f t="array" ref="L501">(IF(ISERROR(INDEX(Table34[Primary completion rate (%)],MATCH(MAX(IF(Table34[Country]=B501,Table34[Year],0)),IF(Table34[Country]=B501,Table34[Year],"")))),"",INDEX(Table34[Primary completion rate (%)],MATCH(MAX(IF(Table34[Country]=B501,Table34[Year],0)),IF(Table34[Country]=B501,Table34[Year],"")))*100))</f>
        <v/>
      </c>
      <c r="M501" s="3" t="str">
        <f t="shared" si="17"/>
        <v/>
      </c>
    </row>
    <row r="502" spans="1:13" ht="20.399999999999999" x14ac:dyDescent="0.25">
      <c r="A502" s="2" t="s">
        <v>207</v>
      </c>
      <c r="B502" s="2" t="s">
        <v>115</v>
      </c>
      <c r="C502" s="4"/>
      <c r="D502" s="4"/>
      <c r="E502" s="4"/>
      <c r="F502" s="4"/>
      <c r="G502" s="4"/>
      <c r="H502" s="4"/>
      <c r="I502" s="4"/>
      <c r="J502" s="4" t="str">
        <f t="shared" si="16"/>
        <v/>
      </c>
      <c r="K502" s="4"/>
      <c r="L502" s="4" t="str">
        <f t="array" ref="L502">(IF(ISERROR(INDEX(Table34[Primary completion rate (%)],MATCH(MAX(IF(Table34[Country]=B502,Table34[Year],0)),IF(Table34[Country]=B502,Table34[Year],"")))),"",INDEX(Table34[Primary completion rate (%)],MATCH(MAX(IF(Table34[Country]=B502,Table34[Year],0)),IF(Table34[Country]=B502,Table34[Year],"")))*100))</f>
        <v/>
      </c>
      <c r="M502" s="4" t="str">
        <f t="shared" si="17"/>
        <v/>
      </c>
    </row>
    <row r="503" spans="1:13" ht="20.399999999999999" x14ac:dyDescent="0.25">
      <c r="A503" s="2" t="s">
        <v>207</v>
      </c>
      <c r="B503" s="2" t="s">
        <v>116</v>
      </c>
      <c r="C503" s="3"/>
      <c r="D503" s="3"/>
      <c r="E503" s="3"/>
      <c r="F503" s="3"/>
      <c r="G503" s="3"/>
      <c r="H503" s="3"/>
      <c r="I503" s="3"/>
      <c r="J503" s="3" t="str">
        <f t="shared" si="16"/>
        <v/>
      </c>
      <c r="K503" s="3"/>
      <c r="L503" s="3">
        <f t="array" ref="L503">(IF(ISERROR(INDEX(Table34[Primary completion rate (%)],MATCH(MAX(IF(Table34[Country]=B503,Table34[Year],0)),IF(Table34[Country]=B503,Table34[Year],"")))),"",INDEX(Table34[Primary completion rate (%)],MATCH(MAX(IF(Table34[Country]=B503,Table34[Year],0)),IF(Table34[Country]=B503,Table34[Year],"")))*100))</f>
        <v>95.413889999999995</v>
      </c>
      <c r="M503" s="3">
        <f t="shared" si="17"/>
        <v>95.413889999999995</v>
      </c>
    </row>
    <row r="504" spans="1:13" ht="20.399999999999999" x14ac:dyDescent="0.25">
      <c r="A504" s="2" t="s">
        <v>207</v>
      </c>
      <c r="B504" s="2" t="s">
        <v>117</v>
      </c>
      <c r="C504" s="4"/>
      <c r="D504" s="4"/>
      <c r="E504" s="4"/>
      <c r="F504" s="6">
        <v>98.499859999999998</v>
      </c>
      <c r="G504" s="4"/>
      <c r="H504" s="4"/>
      <c r="I504" s="4"/>
      <c r="J504" s="4">
        <f t="shared" si="16"/>
        <v>98.499859999999998</v>
      </c>
      <c r="K504" s="4"/>
      <c r="L504" s="4">
        <f t="array" ref="L504">(IF(ISERROR(INDEX(Table34[Primary completion rate (%)],MATCH(MAX(IF(Table34[Country]=B504,Table34[Year],0)),IF(Table34[Country]=B504,Table34[Year],"")))),"",INDEX(Table34[Primary completion rate (%)],MATCH(MAX(IF(Table34[Country]=B504,Table34[Year],0)),IF(Table34[Country]=B504,Table34[Year],"")))*100))</f>
        <v>98.861000000000004</v>
      </c>
      <c r="M504" s="4">
        <f t="shared" si="17"/>
        <v>98.499859999999998</v>
      </c>
    </row>
    <row r="505" spans="1:13" ht="20.399999999999999" x14ac:dyDescent="0.25">
      <c r="A505" s="2" t="s">
        <v>207</v>
      </c>
      <c r="B505" s="2" t="s">
        <v>118</v>
      </c>
      <c r="C505" s="3"/>
      <c r="D505" s="3"/>
      <c r="E505" s="3"/>
      <c r="F505" s="3"/>
      <c r="G505" s="3"/>
      <c r="H505" s="3"/>
      <c r="I505" s="3"/>
      <c r="J505" s="3" t="str">
        <f t="shared" si="16"/>
        <v/>
      </c>
      <c r="K505" s="3"/>
      <c r="L505" s="3" t="str">
        <f t="array" ref="L505">(IF(ISERROR(INDEX(Table34[Primary completion rate (%)],MATCH(MAX(IF(Table34[Country]=B505,Table34[Year],0)),IF(Table34[Country]=B505,Table34[Year],"")))),"",INDEX(Table34[Primary completion rate (%)],MATCH(MAX(IF(Table34[Country]=B505,Table34[Year],0)),IF(Table34[Country]=B505,Table34[Year],"")))*100))</f>
        <v/>
      </c>
      <c r="M505" s="3" t="str">
        <f t="shared" si="17"/>
        <v/>
      </c>
    </row>
    <row r="506" spans="1:13" ht="20.399999999999999" x14ac:dyDescent="0.25">
      <c r="A506" s="2" t="s">
        <v>207</v>
      </c>
      <c r="B506" s="2" t="s">
        <v>119</v>
      </c>
      <c r="C506" s="4"/>
      <c r="D506" s="6">
        <v>39.419119999999999</v>
      </c>
      <c r="E506" s="4"/>
      <c r="F506" s="4"/>
      <c r="G506" s="4"/>
      <c r="H506" s="4"/>
      <c r="I506" s="4"/>
      <c r="J506" s="4">
        <f t="shared" si="16"/>
        <v>39.419119999999999</v>
      </c>
      <c r="K506" s="4"/>
      <c r="L506" s="4">
        <f t="array" ref="L506">(IF(ISERROR(INDEX(Table34[Primary completion rate (%)],MATCH(MAX(IF(Table34[Country]=B506,Table34[Year],0)),IF(Table34[Country]=B506,Table34[Year],"")))),"",INDEX(Table34[Primary completion rate (%)],MATCH(MAX(IF(Table34[Country]=B506,Table34[Year],0)),IF(Table34[Country]=B506,Table34[Year],"")))*100))</f>
        <v>26.53894</v>
      </c>
      <c r="M506" s="4">
        <f t="shared" si="17"/>
        <v>39.419119999999999</v>
      </c>
    </row>
    <row r="507" spans="1:13" ht="20.399999999999999" x14ac:dyDescent="0.25">
      <c r="A507" s="2" t="s">
        <v>207</v>
      </c>
      <c r="B507" s="2" t="s">
        <v>120</v>
      </c>
      <c r="C507" s="3"/>
      <c r="D507" s="3"/>
      <c r="E507" s="3"/>
      <c r="F507" s="3"/>
      <c r="G507" s="3"/>
      <c r="H507" s="3"/>
      <c r="I507" s="3"/>
      <c r="J507" s="3" t="str">
        <f t="shared" si="16"/>
        <v/>
      </c>
      <c r="K507" s="3"/>
      <c r="L507" s="3" t="str">
        <f t="array" ref="L507">(IF(ISERROR(INDEX(Table34[Primary completion rate (%)],MATCH(MAX(IF(Table34[Country]=B507,Table34[Year],0)),IF(Table34[Country]=B507,Table34[Year],"")))),"",INDEX(Table34[Primary completion rate (%)],MATCH(MAX(IF(Table34[Country]=B507,Table34[Year],0)),IF(Table34[Country]=B507,Table34[Year],"")))*100))</f>
        <v/>
      </c>
      <c r="M507" s="3" t="str">
        <f t="shared" si="17"/>
        <v/>
      </c>
    </row>
    <row r="508" spans="1:13" ht="20.399999999999999" x14ac:dyDescent="0.25">
      <c r="A508" s="2" t="s">
        <v>207</v>
      </c>
      <c r="B508" s="2" t="s">
        <v>121</v>
      </c>
      <c r="C508" s="4"/>
      <c r="D508" s="4"/>
      <c r="E508" s="4"/>
      <c r="F508" s="6">
        <v>87.891750000000002</v>
      </c>
      <c r="G508" s="4"/>
      <c r="H508" s="4"/>
      <c r="I508" s="4"/>
      <c r="J508" s="4">
        <f t="shared" si="16"/>
        <v>87.891750000000002</v>
      </c>
      <c r="K508" s="4"/>
      <c r="L508" s="4">
        <f t="array" ref="L508">(IF(ISERROR(INDEX(Table34[Primary completion rate (%)],MATCH(MAX(IF(Table34[Country]=B508,Table34[Year],0)),IF(Table34[Country]=B508,Table34[Year],"")))),"",INDEX(Table34[Primary completion rate (%)],MATCH(MAX(IF(Table34[Country]=B508,Table34[Year],0)),IF(Table34[Country]=B508,Table34[Year],"")))*100))</f>
        <v>87.583179999999999</v>
      </c>
      <c r="M508" s="4">
        <f t="shared" si="17"/>
        <v>87.891750000000002</v>
      </c>
    </row>
    <row r="509" spans="1:13" ht="20.399999999999999" x14ac:dyDescent="0.25">
      <c r="A509" s="2" t="s">
        <v>207</v>
      </c>
      <c r="B509" s="2" t="s">
        <v>122</v>
      </c>
      <c r="C509" s="3"/>
      <c r="D509" s="3"/>
      <c r="E509" s="3"/>
      <c r="F509" s="3"/>
      <c r="G509" s="3"/>
      <c r="H509" s="3"/>
      <c r="I509" s="3"/>
      <c r="J509" s="3" t="str">
        <f t="shared" si="16"/>
        <v/>
      </c>
      <c r="K509" s="3"/>
      <c r="L509" s="3" t="str">
        <f t="array" ref="L509">(IF(ISERROR(INDEX(Table34[Primary completion rate (%)],MATCH(MAX(IF(Table34[Country]=B509,Table34[Year],0)),IF(Table34[Country]=B509,Table34[Year],"")))),"",INDEX(Table34[Primary completion rate (%)],MATCH(MAX(IF(Table34[Country]=B509,Table34[Year],0)),IF(Table34[Country]=B509,Table34[Year],"")))*100))</f>
        <v/>
      </c>
      <c r="M509" s="3" t="str">
        <f t="shared" si="17"/>
        <v/>
      </c>
    </row>
    <row r="510" spans="1:13" ht="20.399999999999999" x14ac:dyDescent="0.25">
      <c r="A510" s="2" t="s">
        <v>207</v>
      </c>
      <c r="B510" s="2" t="s">
        <v>123</v>
      </c>
      <c r="C510" s="4"/>
      <c r="D510" s="6">
        <v>71.70908</v>
      </c>
      <c r="E510" s="4"/>
      <c r="F510" s="4"/>
      <c r="G510" s="4"/>
      <c r="H510" s="4"/>
      <c r="I510" s="4"/>
      <c r="J510" s="4">
        <f t="shared" si="16"/>
        <v>71.70908</v>
      </c>
      <c r="K510" s="4"/>
      <c r="L510" s="4">
        <f t="array" ref="L510">(IF(ISERROR(INDEX(Table34[Primary completion rate (%)],MATCH(MAX(IF(Table34[Country]=B510,Table34[Year],0)),IF(Table34[Country]=B510,Table34[Year],"")))),"",INDEX(Table34[Primary completion rate (%)],MATCH(MAX(IF(Table34[Country]=B510,Table34[Year],0)),IF(Table34[Country]=B510,Table34[Year],"")))*100))</f>
        <v>77.590509999999995</v>
      </c>
      <c r="M510" s="4">
        <f t="shared" si="17"/>
        <v>71.70908</v>
      </c>
    </row>
    <row r="511" spans="1:13" ht="20.399999999999999" x14ac:dyDescent="0.25">
      <c r="A511" s="2" t="s">
        <v>207</v>
      </c>
      <c r="B511" s="2" t="s">
        <v>124</v>
      </c>
      <c r="C511" s="3"/>
      <c r="D511" s="3"/>
      <c r="E511" s="3"/>
      <c r="F511" s="3"/>
      <c r="G511" s="3"/>
      <c r="H511" s="3"/>
      <c r="I511" s="3"/>
      <c r="J511" s="3" t="str">
        <f t="shared" si="16"/>
        <v/>
      </c>
      <c r="K511" s="3"/>
      <c r="L511" s="3" t="str">
        <f t="array" ref="L511">(IF(ISBLANK(INDEX(Table34[Primary completion rate (%)],MATCH(MAX(IF(Table34[Country]=B511,Table34[Year],0)),IF(Table34[Country]=B511,Table34[Year],"")))),"",INDEX(Table34[Primary completion rate (%)],MATCH(MAX(IF(Table34[Country]=B511,Table34[Year],0)),IF(Table34[Country]=B511,Table34[Year],"")))*100))</f>
        <v/>
      </c>
      <c r="M511" s="3" t="str">
        <f t="shared" si="17"/>
        <v/>
      </c>
    </row>
    <row r="512" spans="1:13" ht="20.399999999999999" x14ac:dyDescent="0.25">
      <c r="A512" s="2" t="s">
        <v>207</v>
      </c>
      <c r="B512" s="2" t="s">
        <v>125</v>
      </c>
      <c r="C512" s="4"/>
      <c r="D512" s="4"/>
      <c r="E512" s="4"/>
      <c r="F512" s="4"/>
      <c r="G512" s="4"/>
      <c r="H512" s="4"/>
      <c r="I512" s="4"/>
      <c r="J512" s="4" t="str">
        <f t="shared" si="16"/>
        <v/>
      </c>
      <c r="K512" s="4"/>
      <c r="L512" s="4" t="str">
        <f t="array" ref="L512">(IF(ISERROR(INDEX(Table34[Primary completion rate (%)],MATCH(MAX(IF(Table34[Country]=B512,Table34[Year],0)),IF(Table34[Country]=B512,Table34[Year],"")))),"",INDEX(Table34[Primary completion rate (%)],MATCH(MAX(IF(Table34[Country]=B512,Table34[Year],0)),IF(Table34[Country]=B512,Table34[Year],"")))*100))</f>
        <v/>
      </c>
      <c r="M512" s="4" t="str">
        <f t="shared" si="17"/>
        <v/>
      </c>
    </row>
    <row r="513" spans="1:13" ht="20.399999999999999" x14ac:dyDescent="0.25">
      <c r="A513" s="2" t="s">
        <v>207</v>
      </c>
      <c r="B513" s="2" t="s">
        <v>126</v>
      </c>
      <c r="C513" s="3"/>
      <c r="D513" s="3"/>
      <c r="E513" s="3"/>
      <c r="F513" s="3"/>
      <c r="G513" s="3"/>
      <c r="H513" s="3"/>
      <c r="I513" s="3"/>
      <c r="J513" s="3" t="str">
        <f t="shared" si="16"/>
        <v/>
      </c>
      <c r="K513" s="3"/>
      <c r="L513" s="3" t="str">
        <f t="array" ref="L513">(IF(ISERROR(INDEX(Table34[Primary completion rate (%)],MATCH(MAX(IF(Table34[Country]=B513,Table34[Year],0)),IF(Table34[Country]=B513,Table34[Year],"")))),"",INDEX(Table34[Primary completion rate (%)],MATCH(MAX(IF(Table34[Country]=B513,Table34[Year],0)),IF(Table34[Country]=B513,Table34[Year],"")))*100))</f>
        <v/>
      </c>
      <c r="M513" s="3" t="str">
        <f t="shared" si="17"/>
        <v/>
      </c>
    </row>
    <row r="514" spans="1:13" ht="20.399999999999999" x14ac:dyDescent="0.25">
      <c r="A514" s="2" t="s">
        <v>207</v>
      </c>
      <c r="B514" s="2" t="s">
        <v>127</v>
      </c>
      <c r="C514" s="4"/>
      <c r="D514" s="4"/>
      <c r="E514" s="6">
        <v>22.684270000000001</v>
      </c>
      <c r="F514" s="4"/>
      <c r="G514" s="4"/>
      <c r="H514" s="4"/>
      <c r="I514" s="4"/>
      <c r="J514" s="4">
        <f t="shared" si="16"/>
        <v>22.684270000000001</v>
      </c>
      <c r="K514" s="4"/>
      <c r="L514" s="4">
        <f t="array" ref="L514">(IF(ISERROR(INDEX(Table34[Primary completion rate (%)],MATCH(MAX(IF(Table34[Country]=B514,Table34[Year],0)),IF(Table34[Country]=B514,Table34[Year],"")))),"",INDEX(Table34[Primary completion rate (%)],MATCH(MAX(IF(Table34[Country]=B514,Table34[Year],0)),IF(Table34[Country]=B514,Table34[Year],"")))*100))</f>
        <v>14.762369999999999</v>
      </c>
      <c r="M514" s="4">
        <f t="shared" si="17"/>
        <v>22.684270000000001</v>
      </c>
    </row>
    <row r="515" spans="1:13" ht="20.399999999999999" x14ac:dyDescent="0.25">
      <c r="A515" s="2" t="s">
        <v>207</v>
      </c>
      <c r="B515" s="2" t="s">
        <v>128</v>
      </c>
      <c r="C515" s="5">
        <v>71.231719999999996</v>
      </c>
      <c r="D515" s="5">
        <v>73.815380000000005</v>
      </c>
      <c r="E515" s="3"/>
      <c r="F515" s="5">
        <v>65.909450000000007</v>
      </c>
      <c r="G515" s="3"/>
      <c r="H515" s="3"/>
      <c r="I515" s="3"/>
      <c r="J515" s="3">
        <f t="shared" si="16"/>
        <v>65.909450000000007</v>
      </c>
      <c r="K515" s="3"/>
      <c r="L515" s="3">
        <f t="array" ref="L515">(IF(ISERROR(INDEX(Table34[Primary completion rate (%)],MATCH(MAX(IF(Table34[Country]=B515,Table34[Year],0)),IF(Table34[Country]=B515,Table34[Year],"")))),"",INDEX(Table34[Primary completion rate (%)],MATCH(MAX(IF(Table34[Country]=B515,Table34[Year],0)),IF(Table34[Country]=B515,Table34[Year],"")))*100))</f>
        <v>61.455669999999998</v>
      </c>
      <c r="M515" s="3">
        <f t="shared" si="17"/>
        <v>65.909450000000007</v>
      </c>
    </row>
    <row r="516" spans="1:13" ht="20.399999999999999" x14ac:dyDescent="0.25">
      <c r="A516" s="2" t="s">
        <v>207</v>
      </c>
      <c r="B516" s="2" t="s">
        <v>129</v>
      </c>
      <c r="C516" s="4"/>
      <c r="D516" s="4"/>
      <c r="E516" s="4"/>
      <c r="F516" s="4"/>
      <c r="G516" s="4"/>
      <c r="H516" s="4"/>
      <c r="I516" s="4"/>
      <c r="J516" s="4" t="str">
        <f t="shared" si="16"/>
        <v/>
      </c>
      <c r="K516" s="4"/>
      <c r="L516" s="4" t="str">
        <f t="array" ref="L516">(IF(ISBLANK(INDEX(Table34[Primary completion rate (%)],MATCH(MAX(IF(Table34[Country]=B516,Table34[Year],0)),IF(Table34[Country]=B516,Table34[Year],"")))),"",INDEX(Table34[Primary completion rate (%)],MATCH(MAX(IF(Table34[Country]=B516,Table34[Year],0)),IF(Table34[Country]=B516,Table34[Year],"")))*100))</f>
        <v/>
      </c>
      <c r="M516" s="4" t="str">
        <f t="shared" si="17"/>
        <v/>
      </c>
    </row>
    <row r="517" spans="1:13" ht="20.399999999999999" x14ac:dyDescent="0.25">
      <c r="A517" s="2" t="s">
        <v>207</v>
      </c>
      <c r="B517" s="2" t="s">
        <v>130</v>
      </c>
      <c r="C517" s="3"/>
      <c r="D517" s="3"/>
      <c r="E517" s="3"/>
      <c r="F517" s="3"/>
      <c r="G517" s="3"/>
      <c r="H517" s="3"/>
      <c r="I517" s="3"/>
      <c r="J517" s="3" t="str">
        <f t="shared" si="16"/>
        <v/>
      </c>
      <c r="K517" s="3"/>
      <c r="L517" s="3" t="str">
        <f t="array" ref="L517">(IF(ISERROR(INDEX(Table34[Primary completion rate (%)],MATCH(MAX(IF(Table34[Country]=B517,Table34[Year],0)),IF(Table34[Country]=B517,Table34[Year],"")))),"",INDEX(Table34[Primary completion rate (%)],MATCH(MAX(IF(Table34[Country]=B517,Table34[Year],0)),IF(Table34[Country]=B517,Table34[Year],"")))*100))</f>
        <v/>
      </c>
      <c r="M517" s="3" t="str">
        <f t="shared" si="17"/>
        <v/>
      </c>
    </row>
    <row r="518" spans="1:13" ht="20.399999999999999" x14ac:dyDescent="0.25">
      <c r="A518" s="2" t="s">
        <v>207</v>
      </c>
      <c r="B518" s="2" t="s">
        <v>131</v>
      </c>
      <c r="C518" s="4"/>
      <c r="D518" s="4"/>
      <c r="E518" s="6">
        <v>58.40607</v>
      </c>
      <c r="F518" s="4"/>
      <c r="G518" s="4"/>
      <c r="H518" s="4"/>
      <c r="I518" s="4"/>
      <c r="J518" s="4">
        <f t="shared" si="16"/>
        <v>58.40607</v>
      </c>
      <c r="K518" s="4"/>
      <c r="L518" s="4">
        <f t="array" ref="L518">(IF(ISERROR(INDEX(Table34[Primary completion rate (%)],MATCH(MAX(IF(Table34[Country]=B518,Table34[Year],0)),IF(Table34[Country]=B518,Table34[Year],"")))),"",INDEX(Table34[Primary completion rate (%)],MATCH(MAX(IF(Table34[Country]=B518,Table34[Year],0)),IF(Table34[Country]=B518,Table34[Year],"")))*100))</f>
        <v>57.971409999999999</v>
      </c>
      <c r="M518" s="4">
        <f t="shared" si="17"/>
        <v>58.40607</v>
      </c>
    </row>
    <row r="519" spans="1:13" ht="20.399999999999999" x14ac:dyDescent="0.25">
      <c r="A519" s="2" t="s">
        <v>207</v>
      </c>
      <c r="B519" s="2" t="s">
        <v>132</v>
      </c>
      <c r="C519" s="3"/>
      <c r="D519" s="3"/>
      <c r="E519" s="3"/>
      <c r="F519" s="3"/>
      <c r="G519" s="3"/>
      <c r="H519" s="3"/>
      <c r="I519" s="3"/>
      <c r="J519" s="3" t="str">
        <f t="shared" si="16"/>
        <v/>
      </c>
      <c r="K519" s="3"/>
      <c r="L519" s="3" t="str">
        <f t="array" ref="L519">(IF(ISERROR(INDEX(Table34[Primary completion rate (%)],MATCH(MAX(IF(Table34[Country]=B519,Table34[Year],0)),IF(Table34[Country]=B519,Table34[Year],"")))),"",INDEX(Table34[Primary completion rate (%)],MATCH(MAX(IF(Table34[Country]=B519,Table34[Year],0)),IF(Table34[Country]=B519,Table34[Year],"")))*100))</f>
        <v/>
      </c>
      <c r="M519" s="3" t="str">
        <f t="shared" si="17"/>
        <v/>
      </c>
    </row>
    <row r="520" spans="1:13" ht="20.399999999999999" x14ac:dyDescent="0.25">
      <c r="A520" s="2" t="s">
        <v>207</v>
      </c>
      <c r="B520" s="2" t="s">
        <v>133</v>
      </c>
      <c r="C520" s="4"/>
      <c r="D520" s="4"/>
      <c r="E520" s="4"/>
      <c r="F520" s="4"/>
      <c r="G520" s="6">
        <v>99.458330000000004</v>
      </c>
      <c r="H520" s="4"/>
      <c r="I520" s="4"/>
      <c r="J520" s="4">
        <f t="shared" si="16"/>
        <v>99.458330000000004</v>
      </c>
      <c r="K520" s="4"/>
      <c r="L520" s="4">
        <f t="array" ref="L520">(IF(ISERROR(INDEX(Table34[Primary completion rate (%)],MATCH(MAX(IF(Table34[Country]=B520,Table34[Year],0)),IF(Table34[Country]=B520,Table34[Year],"")))),"",INDEX(Table34[Primary completion rate (%)],MATCH(MAX(IF(Table34[Country]=B520,Table34[Year],0)),IF(Table34[Country]=B520,Table34[Year],"")))*100))</f>
        <v>99.367170000000002</v>
      </c>
      <c r="M520" s="4">
        <f t="shared" si="17"/>
        <v>99.458330000000004</v>
      </c>
    </row>
    <row r="521" spans="1:13" ht="20.399999999999999" x14ac:dyDescent="0.25">
      <c r="A521" s="2" t="s">
        <v>207</v>
      </c>
      <c r="B521" s="2" t="s">
        <v>134</v>
      </c>
      <c r="C521" s="5">
        <v>94.23</v>
      </c>
      <c r="D521" s="5">
        <v>93.59</v>
      </c>
      <c r="E521" s="3"/>
      <c r="F521" s="5">
        <v>95.62</v>
      </c>
      <c r="G521" s="5">
        <v>95.04</v>
      </c>
      <c r="H521" s="3"/>
      <c r="I521" s="3"/>
      <c r="J521" s="3">
        <f t="shared" si="16"/>
        <v>95.04</v>
      </c>
      <c r="K521" s="3"/>
      <c r="L521" s="3">
        <f t="array" ref="L521">(IF(ISERROR(INDEX(Table34[Primary completion rate (%)],MATCH(MAX(IF(Table34[Country]=B521,Table34[Year],0)),IF(Table34[Country]=B521,Table34[Year],"")))),"",INDEX(Table34[Primary completion rate (%)],MATCH(MAX(IF(Table34[Country]=B521,Table34[Year],0)),IF(Table34[Country]=B521,Table34[Year],"")))*100))</f>
        <v>95.256609999999995</v>
      </c>
      <c r="M521" s="3">
        <f t="shared" si="17"/>
        <v>95.04</v>
      </c>
    </row>
    <row r="522" spans="1:13" ht="20.399999999999999" x14ac:dyDescent="0.25">
      <c r="A522" s="2" t="s">
        <v>207</v>
      </c>
      <c r="B522" s="2" t="s">
        <v>135</v>
      </c>
      <c r="C522" s="4"/>
      <c r="D522" s="4"/>
      <c r="E522" s="4"/>
      <c r="F522" s="4"/>
      <c r="G522" s="4"/>
      <c r="H522" s="4"/>
      <c r="I522" s="4"/>
      <c r="J522" s="4" t="str">
        <f t="shared" si="16"/>
        <v/>
      </c>
      <c r="K522" s="4"/>
      <c r="L522" s="4" t="str">
        <f t="array" ref="L522">(IF(ISERROR(INDEX(Table34[Primary completion rate (%)],MATCH(MAX(IF(Table34[Country]=B522,Table34[Year],0)),IF(Table34[Country]=B522,Table34[Year],"")))),"",INDEX(Table34[Primary completion rate (%)],MATCH(MAX(IF(Table34[Country]=B522,Table34[Year],0)),IF(Table34[Country]=B522,Table34[Year],"")))*100))</f>
        <v/>
      </c>
      <c r="M522" s="4" t="str">
        <f t="shared" si="17"/>
        <v/>
      </c>
    </row>
    <row r="523" spans="1:13" ht="20.399999999999999" x14ac:dyDescent="0.25">
      <c r="A523" s="2" t="s">
        <v>207</v>
      </c>
      <c r="B523" s="2" t="s">
        <v>136</v>
      </c>
      <c r="C523" s="5">
        <v>90.64</v>
      </c>
      <c r="D523" s="5">
        <v>91.96</v>
      </c>
      <c r="E523" s="5">
        <v>93.01</v>
      </c>
      <c r="F523" s="5">
        <v>92.48</v>
      </c>
      <c r="G523" s="5">
        <v>93.11</v>
      </c>
      <c r="H523" s="3"/>
      <c r="I523" s="3"/>
      <c r="J523" s="3">
        <f t="shared" si="16"/>
        <v>93.11</v>
      </c>
      <c r="K523" s="3"/>
      <c r="L523" s="3" t="str">
        <f t="array" ref="L523">(IF(ISERROR(INDEX(Table34[Primary completion rate (%)],MATCH(MAX(IF(Table34[Country]=B523,Table34[Year],0)),IF(Table34[Country]=B523,Table34[Year],"")))),"",INDEX(Table34[Primary completion rate (%)],MATCH(MAX(IF(Table34[Country]=B523,Table34[Year],0)),IF(Table34[Country]=B523,Table34[Year],"")))*100))</f>
        <v/>
      </c>
      <c r="M523" s="3">
        <f t="shared" si="17"/>
        <v>93.11</v>
      </c>
    </row>
    <row r="524" spans="1:13" ht="20.399999999999999" x14ac:dyDescent="0.25">
      <c r="A524" s="2" t="s">
        <v>207</v>
      </c>
      <c r="B524" s="2" t="s">
        <v>137</v>
      </c>
      <c r="C524" s="6">
        <v>93.15</v>
      </c>
      <c r="D524" s="6">
        <v>94.49</v>
      </c>
      <c r="E524" s="6">
        <v>95.17</v>
      </c>
      <c r="F524" s="6">
        <v>96.3</v>
      </c>
      <c r="G524" s="6">
        <v>96.32</v>
      </c>
      <c r="H524" s="4"/>
      <c r="I524" s="4"/>
      <c r="J524" s="4">
        <f t="shared" si="16"/>
        <v>96.32</v>
      </c>
      <c r="K524" s="4"/>
      <c r="L524" s="4">
        <f t="array" ref="L524">(IF(ISERROR(INDEX(Table34[Primary completion rate (%)],MATCH(MAX(IF(Table34[Country]=B524,Table34[Year],0)),IF(Table34[Country]=B524,Table34[Year],"")))),"",INDEX(Table34[Primary completion rate (%)],MATCH(MAX(IF(Table34[Country]=B524,Table34[Year],0)),IF(Table34[Country]=B524,Table34[Year],"")))*100))</f>
        <v>94.282669999999996</v>
      </c>
      <c r="M524" s="4">
        <f t="shared" si="17"/>
        <v>96.32</v>
      </c>
    </row>
    <row r="525" spans="1:13" ht="20.399999999999999" x14ac:dyDescent="0.25">
      <c r="A525" s="2" t="s">
        <v>207</v>
      </c>
      <c r="B525" s="2" t="s">
        <v>138</v>
      </c>
      <c r="C525" s="3"/>
      <c r="D525" s="3"/>
      <c r="E525" s="3"/>
      <c r="F525" s="3"/>
      <c r="G525" s="3"/>
      <c r="H525" s="3"/>
      <c r="I525" s="3"/>
      <c r="J525" s="3" t="str">
        <f t="shared" si="16"/>
        <v/>
      </c>
      <c r="K525" s="3"/>
      <c r="L525" s="3">
        <f t="array" ref="L525">(IF(ISERROR(INDEX(Table34[Primary completion rate (%)],MATCH(MAX(IF(Table34[Country]=B525,Table34[Year],0)),IF(Table34[Country]=B525,Table34[Year],"")))),"",INDEX(Table34[Primary completion rate (%)],MATCH(MAX(IF(Table34[Country]=B525,Table34[Year],0)),IF(Table34[Country]=B525,Table34[Year],"")))*100))</f>
        <v>95.621930000000006</v>
      </c>
      <c r="M525" s="3">
        <f t="shared" si="17"/>
        <v>95.621930000000006</v>
      </c>
    </row>
    <row r="526" spans="1:13" ht="20.399999999999999" x14ac:dyDescent="0.25">
      <c r="A526" s="2" t="s">
        <v>207</v>
      </c>
      <c r="B526" s="2" t="s">
        <v>139</v>
      </c>
      <c r="C526" s="4"/>
      <c r="D526" s="4"/>
      <c r="E526" s="4"/>
      <c r="F526" s="4"/>
      <c r="G526" s="4"/>
      <c r="H526" s="4"/>
      <c r="I526" s="4"/>
      <c r="J526" s="4" t="str">
        <f t="shared" si="16"/>
        <v/>
      </c>
      <c r="K526" s="4"/>
      <c r="L526" s="4" t="str">
        <f t="array" ref="L526">(IF(ISBLANK(INDEX(Table34[Primary completion rate (%)],MATCH(MAX(IF(Table34[Country]=B526,Table34[Year],0)),IF(Table34[Country]=B526,Table34[Year],"")))),"",INDEX(Table34[Primary completion rate (%)],MATCH(MAX(IF(Table34[Country]=B526,Table34[Year],0)),IF(Table34[Country]=B526,Table34[Year],"")))*100))</f>
        <v/>
      </c>
      <c r="M526" s="4" t="str">
        <f t="shared" si="17"/>
        <v/>
      </c>
    </row>
    <row r="527" spans="1:13" ht="20.399999999999999" x14ac:dyDescent="0.25">
      <c r="A527" s="2" t="s">
        <v>207</v>
      </c>
      <c r="B527" s="2" t="s">
        <v>140</v>
      </c>
      <c r="C527" s="3"/>
      <c r="D527" s="3"/>
      <c r="E527" s="3"/>
      <c r="F527" s="3"/>
      <c r="G527" s="3"/>
      <c r="H527" s="3"/>
      <c r="I527" s="3"/>
      <c r="J527" s="3" t="str">
        <f t="shared" si="16"/>
        <v/>
      </c>
      <c r="K527" s="3"/>
      <c r="L527" s="3" t="str">
        <f t="array" ref="L527">(IF(ISBLANK(INDEX(Table34[Primary completion rate (%)],MATCH(MAX(IF(Table34[Country]=B527,Table34[Year],0)),IF(Table34[Country]=B527,Table34[Year],"")))),"",INDEX(Table34[Primary completion rate (%)],MATCH(MAX(IF(Table34[Country]=B527,Table34[Year],0)),IF(Table34[Country]=B527,Table34[Year],"")))*100))</f>
        <v/>
      </c>
      <c r="M527" s="3" t="str">
        <f t="shared" si="17"/>
        <v/>
      </c>
    </row>
    <row r="528" spans="1:13" ht="20.399999999999999" x14ac:dyDescent="0.25">
      <c r="A528" s="2" t="s">
        <v>207</v>
      </c>
      <c r="B528" s="2" t="s">
        <v>141</v>
      </c>
      <c r="C528" s="4"/>
      <c r="D528" s="4"/>
      <c r="E528" s="4"/>
      <c r="F528" s="4"/>
      <c r="G528" s="4"/>
      <c r="H528" s="4"/>
      <c r="I528" s="4"/>
      <c r="J528" s="4" t="str">
        <f t="shared" ref="J528:J561" si="18">IFERROR(LOOKUP(2,1/(C528:I528&lt;&gt;""),C528:I528),"")</f>
        <v/>
      </c>
      <c r="K528" s="4"/>
      <c r="L528" s="4" t="str">
        <f t="array" ref="L528">(IF(ISERROR(INDEX(Table34[Primary completion rate (%)],MATCH(MAX(IF(Table34[Country]=B528,Table34[Year],0)),IF(Table34[Country]=B528,Table34[Year],"")))),"",INDEX(Table34[Primary completion rate (%)],MATCH(MAX(IF(Table34[Country]=B528,Table34[Year],0)),IF(Table34[Country]=B528,Table34[Year],"")))*100))</f>
        <v/>
      </c>
      <c r="M528" s="4" t="str">
        <f t="shared" ref="M528:M561" si="19">IF(ISNUMBER(J528),J528,IF(ISNUMBER(K528),K528,IF(ISBLANK(L528),"",L528)))</f>
        <v/>
      </c>
    </row>
    <row r="529" spans="1:13" ht="20.399999999999999" x14ac:dyDescent="0.25">
      <c r="A529" s="2" t="s">
        <v>207</v>
      </c>
      <c r="B529" s="2" t="s">
        <v>142</v>
      </c>
      <c r="C529" s="3"/>
      <c r="D529" s="3"/>
      <c r="E529" s="3"/>
      <c r="F529" s="3"/>
      <c r="G529" s="3"/>
      <c r="H529" s="3"/>
      <c r="I529" s="3"/>
      <c r="J529" s="3" t="str">
        <f t="shared" si="18"/>
        <v/>
      </c>
      <c r="K529" s="3"/>
      <c r="L529" s="3" t="str">
        <f t="array" ref="L529">(IF(ISERROR(INDEX(Table34[Primary completion rate (%)],MATCH(MAX(IF(Table34[Country]=B529,Table34[Year],0)),IF(Table34[Country]=B529,Table34[Year],"")))),"",INDEX(Table34[Primary completion rate (%)],MATCH(MAX(IF(Table34[Country]=B529,Table34[Year],0)),IF(Table34[Country]=B529,Table34[Year],"")))*100))</f>
        <v/>
      </c>
      <c r="M529" s="3" t="str">
        <f t="shared" si="19"/>
        <v/>
      </c>
    </row>
    <row r="530" spans="1:13" ht="20.399999999999999" x14ac:dyDescent="0.25">
      <c r="A530" s="2" t="s">
        <v>207</v>
      </c>
      <c r="B530" s="2" t="s">
        <v>143</v>
      </c>
      <c r="C530" s="4"/>
      <c r="D530" s="4"/>
      <c r="E530" s="4"/>
      <c r="F530" s="4"/>
      <c r="G530" s="4"/>
      <c r="H530" s="4"/>
      <c r="I530" s="4"/>
      <c r="J530" s="4" t="str">
        <f t="shared" si="18"/>
        <v/>
      </c>
      <c r="K530" s="4"/>
      <c r="L530" s="4">
        <f t="array" ref="L530">(IF(ISERROR(INDEX(Table34[Primary completion rate (%)],MATCH(MAX(IF(Table34[Country]=B530,Table34[Year],0)),IF(Table34[Country]=B530,Table34[Year],"")))),"",INDEX(Table34[Primary completion rate (%)],MATCH(MAX(IF(Table34[Country]=B530,Table34[Year],0)),IF(Table34[Country]=B530,Table34[Year],"")))*100))</f>
        <v>98.553870000000003</v>
      </c>
      <c r="M530" s="4">
        <f t="shared" si="19"/>
        <v>98.553870000000003</v>
      </c>
    </row>
    <row r="531" spans="1:13" ht="20.399999999999999" x14ac:dyDescent="0.25">
      <c r="A531" s="2" t="s">
        <v>207</v>
      </c>
      <c r="B531" s="2" t="s">
        <v>144</v>
      </c>
      <c r="C531" s="3"/>
      <c r="D531" s="3"/>
      <c r="E531" s="3"/>
      <c r="F531" s="3"/>
      <c r="G531" s="3"/>
      <c r="H531" s="3"/>
      <c r="I531" s="3"/>
      <c r="J531" s="3" t="str">
        <f t="shared" si="18"/>
        <v/>
      </c>
      <c r="K531" s="3"/>
      <c r="L531" s="3" t="str">
        <f t="array" ref="L531">(IF(ISBLANK(INDEX(Table34[Primary completion rate (%)],MATCH(MAX(IF(Table34[Country]=B531,Table34[Year],0)),IF(Table34[Country]=B531,Table34[Year],"")))),"",INDEX(Table34[Primary completion rate (%)],MATCH(MAX(IF(Table34[Country]=B531,Table34[Year],0)),IF(Table34[Country]=B531,Table34[Year],"")))*100))</f>
        <v/>
      </c>
      <c r="M531" s="3" t="str">
        <f t="shared" si="19"/>
        <v/>
      </c>
    </row>
    <row r="532" spans="1:13" ht="30.6" x14ac:dyDescent="0.25">
      <c r="A532" s="2" t="s">
        <v>219</v>
      </c>
      <c r="B532" s="2" t="s">
        <v>145</v>
      </c>
      <c r="C532" s="4"/>
      <c r="D532" s="4"/>
      <c r="E532" s="4">
        <v>11.14676</v>
      </c>
      <c r="F532" s="4"/>
      <c r="G532" s="4"/>
      <c r="H532" s="4"/>
      <c r="I532" s="4"/>
      <c r="J532" s="4">
        <f t="shared" si="18"/>
        <v>11.14676</v>
      </c>
      <c r="K532" s="4"/>
      <c r="L532" s="4"/>
      <c r="M532" s="4">
        <f t="shared" si="19"/>
        <v>11.14676</v>
      </c>
    </row>
    <row r="533" spans="1:13" ht="20.399999999999999" x14ac:dyDescent="0.25">
      <c r="A533" s="2" t="s">
        <v>207</v>
      </c>
      <c r="B533" s="2" t="s">
        <v>146</v>
      </c>
      <c r="C533" s="5">
        <v>40.812379999999997</v>
      </c>
      <c r="D533" s="3"/>
      <c r="E533" s="3"/>
      <c r="F533" s="3"/>
      <c r="G533" s="3"/>
      <c r="H533" s="5">
        <v>61.08426</v>
      </c>
      <c r="I533" s="3"/>
      <c r="J533" s="3">
        <f t="shared" si="18"/>
        <v>61.08426</v>
      </c>
      <c r="K533" s="3"/>
      <c r="L533" s="3">
        <f t="array" ref="L533">(IF(ISERROR(INDEX(Table34[Primary completion rate (%)],MATCH(MAX(IF(Table34[Country]=B533,Table34[Year],0)),IF(Table34[Country]=B533,Table34[Year],"")))),"",INDEX(Table34[Primary completion rate (%)],MATCH(MAX(IF(Table34[Country]=B533,Table34[Year],0)),IF(Table34[Country]=B533,Table34[Year],"")))*100))</f>
        <v>35.846440000000001</v>
      </c>
      <c r="M533" s="3">
        <f t="shared" si="19"/>
        <v>61.08426</v>
      </c>
    </row>
    <row r="534" spans="1:13" ht="20.399999999999999" x14ac:dyDescent="0.25">
      <c r="A534" s="2" t="s">
        <v>207</v>
      </c>
      <c r="B534" s="2" t="s">
        <v>147</v>
      </c>
      <c r="C534" s="4"/>
      <c r="D534" s="4"/>
      <c r="E534" s="4"/>
      <c r="F534" s="4"/>
      <c r="G534" s="4"/>
      <c r="H534" s="4"/>
      <c r="I534" s="4"/>
      <c r="J534" s="4" t="str">
        <f t="shared" si="18"/>
        <v/>
      </c>
      <c r="K534" s="4"/>
      <c r="L534" s="4" t="str">
        <f t="array" ref="L534">(IF(ISERROR(INDEX(Table34[Primary completion rate (%)],MATCH(MAX(IF(Table34[Country]=B534,Table34[Year],0)),IF(Table34[Country]=B534,Table34[Year],"")))),"",INDEX(Table34[Primary completion rate (%)],MATCH(MAX(IF(Table34[Country]=B534,Table34[Year],0)),IF(Table34[Country]=B534,Table34[Year],"")))*100))</f>
        <v/>
      </c>
      <c r="M534" s="4" t="str">
        <f t="shared" si="19"/>
        <v/>
      </c>
    </row>
    <row r="535" spans="1:13" ht="20.399999999999999" x14ac:dyDescent="0.25">
      <c r="A535" s="2" t="s">
        <v>207</v>
      </c>
      <c r="B535" s="2" t="s">
        <v>148</v>
      </c>
      <c r="C535" s="3"/>
      <c r="D535" s="3"/>
      <c r="E535" s="5">
        <v>99.596469999999997</v>
      </c>
      <c r="F535" s="3"/>
      <c r="G535" s="3"/>
      <c r="H535" s="3"/>
      <c r="I535" s="3"/>
      <c r="J535" s="3">
        <f t="shared" si="18"/>
        <v>99.596469999999997</v>
      </c>
      <c r="K535" s="3"/>
      <c r="L535" s="3">
        <f t="array" ref="L535">(IF(ISERROR(INDEX(Table34[Primary completion rate (%)],MATCH(MAX(IF(Table34[Country]=B535,Table34[Year],0)),IF(Table34[Country]=B535,Table34[Year],"")))),"",INDEX(Table34[Primary completion rate (%)],MATCH(MAX(IF(Table34[Country]=B535,Table34[Year],0)),IF(Table34[Country]=B535,Table34[Year],"")))*100))</f>
        <v>99.36627</v>
      </c>
      <c r="M535" s="3">
        <f t="shared" si="19"/>
        <v>99.596469999999997</v>
      </c>
    </row>
    <row r="536" spans="1:13" ht="20.399999999999999" x14ac:dyDescent="0.25">
      <c r="A536" s="2" t="s">
        <v>207</v>
      </c>
      <c r="B536" s="2" t="s">
        <v>149</v>
      </c>
      <c r="C536" s="4"/>
      <c r="D536" s="4"/>
      <c r="E536" s="4"/>
      <c r="F536" s="4"/>
      <c r="G536" s="4"/>
      <c r="H536" s="4"/>
      <c r="I536" s="4"/>
      <c r="J536" s="4" t="str">
        <f t="shared" si="18"/>
        <v/>
      </c>
      <c r="K536" s="4"/>
      <c r="L536" s="4" t="str">
        <f t="array" ref="L536">(IF(ISERROR(INDEX(Table34[Primary completion rate (%)],MATCH(MAX(IF(Table34[Country]=B536,Table34[Year],0)),IF(Table34[Country]=B536,Table34[Year],"")))),"",INDEX(Table34[Primary completion rate (%)],MATCH(MAX(IF(Table34[Country]=B536,Table34[Year],0)),IF(Table34[Country]=B536,Table34[Year],"")))*100))</f>
        <v/>
      </c>
      <c r="M536" s="4" t="str">
        <f t="shared" si="19"/>
        <v/>
      </c>
    </row>
    <row r="537" spans="1:13" ht="20.399999999999999" x14ac:dyDescent="0.25">
      <c r="A537" s="2" t="s">
        <v>207</v>
      </c>
      <c r="B537" s="2" t="s">
        <v>150</v>
      </c>
      <c r="C537" s="3"/>
      <c r="D537" s="3"/>
      <c r="E537" s="3"/>
      <c r="F537" s="3"/>
      <c r="G537" s="3"/>
      <c r="H537" s="3"/>
      <c r="I537" s="3"/>
      <c r="J537" s="3" t="str">
        <f t="shared" si="18"/>
        <v/>
      </c>
      <c r="K537" s="3"/>
      <c r="L537" s="3" t="str">
        <f t="array" ref="L537">(IF(ISERROR(INDEX(Table34[Primary completion rate (%)],MATCH(MAX(IF(Table34[Country]=B537,Table34[Year],0)),IF(Table34[Country]=B537,Table34[Year],"")))),"",INDEX(Table34[Primary completion rate (%)],MATCH(MAX(IF(Table34[Country]=B537,Table34[Year],0)),IF(Table34[Country]=B537,Table34[Year],"")))*100))</f>
        <v/>
      </c>
      <c r="M537" s="3" t="str">
        <f t="shared" si="19"/>
        <v/>
      </c>
    </row>
    <row r="538" spans="1:13" ht="20.399999999999999" x14ac:dyDescent="0.25">
      <c r="A538" s="2" t="s">
        <v>207</v>
      </c>
      <c r="B538" s="2" t="s">
        <v>151</v>
      </c>
      <c r="C538" s="4"/>
      <c r="D538" s="4"/>
      <c r="E538" s="4"/>
      <c r="F538" s="4"/>
      <c r="G538" s="4"/>
      <c r="H538" s="4"/>
      <c r="I538" s="4"/>
      <c r="J538" s="4" t="str">
        <f t="shared" si="18"/>
        <v/>
      </c>
      <c r="K538" s="4"/>
      <c r="L538" s="4" t="str">
        <f t="array" ref="L538">(IF(ISERROR(INDEX(Table34[Primary completion rate (%)],MATCH(MAX(IF(Table34[Country]=B538,Table34[Year],0)),IF(Table34[Country]=B538,Table34[Year],"")))),"",INDEX(Table34[Primary completion rate (%)],MATCH(MAX(IF(Table34[Country]=B538,Table34[Year],0)),IF(Table34[Country]=B538,Table34[Year],"")))*100))</f>
        <v/>
      </c>
      <c r="M538" s="4" t="str">
        <f t="shared" si="19"/>
        <v/>
      </c>
    </row>
    <row r="539" spans="1:13" ht="20.399999999999999" x14ac:dyDescent="0.25">
      <c r="A539" s="2" t="s">
        <v>207</v>
      </c>
      <c r="B539" s="2" t="s">
        <v>152</v>
      </c>
      <c r="C539" s="3"/>
      <c r="D539" s="3"/>
      <c r="E539" s="3"/>
      <c r="F539" s="3"/>
      <c r="G539" s="3"/>
      <c r="H539" s="3"/>
      <c r="I539" s="3"/>
      <c r="J539" s="3" t="str">
        <f t="shared" si="18"/>
        <v/>
      </c>
      <c r="K539" s="3"/>
      <c r="L539" s="3" t="str">
        <f t="array" ref="L539">(IF(ISERROR(INDEX(Table34[Primary completion rate (%)],MATCH(MAX(IF(Table34[Country]=B539,Table34[Year],0)),IF(Table34[Country]=B539,Table34[Year],"")))),"",INDEX(Table34[Primary completion rate (%)],MATCH(MAX(IF(Table34[Country]=B539,Table34[Year],0)),IF(Table34[Country]=B539,Table34[Year],"")))*100))</f>
        <v/>
      </c>
      <c r="M539" s="3" t="str">
        <f t="shared" si="19"/>
        <v/>
      </c>
    </row>
    <row r="540" spans="1:13" ht="20.399999999999999" x14ac:dyDescent="0.25">
      <c r="A540" s="2" t="s">
        <v>207</v>
      </c>
      <c r="B540" s="2" t="s">
        <v>153</v>
      </c>
      <c r="C540" s="4"/>
      <c r="D540" s="4"/>
      <c r="E540" s="4"/>
      <c r="F540" s="4"/>
      <c r="G540" s="4"/>
      <c r="H540" s="4"/>
      <c r="I540" s="4"/>
      <c r="J540" s="4" t="str">
        <f t="shared" si="18"/>
        <v/>
      </c>
      <c r="K540" s="4"/>
      <c r="L540" s="4" t="str">
        <f t="array" ref="L540">(IF(ISERROR(INDEX(Table34[Primary completion rate (%)],MATCH(MAX(IF(Table34[Country]=B540,Table34[Year],0)),IF(Table34[Country]=B540,Table34[Year],"")))),"",INDEX(Table34[Primary completion rate (%)],MATCH(MAX(IF(Table34[Country]=B540,Table34[Year],0)),IF(Table34[Country]=B540,Table34[Year],"")))*100))</f>
        <v/>
      </c>
      <c r="M540" s="4" t="str">
        <f t="shared" si="19"/>
        <v/>
      </c>
    </row>
    <row r="541" spans="1:13" ht="20.399999999999999" x14ac:dyDescent="0.25">
      <c r="A541" s="2" t="s">
        <v>207</v>
      </c>
      <c r="B541" s="2" t="s">
        <v>154</v>
      </c>
      <c r="C541" s="3"/>
      <c r="D541" s="5">
        <v>41.765259999999998</v>
      </c>
      <c r="E541" s="3"/>
      <c r="F541" s="3"/>
      <c r="G541" s="3"/>
      <c r="H541" s="3"/>
      <c r="I541" s="3"/>
      <c r="J541" s="3">
        <f t="shared" si="18"/>
        <v>41.765259999999998</v>
      </c>
      <c r="K541" s="3"/>
      <c r="L541" s="3">
        <f t="array" ref="L541">(IF(ISERROR(INDEX(Table34[Primary completion rate (%)],MATCH(MAX(IF(Table34[Country]=B541,Table34[Year],0)),IF(Table34[Country]=B541,Table34[Year],"")))),"",INDEX(Table34[Primary completion rate (%)],MATCH(MAX(IF(Table34[Country]=B541,Table34[Year],0)),IF(Table34[Country]=B541,Table34[Year],"")))*100))</f>
        <v>41.172669999999997</v>
      </c>
      <c r="M541" s="3">
        <f t="shared" si="19"/>
        <v>41.765259999999998</v>
      </c>
    </row>
    <row r="542" spans="1:13" ht="20.399999999999999" x14ac:dyDescent="0.25">
      <c r="A542" s="2" t="s">
        <v>207</v>
      </c>
      <c r="B542" s="2" t="s">
        <v>155</v>
      </c>
      <c r="C542" s="4"/>
      <c r="D542" s="6">
        <v>99.90652</v>
      </c>
      <c r="E542" s="4"/>
      <c r="F542" s="4"/>
      <c r="G542" s="4"/>
      <c r="H542" s="4"/>
      <c r="I542" s="4"/>
      <c r="J542" s="4">
        <f t="shared" si="18"/>
        <v>99.90652</v>
      </c>
      <c r="K542" s="4"/>
      <c r="L542" s="4">
        <f t="array" ref="L542">(IF(ISERROR(INDEX(Table34[Primary completion rate (%)],MATCH(MAX(IF(Table34[Country]=B542,Table34[Year],0)),IF(Table34[Country]=B542,Table34[Year],"")))),"",INDEX(Table34[Primary completion rate (%)],MATCH(MAX(IF(Table34[Country]=B542,Table34[Year],0)),IF(Table34[Country]=B542,Table34[Year],"")))*100))</f>
        <v>97.942189999999997</v>
      </c>
      <c r="M542" s="4">
        <f t="shared" si="19"/>
        <v>99.90652</v>
      </c>
    </row>
    <row r="543" spans="1:13" ht="20.399999999999999" x14ac:dyDescent="0.25">
      <c r="A543" s="2" t="s">
        <v>207</v>
      </c>
      <c r="B543" s="2" t="s">
        <v>156</v>
      </c>
      <c r="C543" s="3"/>
      <c r="D543" s="3"/>
      <c r="E543" s="3"/>
      <c r="F543" s="3"/>
      <c r="G543" s="3"/>
      <c r="H543" s="3"/>
      <c r="I543" s="3"/>
      <c r="J543" s="3" t="str">
        <f t="shared" si="18"/>
        <v/>
      </c>
      <c r="K543" s="3"/>
      <c r="L543" s="3" t="str">
        <f t="array" ref="L543">(IF(ISERROR(INDEX(Table34[Primary completion rate (%)],MATCH(MAX(IF(Table34[Country]=B543,Table34[Year],0)),IF(Table34[Country]=B543,Table34[Year],"")))),"",INDEX(Table34[Primary completion rate (%)],MATCH(MAX(IF(Table34[Country]=B543,Table34[Year],0)),IF(Table34[Country]=B543,Table34[Year],"")))*100))</f>
        <v/>
      </c>
      <c r="M543" s="3" t="str">
        <f t="shared" si="19"/>
        <v/>
      </c>
    </row>
    <row r="544" spans="1:13" ht="20.399999999999999" x14ac:dyDescent="0.25">
      <c r="A544" s="2" t="s">
        <v>207</v>
      </c>
      <c r="B544" s="2" t="s">
        <v>157</v>
      </c>
      <c r="C544" s="4"/>
      <c r="D544" s="4"/>
      <c r="E544" s="4"/>
      <c r="F544" s="6">
        <v>68.338989999999995</v>
      </c>
      <c r="G544" s="4"/>
      <c r="H544" s="4"/>
      <c r="I544" s="4"/>
      <c r="J544" s="4">
        <f t="shared" si="18"/>
        <v>68.338989999999995</v>
      </c>
      <c r="K544" s="4"/>
      <c r="L544" s="4">
        <f t="array" ref="L544">(IF(ISERROR(INDEX(Table34[Primary completion rate (%)],MATCH(MAX(IF(Table34[Country]=B544,Table34[Year],0)),IF(Table34[Country]=B544,Table34[Year],"")))),"",INDEX(Table34[Primary completion rate (%)],MATCH(MAX(IF(Table34[Country]=B544,Table34[Year],0)),IF(Table34[Country]=B544,Table34[Year],"")))*100))</f>
        <v>54.523099999999999</v>
      </c>
      <c r="M544" s="4">
        <f t="shared" si="19"/>
        <v>68.338989999999995</v>
      </c>
    </row>
    <row r="545" spans="1:13" ht="20.399999999999999" x14ac:dyDescent="0.25">
      <c r="A545" s="2" t="s">
        <v>207</v>
      </c>
      <c r="B545" s="2" t="s">
        <v>158</v>
      </c>
      <c r="C545" s="3"/>
      <c r="D545" s="3"/>
      <c r="E545" s="3"/>
      <c r="F545" s="3"/>
      <c r="G545" s="3"/>
      <c r="H545" s="3"/>
      <c r="I545" s="3"/>
      <c r="J545" s="3" t="str">
        <f t="shared" si="18"/>
        <v/>
      </c>
      <c r="K545" s="3"/>
      <c r="L545" s="3" t="str">
        <f t="array" ref="L545">(IF(ISERROR(INDEX(Table34[Primary completion rate (%)],MATCH(MAX(IF(Table34[Country]=B545,Table34[Year],0)),IF(Table34[Country]=B545,Table34[Year],"")))),"",INDEX(Table34[Primary completion rate (%)],MATCH(MAX(IF(Table34[Country]=B545,Table34[Year],0)),IF(Table34[Country]=B545,Table34[Year],"")))*100))</f>
        <v/>
      </c>
      <c r="M545" s="3" t="str">
        <f t="shared" si="19"/>
        <v/>
      </c>
    </row>
    <row r="546" spans="1:13" ht="20.399999999999999" x14ac:dyDescent="0.25">
      <c r="A546" s="2" t="s">
        <v>207</v>
      </c>
      <c r="B546" s="2" t="s">
        <v>159</v>
      </c>
      <c r="C546" s="4"/>
      <c r="D546" s="4"/>
      <c r="E546" s="4"/>
      <c r="F546" s="4"/>
      <c r="G546" s="4"/>
      <c r="H546" s="4"/>
      <c r="I546" s="4"/>
      <c r="J546" s="4" t="str">
        <f t="shared" si="18"/>
        <v/>
      </c>
      <c r="K546" s="4"/>
      <c r="L546" s="4" t="str">
        <f t="array" ref="L546">(IF(ISBLANK(INDEX(Table34[Primary completion rate (%)],MATCH(MAX(IF(Table34[Country]=B546,Table34[Year],0)),IF(Table34[Country]=B546,Table34[Year],"")))),"",INDEX(Table34[Primary completion rate (%)],MATCH(MAX(IF(Table34[Country]=B546,Table34[Year],0)),IF(Table34[Country]=B546,Table34[Year],"")))*100))</f>
        <v/>
      </c>
      <c r="M546" s="4" t="str">
        <f t="shared" si="19"/>
        <v/>
      </c>
    </row>
    <row r="547" spans="1:13" ht="20.399999999999999" x14ac:dyDescent="0.25">
      <c r="A547" s="2" t="s">
        <v>207</v>
      </c>
      <c r="B547" s="2" t="s">
        <v>160</v>
      </c>
      <c r="C547" s="3"/>
      <c r="D547" s="3"/>
      <c r="E547" s="3"/>
      <c r="F547" s="3"/>
      <c r="G547" s="3"/>
      <c r="H547" s="3"/>
      <c r="I547" s="3"/>
      <c r="J547" s="3" t="str">
        <f t="shared" si="18"/>
        <v/>
      </c>
      <c r="K547" s="3"/>
      <c r="L547" s="3" t="str">
        <f t="array" ref="L547">(IF(ISBLANK(INDEX(Table34[Primary completion rate (%)],MATCH(MAX(IF(Table34[Country]=B547,Table34[Year],0)),IF(Table34[Country]=B547,Table34[Year],"")))),"",INDEX(Table34[Primary completion rate (%)],MATCH(MAX(IF(Table34[Country]=B547,Table34[Year],0)),IF(Table34[Country]=B547,Table34[Year],"")))*100))</f>
        <v/>
      </c>
      <c r="M547" s="3" t="str">
        <f t="shared" si="19"/>
        <v/>
      </c>
    </row>
    <row r="548" spans="1:13" ht="20.399999999999999" x14ac:dyDescent="0.25">
      <c r="A548" s="2" t="s">
        <v>207</v>
      </c>
      <c r="B548" s="2" t="s">
        <v>161</v>
      </c>
      <c r="C548" s="4"/>
      <c r="D548" s="4"/>
      <c r="E548" s="4"/>
      <c r="F548" s="4"/>
      <c r="G548" s="4"/>
      <c r="H548" s="4"/>
      <c r="I548" s="4"/>
      <c r="J548" s="4" t="str">
        <f t="shared" si="18"/>
        <v/>
      </c>
      <c r="K548" s="4"/>
      <c r="L548" s="4" t="str">
        <f t="array" ref="L548">(IF(ISERROR(INDEX(Table34[Primary completion rate (%)],MATCH(MAX(IF(Table34[Country]=B548,Table34[Year],0)),IF(Table34[Country]=B548,Table34[Year],"")))),"",INDEX(Table34[Primary completion rate (%)],MATCH(MAX(IF(Table34[Country]=B548,Table34[Year],0)),IF(Table34[Country]=B548,Table34[Year],"")))*100))</f>
        <v/>
      </c>
      <c r="M548" s="4" t="str">
        <f t="shared" si="19"/>
        <v/>
      </c>
    </row>
    <row r="549" spans="1:13" ht="20.399999999999999" x14ac:dyDescent="0.25">
      <c r="A549" s="2" t="s">
        <v>207</v>
      </c>
      <c r="B549" s="2" t="s">
        <v>162</v>
      </c>
      <c r="C549" s="3"/>
      <c r="D549" s="3"/>
      <c r="E549" s="3"/>
      <c r="F549" s="3"/>
      <c r="G549" s="3"/>
      <c r="H549" s="3"/>
      <c r="I549" s="3"/>
      <c r="J549" s="3" t="str">
        <f t="shared" si="18"/>
        <v/>
      </c>
      <c r="K549" s="3"/>
      <c r="L549" s="3" t="str">
        <f t="array" ref="L549">(IF(ISERROR(INDEX(Table34[Primary completion rate (%)],MATCH(MAX(IF(Table34[Country]=B549,Table34[Year],0)),IF(Table34[Country]=B549,Table34[Year],"")))),"",INDEX(Table34[Primary completion rate (%)],MATCH(MAX(IF(Table34[Country]=B549,Table34[Year],0)),IF(Table34[Country]=B549,Table34[Year],"")))*100))</f>
        <v/>
      </c>
      <c r="M549" s="3" t="str">
        <f t="shared" si="19"/>
        <v/>
      </c>
    </row>
    <row r="550" spans="1:13" ht="20.399999999999999" x14ac:dyDescent="0.25">
      <c r="A550" s="2" t="s">
        <v>207</v>
      </c>
      <c r="B550" s="2" t="s">
        <v>163</v>
      </c>
      <c r="C550" s="4"/>
      <c r="D550" s="6">
        <v>94.793710000000004</v>
      </c>
      <c r="E550" s="4"/>
      <c r="F550" s="4"/>
      <c r="G550" s="4"/>
      <c r="H550" s="4"/>
      <c r="I550" s="4"/>
      <c r="J550" s="4">
        <f t="shared" si="18"/>
        <v>94.793710000000004</v>
      </c>
      <c r="K550" s="4"/>
      <c r="L550" s="4">
        <f t="array" ref="L550">(IF(ISERROR(INDEX(Table34[Primary completion rate (%)],MATCH(MAX(IF(Table34[Country]=B550,Table34[Year],0)),IF(Table34[Country]=B550,Table34[Year],"")))),"",INDEX(Table34[Primary completion rate (%)],MATCH(MAX(IF(Table34[Country]=B550,Table34[Year],0)),IF(Table34[Country]=B550,Table34[Year],"")))*100))</f>
        <v>94.64273</v>
      </c>
      <c r="M550" s="4">
        <f t="shared" si="19"/>
        <v>94.793710000000004</v>
      </c>
    </row>
    <row r="551" spans="1:13" ht="20.399999999999999" x14ac:dyDescent="0.25">
      <c r="A551" s="2" t="s">
        <v>207</v>
      </c>
      <c r="B551" s="2" t="s">
        <v>164</v>
      </c>
      <c r="C551" s="5">
        <v>18.16442</v>
      </c>
      <c r="D551" s="3"/>
      <c r="E551" s="3"/>
      <c r="F551" s="3"/>
      <c r="G551" s="3"/>
      <c r="H551" s="3"/>
      <c r="I551" s="3"/>
      <c r="J551" s="3">
        <f t="shared" si="18"/>
        <v>18.16442</v>
      </c>
      <c r="K551" s="3"/>
      <c r="L551" s="3">
        <f t="array" ref="L551">(IF(ISERROR(INDEX(Table34[Primary completion rate (%)],MATCH(MAX(IF(Table34[Country]=B551,Table34[Year],0)),IF(Table34[Country]=B551,Table34[Year],"")))),"",INDEX(Table34[Primary completion rate (%)],MATCH(MAX(IF(Table34[Country]=B551,Table34[Year],0)),IF(Table34[Country]=B551,Table34[Year],"")))*100))</f>
        <v>29.53002</v>
      </c>
      <c r="M551" s="3">
        <f t="shared" si="19"/>
        <v>18.16442</v>
      </c>
    </row>
    <row r="552" spans="1:13" ht="20.399999999999999" x14ac:dyDescent="0.25">
      <c r="A552" s="2" t="s">
        <v>207</v>
      </c>
      <c r="B552" s="2" t="s">
        <v>165</v>
      </c>
      <c r="C552" s="4"/>
      <c r="D552" s="4"/>
      <c r="E552" s="4"/>
      <c r="F552" s="4"/>
      <c r="G552" s="4"/>
      <c r="H552" s="4"/>
      <c r="I552" s="4"/>
      <c r="J552" s="4" t="str">
        <f t="shared" si="18"/>
        <v/>
      </c>
      <c r="K552" s="4"/>
      <c r="L552" s="4" t="str">
        <f t="array" ref="L552">(IF(ISBLANK(INDEX(Table34[Primary completion rate (%)],MATCH(MAX(IF(Table34[Country]=B552,Table34[Year],0)),IF(Table34[Country]=B552,Table34[Year],"")))),"",INDEX(Table34[Primary completion rate (%)],MATCH(MAX(IF(Table34[Country]=B552,Table34[Year],0)),IF(Table34[Country]=B552,Table34[Year],"")))*100))</f>
        <v/>
      </c>
      <c r="M552" s="4" t="str">
        <f t="shared" si="19"/>
        <v/>
      </c>
    </row>
    <row r="553" spans="1:13" ht="20.399999999999999" x14ac:dyDescent="0.25">
      <c r="A553" s="2" t="s">
        <v>207</v>
      </c>
      <c r="B553" s="2" t="s">
        <v>166</v>
      </c>
      <c r="C553" s="3"/>
      <c r="D553" s="3"/>
      <c r="E553" s="3"/>
      <c r="F553" s="3"/>
      <c r="G553" s="3"/>
      <c r="H553" s="3"/>
      <c r="I553" s="3"/>
      <c r="J553" s="3" t="str">
        <f t="shared" si="18"/>
        <v/>
      </c>
      <c r="K553" s="3"/>
      <c r="L553" s="3" t="str">
        <f t="array" ref="L553">(IF(ISERROR(INDEX(Table34[Primary completion rate (%)],MATCH(MAX(IF(Table34[Country]=B553,Table34[Year],0)),IF(Table34[Country]=B553,Table34[Year],"")))),"",INDEX(Table34[Primary completion rate (%)],MATCH(MAX(IF(Table34[Country]=B553,Table34[Year],0)),IF(Table34[Country]=B553,Table34[Year],"")))*100))</f>
        <v/>
      </c>
      <c r="M553" s="3" t="str">
        <f t="shared" si="19"/>
        <v/>
      </c>
    </row>
    <row r="554" spans="1:13" ht="20.399999999999999" x14ac:dyDescent="0.25">
      <c r="A554" s="2" t="s">
        <v>207</v>
      </c>
      <c r="B554" s="2" t="s">
        <v>167</v>
      </c>
      <c r="C554" s="4"/>
      <c r="D554" s="4"/>
      <c r="E554" s="4"/>
      <c r="F554" s="4"/>
      <c r="G554" s="6">
        <v>64.438130000000001</v>
      </c>
      <c r="H554" s="4"/>
      <c r="I554" s="4"/>
      <c r="J554" s="4">
        <f t="shared" si="18"/>
        <v>64.438130000000001</v>
      </c>
      <c r="K554" s="4"/>
      <c r="L554" s="4">
        <f t="array" ref="L554">(IF(ISERROR(INDEX(Table34[Primary completion rate (%)],MATCH(MAX(IF(Table34[Country]=B554,Table34[Year],0)),IF(Table34[Country]=B554,Table34[Year],"")))),"",INDEX(Table34[Primary completion rate (%)],MATCH(MAX(IF(Table34[Country]=B554,Table34[Year],0)),IF(Table34[Country]=B554,Table34[Year],"")))*100))</f>
        <v>67.96584</v>
      </c>
      <c r="M554" s="4">
        <f t="shared" si="19"/>
        <v>64.438130000000001</v>
      </c>
    </row>
    <row r="555" spans="1:13" ht="20.399999999999999" x14ac:dyDescent="0.25">
      <c r="A555" s="2" t="s">
        <v>207</v>
      </c>
      <c r="B555" s="2" t="s">
        <v>168</v>
      </c>
      <c r="C555" s="5">
        <v>83.384169999999997</v>
      </c>
      <c r="D555" s="3"/>
      <c r="E555" s="3"/>
      <c r="F555" s="3"/>
      <c r="G555" s="3"/>
      <c r="H555" s="3"/>
      <c r="I555" s="3"/>
      <c r="J555" s="3">
        <f t="shared" si="18"/>
        <v>83.384169999999997</v>
      </c>
      <c r="K555" s="3"/>
      <c r="L555" s="3">
        <f t="array" ref="L555">(IF(ISERROR(INDEX(Table34[Primary completion rate (%)],MATCH(MAX(IF(Table34[Country]=B555,Table34[Year],0)),IF(Table34[Country]=B555,Table34[Year],"")))),"",INDEX(Table34[Primary completion rate (%)],MATCH(MAX(IF(Table34[Country]=B555,Table34[Year],0)),IF(Table34[Country]=B555,Table34[Year],"")))*100))</f>
        <v>87.426469999999995</v>
      </c>
      <c r="M555" s="3">
        <f t="shared" si="19"/>
        <v>83.384169999999997</v>
      </c>
    </row>
    <row r="556" spans="1:13" ht="20.399999999999999" x14ac:dyDescent="0.25">
      <c r="A556" s="2" t="s">
        <v>207</v>
      </c>
      <c r="B556" s="2" t="s">
        <v>169</v>
      </c>
      <c r="C556" s="6">
        <v>73.750919999999994</v>
      </c>
      <c r="D556" s="4"/>
      <c r="E556" s="4"/>
      <c r="F556" s="4"/>
      <c r="G556" s="4"/>
      <c r="H556" s="4"/>
      <c r="I556" s="4"/>
      <c r="J556" s="4">
        <f t="shared" si="18"/>
        <v>73.750919999999994</v>
      </c>
      <c r="K556" s="4"/>
      <c r="L556" s="4">
        <f t="array" ref="L556">(IF(ISERROR(INDEX(Table34[Primary completion rate (%)],MATCH(MAX(IF(Table34[Country]=B556,Table34[Year],0)),IF(Table34[Country]=B556,Table34[Year],"")))),"",INDEX(Table34[Primary completion rate (%)],MATCH(MAX(IF(Table34[Country]=B556,Table34[Year],0)),IF(Table34[Country]=B556,Table34[Year],"")))*100))</f>
        <v>80.120429999999999</v>
      </c>
      <c r="M556" s="4">
        <f t="shared" si="19"/>
        <v>73.750919999999994</v>
      </c>
    </row>
    <row r="557" spans="1:13" ht="20.399999999999999" x14ac:dyDescent="0.25">
      <c r="A557" s="2" t="s">
        <v>207</v>
      </c>
      <c r="B557" s="2" t="s">
        <v>170</v>
      </c>
      <c r="C557" s="3"/>
      <c r="D557" s="3"/>
      <c r="E557" s="3"/>
      <c r="F557" s="3"/>
      <c r="G557" s="3"/>
      <c r="H557" s="3"/>
      <c r="I557" s="3"/>
      <c r="J557" s="3" t="str">
        <f t="shared" si="18"/>
        <v/>
      </c>
      <c r="K557" s="3"/>
      <c r="L557" s="3" t="str">
        <f t="array" ref="L557">(IF(ISBLANK(INDEX(Table34[Primary completion rate (%)],MATCH(MAX(IF(Table34[Country]=B557,Table34[Year],0)),IF(Table34[Country]=B557,Table34[Year],"")))),"",INDEX(Table34[Primary completion rate (%)],MATCH(MAX(IF(Table34[Country]=B557,Table34[Year],0)),IF(Table34[Country]=B557,Table34[Year],"")))*100))</f>
        <v/>
      </c>
      <c r="M557" s="3" t="str">
        <f t="shared" si="19"/>
        <v/>
      </c>
    </row>
    <row r="558" spans="1:13" ht="20.399999999999999" x14ac:dyDescent="0.25">
      <c r="A558" s="2" t="s">
        <v>207</v>
      </c>
      <c r="B558" s="2" t="s">
        <v>171</v>
      </c>
      <c r="C558" s="4"/>
      <c r="D558" s="4"/>
      <c r="E558" s="4"/>
      <c r="F558" s="4"/>
      <c r="G558" s="4"/>
      <c r="H558" s="4"/>
      <c r="I558" s="4"/>
      <c r="J558" s="4" t="str">
        <f t="shared" si="18"/>
        <v/>
      </c>
      <c r="K558" s="4"/>
      <c r="L558" s="4" t="str">
        <f t="array" ref="L558">(IF(ISBLANK(INDEX(Table34[Primary completion rate (%)],MATCH(MAX(IF(Table34[Country]=B558,Table34[Year],0)),IF(Table34[Country]=B558,Table34[Year],"")))),"",INDEX(Table34[Primary completion rate (%)],MATCH(MAX(IF(Table34[Country]=B558,Table34[Year],0)),IF(Table34[Country]=B558,Table34[Year],"")))*100))</f>
        <v/>
      </c>
      <c r="M558" s="4" t="str">
        <f t="shared" si="19"/>
        <v/>
      </c>
    </row>
    <row r="559" spans="1:13" ht="20.399999999999999" x14ac:dyDescent="0.25">
      <c r="A559" s="2" t="s">
        <v>207</v>
      </c>
      <c r="B559" s="2" t="s">
        <v>172</v>
      </c>
      <c r="C559" s="3"/>
      <c r="D559" s="3"/>
      <c r="E559" s="3"/>
      <c r="F559" s="3"/>
      <c r="G559" s="3"/>
      <c r="H559" s="3"/>
      <c r="I559" s="3"/>
      <c r="J559" s="3" t="str">
        <f t="shared" si="18"/>
        <v/>
      </c>
      <c r="K559" s="3"/>
      <c r="L559" s="3" t="str">
        <f t="array" ref="L559">(IF(ISERROR(INDEX(Table34[Primary completion rate (%)],MATCH(MAX(IF(Table34[Country]=B559,Table34[Year],0)),IF(Table34[Country]=B559,Table34[Year],"")))),"",INDEX(Table34[Primary completion rate (%)],MATCH(MAX(IF(Table34[Country]=B559,Table34[Year],0)),IF(Table34[Country]=B559,Table34[Year],"")))*100))</f>
        <v/>
      </c>
      <c r="M559" s="3" t="str">
        <f t="shared" si="19"/>
        <v/>
      </c>
    </row>
    <row r="560" spans="1:13" ht="20.399999999999999" x14ac:dyDescent="0.25">
      <c r="A560" s="2" t="s">
        <v>207</v>
      </c>
      <c r="B560" s="2" t="s">
        <v>173</v>
      </c>
      <c r="C560" s="4"/>
      <c r="D560" s="4"/>
      <c r="E560" s="6">
        <v>97.762950000000004</v>
      </c>
      <c r="F560" s="4"/>
      <c r="G560" s="4"/>
      <c r="H560" s="4"/>
      <c r="I560" s="4"/>
      <c r="J560" s="4">
        <f t="shared" si="18"/>
        <v>97.762950000000004</v>
      </c>
      <c r="K560" s="4"/>
      <c r="L560" s="4">
        <f t="array" ref="L560">(IF(ISERROR(INDEX(Table34[Primary completion rate (%)],MATCH(MAX(IF(Table34[Country]=B560,Table34[Year],0)),IF(Table34[Country]=B560,Table34[Year],"")))),"",INDEX(Table34[Primary completion rate (%)],MATCH(MAX(IF(Table34[Country]=B560,Table34[Year],0)),IF(Table34[Country]=B560,Table34[Year],"")))*100))</f>
        <v>94.556330000000003</v>
      </c>
      <c r="M560" s="4">
        <f t="shared" si="19"/>
        <v>97.762950000000004</v>
      </c>
    </row>
    <row r="561" spans="1:13" ht="20.399999999999999" x14ac:dyDescent="0.25">
      <c r="A561" s="2" t="s">
        <v>207</v>
      </c>
      <c r="B561" s="2" t="s">
        <v>174</v>
      </c>
      <c r="C561" s="3"/>
      <c r="D561" s="3"/>
      <c r="E561" s="3"/>
      <c r="F561" s="5">
        <v>99.252170000000007</v>
      </c>
      <c r="G561" s="3"/>
      <c r="H561" s="3"/>
      <c r="I561" s="3"/>
      <c r="J561" s="3">
        <f t="shared" si="18"/>
        <v>99.252170000000007</v>
      </c>
      <c r="K561" s="3"/>
      <c r="L561" s="3" t="str">
        <f t="array" ref="L561">(IF(ISERROR(INDEX(Table34[Primary completion rate (%)],MATCH(MAX(IF(Table34[Country]=B561,Table34[Year],0)),IF(Table34[Country]=B561,Table34[Year],"")))),"",INDEX(Table34[Primary completion rate (%)],MATCH(MAX(IF(Table34[Country]=B561,Table34[Year],0)),IF(Table34[Country]=B561,Table34[Year],"")))*100))</f>
        <v/>
      </c>
      <c r="M561" s="3">
        <f t="shared" si="19"/>
        <v>99.252170000000007</v>
      </c>
    </row>
    <row r="562" spans="1:13" ht="30.6" x14ac:dyDescent="0.25">
      <c r="A562" s="2" t="s">
        <v>215</v>
      </c>
      <c r="B562" s="2" t="s">
        <v>73</v>
      </c>
      <c r="C562" s="4">
        <v>0.72724</v>
      </c>
      <c r="D562" s="4"/>
      <c r="E562" s="4"/>
      <c r="F562" s="4"/>
      <c r="G562" s="4"/>
      <c r="H562" s="4"/>
      <c r="I562" s="4"/>
      <c r="J562" s="4">
        <f t="shared" ref="J562:J625" si="20">IFERROR(LOOKUP(2,1/(C562:I562&lt;&gt;""),C562:I562),"")</f>
        <v>0.72724</v>
      </c>
      <c r="K562" s="4"/>
      <c r="L562" s="4">
        <f t="array" ref="L562">(IF(ISERROR(INDEX(Table34[Mean years of education (years)],MATCH(MAX(IF(Table34[Country]=B562,Table34[Year],0)),IF(Table34[Country]=B562,Table34[Year],"")))),"",INDEX(Table34[Mean years of education (years)],MATCH(MAX(IF(Table34[Country]=B562,Table34[Year],0)),IF(Table34[Country]=B562,Table34[Year],"")))))</f>
        <v>3.8112509999999999</v>
      </c>
      <c r="M562" s="4">
        <f t="shared" ref="M562:M625" si="21">IF(ISNUMBER(J562),J562,IF(ISNUMBER(K562),K562,IF(ISBLANK(L562),"",L562)))</f>
        <v>0.72724</v>
      </c>
    </row>
    <row r="563" spans="1:13" ht="20.399999999999999" x14ac:dyDescent="0.25">
      <c r="A563" s="2" t="s">
        <v>207</v>
      </c>
      <c r="B563" s="2" t="s">
        <v>176</v>
      </c>
      <c r="C563" s="3"/>
      <c r="D563" s="3"/>
      <c r="E563" s="3"/>
      <c r="F563" s="3"/>
      <c r="G563" s="3"/>
      <c r="H563" s="3"/>
      <c r="I563" s="3"/>
      <c r="J563" s="3" t="str">
        <f t="shared" si="20"/>
        <v/>
      </c>
      <c r="K563" s="3"/>
      <c r="L563" s="3" t="str">
        <f t="array" ref="L563">(IF(ISERROR(INDEX(Table34[Primary completion rate (%)],MATCH(MAX(IF(Table34[Country]=B563,Table34[Year],0)),IF(Table34[Country]=B563,Table34[Year],"")))),"",INDEX(Table34[Primary completion rate (%)],MATCH(MAX(IF(Table34[Country]=B563,Table34[Year],0)),IF(Table34[Country]=B563,Table34[Year],"")))*100))</f>
        <v/>
      </c>
      <c r="M563" s="3" t="str">
        <f t="shared" si="21"/>
        <v/>
      </c>
    </row>
    <row r="564" spans="1:13" ht="20.399999999999999" x14ac:dyDescent="0.25">
      <c r="A564" s="2" t="s">
        <v>207</v>
      </c>
      <c r="B564" s="2" t="s">
        <v>177</v>
      </c>
      <c r="C564" s="6">
        <v>53.489730000000002</v>
      </c>
      <c r="D564" s="4"/>
      <c r="E564" s="4"/>
      <c r="F564" s="4"/>
      <c r="G564" s="6">
        <v>57.591639999999998</v>
      </c>
      <c r="H564" s="4"/>
      <c r="I564" s="4"/>
      <c r="J564" s="4">
        <f t="shared" si="20"/>
        <v>57.591639999999998</v>
      </c>
      <c r="K564" s="4"/>
      <c r="L564" s="4">
        <f t="array" ref="L564">(IF(ISERROR(INDEX(Table34[Primary completion rate (%)],MATCH(MAX(IF(Table34[Country]=B564,Table34[Year],0)),IF(Table34[Country]=B564,Table34[Year],"")))),"",INDEX(Table34[Primary completion rate (%)],MATCH(MAX(IF(Table34[Country]=B564,Table34[Year],0)),IF(Table34[Country]=B564,Table34[Year],"")))*100))</f>
        <v>58.321730000000002</v>
      </c>
      <c r="M564" s="4">
        <f t="shared" si="21"/>
        <v>57.591639999999998</v>
      </c>
    </row>
    <row r="565" spans="1:13" ht="20.399999999999999" x14ac:dyDescent="0.25">
      <c r="A565" s="2" t="s">
        <v>207</v>
      </c>
      <c r="B565" s="2" t="s">
        <v>178</v>
      </c>
      <c r="C565" s="3"/>
      <c r="D565" s="3"/>
      <c r="E565" s="3"/>
      <c r="F565" s="3"/>
      <c r="G565" s="3"/>
      <c r="H565" s="3"/>
      <c r="I565" s="3"/>
      <c r="J565" s="3" t="str">
        <f t="shared" si="20"/>
        <v/>
      </c>
      <c r="K565" s="3"/>
      <c r="L565" s="3" t="str">
        <f t="array" ref="L565">(IF(ISERROR(INDEX(Table34[Primary completion rate (%)],MATCH(MAX(IF(Table34[Country]=B565,Table34[Year],0)),IF(Table34[Country]=B565,Table34[Year],"")))),"",INDEX(Table34[Primary completion rate (%)],MATCH(MAX(IF(Table34[Country]=B565,Table34[Year],0)),IF(Table34[Country]=B565,Table34[Year],"")))*100))</f>
        <v/>
      </c>
      <c r="M565" s="3" t="str">
        <f t="shared" si="21"/>
        <v/>
      </c>
    </row>
    <row r="566" spans="1:13" ht="20.399999999999999" x14ac:dyDescent="0.25">
      <c r="A566" s="2" t="s">
        <v>207</v>
      </c>
      <c r="B566" s="2" t="s">
        <v>179</v>
      </c>
      <c r="C566" s="4"/>
      <c r="D566" s="4"/>
      <c r="E566" s="4"/>
      <c r="F566" s="4"/>
      <c r="G566" s="4"/>
      <c r="H566" s="4"/>
      <c r="I566" s="4"/>
      <c r="J566" s="4" t="str">
        <f t="shared" si="20"/>
        <v/>
      </c>
      <c r="K566" s="4"/>
      <c r="L566" s="4" t="str">
        <f t="array" ref="L566">(IF(ISERROR(INDEX(Table34[Primary completion rate (%)],MATCH(MAX(IF(Table34[Country]=B566,Table34[Year],0)),IF(Table34[Country]=B566,Table34[Year],"")))),"",INDEX(Table34[Primary completion rate (%)],MATCH(MAX(IF(Table34[Country]=B566,Table34[Year],0)),IF(Table34[Country]=B566,Table34[Year],"")))*100))</f>
        <v/>
      </c>
      <c r="M566" s="4" t="str">
        <f t="shared" si="21"/>
        <v/>
      </c>
    </row>
    <row r="567" spans="1:13" ht="20.399999999999999" x14ac:dyDescent="0.25">
      <c r="A567" s="2" t="s">
        <v>207</v>
      </c>
      <c r="B567" s="2" t="s">
        <v>180</v>
      </c>
      <c r="C567" s="3"/>
      <c r="D567" s="3"/>
      <c r="E567" s="5">
        <v>95.036869999999993</v>
      </c>
      <c r="F567" s="3"/>
      <c r="G567" s="3"/>
      <c r="H567" s="3"/>
      <c r="I567" s="3"/>
      <c r="J567" s="3">
        <f t="shared" si="20"/>
        <v>95.036869999999993</v>
      </c>
      <c r="K567" s="3"/>
      <c r="L567" s="3">
        <f t="array" ref="L567">(IF(ISERROR(INDEX(Table34[Primary completion rate (%)],MATCH(MAX(IF(Table34[Country]=B567,Table34[Year],0)),IF(Table34[Country]=B567,Table34[Year],"")))),"",INDEX(Table34[Primary completion rate (%)],MATCH(MAX(IF(Table34[Country]=B567,Table34[Year],0)),IF(Table34[Country]=B567,Table34[Year],"")))*100))</f>
        <v>91.06147</v>
      </c>
      <c r="M567" s="3">
        <f t="shared" si="21"/>
        <v>95.036869999999993</v>
      </c>
    </row>
    <row r="568" spans="1:13" ht="20.399999999999999" x14ac:dyDescent="0.25">
      <c r="A568" s="2" t="s">
        <v>207</v>
      </c>
      <c r="B568" s="2" t="s">
        <v>181</v>
      </c>
      <c r="C568" s="4"/>
      <c r="D568" s="4"/>
      <c r="E568" s="4"/>
      <c r="F568" s="4"/>
      <c r="G568" s="4"/>
      <c r="H568" s="4"/>
      <c r="I568" s="4"/>
      <c r="J568" s="4" t="str">
        <f t="shared" si="20"/>
        <v/>
      </c>
      <c r="K568" s="4"/>
      <c r="L568" s="4" t="str">
        <f t="array" ref="L568">(IF(ISERROR(INDEX(Table34[Primary completion rate (%)],MATCH(MAX(IF(Table34[Country]=B568,Table34[Year],0)),IF(Table34[Country]=B568,Table34[Year],"")))),"",INDEX(Table34[Primary completion rate (%)],MATCH(MAX(IF(Table34[Country]=B568,Table34[Year],0)),IF(Table34[Country]=B568,Table34[Year],"")))*100))</f>
        <v/>
      </c>
      <c r="M568" s="4" t="str">
        <f t="shared" si="21"/>
        <v/>
      </c>
    </row>
    <row r="569" spans="1:13" ht="20.399999999999999" x14ac:dyDescent="0.25">
      <c r="A569" s="2" t="s">
        <v>207</v>
      </c>
      <c r="B569" s="2" t="s">
        <v>182</v>
      </c>
      <c r="C569" s="3"/>
      <c r="D569" s="3"/>
      <c r="E569" s="3"/>
      <c r="F569" s="3"/>
      <c r="G569" s="3"/>
      <c r="H569" s="3"/>
      <c r="I569" s="3"/>
      <c r="J569" s="3" t="str">
        <f t="shared" si="20"/>
        <v/>
      </c>
      <c r="K569" s="3"/>
      <c r="L569" s="3" t="str">
        <f t="array" ref="L569">(IF(ISERROR(INDEX(Table34[Primary completion rate (%)],MATCH(MAX(IF(Table34[Country]=B569,Table34[Year],0)),IF(Table34[Country]=B569,Table34[Year],"")))),"",INDEX(Table34[Primary completion rate (%)],MATCH(MAX(IF(Table34[Country]=B569,Table34[Year],0)),IF(Table34[Country]=B569,Table34[Year],"")))*100))</f>
        <v/>
      </c>
      <c r="M569" s="3" t="str">
        <f t="shared" si="21"/>
        <v/>
      </c>
    </row>
    <row r="570" spans="1:13" ht="20.399999999999999" x14ac:dyDescent="0.25">
      <c r="A570" s="2" t="s">
        <v>207</v>
      </c>
      <c r="B570" s="2" t="s">
        <v>183</v>
      </c>
      <c r="C570" s="4"/>
      <c r="D570" s="4"/>
      <c r="E570" s="4"/>
      <c r="F570" s="4"/>
      <c r="G570" s="4"/>
      <c r="H570" s="4"/>
      <c r="I570" s="4"/>
      <c r="J570" s="4" t="str">
        <f t="shared" si="20"/>
        <v/>
      </c>
      <c r="K570" s="4"/>
      <c r="L570" s="4" t="str">
        <f t="array" ref="L570">(IF(ISERROR(INDEX(Table34[Primary completion rate (%)],MATCH(MAX(IF(Table34[Country]=B570,Table34[Year],0)),IF(Table34[Country]=B570,Table34[Year],"")))),"",INDEX(Table34[Primary completion rate (%)],MATCH(MAX(IF(Table34[Country]=B570,Table34[Year],0)),IF(Table34[Country]=B570,Table34[Year],"")))*100))</f>
        <v/>
      </c>
      <c r="M570" s="4" t="str">
        <f t="shared" si="21"/>
        <v/>
      </c>
    </row>
    <row r="571" spans="1:13" ht="20.399999999999999" x14ac:dyDescent="0.25">
      <c r="A571" s="2" t="s">
        <v>207</v>
      </c>
      <c r="B571" s="2" t="s">
        <v>184</v>
      </c>
      <c r="C571" s="3"/>
      <c r="D571" s="5">
        <v>43.18282</v>
      </c>
      <c r="E571" s="3"/>
      <c r="F571" s="3"/>
      <c r="G571" s="3"/>
      <c r="H571" s="3"/>
      <c r="I571" s="3"/>
      <c r="J571" s="3">
        <f t="shared" si="20"/>
        <v>43.18282</v>
      </c>
      <c r="K571" s="3"/>
      <c r="L571" s="3">
        <f t="array" ref="L571">(IF(ISERROR(INDEX(Table34[Primary completion rate (%)],MATCH(MAX(IF(Table34[Country]=B571,Table34[Year],0)),IF(Table34[Country]=B571,Table34[Year],"")))),"",INDEX(Table34[Primary completion rate (%)],MATCH(MAX(IF(Table34[Country]=B571,Table34[Year],0)),IF(Table34[Country]=B571,Table34[Year],"")))*100))</f>
        <v>48.943809999999999</v>
      </c>
      <c r="M571" s="3">
        <f t="shared" si="21"/>
        <v>43.18282</v>
      </c>
    </row>
    <row r="572" spans="1:13" ht="20.399999999999999" x14ac:dyDescent="0.25">
      <c r="A572" s="2" t="s">
        <v>207</v>
      </c>
      <c r="B572" s="2" t="s">
        <v>185</v>
      </c>
      <c r="C572" s="4"/>
      <c r="D572" s="4"/>
      <c r="E572" s="4"/>
      <c r="F572" s="4"/>
      <c r="G572" s="4"/>
      <c r="H572" s="4"/>
      <c r="I572" s="4"/>
      <c r="J572" s="4" t="str">
        <f t="shared" si="20"/>
        <v/>
      </c>
      <c r="K572" s="4"/>
      <c r="L572" s="4">
        <f t="array" ref="L572">(IF(ISERROR(INDEX(Table34[Primary completion rate (%)],MATCH(MAX(IF(Table34[Country]=B572,Table34[Year],0)),IF(Table34[Country]=B572,Table34[Year],"")))),"",INDEX(Table34[Primary completion rate (%)],MATCH(MAX(IF(Table34[Country]=B572,Table34[Year],0)),IF(Table34[Country]=B572,Table34[Year],"")))*100))</f>
        <v>99.642030000000005</v>
      </c>
      <c r="M572" s="4">
        <f t="shared" si="21"/>
        <v>99.642030000000005</v>
      </c>
    </row>
    <row r="573" spans="1:13" ht="20.399999999999999" x14ac:dyDescent="0.25">
      <c r="A573" s="2" t="s">
        <v>207</v>
      </c>
      <c r="B573" s="2" t="s">
        <v>186</v>
      </c>
      <c r="C573" s="3"/>
      <c r="D573" s="3"/>
      <c r="E573" s="3"/>
      <c r="F573" s="3"/>
      <c r="G573" s="3"/>
      <c r="H573" s="3"/>
      <c r="I573" s="3"/>
      <c r="J573" s="3" t="str">
        <f t="shared" si="20"/>
        <v/>
      </c>
      <c r="K573" s="3"/>
      <c r="L573" s="3" t="str">
        <f t="array" ref="L573">(IF(ISERROR(INDEX(Table34[Primary completion rate (%)],MATCH(MAX(IF(Table34[Country]=B573,Table34[Year],0)),IF(Table34[Country]=B573,Table34[Year],"")))),"",INDEX(Table34[Primary completion rate (%)],MATCH(MAX(IF(Table34[Country]=B573,Table34[Year],0)),IF(Table34[Country]=B573,Table34[Year],"")))*100))</f>
        <v/>
      </c>
      <c r="M573" s="3" t="str">
        <f t="shared" si="21"/>
        <v/>
      </c>
    </row>
    <row r="574" spans="1:13" ht="30.6" x14ac:dyDescent="0.25">
      <c r="A574" s="2" t="s">
        <v>216</v>
      </c>
      <c r="B574" s="2" t="s">
        <v>145</v>
      </c>
      <c r="C574" s="4">
        <v>11.565849999999999</v>
      </c>
      <c r="D574" s="4"/>
      <c r="E574" s="4"/>
      <c r="F574" s="4"/>
      <c r="G574" s="4"/>
      <c r="H574" s="4"/>
      <c r="I574" s="4"/>
      <c r="J574" s="4">
        <f t="shared" si="20"/>
        <v>11.565849999999999</v>
      </c>
      <c r="K574" s="4"/>
      <c r="L574" s="4" t="str">
        <f t="array" ref="L574">(IF(ISBLANK(INDEX(Table45[[#All],[Mean years of education (years)]],MATCH(MAX(IF(Table45[[#All],[Country]]=B574,Table45[[#All],[Year]],0)),IF(Table45[[#All],[Country]]=B574,Table45[[#All],[Year]],"")))),"",INDEX(Table45[[#All],[Mean years of education (years)]],MATCH(MAX(IF(Table45[[#All],[Country]]=B574,Table45[[#All],[Year]],0)),IF(Table45[[#All],[Country]]=B574,Table45[[#All],[Year]],"")))))</f>
        <v/>
      </c>
      <c r="M574" s="4">
        <f t="shared" si="21"/>
        <v>11.565849999999999</v>
      </c>
    </row>
    <row r="575" spans="1:13" ht="20.399999999999999" x14ac:dyDescent="0.25">
      <c r="A575" s="2" t="s">
        <v>207</v>
      </c>
      <c r="B575" s="2" t="s">
        <v>188</v>
      </c>
      <c r="C575" s="5">
        <v>72.394210000000001</v>
      </c>
      <c r="D575" s="3"/>
      <c r="E575" s="3"/>
      <c r="F575" s="3"/>
      <c r="G575" s="3"/>
      <c r="H575" s="3"/>
      <c r="I575" s="3"/>
      <c r="J575" s="3">
        <f t="shared" si="20"/>
        <v>72.394210000000001</v>
      </c>
      <c r="K575" s="3"/>
      <c r="L575" s="3">
        <f t="array" ref="L575">(IF(ISERROR(INDEX(Table34[Primary completion rate (%)],MATCH(MAX(IF(Table34[Country]=B575,Table34[Year],0)),IF(Table34[Country]=B575,Table34[Year],"")))),"",INDEX(Table34[Primary completion rate (%)],MATCH(MAX(IF(Table34[Country]=B575,Table34[Year],0)),IF(Table34[Country]=B575,Table34[Year],"")))*100))</f>
        <v>68.648060000000001</v>
      </c>
      <c r="M575" s="3">
        <f t="shared" si="21"/>
        <v>72.394210000000001</v>
      </c>
    </row>
    <row r="576" spans="1:13" ht="20.399999999999999" x14ac:dyDescent="0.25">
      <c r="A576" s="2" t="s">
        <v>207</v>
      </c>
      <c r="B576" s="2" t="s">
        <v>189</v>
      </c>
      <c r="C576" s="6">
        <v>99.708240000000004</v>
      </c>
      <c r="D576" s="4"/>
      <c r="E576" s="4"/>
      <c r="F576" s="4"/>
      <c r="G576" s="4"/>
      <c r="H576" s="4"/>
      <c r="I576" s="4"/>
      <c r="J576" s="4">
        <f t="shared" si="20"/>
        <v>99.708240000000004</v>
      </c>
      <c r="K576" s="4"/>
      <c r="L576" s="4">
        <f t="array" ref="L576">(IF(ISERROR(INDEX(Table34[Primary completion rate (%)],MATCH(MAX(IF(Table34[Country]=B576,Table34[Year],0)),IF(Table34[Country]=B576,Table34[Year],"")))),"",INDEX(Table34[Primary completion rate (%)],MATCH(MAX(IF(Table34[Country]=B576,Table34[Year],0)),IF(Table34[Country]=B576,Table34[Year],"")))*100))</f>
        <v>99.470159999999993</v>
      </c>
      <c r="M576" s="4">
        <f t="shared" si="21"/>
        <v>99.708240000000004</v>
      </c>
    </row>
    <row r="577" spans="1:13" ht="20.399999999999999" x14ac:dyDescent="0.25">
      <c r="A577" s="2" t="s">
        <v>207</v>
      </c>
      <c r="B577" s="2" t="s">
        <v>190</v>
      </c>
      <c r="C577" s="5">
        <v>97.09</v>
      </c>
      <c r="D577" s="5">
        <v>97.94</v>
      </c>
      <c r="E577" s="5">
        <v>98.09</v>
      </c>
      <c r="F577" s="5">
        <v>97.330219999999997</v>
      </c>
      <c r="G577" s="5">
        <v>98.18</v>
      </c>
      <c r="H577" s="3"/>
      <c r="I577" s="3"/>
      <c r="J577" s="3">
        <f t="shared" si="20"/>
        <v>98.18</v>
      </c>
      <c r="K577" s="3"/>
      <c r="L577" s="3">
        <f t="array" ref="L577">(IF(ISERROR(INDEX(Table34[Primary completion rate (%)],MATCH(MAX(IF(Table34[Country]=B577,Table34[Year],0)),IF(Table34[Country]=B577,Table34[Year],"")))),"",INDEX(Table34[Primary completion rate (%)],MATCH(MAX(IF(Table34[Country]=B577,Table34[Year],0)),IF(Table34[Country]=B577,Table34[Year],"")))*100))</f>
        <v>97.607439999999997</v>
      </c>
      <c r="M577" s="3">
        <f t="shared" si="21"/>
        <v>98.18</v>
      </c>
    </row>
    <row r="578" spans="1:13" ht="20.399999999999999" x14ac:dyDescent="0.25">
      <c r="A578" s="2" t="s">
        <v>207</v>
      </c>
      <c r="B578" s="2" t="s">
        <v>191</v>
      </c>
      <c r="C578" s="4"/>
      <c r="D578" s="4"/>
      <c r="E578" s="4"/>
      <c r="F578" s="4"/>
      <c r="G578" s="4"/>
      <c r="H578" s="4"/>
      <c r="I578" s="4"/>
      <c r="J578" s="4" t="str">
        <f t="shared" si="20"/>
        <v/>
      </c>
      <c r="K578" s="4"/>
      <c r="L578" s="4" t="str">
        <f t="array" ref="L578">(IF(ISERROR(INDEX(Table34[Primary completion rate (%)],MATCH(MAX(IF(Table34[Country]=B578,Table34[Year],0)),IF(Table34[Country]=B578,Table34[Year],"")))),"",INDEX(Table34[Primary completion rate (%)],MATCH(MAX(IF(Table34[Country]=B578,Table34[Year],0)),IF(Table34[Country]=B578,Table34[Year],"")))*100))</f>
        <v/>
      </c>
      <c r="M578" s="4" t="str">
        <f t="shared" si="21"/>
        <v/>
      </c>
    </row>
    <row r="579" spans="1:13" ht="20.399999999999999" x14ac:dyDescent="0.25">
      <c r="A579" s="2" t="s">
        <v>207</v>
      </c>
      <c r="B579" s="2" t="s">
        <v>192</v>
      </c>
      <c r="C579" s="3"/>
      <c r="D579" s="3"/>
      <c r="E579" s="3"/>
      <c r="F579" s="3"/>
      <c r="G579" s="3"/>
      <c r="H579" s="3"/>
      <c r="I579" s="3"/>
      <c r="J579" s="3" t="str">
        <f t="shared" si="20"/>
        <v/>
      </c>
      <c r="K579" s="3"/>
      <c r="L579" s="3" t="str">
        <f t="array" ref="L579">(IF(ISERROR(INDEX(Table34[Primary completion rate (%)],MATCH(MAX(IF(Table34[Country]=B579,Table34[Year],0)),IF(Table34[Country]=B579,Table34[Year],"")))),"",INDEX(Table34[Primary completion rate (%)],MATCH(MAX(IF(Table34[Country]=B579,Table34[Year],0)),IF(Table34[Country]=B579,Table34[Year],"")))*100))</f>
        <v/>
      </c>
      <c r="M579" s="3" t="str">
        <f t="shared" si="21"/>
        <v/>
      </c>
    </row>
    <row r="580" spans="1:13" ht="20.399999999999999" x14ac:dyDescent="0.25">
      <c r="A580" s="2" t="s">
        <v>207</v>
      </c>
      <c r="B580" s="2" t="s">
        <v>193</v>
      </c>
      <c r="C580" s="6">
        <v>94.8</v>
      </c>
      <c r="D580" s="6">
        <v>95.39</v>
      </c>
      <c r="E580" s="6">
        <v>95.55</v>
      </c>
      <c r="F580" s="6">
        <v>95.89</v>
      </c>
      <c r="G580" s="4"/>
      <c r="H580" s="4"/>
      <c r="I580" s="4"/>
      <c r="J580" s="4">
        <f t="shared" si="20"/>
        <v>95.89</v>
      </c>
      <c r="K580" s="4"/>
      <c r="L580" s="4" t="str">
        <f t="array" ref="L580">(IF(ISERROR(INDEX(Table34[Primary completion rate (%)],MATCH(MAX(IF(Table34[Country]=B580,Table34[Year],0)),IF(Table34[Country]=B580,Table34[Year],"")))),"",INDEX(Table34[Primary completion rate (%)],MATCH(MAX(IF(Table34[Country]=B580,Table34[Year],0)),IF(Table34[Country]=B580,Table34[Year],"")))*100))</f>
        <v/>
      </c>
      <c r="M580" s="4">
        <f t="shared" si="21"/>
        <v>95.89</v>
      </c>
    </row>
    <row r="581" spans="1:13" ht="20.399999999999999" x14ac:dyDescent="0.25">
      <c r="A581" s="2" t="s">
        <v>207</v>
      </c>
      <c r="B581" s="2" t="s">
        <v>194</v>
      </c>
      <c r="C581" s="3"/>
      <c r="D581" s="5">
        <v>95.741879999999995</v>
      </c>
      <c r="E581" s="3"/>
      <c r="F581" s="3"/>
      <c r="G581" s="3"/>
      <c r="H581" s="3"/>
      <c r="I581" s="3"/>
      <c r="J581" s="3">
        <f t="shared" si="20"/>
        <v>95.741879999999995</v>
      </c>
      <c r="K581" s="3"/>
      <c r="L581" s="3">
        <f t="array" ref="L581">(IF(ISERROR(INDEX(Table34[Primary completion rate (%)],MATCH(MAX(IF(Table34[Country]=B581,Table34[Year],0)),IF(Table34[Country]=B581,Table34[Year],"")))),"",INDEX(Table34[Primary completion rate (%)],MATCH(MAX(IF(Table34[Country]=B581,Table34[Year],0)),IF(Table34[Country]=B581,Table34[Year],"")))*100))</f>
        <v>94.124740000000003</v>
      </c>
      <c r="M581" s="3">
        <f t="shared" si="21"/>
        <v>95.741879999999995</v>
      </c>
    </row>
    <row r="582" spans="1:13" ht="20.399999999999999" x14ac:dyDescent="0.25">
      <c r="A582" s="2" t="s">
        <v>207</v>
      </c>
      <c r="B582" s="2" t="s">
        <v>195</v>
      </c>
      <c r="C582" s="4"/>
      <c r="D582" s="4"/>
      <c r="E582" s="4"/>
      <c r="F582" s="4"/>
      <c r="G582" s="4"/>
      <c r="H582" s="4"/>
      <c r="I582" s="4"/>
      <c r="J582" s="4" t="str">
        <f t="shared" si="20"/>
        <v/>
      </c>
      <c r="K582" s="4"/>
      <c r="L582" s="4">
        <f t="array" ref="L582">(IF(ISERROR(INDEX(Table34[Primary completion rate (%)],MATCH(MAX(IF(Table34[Country]=B582,Table34[Year],0)),IF(Table34[Country]=B582,Table34[Year],"")))),"",INDEX(Table34[Primary completion rate (%)],MATCH(MAX(IF(Table34[Country]=B582,Table34[Year],0)),IF(Table34[Country]=B582,Table34[Year],"")))*100))</f>
        <v>53.913780000000003</v>
      </c>
      <c r="M582" s="4">
        <f t="shared" si="21"/>
        <v>53.913780000000003</v>
      </c>
    </row>
    <row r="583" spans="1:13" ht="20.399999999999999" x14ac:dyDescent="0.25">
      <c r="A583" s="2" t="s">
        <v>207</v>
      </c>
      <c r="B583" s="2" t="s">
        <v>196</v>
      </c>
      <c r="C583" s="5">
        <v>69.298069999999996</v>
      </c>
      <c r="D583" s="3"/>
      <c r="E583" s="3"/>
      <c r="F583" s="5">
        <v>76.048230000000004</v>
      </c>
      <c r="G583" s="3"/>
      <c r="H583" s="3"/>
      <c r="I583" s="3"/>
      <c r="J583" s="3">
        <f t="shared" si="20"/>
        <v>76.048230000000004</v>
      </c>
      <c r="K583" s="3"/>
      <c r="L583" s="3">
        <f t="array" ref="L583">(IF(ISERROR(INDEX(Table34[Primary completion rate (%)],MATCH(MAX(IF(Table34[Country]=B583,Table34[Year],0)),IF(Table34[Country]=B583,Table34[Year],"")))),"",INDEX(Table34[Primary completion rate (%)],MATCH(MAX(IF(Table34[Country]=B583,Table34[Year],0)),IF(Table34[Country]=B583,Table34[Year],"")))*100))</f>
        <v>70.269170000000003</v>
      </c>
      <c r="M583" s="3">
        <f t="shared" si="21"/>
        <v>76.048230000000004</v>
      </c>
    </row>
    <row r="584" spans="1:13" ht="20.399999999999999" x14ac:dyDescent="0.25">
      <c r="A584" s="2" t="s">
        <v>207</v>
      </c>
      <c r="B584" s="2" t="s">
        <v>197</v>
      </c>
      <c r="C584" s="6">
        <v>90.63749</v>
      </c>
      <c r="D584" s="4"/>
      <c r="E584" s="4"/>
      <c r="F584" s="4"/>
      <c r="G584" s="4"/>
      <c r="H584" s="4"/>
      <c r="I584" s="4"/>
      <c r="J584" s="4">
        <f t="shared" si="20"/>
        <v>90.63749</v>
      </c>
      <c r="K584" s="4"/>
      <c r="L584" s="4">
        <f t="array" ref="L584">(IF(ISERROR(INDEX(Table34[Primary completion rate (%)],MATCH(MAX(IF(Table34[Country]=B584,Table34[Year],0)),IF(Table34[Country]=B584,Table34[Year],"")))),"",INDEX(Table34[Primary completion rate (%)],MATCH(MAX(IF(Table34[Country]=B584,Table34[Year],0)),IF(Table34[Country]=B584,Table34[Year],"")))*100))</f>
        <v>91.166659999999993</v>
      </c>
      <c r="M584" s="4">
        <f t="shared" si="21"/>
        <v>90.63749</v>
      </c>
    </row>
    <row r="585" spans="1:13" ht="20.399999999999999" x14ac:dyDescent="0.25">
      <c r="A585" s="2" t="s">
        <v>208</v>
      </c>
      <c r="B585" s="2" t="s">
        <v>4</v>
      </c>
      <c r="C585" s="3"/>
      <c r="D585" s="5">
        <v>53.748930000000001</v>
      </c>
      <c r="E585" s="3"/>
      <c r="F585" s="3"/>
      <c r="G585" s="3"/>
      <c r="H585" s="3"/>
      <c r="I585" s="3"/>
      <c r="J585" s="3">
        <f t="shared" si="20"/>
        <v>53.748930000000001</v>
      </c>
      <c r="K585" s="3"/>
      <c r="L585" s="3">
        <f t="array" ref="L585">(IF(ISERROR(INDEX(Table45[[#All],[Primary completion rate (%)]],MATCH(MAX(IF(Table45[[#All],[Country]]=B585,Table45[[#All],[Year]],0)),IF(Table45[[#All],[Country]]=B585,Table45[[#All],[Year]],"")))),"",INDEX(Table45[[#All],[Primary completion rate (%)]],MATCH(MAX(IF(Table45[[#All],[Country]]=B585,Table45[[#All],[Year]],0)),IF(Table45[[#All],[Country]]=B585,Table45[[#All],[Year]],"")))*100))</f>
        <v>47.258539999999996</v>
      </c>
      <c r="M585" s="3">
        <f t="shared" si="21"/>
        <v>53.748930000000001</v>
      </c>
    </row>
    <row r="586" spans="1:13" ht="20.399999999999999" x14ac:dyDescent="0.25">
      <c r="A586" s="2" t="s">
        <v>208</v>
      </c>
      <c r="B586" s="2" t="s">
        <v>5</v>
      </c>
      <c r="C586" s="4"/>
      <c r="D586" s="4"/>
      <c r="E586" s="4"/>
      <c r="F586" s="4"/>
      <c r="G586" s="4"/>
      <c r="H586" s="4"/>
      <c r="I586" s="4"/>
      <c r="J586" s="4" t="str">
        <f t="shared" si="20"/>
        <v/>
      </c>
      <c r="K586" s="4"/>
      <c r="L586" s="4" t="str">
        <f t="array" ref="L586">(IF(ISERROR(INDEX(Table45[[#All],[Primary completion rate (%)]],MATCH(MAX(IF(Table45[[#All],[Country]]=B586,Table45[[#All],[Year]],0)),IF(Table45[[#All],[Country]]=B586,Table45[[#All],[Year]],"")))),"",INDEX(Table45[[#All],[Primary completion rate (%)]],MATCH(MAX(IF(Table45[[#All],[Country]]=B586,Table45[[#All],[Year]],0)),IF(Table45[[#All],[Country]]=B586,Table45[[#All],[Year]],"")))*100))</f>
        <v/>
      </c>
      <c r="M586" s="4" t="str">
        <f t="shared" si="21"/>
        <v/>
      </c>
    </row>
    <row r="587" spans="1:13" ht="20.399999999999999" x14ac:dyDescent="0.25">
      <c r="A587" s="2" t="s">
        <v>208</v>
      </c>
      <c r="B587" s="2" t="s">
        <v>6</v>
      </c>
      <c r="C587" s="3"/>
      <c r="D587" s="3"/>
      <c r="E587" s="3"/>
      <c r="F587" s="5">
        <v>93.346369999999993</v>
      </c>
      <c r="G587" s="3"/>
      <c r="H587" s="3"/>
      <c r="I587" s="3"/>
      <c r="J587" s="3">
        <f t="shared" si="20"/>
        <v>93.346369999999993</v>
      </c>
      <c r="K587" s="3"/>
      <c r="L587" s="3" t="str">
        <f t="array" ref="L587">(IF(ISERROR(INDEX(Table45[[#All],[Primary completion rate (%)]],MATCH(MAX(IF(Table45[[#All],[Country]]=B587,Table45[[#All],[Year]],0)),IF(Table45[[#All],[Country]]=B587,Table45[[#All],[Year]],"")))),"",INDEX(Table45[[#All],[Primary completion rate (%)]],MATCH(MAX(IF(Table45[[#All],[Country]]=B587,Table45[[#All],[Year]],0)),IF(Table45[[#All],[Country]]=B587,Table45[[#All],[Year]],"")))*100))</f>
        <v/>
      </c>
      <c r="M587" s="3">
        <f t="shared" si="21"/>
        <v>93.346369999999993</v>
      </c>
    </row>
    <row r="588" spans="1:13" ht="20.399999999999999" x14ac:dyDescent="0.25">
      <c r="A588" s="2" t="s">
        <v>208</v>
      </c>
      <c r="B588" s="2" t="s">
        <v>7</v>
      </c>
      <c r="C588" s="4"/>
      <c r="D588" s="4"/>
      <c r="E588" s="4"/>
      <c r="F588" s="4"/>
      <c r="G588" s="4"/>
      <c r="H588" s="4"/>
      <c r="I588" s="4"/>
      <c r="J588" s="4" t="str">
        <f t="shared" si="20"/>
        <v/>
      </c>
      <c r="K588" s="4"/>
      <c r="L588" s="4" t="str">
        <f t="array" ref="L588">(IF(ISERROR(INDEX(Table45[[#All],[Primary completion rate (%)]],MATCH(MAX(IF(Table45[[#All],[Country]]=B588,Table45[[#All],[Year]],0)),IF(Table45[[#All],[Country]]=B588,Table45[[#All],[Year]],"")))),"",INDEX(Table45[[#All],[Primary completion rate (%)]],MATCH(MAX(IF(Table45[[#All],[Country]]=B588,Table45[[#All],[Year]],0)),IF(Table45[[#All],[Country]]=B588,Table45[[#All],[Year]],"")))*100))</f>
        <v/>
      </c>
      <c r="M588" s="4" t="str">
        <f t="shared" si="21"/>
        <v/>
      </c>
    </row>
    <row r="589" spans="1:13" ht="20.399999999999999" x14ac:dyDescent="0.25">
      <c r="A589" s="2" t="s">
        <v>208</v>
      </c>
      <c r="B589" s="2" t="s">
        <v>8</v>
      </c>
      <c r="C589" s="3"/>
      <c r="D589" s="3"/>
      <c r="E589" s="3"/>
      <c r="F589" s="3"/>
      <c r="G589" s="3"/>
      <c r="H589" s="3"/>
      <c r="I589" s="3"/>
      <c r="J589" s="3" t="str">
        <f t="shared" si="20"/>
        <v/>
      </c>
      <c r="K589" s="3"/>
      <c r="L589" s="3" t="str">
        <f t="array" ref="L589">(IF(ISERROR(INDEX(Table45[[#All],[Primary completion rate (%)]],MATCH(MAX(IF(Table45[[#All],[Country]]=B589,Table45[[#All],[Year]],0)),IF(Table45[[#All],[Country]]=B589,Table45[[#All],[Year]],"")))),"",INDEX(Table45[[#All],[Primary completion rate (%)]],MATCH(MAX(IF(Table45[[#All],[Country]]=B589,Table45[[#All],[Year]],0)),IF(Table45[[#All],[Country]]=B589,Table45[[#All],[Year]],"")))*100))</f>
        <v/>
      </c>
      <c r="M589" s="3" t="str">
        <f t="shared" si="21"/>
        <v/>
      </c>
    </row>
    <row r="590" spans="1:13" ht="20.399999999999999" x14ac:dyDescent="0.25">
      <c r="A590" s="2" t="s">
        <v>208</v>
      </c>
      <c r="B590" s="2" t="s">
        <v>9</v>
      </c>
      <c r="C590" s="4"/>
      <c r="D590" s="4"/>
      <c r="E590" s="4"/>
      <c r="F590" s="4"/>
      <c r="G590" s="4"/>
      <c r="H590" s="4"/>
      <c r="I590" s="4"/>
      <c r="J590" s="4" t="str">
        <f t="shared" si="20"/>
        <v/>
      </c>
      <c r="K590" s="4"/>
      <c r="L590" s="4" t="str">
        <f t="array" ref="L590">(IF(ISERROR(INDEX(Table45[[#All],[Primary completion rate (%)]],MATCH(MAX(IF(Table45[[#All],[Country]]=B590,Table45[[#All],[Year]],0)),IF(Table45[[#All],[Country]]=B590,Table45[[#All],[Year]],"")))),"",INDEX(Table45[[#All],[Primary completion rate (%)]],MATCH(MAX(IF(Table45[[#All],[Country]]=B590,Table45[[#All],[Year]],0)),IF(Table45[[#All],[Country]]=B590,Table45[[#All],[Year]],"")))*100))</f>
        <v/>
      </c>
      <c r="M590" s="4" t="str">
        <f t="shared" si="21"/>
        <v/>
      </c>
    </row>
    <row r="591" spans="1:13" ht="20.399999999999999" x14ac:dyDescent="0.25">
      <c r="A591" s="2" t="s">
        <v>208</v>
      </c>
      <c r="B591" s="2" t="s">
        <v>10</v>
      </c>
      <c r="C591" s="5">
        <v>91.088970000000003</v>
      </c>
      <c r="D591" s="3"/>
      <c r="E591" s="3"/>
      <c r="F591" s="3"/>
      <c r="G591" s="3"/>
      <c r="H591" s="3"/>
      <c r="I591" s="3"/>
      <c r="J591" s="3">
        <f t="shared" si="20"/>
        <v>91.088970000000003</v>
      </c>
      <c r="K591" s="3"/>
      <c r="L591" s="3">
        <f t="array" ref="L591">(IF(ISERROR(INDEX(Table45[[#All],[Primary completion rate (%)]],MATCH(MAX(IF(Table45[[#All],[Country]]=B591,Table45[[#All],[Year]],0)),IF(Table45[[#All],[Country]]=B591,Table45[[#All],[Year]],"")))),"",INDEX(Table45[[#All],[Primary completion rate (%)]],MATCH(MAX(IF(Table45[[#All],[Country]]=B591,Table45[[#All],[Year]],0)),IF(Table45[[#All],[Country]]=B591,Table45[[#All],[Year]],"")))*100))</f>
        <v>97.359340000000003</v>
      </c>
      <c r="M591" s="3">
        <f t="shared" si="21"/>
        <v>91.088970000000003</v>
      </c>
    </row>
    <row r="592" spans="1:13" ht="20.399999999999999" x14ac:dyDescent="0.25">
      <c r="A592" s="2" t="s">
        <v>208</v>
      </c>
      <c r="B592" s="2" t="s">
        <v>11</v>
      </c>
      <c r="C592" s="4"/>
      <c r="D592" s="6">
        <v>99.663409999999999</v>
      </c>
      <c r="E592" s="4"/>
      <c r="F592" s="4"/>
      <c r="G592" s="4"/>
      <c r="H592" s="4"/>
      <c r="I592" s="4"/>
      <c r="J592" s="4">
        <f t="shared" si="20"/>
        <v>99.663409999999999</v>
      </c>
      <c r="K592" s="4"/>
      <c r="L592" s="4">
        <f t="array" ref="L592">(IF(ISERROR(INDEX(Table45[[#All],[Primary completion rate (%)]],MATCH(MAX(IF(Table45[[#All],[Country]]=B592,Table45[[#All],[Year]],0)),IF(Table45[[#All],[Country]]=B592,Table45[[#All],[Year]],"")))),"",INDEX(Table45[[#All],[Primary completion rate (%)]],MATCH(MAX(IF(Table45[[#All],[Country]]=B592,Table45[[#All],[Year]],0)),IF(Table45[[#All],[Country]]=B592,Table45[[#All],[Year]],"")))*100))</f>
        <v>100</v>
      </c>
      <c r="M592" s="4">
        <f t="shared" si="21"/>
        <v>99.663409999999999</v>
      </c>
    </row>
    <row r="593" spans="1:13" ht="20.399999999999999" x14ac:dyDescent="0.25">
      <c r="A593" s="2" t="s">
        <v>208</v>
      </c>
      <c r="B593" s="2" t="s">
        <v>12</v>
      </c>
      <c r="C593" s="3"/>
      <c r="D593" s="3"/>
      <c r="E593" s="3"/>
      <c r="F593" s="3"/>
      <c r="G593" s="3"/>
      <c r="H593" s="3"/>
      <c r="I593" s="3"/>
      <c r="J593" s="3" t="str">
        <f t="shared" si="20"/>
        <v/>
      </c>
      <c r="K593" s="3"/>
      <c r="L593" s="3" t="str">
        <f t="array" ref="L593">(IF(ISBLANK(INDEX(Table45[[#All],[Primary completion rate (%)]],MATCH(MAX(IF(Table45[[#All],[Country]]=B593,Table45[[#All],[Year]],0)),IF(Table45[[#All],[Country]]=B593,Table45[[#All],[Year]],"")))),"",INDEX(Table45[[#All],[Primary completion rate (%)]],MATCH(MAX(IF(Table45[[#All],[Country]]=B593,Table45[[#All],[Year]],0)),IF(Table45[[#All],[Country]]=B593,Table45[[#All],[Year]],"")))*100))</f>
        <v/>
      </c>
      <c r="M593" s="3" t="str">
        <f t="shared" si="21"/>
        <v/>
      </c>
    </row>
    <row r="594" spans="1:13" ht="20.399999999999999" x14ac:dyDescent="0.25">
      <c r="A594" s="2" t="s">
        <v>208</v>
      </c>
      <c r="B594" s="2" t="s">
        <v>13</v>
      </c>
      <c r="C594" s="4"/>
      <c r="D594" s="4"/>
      <c r="E594" s="4"/>
      <c r="F594" s="4"/>
      <c r="G594" s="4"/>
      <c r="H594" s="4"/>
      <c r="I594" s="4"/>
      <c r="J594" s="4" t="str">
        <f t="shared" si="20"/>
        <v/>
      </c>
      <c r="K594" s="4"/>
      <c r="L594" s="4" t="str">
        <f t="array" ref="L594">(IF(ISBLANK(INDEX(Table45[[#All],[Primary completion rate (%)]],MATCH(MAX(IF(Table45[[#All],[Country]]=B594,Table45[[#All],[Year]],0)),IF(Table45[[#All],[Country]]=B594,Table45[[#All],[Year]],"")))),"",INDEX(Table45[[#All],[Primary completion rate (%)]],MATCH(MAX(IF(Table45[[#All],[Country]]=B594,Table45[[#All],[Year]],0)),IF(Table45[[#All],[Country]]=B594,Table45[[#All],[Year]],"")))*100))</f>
        <v/>
      </c>
      <c r="M594" s="4" t="str">
        <f t="shared" si="21"/>
        <v/>
      </c>
    </row>
    <row r="595" spans="1:13" ht="20.399999999999999" x14ac:dyDescent="0.25">
      <c r="A595" s="2" t="s">
        <v>208</v>
      </c>
      <c r="B595" s="2" t="s">
        <v>14</v>
      </c>
      <c r="C595" s="3"/>
      <c r="D595" s="3"/>
      <c r="E595" s="3"/>
      <c r="F595" s="3"/>
      <c r="G595" s="3"/>
      <c r="H595" s="3"/>
      <c r="I595" s="3"/>
      <c r="J595" s="3" t="str">
        <f t="shared" si="20"/>
        <v/>
      </c>
      <c r="K595" s="3"/>
      <c r="L595" s="3" t="str">
        <f t="array" ref="L595">(IF(ISERROR(INDEX(Table45[[#All],[Primary completion rate (%)]],MATCH(MAX(IF(Table45[[#All],[Country]]=B595,Table45[[#All],[Year]],0)),IF(Table45[[#All],[Country]]=B595,Table45[[#All],[Year]],"")))),"",INDEX(Table45[[#All],[Primary completion rate (%)]],MATCH(MAX(IF(Table45[[#All],[Country]]=B595,Table45[[#All],[Year]],0)),IF(Table45[[#All],[Country]]=B595,Table45[[#All],[Year]],"")))*100))</f>
        <v/>
      </c>
      <c r="M595" s="3" t="str">
        <f t="shared" si="21"/>
        <v/>
      </c>
    </row>
    <row r="596" spans="1:13" ht="20.399999999999999" x14ac:dyDescent="0.25">
      <c r="A596" s="2" t="s">
        <v>208</v>
      </c>
      <c r="B596" s="2" t="s">
        <v>15</v>
      </c>
      <c r="C596" s="4"/>
      <c r="D596" s="4"/>
      <c r="E596" s="4"/>
      <c r="F596" s="4"/>
      <c r="G596" s="4"/>
      <c r="H596" s="4"/>
      <c r="I596" s="4"/>
      <c r="J596" s="4" t="str">
        <f t="shared" si="20"/>
        <v/>
      </c>
      <c r="K596" s="4"/>
      <c r="L596" s="4" t="str">
        <f t="array" ref="L596">(IF(ISERROR(INDEX(Table45[[#All],[Primary completion rate (%)]],MATCH(MAX(IF(Table45[[#All],[Country]]=B596,Table45[[#All],[Year]],0)),IF(Table45[[#All],[Country]]=B596,Table45[[#All],[Year]],"")))),"",INDEX(Table45[[#All],[Primary completion rate (%)]],MATCH(MAX(IF(Table45[[#All],[Country]]=B596,Table45[[#All],[Year]],0)),IF(Table45[[#All],[Country]]=B596,Table45[[#All],[Year]],"")))*100))</f>
        <v/>
      </c>
      <c r="M596" s="4" t="str">
        <f t="shared" si="21"/>
        <v/>
      </c>
    </row>
    <row r="597" spans="1:13" ht="20.399999999999999" x14ac:dyDescent="0.25">
      <c r="A597" s="2" t="s">
        <v>208</v>
      </c>
      <c r="B597" s="2" t="s">
        <v>16</v>
      </c>
      <c r="C597" s="3"/>
      <c r="D597" s="3"/>
      <c r="E597" s="3"/>
      <c r="F597" s="3"/>
      <c r="G597" s="3"/>
      <c r="H597" s="3"/>
      <c r="I597" s="3"/>
      <c r="J597" s="3" t="str">
        <f t="shared" si="20"/>
        <v/>
      </c>
      <c r="K597" s="3"/>
      <c r="L597" s="3" t="str">
        <f t="array" ref="L597">(IF(ISERROR(INDEX(Table45[[#All],[Primary completion rate (%)]],MATCH(MAX(IF(Table45[[#All],[Country]]=B597,Table45[[#All],[Year]],0)),IF(Table45[[#All],[Country]]=B597,Table45[[#All],[Year]],"")))),"",INDEX(Table45[[#All],[Primary completion rate (%)]],MATCH(MAX(IF(Table45[[#All],[Country]]=B597,Table45[[#All],[Year]],0)),IF(Table45[[#All],[Country]]=B597,Table45[[#All],[Year]],"")))*100))</f>
        <v/>
      </c>
      <c r="M597" s="3" t="str">
        <f t="shared" si="21"/>
        <v/>
      </c>
    </row>
    <row r="598" spans="1:13" ht="20.399999999999999" x14ac:dyDescent="0.25">
      <c r="A598" s="2" t="s">
        <v>208</v>
      </c>
      <c r="B598" s="2" t="s">
        <v>17</v>
      </c>
      <c r="C598" s="4"/>
      <c r="D598" s="6">
        <v>69.623009999999994</v>
      </c>
      <c r="E598" s="4"/>
      <c r="F598" s="4"/>
      <c r="G598" s="6">
        <v>75.054029999999997</v>
      </c>
      <c r="H598" s="4"/>
      <c r="I598" s="4"/>
      <c r="J598" s="4">
        <f t="shared" si="20"/>
        <v>75.054029999999997</v>
      </c>
      <c r="K598" s="4"/>
      <c r="L598" s="4">
        <f t="array" ref="L598">(IF(ISERROR(INDEX(Table45[[#All],[Primary completion rate (%)]],MATCH(MAX(IF(Table45[[#All],[Country]]=B598,Table45[[#All],[Year]],0)),IF(Table45[[#All],[Country]]=B598,Table45[[#All],[Year]],"")))),"",INDEX(Table45[[#All],[Primary completion rate (%)]],MATCH(MAX(IF(Table45[[#All],[Country]]=B598,Table45[[#All],[Year]],0)),IF(Table45[[#All],[Country]]=B598,Table45[[#All],[Year]],"")))*100))</f>
        <v>74.40021999999999</v>
      </c>
      <c r="M598" s="4">
        <f t="shared" si="21"/>
        <v>75.054029999999997</v>
      </c>
    </row>
    <row r="599" spans="1:13" ht="20.399999999999999" x14ac:dyDescent="0.25">
      <c r="A599" s="2" t="s">
        <v>208</v>
      </c>
      <c r="B599" s="2" t="s">
        <v>18</v>
      </c>
      <c r="C599" s="3"/>
      <c r="D599" s="3"/>
      <c r="E599" s="5">
        <v>97.476879999999994</v>
      </c>
      <c r="F599" s="3"/>
      <c r="G599" s="3"/>
      <c r="H599" s="3"/>
      <c r="I599" s="3"/>
      <c r="J599" s="3">
        <f t="shared" si="20"/>
        <v>97.476879999999994</v>
      </c>
      <c r="K599" s="3"/>
      <c r="L599" s="3">
        <f t="array" ref="L599">(IF(ISERROR(INDEX(Table45[[#All],[Primary completion rate (%)]],MATCH(MAX(IF(Table45[[#All],[Country]]=B599,Table45[[#All],[Year]],0)),IF(Table45[[#All],[Country]]=B599,Table45[[#All],[Year]],"")))),"",INDEX(Table45[[#All],[Primary completion rate (%)]],MATCH(MAX(IF(Table45[[#All],[Country]]=B599,Table45[[#All],[Year]],0)),IF(Table45[[#All],[Country]]=B599,Table45[[#All],[Year]],"")))*100))</f>
        <v>99.42895</v>
      </c>
      <c r="M599" s="3">
        <f t="shared" si="21"/>
        <v>97.476879999999994</v>
      </c>
    </row>
    <row r="600" spans="1:13" ht="20.399999999999999" x14ac:dyDescent="0.25">
      <c r="A600" s="2" t="s">
        <v>208</v>
      </c>
      <c r="B600" s="2" t="s">
        <v>19</v>
      </c>
      <c r="C600" s="4"/>
      <c r="D600" s="4"/>
      <c r="E600" s="6">
        <v>100</v>
      </c>
      <c r="F600" s="4"/>
      <c r="G600" s="4"/>
      <c r="H600" s="4"/>
      <c r="I600" s="4"/>
      <c r="J600" s="4">
        <f t="shared" si="20"/>
        <v>100</v>
      </c>
      <c r="K600" s="4"/>
      <c r="L600" s="4">
        <f t="array" ref="L600">(IF(ISERROR(INDEX(Table45[[#All],[Primary completion rate (%)]],MATCH(MAX(IF(Table45[[#All],[Country]]=B600,Table45[[#All],[Year]],0)),IF(Table45[[#All],[Country]]=B600,Table45[[#All],[Year]],"")))),"",INDEX(Table45[[#All],[Primary completion rate (%)]],MATCH(MAX(IF(Table45[[#All],[Country]]=B600,Table45[[#All],[Year]],0)),IF(Table45[[#All],[Country]]=B600,Table45[[#All],[Year]],"")))*100))</f>
        <v>99.751429999999999</v>
      </c>
      <c r="M600" s="4">
        <f t="shared" si="21"/>
        <v>100</v>
      </c>
    </row>
    <row r="601" spans="1:13" ht="20.399999999999999" x14ac:dyDescent="0.25">
      <c r="A601" s="2" t="s">
        <v>208</v>
      </c>
      <c r="B601" s="2" t="s">
        <v>20</v>
      </c>
      <c r="C601" s="3"/>
      <c r="D601" s="3"/>
      <c r="E601" s="3"/>
      <c r="F601" s="3"/>
      <c r="G601" s="3"/>
      <c r="H601" s="3"/>
      <c r="I601" s="3"/>
      <c r="J601" s="3" t="str">
        <f t="shared" si="20"/>
        <v/>
      </c>
      <c r="K601" s="3"/>
      <c r="L601" s="3" t="str">
        <f t="array" ref="L601">(IF(ISBLANK(INDEX(Table45[[#All],[Primary completion rate (%)]],MATCH(MAX(IF(Table45[[#All],[Country]]=B601,Table45[[#All],[Year]],0)),IF(Table45[[#All],[Country]]=B601,Table45[[#All],[Year]],"")))),"",INDEX(Table45[[#All],[Primary completion rate (%)]],MATCH(MAX(IF(Table45[[#All],[Country]]=B601,Table45[[#All],[Year]],0)),IF(Table45[[#All],[Country]]=B601,Table45[[#All],[Year]],"")))*100))</f>
        <v/>
      </c>
      <c r="M601" s="3" t="str">
        <f t="shared" si="21"/>
        <v/>
      </c>
    </row>
    <row r="602" spans="1:13" ht="20.399999999999999" x14ac:dyDescent="0.25">
      <c r="A602" s="2" t="s">
        <v>208</v>
      </c>
      <c r="B602" s="2" t="s">
        <v>21</v>
      </c>
      <c r="C602" s="4"/>
      <c r="D602" s="4"/>
      <c r="E602" s="4"/>
      <c r="F602" s="4"/>
      <c r="G602" s="4"/>
      <c r="H602" s="4"/>
      <c r="I602" s="4"/>
      <c r="J602" s="4" t="str">
        <f t="shared" si="20"/>
        <v/>
      </c>
      <c r="K602" s="4"/>
      <c r="L602" s="4">
        <f t="array" ref="L602">(IF(ISERROR(INDEX(Table45[[#All],[Primary completion rate (%)]],MATCH(MAX(IF(Table45[[#All],[Country]]=B602,Table45[[#All],[Year]],0)),IF(Table45[[#All],[Country]]=B602,Table45[[#All],[Year]],"")))),"",INDEX(Table45[[#All],[Primary completion rate (%)]],MATCH(MAX(IF(Table45[[#All],[Country]]=B602,Table45[[#All],[Year]],0)),IF(Table45[[#All],[Country]]=B602,Table45[[#All],[Year]],"")))*100))</f>
        <v>84.213509999999999</v>
      </c>
      <c r="M602" s="4">
        <f t="shared" si="21"/>
        <v>84.213509999999999</v>
      </c>
    </row>
    <row r="603" spans="1:13" ht="20.399999999999999" x14ac:dyDescent="0.25">
      <c r="A603" s="2" t="s">
        <v>208</v>
      </c>
      <c r="B603" s="2" t="s">
        <v>22</v>
      </c>
      <c r="C603" s="3"/>
      <c r="D603" s="5">
        <v>61.893810000000002</v>
      </c>
      <c r="E603" s="3"/>
      <c r="F603" s="3"/>
      <c r="G603" s="3"/>
      <c r="H603" s="3"/>
      <c r="I603" s="3"/>
      <c r="J603" s="3">
        <f t="shared" si="20"/>
        <v>61.893810000000002</v>
      </c>
      <c r="K603" s="3"/>
      <c r="L603" s="3">
        <f t="array" ref="L603">(IF(ISERROR(INDEX(Table45[[#All],[Primary completion rate (%)]],MATCH(MAX(IF(Table45[[#All],[Country]]=B603,Table45[[#All],[Year]],0)),IF(Table45[[#All],[Country]]=B603,Table45[[#All],[Year]],"")))),"",INDEX(Table45[[#All],[Primary completion rate (%)]],MATCH(MAX(IF(Table45[[#All],[Country]]=B603,Table45[[#All],[Year]],0)),IF(Table45[[#All],[Country]]=B603,Table45[[#All],[Year]],"")))*100))</f>
        <v>62.602020000000003</v>
      </c>
      <c r="M603" s="3">
        <f t="shared" si="21"/>
        <v>61.893810000000002</v>
      </c>
    </row>
    <row r="604" spans="1:13" ht="20.399999999999999" x14ac:dyDescent="0.25">
      <c r="A604" s="2" t="s">
        <v>208</v>
      </c>
      <c r="B604" s="2" t="s">
        <v>23</v>
      </c>
      <c r="C604" s="6">
        <v>65.873980000000003</v>
      </c>
      <c r="D604" s="4"/>
      <c r="E604" s="4"/>
      <c r="F604" s="4"/>
      <c r="G604" s="4"/>
      <c r="H604" s="4"/>
      <c r="I604" s="4"/>
      <c r="J604" s="4">
        <f t="shared" si="20"/>
        <v>65.873980000000003</v>
      </c>
      <c r="K604" s="4"/>
      <c r="L604" s="4">
        <f t="array" ref="L604">(IF(ISERROR(INDEX(Table45[[#All],[Primary completion rate (%)]],MATCH(MAX(IF(Table45[[#All],[Country]]=B604,Table45[[#All],[Year]],0)),IF(Table45[[#All],[Country]]=B604,Table45[[#All],[Year]],"")))),"",INDEX(Table45[[#All],[Primary completion rate (%)]],MATCH(MAX(IF(Table45[[#All],[Country]]=B604,Table45[[#All],[Year]],0)),IF(Table45[[#All],[Country]]=B604,Table45[[#All],[Year]],"")))*100))</f>
        <v>56.353640000000006</v>
      </c>
      <c r="M604" s="4">
        <f t="shared" si="21"/>
        <v>65.873980000000003</v>
      </c>
    </row>
    <row r="605" spans="1:13" ht="20.399999999999999" x14ac:dyDescent="0.25">
      <c r="A605" s="2" t="s">
        <v>208</v>
      </c>
      <c r="B605" s="2" t="s">
        <v>24</v>
      </c>
      <c r="C605" s="3"/>
      <c r="D605" s="5">
        <v>94.04</v>
      </c>
      <c r="E605" s="3"/>
      <c r="F605" s="5">
        <v>95.45</v>
      </c>
      <c r="G605" s="3"/>
      <c r="H605" s="3"/>
      <c r="I605" s="3"/>
      <c r="J605" s="3">
        <f t="shared" si="20"/>
        <v>95.45</v>
      </c>
      <c r="K605" s="3"/>
      <c r="L605" s="3" t="str">
        <f t="array" ref="L605">(IF(ISERROR(INDEX(Table45[[#All],[Primary completion rate (%)]],MATCH(MAX(IF(Table45[[#All],[Country]]=B605,Table45[[#All],[Year]],0)),IF(Table45[[#All],[Country]]=B605,Table45[[#All],[Year]],"")))),"",INDEX(Table45[[#All],[Primary completion rate (%)]],MATCH(MAX(IF(Table45[[#All],[Country]]=B605,Table45[[#All],[Year]],0)),IF(Table45[[#All],[Country]]=B605,Table45[[#All],[Year]],"")))*100))</f>
        <v/>
      </c>
      <c r="M605" s="3">
        <f t="shared" si="21"/>
        <v>95.45</v>
      </c>
    </row>
    <row r="606" spans="1:13" ht="20.399999999999999" x14ac:dyDescent="0.25">
      <c r="A606" s="2" t="s">
        <v>208</v>
      </c>
      <c r="B606" s="2" t="s">
        <v>25</v>
      </c>
      <c r="C606" s="4"/>
      <c r="D606" s="4"/>
      <c r="E606" s="4"/>
      <c r="F606" s="4"/>
      <c r="G606" s="4"/>
      <c r="H606" s="4"/>
      <c r="I606" s="4"/>
      <c r="J606" s="4" t="str">
        <f t="shared" si="20"/>
        <v/>
      </c>
      <c r="K606" s="4"/>
      <c r="L606" s="4">
        <f t="array" ref="L606">(IF(ISERROR(INDEX(Table45[[#All],[Primary completion rate (%)]],MATCH(MAX(IF(Table45[[#All],[Country]]=B606,Table45[[#All],[Year]],0)),IF(Table45[[#All],[Country]]=B606,Table45[[#All],[Year]],"")))),"",INDEX(Table45[[#All],[Primary completion rate (%)]],MATCH(MAX(IF(Table45[[#All],[Country]]=B606,Table45[[#All],[Year]],0)),IF(Table45[[#All],[Country]]=B606,Table45[[#All],[Year]],"")))*100))</f>
        <v>98.865679999999998</v>
      </c>
      <c r="M606" s="4">
        <f t="shared" si="21"/>
        <v>98.865679999999998</v>
      </c>
    </row>
    <row r="607" spans="1:13" ht="20.399999999999999" x14ac:dyDescent="0.25">
      <c r="A607" s="2" t="s">
        <v>208</v>
      </c>
      <c r="B607" s="2" t="s">
        <v>26</v>
      </c>
      <c r="C607" s="3"/>
      <c r="D607" s="3"/>
      <c r="E607" s="3"/>
      <c r="F607" s="3"/>
      <c r="G607" s="3"/>
      <c r="H607" s="3"/>
      <c r="I607" s="3"/>
      <c r="J607" s="3" t="str">
        <f t="shared" si="20"/>
        <v/>
      </c>
      <c r="K607" s="3"/>
      <c r="L607" s="3" t="str">
        <f t="array" ref="L607">(IF(ISERROR(INDEX(Table45[[#All],[Primary completion rate (%)]],MATCH(MAX(IF(Table45[[#All],[Country]]=B607,Table45[[#All],[Year]],0)),IF(Table45[[#All],[Country]]=B607,Table45[[#All],[Year]],"")))),"",INDEX(Table45[[#All],[Primary completion rate (%)]],MATCH(MAX(IF(Table45[[#All],[Country]]=B607,Table45[[#All],[Year]],0)),IF(Table45[[#All],[Country]]=B607,Table45[[#All],[Year]],"")))*100))</f>
        <v/>
      </c>
      <c r="M607" s="3" t="str">
        <f t="shared" si="21"/>
        <v/>
      </c>
    </row>
    <row r="608" spans="1:13" ht="20.399999999999999" x14ac:dyDescent="0.25">
      <c r="A608" s="2" t="s">
        <v>208</v>
      </c>
      <c r="B608" s="2" t="s">
        <v>27</v>
      </c>
      <c r="C608" s="4"/>
      <c r="D608" s="6">
        <v>75.069999999999993</v>
      </c>
      <c r="E608" s="6">
        <v>77.52</v>
      </c>
      <c r="F608" s="6">
        <v>76.760000000000005</v>
      </c>
      <c r="G608" s="6">
        <v>79.8</v>
      </c>
      <c r="H608" s="4"/>
      <c r="I608" s="4"/>
      <c r="J608" s="4">
        <f t="shared" si="20"/>
        <v>79.8</v>
      </c>
      <c r="K608" s="4"/>
      <c r="L608" s="4">
        <f t="array" ref="L608">(IF(ISERROR(INDEX(Table45[[#All],[Primary completion rate (%)]],MATCH(MAX(IF(Table45[[#All],[Country]]=B608,Table45[[#All],[Year]],0)),IF(Table45[[#All],[Country]]=B608,Table45[[#All],[Year]],"")))),"",INDEX(Table45[[#All],[Primary completion rate (%)]],MATCH(MAX(IF(Table45[[#All],[Country]]=B608,Table45[[#All],[Year]],0)),IF(Table45[[#All],[Country]]=B608,Table45[[#All],[Year]],"")))*100))</f>
        <v>90.580029999999994</v>
      </c>
      <c r="M608" s="4">
        <f t="shared" si="21"/>
        <v>79.8</v>
      </c>
    </row>
    <row r="609" spans="1:13" ht="20.399999999999999" x14ac:dyDescent="0.25">
      <c r="A609" s="2" t="s">
        <v>208</v>
      </c>
      <c r="B609" s="2" t="s">
        <v>28</v>
      </c>
      <c r="C609" s="3"/>
      <c r="D609" s="3"/>
      <c r="E609" s="3"/>
      <c r="F609" s="3"/>
      <c r="G609" s="3"/>
      <c r="H609" s="3"/>
      <c r="I609" s="3"/>
      <c r="J609" s="3" t="str">
        <f t="shared" si="20"/>
        <v/>
      </c>
      <c r="K609" s="3"/>
      <c r="L609" s="3" t="str">
        <f t="array" ref="L609">(IF(ISERROR(INDEX(Table45[[#All],[Primary completion rate (%)]],MATCH(MAX(IF(Table45[[#All],[Country]]=B609,Table45[[#All],[Year]],0)),IF(Table45[[#All],[Country]]=B609,Table45[[#All],[Year]],"")))),"",INDEX(Table45[[#All],[Primary completion rate (%)]],MATCH(MAX(IF(Table45[[#All],[Country]]=B609,Table45[[#All],[Year]],0)),IF(Table45[[#All],[Country]]=B609,Table45[[#All],[Year]],"")))*100))</f>
        <v/>
      </c>
      <c r="M609" s="3" t="str">
        <f t="shared" si="21"/>
        <v/>
      </c>
    </row>
    <row r="610" spans="1:13" ht="20.399999999999999" x14ac:dyDescent="0.25">
      <c r="A610" s="2" t="s">
        <v>208</v>
      </c>
      <c r="B610" s="2" t="s">
        <v>29</v>
      </c>
      <c r="C610" s="4"/>
      <c r="D610" s="4"/>
      <c r="E610" s="4"/>
      <c r="F610" s="4"/>
      <c r="G610" s="4"/>
      <c r="H610" s="4"/>
      <c r="I610" s="4"/>
      <c r="J610" s="4" t="str">
        <f t="shared" si="20"/>
        <v/>
      </c>
      <c r="K610" s="4"/>
      <c r="L610" s="4" t="str">
        <f t="array" ref="L610">(IF(ISBLANK(INDEX(Table45[[#All],[Primary completion rate (%)]],MATCH(MAX(IF(Table45[[#All],[Country]]=B610,Table45[[#All],[Year]],0)),IF(Table45[[#All],[Country]]=B610,Table45[[#All],[Year]],"")))),"",INDEX(Table45[[#All],[Primary completion rate (%)]],MATCH(MAX(IF(Table45[[#All],[Country]]=B610,Table45[[#All],[Year]],0)),IF(Table45[[#All],[Country]]=B610,Table45[[#All],[Year]],"")))*100))</f>
        <v/>
      </c>
      <c r="M610" s="4" t="str">
        <f t="shared" si="21"/>
        <v/>
      </c>
    </row>
    <row r="611" spans="1:13" ht="20.399999999999999" x14ac:dyDescent="0.25">
      <c r="A611" s="2" t="s">
        <v>208</v>
      </c>
      <c r="B611" s="2" t="s">
        <v>30</v>
      </c>
      <c r="C611" s="5">
        <v>32.125489999999999</v>
      </c>
      <c r="D611" s="3"/>
      <c r="E611" s="3"/>
      <c r="F611" s="3"/>
      <c r="G611" s="3"/>
      <c r="H611" s="3"/>
      <c r="I611" s="3"/>
      <c r="J611" s="3">
        <f t="shared" si="20"/>
        <v>32.125489999999999</v>
      </c>
      <c r="K611" s="3"/>
      <c r="L611" s="3">
        <f t="array" ref="L611">(IF(ISERROR(INDEX(Table45[[#All],[Primary completion rate (%)]],MATCH(MAX(IF(Table45[[#All],[Country]]=B611,Table45[[#All],[Year]],0)),IF(Table45[[#All],[Country]]=B611,Table45[[#All],[Year]],"")))),"",INDEX(Table45[[#All],[Primary completion rate (%)]],MATCH(MAX(IF(Table45[[#All],[Country]]=B611,Table45[[#All],[Year]],0)),IF(Table45[[#All],[Country]]=B611,Table45[[#All],[Year]],"")))*100))</f>
        <v>33.28004</v>
      </c>
      <c r="M611" s="3">
        <f t="shared" si="21"/>
        <v>32.125489999999999</v>
      </c>
    </row>
    <row r="612" spans="1:13" ht="20.399999999999999" x14ac:dyDescent="0.25">
      <c r="A612" s="2" t="s">
        <v>208</v>
      </c>
      <c r="B612" s="2" t="s">
        <v>31</v>
      </c>
      <c r="C612" s="6">
        <v>41.446240000000003</v>
      </c>
      <c r="D612" s="4"/>
      <c r="E612" s="4"/>
      <c r="F612" s="4"/>
      <c r="G612" s="4"/>
      <c r="H612" s="4"/>
      <c r="I612" s="4"/>
      <c r="J612" s="4">
        <f t="shared" si="20"/>
        <v>41.446240000000003</v>
      </c>
      <c r="K612" s="4"/>
      <c r="L612" s="4">
        <f t="array" ref="L612">(IF(ISERROR(INDEX(Table45[[#All],[Primary completion rate (%)]],MATCH(MAX(IF(Table45[[#All],[Country]]=B612,Table45[[#All],[Year]],0)),IF(Table45[[#All],[Country]]=B612,Table45[[#All],[Year]],"")))),"",INDEX(Table45[[#All],[Primary completion rate (%)]],MATCH(MAX(IF(Table45[[#All],[Country]]=B612,Table45[[#All],[Year]],0)),IF(Table45[[#All],[Country]]=B612,Table45[[#All],[Year]],"")))*100))</f>
        <v>42.465849999999996</v>
      </c>
      <c r="M612" s="4">
        <f t="shared" si="21"/>
        <v>41.446240000000003</v>
      </c>
    </row>
    <row r="613" spans="1:13" ht="20.399999999999999" x14ac:dyDescent="0.25">
      <c r="A613" s="2" t="s">
        <v>208</v>
      </c>
      <c r="B613" s="2" t="s">
        <v>32</v>
      </c>
      <c r="C613" s="5">
        <v>70.032489999999996</v>
      </c>
      <c r="D613" s="3"/>
      <c r="E613" s="3"/>
      <c r="F613" s="3"/>
      <c r="G613" s="5">
        <v>67.729730000000004</v>
      </c>
      <c r="H613" s="3"/>
      <c r="I613" s="3"/>
      <c r="J613" s="3">
        <f t="shared" si="20"/>
        <v>67.729730000000004</v>
      </c>
      <c r="K613" s="3"/>
      <c r="L613" s="3">
        <f t="array" ref="L613">(IF(ISERROR(INDEX(Table45[[#All],[Primary completion rate (%)]],MATCH(MAX(IF(Table45[[#All],[Country]]=B613,Table45[[#All],[Year]],0)),IF(Table45[[#All],[Country]]=B613,Table45[[#All],[Year]],"")))),"",INDEX(Table45[[#All],[Primary completion rate (%)]],MATCH(MAX(IF(Table45[[#All],[Country]]=B613,Table45[[#All],[Year]],0)),IF(Table45[[#All],[Country]]=B613,Table45[[#All],[Year]],"")))*100))</f>
        <v>69.454930000000004</v>
      </c>
      <c r="M613" s="3">
        <f t="shared" si="21"/>
        <v>67.729730000000004</v>
      </c>
    </row>
    <row r="614" spans="1:13" ht="20.399999999999999" x14ac:dyDescent="0.25">
      <c r="A614" s="2" t="s">
        <v>208</v>
      </c>
      <c r="B614" s="2" t="s">
        <v>33</v>
      </c>
      <c r="C614" s="4"/>
      <c r="D614" s="6">
        <v>68.559629999999999</v>
      </c>
      <c r="E614" s="4"/>
      <c r="F614" s="4"/>
      <c r="G614" s="4"/>
      <c r="H614" s="4"/>
      <c r="I614" s="4"/>
      <c r="J614" s="4">
        <f t="shared" si="20"/>
        <v>68.559629999999999</v>
      </c>
      <c r="K614" s="4"/>
      <c r="L614" s="4">
        <f t="array" ref="L614">(IF(ISERROR(INDEX(Table45[[#All],[Primary completion rate (%)]],MATCH(MAX(IF(Table45[[#All],[Country]]=B614,Table45[[#All],[Year]],0)),IF(Table45[[#All],[Country]]=B614,Table45[[#All],[Year]],"")))),"",INDEX(Table45[[#All],[Primary completion rate (%)]],MATCH(MAX(IF(Table45[[#All],[Country]]=B614,Table45[[#All],[Year]],0)),IF(Table45[[#All],[Country]]=B614,Table45[[#All],[Year]],"")))*100))</f>
        <v>74.949190000000002</v>
      </c>
      <c r="M614" s="4">
        <f t="shared" si="21"/>
        <v>68.559629999999999</v>
      </c>
    </row>
    <row r="615" spans="1:13" ht="20.399999999999999" x14ac:dyDescent="0.25">
      <c r="A615" s="2" t="s">
        <v>208</v>
      </c>
      <c r="B615" s="2" t="s">
        <v>34</v>
      </c>
      <c r="C615" s="3"/>
      <c r="D615" s="3"/>
      <c r="E615" s="3"/>
      <c r="F615" s="3"/>
      <c r="G615" s="3"/>
      <c r="H615" s="3"/>
      <c r="I615" s="3"/>
      <c r="J615" s="3" t="str">
        <f t="shared" si="20"/>
        <v/>
      </c>
      <c r="K615" s="3"/>
      <c r="L615" s="3" t="str">
        <f t="array" ref="L615">(IF(ISBLANK(INDEX(Table45[[#All],[Primary completion rate (%)]],MATCH(MAX(IF(Table45[[#All],[Country]]=B615,Table45[[#All],[Year]],0)),IF(Table45[[#All],[Country]]=B615,Table45[[#All],[Year]],"")))),"",INDEX(Table45[[#All],[Primary completion rate (%)]],MATCH(MAX(IF(Table45[[#All],[Country]]=B615,Table45[[#All],[Year]],0)),IF(Table45[[#All],[Country]]=B615,Table45[[#All],[Year]],"")))*100))</f>
        <v/>
      </c>
      <c r="M615" s="3" t="str">
        <f t="shared" si="21"/>
        <v/>
      </c>
    </row>
    <row r="616" spans="1:13" ht="20.399999999999999" x14ac:dyDescent="0.25">
      <c r="A616" s="2" t="s">
        <v>208</v>
      </c>
      <c r="B616" s="2" t="s">
        <v>35</v>
      </c>
      <c r="C616" s="4"/>
      <c r="D616" s="4"/>
      <c r="E616" s="4"/>
      <c r="F616" s="4"/>
      <c r="G616" s="4"/>
      <c r="H616" s="4"/>
      <c r="I616" s="4"/>
      <c r="J616" s="4" t="str">
        <f t="shared" si="20"/>
        <v/>
      </c>
      <c r="K616" s="4"/>
      <c r="L616" s="4" t="str">
        <f t="array" ref="L616">(IF(ISERROR(INDEX(Table45[[#All],[Primary completion rate (%)]],MATCH(MAX(IF(Table45[[#All],[Country]]=B616,Table45[[#All],[Year]],0)),IF(Table45[[#All],[Country]]=B616,Table45[[#All],[Year]],"")))),"",INDEX(Table45[[#All],[Primary completion rate (%)]],MATCH(MAX(IF(Table45[[#All],[Country]]=B616,Table45[[#All],[Year]],0)),IF(Table45[[#All],[Country]]=B616,Table45[[#All],[Year]],"")))*100))</f>
        <v/>
      </c>
      <c r="M616" s="4" t="str">
        <f t="shared" si="21"/>
        <v/>
      </c>
    </row>
    <row r="617" spans="1:13" ht="20.399999999999999" x14ac:dyDescent="0.25">
      <c r="A617" s="2" t="s">
        <v>208</v>
      </c>
      <c r="B617" s="2" t="s">
        <v>36</v>
      </c>
      <c r="C617" s="3"/>
      <c r="D617" s="3"/>
      <c r="E617" s="3"/>
      <c r="F617" s="3"/>
      <c r="G617" s="3"/>
      <c r="H617" s="3"/>
      <c r="I617" s="3"/>
      <c r="J617" s="3" t="str">
        <f t="shared" si="20"/>
        <v/>
      </c>
      <c r="K617" s="3"/>
      <c r="L617" s="3">
        <f t="array" ref="L617">(IF(ISERROR(INDEX(Table45[[#All],[Primary completion rate (%)]],MATCH(MAX(IF(Table45[[#All],[Country]]=B617,Table45[[#All],[Year]],0)),IF(Table45[[#All],[Country]]=B617,Table45[[#All],[Year]],"")))),"",INDEX(Table45[[#All],[Primary completion rate (%)]],MATCH(MAX(IF(Table45[[#All],[Country]]=B617,Table45[[#All],[Year]],0)),IF(Table45[[#All],[Country]]=B617,Table45[[#All],[Year]],"")))*100))</f>
        <v>55.218109999999996</v>
      </c>
      <c r="M617" s="3">
        <f t="shared" si="21"/>
        <v>55.218109999999996</v>
      </c>
    </row>
    <row r="618" spans="1:13" ht="20.399999999999999" x14ac:dyDescent="0.25">
      <c r="A618" s="2" t="s">
        <v>208</v>
      </c>
      <c r="B618" s="2" t="s">
        <v>37</v>
      </c>
      <c r="C618" s="4"/>
      <c r="D618" s="4"/>
      <c r="E618" s="4"/>
      <c r="F618" s="4"/>
      <c r="G618" s="6">
        <v>30.58417</v>
      </c>
      <c r="H618" s="4"/>
      <c r="I618" s="4"/>
      <c r="J618" s="4">
        <f t="shared" si="20"/>
        <v>30.58417</v>
      </c>
      <c r="K618" s="4"/>
      <c r="L618" s="4">
        <f t="array" ref="L618">(IF(ISERROR(INDEX(Table45[[#All],[Primary completion rate (%)]],MATCH(MAX(IF(Table45[[#All],[Country]]=B618,Table45[[#All],[Year]],0)),IF(Table45[[#All],[Country]]=B618,Table45[[#All],[Year]],"")))),"",INDEX(Table45[[#All],[Primary completion rate (%)]],MATCH(MAX(IF(Table45[[#All],[Country]]=B618,Table45[[#All],[Year]],0)),IF(Table45[[#All],[Country]]=B618,Table45[[#All],[Year]],"")))*100))</f>
        <v>39.944990000000004</v>
      </c>
      <c r="M618" s="4">
        <f t="shared" si="21"/>
        <v>30.58417</v>
      </c>
    </row>
    <row r="619" spans="1:13" ht="20.399999999999999" x14ac:dyDescent="0.25">
      <c r="A619" s="2" t="s">
        <v>208</v>
      </c>
      <c r="B619" s="2" t="s">
        <v>38</v>
      </c>
      <c r="C619" s="3"/>
      <c r="D619" s="5">
        <v>96.87</v>
      </c>
      <c r="E619" s="3"/>
      <c r="F619" s="5">
        <v>96.38</v>
      </c>
      <c r="G619" s="3"/>
      <c r="H619" s="3"/>
      <c r="I619" s="3"/>
      <c r="J619" s="3">
        <f t="shared" si="20"/>
        <v>96.38</v>
      </c>
      <c r="K619" s="3"/>
      <c r="L619" s="3">
        <f t="array" ref="L619">(IF(ISERROR(INDEX(Table45[[#All],[Primary completion rate (%)]],MATCH(MAX(IF(Table45[[#All],[Country]]=B619,Table45[[#All],[Year]],0)),IF(Table45[[#All],[Country]]=B619,Table45[[#All],[Year]],"")))),"",INDEX(Table45[[#All],[Primary completion rate (%)]],MATCH(MAX(IF(Table45[[#All],[Country]]=B619,Table45[[#All],[Year]],0)),IF(Table45[[#All],[Country]]=B619,Table45[[#All],[Year]],"")))*100))</f>
        <v>97.84062999999999</v>
      </c>
      <c r="M619" s="3">
        <f t="shared" si="21"/>
        <v>96.38</v>
      </c>
    </row>
    <row r="620" spans="1:13" ht="20.399999999999999" x14ac:dyDescent="0.25">
      <c r="A620" s="2" t="s">
        <v>208</v>
      </c>
      <c r="B620" s="2" t="s">
        <v>39</v>
      </c>
      <c r="C620" s="4"/>
      <c r="D620" s="4"/>
      <c r="E620" s="4"/>
      <c r="F620" s="4"/>
      <c r="G620" s="4"/>
      <c r="H620" s="4"/>
      <c r="I620" s="4"/>
      <c r="J620" s="4" t="str">
        <f t="shared" si="20"/>
        <v/>
      </c>
      <c r="K620" s="4"/>
      <c r="L620" s="4">
        <f t="array" ref="L620">(IF(ISERROR(INDEX(Table45[[#All],[Primary completion rate (%)]],MATCH(MAX(IF(Table45[[#All],[Country]]=B620,Table45[[#All],[Year]],0)),IF(Table45[[#All],[Country]]=B620,Table45[[#All],[Year]],"")))),"",INDEX(Table45[[#All],[Primary completion rate (%)]],MATCH(MAX(IF(Table45[[#All],[Country]]=B620,Table45[[#All],[Year]],0)),IF(Table45[[#All],[Country]]=B620,Table45[[#All],[Year]],"")))*100))</f>
        <v>91.740659999999991</v>
      </c>
      <c r="M620" s="4">
        <f t="shared" si="21"/>
        <v>91.740659999999991</v>
      </c>
    </row>
    <row r="621" spans="1:13" ht="20.399999999999999" x14ac:dyDescent="0.25">
      <c r="A621" s="2" t="s">
        <v>208</v>
      </c>
      <c r="B621" s="2" t="s">
        <v>40</v>
      </c>
      <c r="C621" s="5">
        <v>88.03828</v>
      </c>
      <c r="D621" s="5">
        <v>87.51</v>
      </c>
      <c r="E621" s="5">
        <v>88.69</v>
      </c>
      <c r="F621" s="5">
        <v>88.48</v>
      </c>
      <c r="G621" s="5">
        <v>89.47</v>
      </c>
      <c r="H621" s="3"/>
      <c r="I621" s="3"/>
      <c r="J621" s="3">
        <f t="shared" si="20"/>
        <v>89.47</v>
      </c>
      <c r="K621" s="3"/>
      <c r="L621" s="3">
        <f t="array" ref="L621">(IF(ISERROR(INDEX(Table45[[#All],[Primary completion rate (%)]],MATCH(MAX(IF(Table45[[#All],[Country]]=B621,Table45[[#All],[Year]],0)),IF(Table45[[#All],[Country]]=B621,Table45[[#All],[Year]],"")))),"",INDEX(Table45[[#All],[Primary completion rate (%)]],MATCH(MAX(IF(Table45[[#All],[Country]]=B621,Table45[[#All],[Year]],0)),IF(Table45[[#All],[Country]]=B621,Table45[[#All],[Year]],"")))*100))</f>
        <v>91.153440000000003</v>
      </c>
      <c r="M621" s="3">
        <f t="shared" si="21"/>
        <v>89.47</v>
      </c>
    </row>
    <row r="622" spans="1:13" ht="20.399999999999999" x14ac:dyDescent="0.25">
      <c r="A622" s="2" t="s">
        <v>208</v>
      </c>
      <c r="B622" s="2" t="s">
        <v>41</v>
      </c>
      <c r="C622" s="4"/>
      <c r="D622" s="4"/>
      <c r="E622" s="4"/>
      <c r="F622" s="4"/>
      <c r="G622" s="4"/>
      <c r="H622" s="4"/>
      <c r="I622" s="4"/>
      <c r="J622" s="4" t="str">
        <f t="shared" si="20"/>
        <v/>
      </c>
      <c r="K622" s="4"/>
      <c r="L622" s="4">
        <f t="array" ref="L622">(IF(ISERROR(INDEX(Table45[[#All],[Primary completion rate (%)]],MATCH(MAX(IF(Table45[[#All],[Country]]=B622,Table45[[#All],[Year]],0)),IF(Table45[[#All],[Country]]=B622,Table45[[#All],[Year]],"")))),"",INDEX(Table45[[#All],[Primary completion rate (%)]],MATCH(MAX(IF(Table45[[#All],[Country]]=B622,Table45[[#All],[Year]],0)),IF(Table45[[#All],[Country]]=B622,Table45[[#All],[Year]],"")))*100))</f>
        <v>73.367910000000009</v>
      </c>
      <c r="M622" s="4">
        <f t="shared" si="21"/>
        <v>73.367910000000009</v>
      </c>
    </row>
    <row r="623" spans="1:13" ht="20.399999999999999" x14ac:dyDescent="0.25">
      <c r="A623" s="2" t="s">
        <v>208</v>
      </c>
      <c r="B623" s="2" t="s">
        <v>42</v>
      </c>
      <c r="C623" s="3"/>
      <c r="D623" s="3"/>
      <c r="E623" s="5">
        <v>76.297449999999998</v>
      </c>
      <c r="F623" s="3"/>
      <c r="G623" s="3"/>
      <c r="H623" s="3"/>
      <c r="I623" s="3"/>
      <c r="J623" s="3">
        <f t="shared" si="20"/>
        <v>76.297449999999998</v>
      </c>
      <c r="K623" s="3"/>
      <c r="L623" s="3">
        <f t="array" ref="L623">(IF(ISERROR(INDEX(Table45[[#All],[Primary completion rate (%)]],MATCH(MAX(IF(Table45[[#All],[Country]]=B623,Table45[[#All],[Year]],0)),IF(Table45[[#All],[Country]]=B623,Table45[[#All],[Year]],"")))),"",INDEX(Table45[[#All],[Primary completion rate (%)]],MATCH(MAX(IF(Table45[[#All],[Country]]=B623,Table45[[#All],[Year]],0)),IF(Table45[[#All],[Country]]=B623,Table45[[#All],[Year]],"")))*100))</f>
        <v>83.081140000000005</v>
      </c>
      <c r="M623" s="3">
        <f t="shared" si="21"/>
        <v>76.297449999999998</v>
      </c>
    </row>
    <row r="624" spans="1:13" ht="20.399999999999999" x14ac:dyDescent="0.25">
      <c r="A624" s="2" t="s">
        <v>208</v>
      </c>
      <c r="B624" s="2" t="s">
        <v>43</v>
      </c>
      <c r="C624" s="6">
        <v>89.41</v>
      </c>
      <c r="D624" s="6">
        <v>93.431880000000007</v>
      </c>
      <c r="E624" s="6">
        <v>92.33</v>
      </c>
      <c r="F624" s="6">
        <v>92.42</v>
      </c>
      <c r="G624" s="6">
        <v>94.17</v>
      </c>
      <c r="H624" s="4"/>
      <c r="I624" s="4"/>
      <c r="J624" s="4">
        <f t="shared" si="20"/>
        <v>94.17</v>
      </c>
      <c r="K624" s="4"/>
      <c r="L624" s="4">
        <f t="array" ref="L624">(IF(ISERROR(INDEX(Table45[[#All],[Primary completion rate (%)]],MATCH(MAX(IF(Table45[[#All],[Country]]=B624,Table45[[#All],[Year]],0)),IF(Table45[[#All],[Country]]=B624,Table45[[#All],[Year]],"")))),"",INDEX(Table45[[#All],[Primary completion rate (%)]],MATCH(MAX(IF(Table45[[#All],[Country]]=B624,Table45[[#All],[Year]],0)),IF(Table45[[#All],[Country]]=B624,Table45[[#All],[Year]],"")))*100))</f>
        <v>93.147739999999999</v>
      </c>
      <c r="M624" s="4">
        <f t="shared" si="21"/>
        <v>94.17</v>
      </c>
    </row>
    <row r="625" spans="1:13" ht="20.399999999999999" x14ac:dyDescent="0.25">
      <c r="A625" s="2" t="s">
        <v>208</v>
      </c>
      <c r="B625" s="2" t="s">
        <v>44</v>
      </c>
      <c r="C625" s="3"/>
      <c r="D625" s="3"/>
      <c r="E625" s="5">
        <v>50.391330000000004</v>
      </c>
      <c r="F625" s="3"/>
      <c r="G625" s="3"/>
      <c r="H625" s="3"/>
      <c r="I625" s="3"/>
      <c r="J625" s="3">
        <f t="shared" si="20"/>
        <v>50.391330000000004</v>
      </c>
      <c r="K625" s="3"/>
      <c r="L625" s="3">
        <f t="array" ref="L625">(IF(ISERROR(INDEX(Table45[[#All],[Primary completion rate (%)]],MATCH(MAX(IF(Table45[[#All],[Country]]=B625,Table45[[#All],[Year]],0)),IF(Table45[[#All],[Country]]=B625,Table45[[#All],[Year]],"")))),"",INDEX(Table45[[#All],[Primary completion rate (%)]],MATCH(MAX(IF(Table45[[#All],[Country]]=B625,Table45[[#All],[Year]],0)),IF(Table45[[#All],[Country]]=B625,Table45[[#All],[Year]],"")))*100))</f>
        <v>54.466139999999996</v>
      </c>
      <c r="M625" s="3">
        <f t="shared" si="21"/>
        <v>50.391330000000004</v>
      </c>
    </row>
    <row r="626" spans="1:13" ht="20.399999999999999" x14ac:dyDescent="0.25">
      <c r="A626" s="2" t="s">
        <v>208</v>
      </c>
      <c r="B626" s="2" t="s">
        <v>45</v>
      </c>
      <c r="C626" s="4"/>
      <c r="D626" s="4"/>
      <c r="E626" s="4"/>
      <c r="F626" s="4"/>
      <c r="G626" s="4"/>
      <c r="H626" s="4"/>
      <c r="I626" s="4"/>
      <c r="J626" s="4" t="str">
        <f t="shared" ref="J626:J689" si="22">IFERROR(LOOKUP(2,1/(C626:I626&lt;&gt;""),C626:I626),"")</f>
        <v/>
      </c>
      <c r="K626" s="4"/>
      <c r="L626" s="4" t="str">
        <f t="array" ref="L626">(IF(ISBLANK(INDEX(Table45[[#All],[Primary completion rate (%)]],MATCH(MAX(IF(Table45[[#All],[Country]]=B626,Table45[[#All],[Year]],0)),IF(Table45[[#All],[Country]]=B626,Table45[[#All],[Year]],"")))),"",INDEX(Table45[[#All],[Primary completion rate (%)]],MATCH(MAX(IF(Table45[[#All],[Country]]=B626,Table45[[#All],[Year]],0)),IF(Table45[[#All],[Country]]=B626,Table45[[#All],[Year]],"")))*100))</f>
        <v/>
      </c>
      <c r="M626" s="4" t="str">
        <f t="shared" ref="M626:M689" si="23">IF(ISNUMBER(J626),J626,IF(ISNUMBER(K626),K626,IF(ISBLANK(L626),"",L626)))</f>
        <v/>
      </c>
    </row>
    <row r="627" spans="1:13" ht="20.399999999999999" x14ac:dyDescent="0.25">
      <c r="A627" s="2" t="s">
        <v>208</v>
      </c>
      <c r="B627" s="2" t="s">
        <v>46</v>
      </c>
      <c r="C627" s="3"/>
      <c r="D627" s="3"/>
      <c r="E627" s="3"/>
      <c r="F627" s="3"/>
      <c r="G627" s="5">
        <v>99.330349999999996</v>
      </c>
      <c r="H627" s="3"/>
      <c r="I627" s="3"/>
      <c r="J627" s="3">
        <f t="shared" si="22"/>
        <v>99.330349999999996</v>
      </c>
      <c r="K627" s="3"/>
      <c r="L627" s="3" t="str">
        <f t="array" ref="L627">(IF(ISERROR(INDEX(Table45[[#All],[Primary completion rate (%)]],MATCH(MAX(IF(Table45[[#All],[Country]]=B627,Table45[[#All],[Year]],0)),IF(Table45[[#All],[Country]]=B627,Table45[[#All],[Year]],"")))),"",INDEX(Table45[[#All],[Primary completion rate (%)]],MATCH(MAX(IF(Table45[[#All],[Country]]=B627,Table45[[#All],[Year]],0)),IF(Table45[[#All],[Country]]=B627,Table45[[#All],[Year]],"")))*100))</f>
        <v/>
      </c>
      <c r="M627" s="3">
        <f t="shared" si="23"/>
        <v>99.330349999999996</v>
      </c>
    </row>
    <row r="628" spans="1:13" ht="20.399999999999999" x14ac:dyDescent="0.25">
      <c r="A628" s="2" t="s">
        <v>208</v>
      </c>
      <c r="B628" s="2" t="s">
        <v>47</v>
      </c>
      <c r="C628" s="4"/>
      <c r="D628" s="4"/>
      <c r="E628" s="4"/>
      <c r="F628" s="4"/>
      <c r="G628" s="4"/>
      <c r="H628" s="4"/>
      <c r="I628" s="4"/>
      <c r="J628" s="4" t="str">
        <f t="shared" si="22"/>
        <v/>
      </c>
      <c r="K628" s="4"/>
      <c r="L628" s="4" t="str">
        <f t="array" ref="L628">(IF(ISBLANK(INDEX(Table45[[#All],[Primary completion rate (%)]],MATCH(MAX(IF(Table45[[#All],[Country]]=B628,Table45[[#All],[Year]],0)),IF(Table45[[#All],[Country]]=B628,Table45[[#All],[Year]],"")))),"",INDEX(Table45[[#All],[Primary completion rate (%)]],MATCH(MAX(IF(Table45[[#All],[Country]]=B628,Table45[[#All],[Year]],0)),IF(Table45[[#All],[Country]]=B628,Table45[[#All],[Year]],"")))*100))</f>
        <v/>
      </c>
      <c r="M628" s="4" t="str">
        <f t="shared" si="23"/>
        <v/>
      </c>
    </row>
    <row r="629" spans="1:13" ht="20.399999999999999" x14ac:dyDescent="0.25">
      <c r="A629" s="2" t="s">
        <v>208</v>
      </c>
      <c r="B629" s="2" t="s">
        <v>48</v>
      </c>
      <c r="C629" s="3"/>
      <c r="D629" s="3"/>
      <c r="E629" s="3"/>
      <c r="F629" s="3"/>
      <c r="G629" s="3"/>
      <c r="H629" s="3"/>
      <c r="I629" s="3"/>
      <c r="J629" s="3" t="str">
        <f t="shared" si="22"/>
        <v/>
      </c>
      <c r="K629" s="3"/>
      <c r="L629" s="3" t="str">
        <f t="array" ref="L629">(IF(ISBLANK(INDEX(Table45[[#All],[Primary completion rate (%)]],MATCH(MAX(IF(Table45[[#All],[Country]]=B629,Table45[[#All],[Year]],0)),IF(Table45[[#All],[Country]]=B629,Table45[[#All],[Year]],"")))),"",INDEX(Table45[[#All],[Primary completion rate (%)]],MATCH(MAX(IF(Table45[[#All],[Country]]=B629,Table45[[#All],[Year]],0)),IF(Table45[[#All],[Country]]=B629,Table45[[#All],[Year]],"")))*100))</f>
        <v/>
      </c>
      <c r="M629" s="3" t="str">
        <f t="shared" si="23"/>
        <v/>
      </c>
    </row>
    <row r="630" spans="1:13" ht="20.399999999999999" x14ac:dyDescent="0.25">
      <c r="A630" s="2" t="s">
        <v>208</v>
      </c>
      <c r="B630" s="2" t="s">
        <v>49</v>
      </c>
      <c r="C630" s="4"/>
      <c r="D630" s="4"/>
      <c r="E630" s="4"/>
      <c r="F630" s="4"/>
      <c r="G630" s="4"/>
      <c r="H630" s="4"/>
      <c r="I630" s="4"/>
      <c r="J630" s="4" t="str">
        <f t="shared" si="22"/>
        <v/>
      </c>
      <c r="K630" s="4"/>
      <c r="L630" s="4" t="str">
        <f t="array" ref="L630">(IF(ISERROR(INDEX(Table45[[#All],[Primary completion rate (%)]],MATCH(MAX(IF(Table45[[#All],[Country]]=B630,Table45[[#All],[Year]],0)),IF(Table45[[#All],[Country]]=B630,Table45[[#All],[Year]],"")))),"",INDEX(Table45[[#All],[Primary completion rate (%)]],MATCH(MAX(IF(Table45[[#All],[Country]]=B630,Table45[[#All],[Year]],0)),IF(Table45[[#All],[Country]]=B630,Table45[[#All],[Year]],"")))*100))</f>
        <v/>
      </c>
      <c r="M630" s="4" t="str">
        <f t="shared" si="23"/>
        <v/>
      </c>
    </row>
    <row r="631" spans="1:13" ht="20.399999999999999" x14ac:dyDescent="0.25">
      <c r="A631" s="2" t="s">
        <v>208</v>
      </c>
      <c r="B631" s="2" t="s">
        <v>50</v>
      </c>
      <c r="C631" s="5">
        <v>46.07497</v>
      </c>
      <c r="D631" s="3"/>
      <c r="E631" s="3"/>
      <c r="F631" s="5">
        <v>71.196110000000004</v>
      </c>
      <c r="G631" s="3"/>
      <c r="H631" s="3"/>
      <c r="I631" s="3"/>
      <c r="J631" s="3">
        <f t="shared" si="22"/>
        <v>71.196110000000004</v>
      </c>
      <c r="K631" s="3"/>
      <c r="L631" s="3">
        <f t="array" ref="L631">(IF(ISERROR(INDEX(Table45[[#All],[Primary completion rate (%)]],MATCH(MAX(IF(Table45[[#All],[Country]]=B631,Table45[[#All],[Year]],0)),IF(Table45[[#All],[Country]]=B631,Table45[[#All],[Year]],"")))),"",INDEX(Table45[[#All],[Primary completion rate (%)]],MATCH(MAX(IF(Table45[[#All],[Country]]=B631,Table45[[#All],[Year]],0)),IF(Table45[[#All],[Country]]=B631,Table45[[#All],[Year]],"")))*100))</f>
        <v>78.043660000000003</v>
      </c>
      <c r="M631" s="3">
        <f t="shared" si="23"/>
        <v>71.196110000000004</v>
      </c>
    </row>
    <row r="632" spans="1:13" ht="20.399999999999999" x14ac:dyDescent="0.25">
      <c r="A632" s="2" t="s">
        <v>208</v>
      </c>
      <c r="B632" s="2" t="s">
        <v>51</v>
      </c>
      <c r="C632" s="4"/>
      <c r="D632" s="4"/>
      <c r="E632" s="4"/>
      <c r="F632" s="4"/>
      <c r="G632" s="4"/>
      <c r="H632" s="4"/>
      <c r="I632" s="4"/>
      <c r="J632" s="4" t="str">
        <f t="shared" si="22"/>
        <v/>
      </c>
      <c r="K632" s="4"/>
      <c r="L632" s="4" t="str">
        <f t="array" ref="L632">(IF(ISBLANK(INDEX(Table45[[#All],[Primary completion rate (%)]],MATCH(MAX(IF(Table45[[#All],[Country]]=B632,Table45[[#All],[Year]],0)),IF(Table45[[#All],[Country]]=B632,Table45[[#All],[Year]],"")))),"",INDEX(Table45[[#All],[Primary completion rate (%)]],MATCH(MAX(IF(Table45[[#All],[Country]]=B632,Table45[[#All],[Year]],0)),IF(Table45[[#All],[Country]]=B632,Table45[[#All],[Year]],"")))*100))</f>
        <v/>
      </c>
      <c r="M632" s="4" t="str">
        <f t="shared" si="23"/>
        <v/>
      </c>
    </row>
    <row r="633" spans="1:13" ht="20.399999999999999" x14ac:dyDescent="0.25">
      <c r="A633" s="2" t="s">
        <v>208</v>
      </c>
      <c r="B633" s="2" t="s">
        <v>52</v>
      </c>
      <c r="C633" s="3"/>
      <c r="D633" s="3"/>
      <c r="E633" s="3"/>
      <c r="F633" s="3"/>
      <c r="G633" s="3"/>
      <c r="H633" s="3"/>
      <c r="I633" s="3"/>
      <c r="J633" s="3" t="str">
        <f t="shared" si="22"/>
        <v/>
      </c>
      <c r="K633" s="3"/>
      <c r="L633" s="3" t="str">
        <f t="array" ref="L633">(IF(ISERROR(INDEX(Table45[[#All],[Primary completion rate (%)]],MATCH(MAX(IF(Table45[[#All],[Country]]=B633,Table45[[#All],[Year]],0)),IF(Table45[[#All],[Country]]=B633,Table45[[#All],[Year]],"")))),"",INDEX(Table45[[#All],[Primary completion rate (%)]],MATCH(MAX(IF(Table45[[#All],[Country]]=B633,Table45[[#All],[Year]],0)),IF(Table45[[#All],[Country]]=B633,Table45[[#All],[Year]],"")))*100))</f>
        <v/>
      </c>
      <c r="M633" s="3" t="str">
        <f t="shared" si="23"/>
        <v/>
      </c>
    </row>
    <row r="634" spans="1:13" ht="20.399999999999999" x14ac:dyDescent="0.25">
      <c r="A634" s="2" t="s">
        <v>208</v>
      </c>
      <c r="B634" s="2" t="s">
        <v>53</v>
      </c>
      <c r="C634" s="4"/>
      <c r="D634" s="4"/>
      <c r="E634" s="4"/>
      <c r="F634" s="4"/>
      <c r="G634" s="4"/>
      <c r="H634" s="4"/>
      <c r="I634" s="4"/>
      <c r="J634" s="4" t="str">
        <f t="shared" si="22"/>
        <v/>
      </c>
      <c r="K634" s="4"/>
      <c r="L634" s="4" t="str">
        <f t="array" ref="L634">(IF(ISERROR(INDEX(Table45[[#All],[Primary completion rate (%)]],MATCH(MAX(IF(Table45[[#All],[Country]]=B634,Table45[[#All],[Year]],0)),IF(Table45[[#All],[Country]]=B634,Table45[[#All],[Year]],"")))),"",INDEX(Table45[[#All],[Primary completion rate (%)]],MATCH(MAX(IF(Table45[[#All],[Country]]=B634,Table45[[#All],[Year]],0)),IF(Table45[[#All],[Country]]=B634,Table45[[#All],[Year]],"")))*100))</f>
        <v/>
      </c>
      <c r="M634" s="4" t="str">
        <f t="shared" si="23"/>
        <v/>
      </c>
    </row>
    <row r="635" spans="1:13" ht="20.399999999999999" x14ac:dyDescent="0.25">
      <c r="A635" s="2" t="s">
        <v>208</v>
      </c>
      <c r="B635" s="2" t="s">
        <v>54</v>
      </c>
      <c r="C635" s="5">
        <v>79.48</v>
      </c>
      <c r="D635" s="5">
        <v>81.790000000000006</v>
      </c>
      <c r="E635" s="5">
        <v>82.23</v>
      </c>
      <c r="F635" s="5">
        <v>85.285200000000003</v>
      </c>
      <c r="G635" s="5">
        <v>84.52</v>
      </c>
      <c r="H635" s="3"/>
      <c r="I635" s="3"/>
      <c r="J635" s="3">
        <f t="shared" si="22"/>
        <v>84.52</v>
      </c>
      <c r="K635" s="3"/>
      <c r="L635" s="3">
        <f t="array" ref="L635">(IF(ISERROR(INDEX(Table45[[#All],[Primary completion rate (%)]],MATCH(MAX(IF(Table45[[#All],[Country]]=B635,Table45[[#All],[Year]],0)),IF(Table45[[#All],[Country]]=B635,Table45[[#All],[Year]],"")))),"",INDEX(Table45[[#All],[Primary completion rate (%)]],MATCH(MAX(IF(Table45[[#All],[Country]]=B635,Table45[[#All],[Year]],0)),IF(Table45[[#All],[Country]]=B635,Table45[[#All],[Year]],"")))*100))</f>
        <v>88.298839999999998</v>
      </c>
      <c r="M635" s="3">
        <f t="shared" si="23"/>
        <v>84.52</v>
      </c>
    </row>
    <row r="636" spans="1:13" ht="20.399999999999999" x14ac:dyDescent="0.25">
      <c r="A636" s="2" t="s">
        <v>208</v>
      </c>
      <c r="B636" s="2" t="s">
        <v>55</v>
      </c>
      <c r="C636" s="6">
        <v>94.72</v>
      </c>
      <c r="D636" s="6">
        <v>95.95</v>
      </c>
      <c r="E636" s="4"/>
      <c r="F636" s="6">
        <v>97.34</v>
      </c>
      <c r="G636" s="6">
        <v>97.07</v>
      </c>
      <c r="H636" s="4"/>
      <c r="I636" s="4"/>
      <c r="J636" s="4">
        <f t="shared" si="22"/>
        <v>97.07</v>
      </c>
      <c r="K636" s="4"/>
      <c r="L636" s="4">
        <f t="array" ref="L636">(IF(ISERROR(INDEX(Table45[[#All],[Primary completion rate (%)]],MATCH(MAX(IF(Table45[[#All],[Country]]=B636,Table45[[#All],[Year]],0)),IF(Table45[[#All],[Country]]=B636,Table45[[#All],[Year]],"")))),"",INDEX(Table45[[#All],[Primary completion rate (%)]],MATCH(MAX(IF(Table45[[#All],[Country]]=B636,Table45[[#All],[Year]],0)),IF(Table45[[#All],[Country]]=B636,Table45[[#All],[Year]],"")))*100))</f>
        <v>96.367360000000005</v>
      </c>
      <c r="M636" s="4">
        <f t="shared" si="23"/>
        <v>97.07</v>
      </c>
    </row>
    <row r="637" spans="1:13" ht="20.399999999999999" x14ac:dyDescent="0.25">
      <c r="A637" s="2" t="s">
        <v>208</v>
      </c>
      <c r="B637" s="2" t="s">
        <v>56</v>
      </c>
      <c r="C637" s="3"/>
      <c r="D637" s="3"/>
      <c r="E637" s="3"/>
      <c r="F637" s="3"/>
      <c r="G637" s="5">
        <v>90.228610000000003</v>
      </c>
      <c r="H637" s="3"/>
      <c r="I637" s="3"/>
      <c r="J637" s="3">
        <f t="shared" si="22"/>
        <v>90.228610000000003</v>
      </c>
      <c r="K637" s="3"/>
      <c r="L637" s="3">
        <f t="array" ref="L637">(IF(ISERROR(INDEX(Table45[[#All],[Primary completion rate (%)]],MATCH(MAX(IF(Table45[[#All],[Country]]=B637,Table45[[#All],[Year]],0)),IF(Table45[[#All],[Country]]=B637,Table45[[#All],[Year]],"")))),"",INDEX(Table45[[#All],[Primary completion rate (%)]],MATCH(MAX(IF(Table45[[#All],[Country]]=B637,Table45[[#All],[Year]],0)),IF(Table45[[#All],[Country]]=B637,Table45[[#All],[Year]],"")))*100))</f>
        <v>88.846829999999997</v>
      </c>
      <c r="M637" s="3">
        <f t="shared" si="23"/>
        <v>90.228610000000003</v>
      </c>
    </row>
    <row r="638" spans="1:13" ht="20.399999999999999" x14ac:dyDescent="0.25">
      <c r="A638" s="2" t="s">
        <v>208</v>
      </c>
      <c r="B638" s="2" t="s">
        <v>57</v>
      </c>
      <c r="C638" s="6">
        <v>80.47</v>
      </c>
      <c r="D638" s="4"/>
      <c r="E638" s="6">
        <v>83.87</v>
      </c>
      <c r="F638" s="6">
        <v>86.86</v>
      </c>
      <c r="G638" s="6">
        <v>86.52</v>
      </c>
      <c r="H638" s="4"/>
      <c r="I638" s="4"/>
      <c r="J638" s="4">
        <f t="shared" si="22"/>
        <v>86.52</v>
      </c>
      <c r="K638" s="4"/>
      <c r="L638" s="4" t="str">
        <f t="array" ref="L638">(IF(ISERROR(INDEX(Table45[[#All],[Primary completion rate (%)]],MATCH(MAX(IF(Table45[[#All],[Country]]=B638,Table45[[#All],[Year]],0)),IF(Table45[[#All],[Country]]=B638,Table45[[#All],[Year]],"")))),"",INDEX(Table45[[#All],[Primary completion rate (%)]],MATCH(MAX(IF(Table45[[#All],[Country]]=B638,Table45[[#All],[Year]],0)),IF(Table45[[#All],[Country]]=B638,Table45[[#All],[Year]],"")))*100))</f>
        <v/>
      </c>
      <c r="M638" s="4">
        <f t="shared" si="23"/>
        <v>86.52</v>
      </c>
    </row>
    <row r="639" spans="1:13" ht="20.399999999999999" x14ac:dyDescent="0.25">
      <c r="A639" s="2" t="s">
        <v>208</v>
      </c>
      <c r="B639" s="2" t="s">
        <v>58</v>
      </c>
      <c r="C639" s="3"/>
      <c r="D639" s="3"/>
      <c r="E639" s="3"/>
      <c r="F639" s="3"/>
      <c r="G639" s="3"/>
      <c r="H639" s="3"/>
      <c r="I639" s="3"/>
      <c r="J639" s="3" t="str">
        <f t="shared" si="22"/>
        <v/>
      </c>
      <c r="K639" s="3"/>
      <c r="L639" s="3" t="str">
        <f t="array" ref="L639">(IF(ISERROR(INDEX(Table45[[#All],[Primary completion rate (%)]],MATCH(MAX(IF(Table45[[#All],[Country]]=B639,Table45[[#All],[Year]],0)),IF(Table45[[#All],[Country]]=B639,Table45[[#All],[Year]],"")))),"",INDEX(Table45[[#All],[Primary completion rate (%)]],MATCH(MAX(IF(Table45[[#All],[Country]]=B639,Table45[[#All],[Year]],0)),IF(Table45[[#All],[Country]]=B639,Table45[[#All],[Year]],"")))*100))</f>
        <v/>
      </c>
      <c r="M639" s="3" t="str">
        <f t="shared" si="23"/>
        <v/>
      </c>
    </row>
    <row r="640" spans="1:13" ht="20.399999999999999" x14ac:dyDescent="0.25">
      <c r="A640" s="2" t="s">
        <v>208</v>
      </c>
      <c r="B640" s="2" t="s">
        <v>59</v>
      </c>
      <c r="C640" s="4"/>
      <c r="D640" s="4"/>
      <c r="E640" s="4"/>
      <c r="F640" s="4"/>
      <c r="G640" s="4"/>
      <c r="H640" s="4"/>
      <c r="I640" s="4"/>
      <c r="J640" s="4" t="str">
        <f t="shared" si="22"/>
        <v/>
      </c>
      <c r="K640" s="4"/>
      <c r="L640" s="4" t="str">
        <f t="array" ref="L640">(IF(ISERROR(INDEX(Table45[[#All],[Primary completion rate (%)]],MATCH(MAX(IF(Table45[[#All],[Country]]=B640,Table45[[#All],[Year]],0)),IF(Table45[[#All],[Country]]=B640,Table45[[#All],[Year]],"")))),"",INDEX(Table45[[#All],[Primary completion rate (%)]],MATCH(MAX(IF(Table45[[#All],[Country]]=B640,Table45[[#All],[Year]],0)),IF(Table45[[#All],[Country]]=B640,Table45[[#All],[Year]],"")))*100))</f>
        <v/>
      </c>
      <c r="M640" s="4" t="str">
        <f t="shared" si="23"/>
        <v/>
      </c>
    </row>
    <row r="641" spans="1:13" ht="20.399999999999999" x14ac:dyDescent="0.25">
      <c r="A641" s="2" t="s">
        <v>208</v>
      </c>
      <c r="B641" s="2" t="s">
        <v>60</v>
      </c>
      <c r="C641" s="3"/>
      <c r="D641" s="3"/>
      <c r="E641" s="3"/>
      <c r="F641" s="3"/>
      <c r="G641" s="3"/>
      <c r="H641" s="3"/>
      <c r="I641" s="3"/>
      <c r="J641" s="3" t="str">
        <f t="shared" si="22"/>
        <v/>
      </c>
      <c r="K641" s="3"/>
      <c r="L641" s="3" t="str">
        <f t="array" ref="L641">(IF(ISBLANK(INDEX(Table45[[#All],[Primary completion rate (%)]],MATCH(MAX(IF(Table45[[#All],[Country]]=B641,Table45[[#All],[Year]],0)),IF(Table45[[#All],[Country]]=B641,Table45[[#All],[Year]],"")))),"",INDEX(Table45[[#All],[Primary completion rate (%)]],MATCH(MAX(IF(Table45[[#All],[Country]]=B641,Table45[[#All],[Year]],0)),IF(Table45[[#All],[Country]]=B641,Table45[[#All],[Year]],"")))*100))</f>
        <v/>
      </c>
      <c r="M641" s="3" t="str">
        <f t="shared" si="23"/>
        <v/>
      </c>
    </row>
    <row r="642" spans="1:13" ht="20.399999999999999" x14ac:dyDescent="0.25">
      <c r="A642" s="2" t="s">
        <v>208</v>
      </c>
      <c r="B642" s="2" t="s">
        <v>61</v>
      </c>
      <c r="C642" s="4"/>
      <c r="D642" s="6">
        <v>38.119430000000001</v>
      </c>
      <c r="E642" s="4"/>
      <c r="F642" s="4"/>
      <c r="G642" s="4"/>
      <c r="H642" s="4"/>
      <c r="I642" s="4"/>
      <c r="J642" s="4">
        <f t="shared" si="22"/>
        <v>38.119430000000001</v>
      </c>
      <c r="K642" s="4"/>
      <c r="L642" s="4">
        <f t="array" ref="L642">(IF(ISERROR(INDEX(Table45[[#All],[Primary completion rate (%)]],MATCH(MAX(IF(Table45[[#All],[Country]]=B642,Table45[[#All],[Year]],0)),IF(Table45[[#All],[Country]]=B642,Table45[[#All],[Year]],"")))),"",INDEX(Table45[[#All],[Primary completion rate (%)]],MATCH(MAX(IF(Table45[[#All],[Country]]=B642,Table45[[#All],[Year]],0)),IF(Table45[[#All],[Country]]=B642,Table45[[#All],[Year]],"")))*100))</f>
        <v>45.672150000000002</v>
      </c>
      <c r="M642" s="4">
        <f t="shared" si="23"/>
        <v>38.119430000000001</v>
      </c>
    </row>
    <row r="643" spans="1:13" ht="20.399999999999999" x14ac:dyDescent="0.25">
      <c r="A643" s="2" t="s">
        <v>208</v>
      </c>
      <c r="B643" s="2" t="s">
        <v>62</v>
      </c>
      <c r="C643" s="3"/>
      <c r="D643" s="3"/>
      <c r="E643" s="3"/>
      <c r="F643" s="3"/>
      <c r="G643" s="3"/>
      <c r="H643" s="3"/>
      <c r="I643" s="3"/>
      <c r="J643" s="3" t="str">
        <f t="shared" si="22"/>
        <v/>
      </c>
      <c r="K643" s="3"/>
      <c r="L643" s="3" t="str">
        <f t="array" ref="L643">(IF(ISERROR(INDEX(Table45[[#All],[Primary completion rate (%)]],MATCH(MAX(IF(Table45[[#All],[Country]]=B643,Table45[[#All],[Year]],0)),IF(Table45[[#All],[Country]]=B643,Table45[[#All],[Year]],"")))),"",INDEX(Table45[[#All],[Primary completion rate (%)]],MATCH(MAX(IF(Table45[[#All],[Country]]=B643,Table45[[#All],[Year]],0)),IF(Table45[[#All],[Country]]=B643,Table45[[#All],[Year]],"")))*100))</f>
        <v/>
      </c>
      <c r="M643" s="3" t="str">
        <f t="shared" si="23"/>
        <v/>
      </c>
    </row>
    <row r="644" spans="1:13" ht="20.399999999999999" x14ac:dyDescent="0.25">
      <c r="A644" s="2" t="s">
        <v>208</v>
      </c>
      <c r="B644" s="2" t="s">
        <v>63</v>
      </c>
      <c r="C644" s="4"/>
      <c r="D644" s="4"/>
      <c r="E644" s="4"/>
      <c r="F644" s="4"/>
      <c r="G644" s="4"/>
      <c r="H644" s="4"/>
      <c r="I644" s="4"/>
      <c r="J644" s="4" t="str">
        <f t="shared" si="22"/>
        <v/>
      </c>
      <c r="K644" s="4"/>
      <c r="L644" s="4" t="str">
        <f t="array" ref="L644">(IF(ISBLANK(INDEX(Table45[[#All],[Primary completion rate (%)]],MATCH(MAX(IF(Table45[[#All],[Country]]=B644,Table45[[#All],[Year]],0)),IF(Table45[[#All],[Country]]=B644,Table45[[#All],[Year]],"")))),"",INDEX(Table45[[#All],[Primary completion rate (%)]],MATCH(MAX(IF(Table45[[#All],[Country]]=B644,Table45[[#All],[Year]],0)),IF(Table45[[#All],[Country]]=B644,Table45[[#All],[Year]],"")))*100))</f>
        <v/>
      </c>
      <c r="M644" s="4" t="str">
        <f t="shared" si="23"/>
        <v/>
      </c>
    </row>
    <row r="645" spans="1:13" ht="20.399999999999999" x14ac:dyDescent="0.25">
      <c r="A645" s="2" t="s">
        <v>208</v>
      </c>
      <c r="B645" s="2" t="s">
        <v>64</v>
      </c>
      <c r="C645" s="3"/>
      <c r="D645" s="3"/>
      <c r="E645" s="3"/>
      <c r="F645" s="3"/>
      <c r="G645" s="3"/>
      <c r="H645" s="3"/>
      <c r="I645" s="3"/>
      <c r="J645" s="3" t="str">
        <f t="shared" si="22"/>
        <v/>
      </c>
      <c r="K645" s="3"/>
      <c r="L645" s="3" t="str">
        <f t="array" ref="L645">(IF(ISBLANK(INDEX(Table45[[#All],[Primary completion rate (%)]],MATCH(MAX(IF(Table45[[#All],[Country]]=B645,Table45[[#All],[Year]],0)),IF(Table45[[#All],[Country]]=B645,Table45[[#All],[Year]],"")))),"",INDEX(Table45[[#All],[Primary completion rate (%)]],MATCH(MAX(IF(Table45[[#All],[Country]]=B645,Table45[[#All],[Year]],0)),IF(Table45[[#All],[Country]]=B645,Table45[[#All],[Year]],"")))*100))</f>
        <v/>
      </c>
      <c r="M645" s="3" t="str">
        <f t="shared" si="23"/>
        <v/>
      </c>
    </row>
    <row r="646" spans="1:13" ht="20.399999999999999" x14ac:dyDescent="0.25">
      <c r="A646" s="2" t="s">
        <v>208</v>
      </c>
      <c r="B646" s="2" t="s">
        <v>65</v>
      </c>
      <c r="C646" s="4"/>
      <c r="D646" s="4"/>
      <c r="E646" s="6">
        <v>71.118610000000004</v>
      </c>
      <c r="F646" s="4"/>
      <c r="G646" s="4"/>
      <c r="H646" s="4"/>
      <c r="I646" s="4"/>
      <c r="J646" s="4">
        <f t="shared" si="22"/>
        <v>71.118610000000004</v>
      </c>
      <c r="K646" s="4"/>
      <c r="L646" s="4">
        <f t="array" ref="L646">(IF(ISERROR(INDEX(Table45[[#All],[Primary completion rate (%)]],MATCH(MAX(IF(Table45[[#All],[Country]]=B646,Table45[[#All],[Year]],0)),IF(Table45[[#All],[Country]]=B646,Table45[[#All],[Year]],"")))),"",INDEX(Table45[[#All],[Primary completion rate (%)]],MATCH(MAX(IF(Table45[[#All],[Country]]=B646,Table45[[#All],[Year]],0)),IF(Table45[[#All],[Country]]=B646,Table45[[#All],[Year]],"")))*100))</f>
        <v>83.485330000000005</v>
      </c>
      <c r="M646" s="4">
        <f t="shared" si="23"/>
        <v>71.118610000000004</v>
      </c>
    </row>
    <row r="647" spans="1:13" ht="20.399999999999999" x14ac:dyDescent="0.25">
      <c r="A647" s="2" t="s">
        <v>208</v>
      </c>
      <c r="B647" s="2" t="s">
        <v>66</v>
      </c>
      <c r="C647" s="3"/>
      <c r="D647" s="3"/>
      <c r="E647" s="3"/>
      <c r="F647" s="5">
        <v>63.982529999999997</v>
      </c>
      <c r="G647" s="3"/>
      <c r="H647" s="3"/>
      <c r="I647" s="3"/>
      <c r="J647" s="3">
        <f t="shared" si="22"/>
        <v>63.982529999999997</v>
      </c>
      <c r="K647" s="3"/>
      <c r="L647" s="3">
        <f t="array" ref="L647">(IF(ISERROR(INDEX(Table45[[#All],[Primary completion rate (%)]],MATCH(MAX(IF(Table45[[#All],[Country]]=B647,Table45[[#All],[Year]],0)),IF(Table45[[#All],[Country]]=B647,Table45[[#All],[Year]],"")))),"",INDEX(Table45[[#All],[Primary completion rate (%)]],MATCH(MAX(IF(Table45[[#All],[Country]]=B647,Table45[[#All],[Year]],0)),IF(Table45[[#All],[Country]]=B647,Table45[[#All],[Year]],"")))*100))</f>
        <v>65.65025</v>
      </c>
      <c r="M647" s="3">
        <f t="shared" si="23"/>
        <v>63.982529999999997</v>
      </c>
    </row>
    <row r="648" spans="1:13" ht="20.399999999999999" x14ac:dyDescent="0.25">
      <c r="A648" s="2" t="s">
        <v>208</v>
      </c>
      <c r="B648" s="2" t="s">
        <v>67</v>
      </c>
      <c r="C648" s="4"/>
      <c r="D648" s="4"/>
      <c r="E648" s="4"/>
      <c r="F648" s="4"/>
      <c r="G648" s="4"/>
      <c r="H648" s="4"/>
      <c r="I648" s="4"/>
      <c r="J648" s="4" t="str">
        <f t="shared" si="22"/>
        <v/>
      </c>
      <c r="K648" s="4"/>
      <c r="L648" s="4">
        <f t="array" ref="L648">(IF(ISERROR(INDEX(Table45[[#All],[Primary completion rate (%)]],MATCH(MAX(IF(Table45[[#All],[Country]]=B648,Table45[[#All],[Year]],0)),IF(Table45[[#All],[Country]]=B648,Table45[[#All],[Year]],"")))),"",INDEX(Table45[[#All],[Primary completion rate (%)]],MATCH(MAX(IF(Table45[[#All],[Country]]=B648,Table45[[#All],[Year]],0)),IF(Table45[[#All],[Country]]=B648,Table45[[#All],[Year]],"")))*100))</f>
        <v>99.693609999999993</v>
      </c>
      <c r="M648" s="4">
        <f t="shared" si="23"/>
        <v>99.693609999999993</v>
      </c>
    </row>
    <row r="649" spans="1:13" ht="20.399999999999999" x14ac:dyDescent="0.25">
      <c r="A649" s="2" t="s">
        <v>208</v>
      </c>
      <c r="B649" s="2" t="s">
        <v>68</v>
      </c>
      <c r="C649" s="3"/>
      <c r="D649" s="3"/>
      <c r="E649" s="3"/>
      <c r="F649" s="3"/>
      <c r="G649" s="3"/>
      <c r="H649" s="3"/>
      <c r="I649" s="3"/>
      <c r="J649" s="3" t="str">
        <f t="shared" si="22"/>
        <v/>
      </c>
      <c r="K649" s="3"/>
      <c r="L649" s="3" t="str">
        <f t="array" ref="L649">(IF(ISBLANK(INDEX(Table45[[#All],[Primary completion rate (%)]],MATCH(MAX(IF(Table45[[#All],[Country]]=B649,Table45[[#All],[Year]],0)),IF(Table45[[#All],[Country]]=B649,Table45[[#All],[Year]],"")))),"",INDEX(Table45[[#All],[Primary completion rate (%)]],MATCH(MAX(IF(Table45[[#All],[Country]]=B649,Table45[[#All],[Year]],0)),IF(Table45[[#All],[Country]]=B649,Table45[[#All],[Year]],"")))*100))</f>
        <v/>
      </c>
      <c r="M649" s="3" t="str">
        <f t="shared" si="23"/>
        <v/>
      </c>
    </row>
    <row r="650" spans="1:13" ht="20.399999999999999" x14ac:dyDescent="0.25">
      <c r="A650" s="2" t="s">
        <v>208</v>
      </c>
      <c r="B650" s="2" t="s">
        <v>69</v>
      </c>
      <c r="C650" s="6">
        <v>63.046439999999997</v>
      </c>
      <c r="D650" s="4"/>
      <c r="E650" s="4"/>
      <c r="F650" s="4"/>
      <c r="G650" s="4"/>
      <c r="H650" s="6">
        <v>64.565920000000006</v>
      </c>
      <c r="I650" s="4"/>
      <c r="J650" s="4">
        <f t="shared" si="22"/>
        <v>64.565920000000006</v>
      </c>
      <c r="K650" s="4"/>
      <c r="L650" s="4">
        <f t="array" ref="L650">(IF(ISERROR(INDEX(Table45[[#All],[Primary completion rate (%)]],MATCH(MAX(IF(Table45[[#All],[Country]]=B650,Table45[[#All],[Year]],0)),IF(Table45[[#All],[Country]]=B650,Table45[[#All],[Year]],"")))),"",INDEX(Table45[[#All],[Primary completion rate (%)]],MATCH(MAX(IF(Table45[[#All],[Country]]=B650,Table45[[#All],[Year]],0)),IF(Table45[[#All],[Country]]=B650,Table45[[#All],[Year]],"")))*100))</f>
        <v>81.758650000000003</v>
      </c>
      <c r="M650" s="4">
        <f t="shared" si="23"/>
        <v>64.565920000000006</v>
      </c>
    </row>
    <row r="651" spans="1:13" ht="20.399999999999999" x14ac:dyDescent="0.25">
      <c r="A651" s="2" t="s">
        <v>208</v>
      </c>
      <c r="B651" s="2" t="s">
        <v>70</v>
      </c>
      <c r="C651" s="3"/>
      <c r="D651" s="3"/>
      <c r="E651" s="3"/>
      <c r="F651" s="3"/>
      <c r="G651" s="3"/>
      <c r="H651" s="3"/>
      <c r="I651" s="3"/>
      <c r="J651" s="3" t="str">
        <f t="shared" si="22"/>
        <v/>
      </c>
      <c r="K651" s="3"/>
      <c r="L651" s="3" t="str">
        <f t="array" ref="L651">(IF(ISBLANK(INDEX(Table45[[#All],[Primary completion rate (%)]],MATCH(MAX(IF(Table45[[#All],[Country]]=B651,Table45[[#All],[Year]],0)),IF(Table45[[#All],[Country]]=B651,Table45[[#All],[Year]],"")))),"",INDEX(Table45[[#All],[Primary completion rate (%)]],MATCH(MAX(IF(Table45[[#All],[Country]]=B651,Table45[[#All],[Year]],0)),IF(Table45[[#All],[Country]]=B651,Table45[[#All],[Year]],"")))*100))</f>
        <v/>
      </c>
      <c r="M651" s="3" t="str">
        <f t="shared" si="23"/>
        <v/>
      </c>
    </row>
    <row r="652" spans="1:13" ht="20.399999999999999" x14ac:dyDescent="0.25">
      <c r="A652" s="2" t="s">
        <v>208</v>
      </c>
      <c r="B652" s="2" t="s">
        <v>71</v>
      </c>
      <c r="C652" s="4"/>
      <c r="D652" s="4"/>
      <c r="E652" s="4"/>
      <c r="F652" s="4"/>
      <c r="G652" s="4"/>
      <c r="H652" s="4"/>
      <c r="I652" s="4"/>
      <c r="J652" s="4" t="str">
        <f t="shared" si="22"/>
        <v/>
      </c>
      <c r="K652" s="4"/>
      <c r="L652" s="4" t="str">
        <f t="array" ref="L652">(IF(ISERROR(INDEX(Table45[[#All],[Primary completion rate (%)]],MATCH(MAX(IF(Table45[[#All],[Country]]=B652,Table45[[#All],[Year]],0)),IF(Table45[[#All],[Country]]=B652,Table45[[#All],[Year]],"")))),"",INDEX(Table45[[#All],[Primary completion rate (%)]],MATCH(MAX(IF(Table45[[#All],[Country]]=B652,Table45[[#All],[Year]],0)),IF(Table45[[#All],[Country]]=B652,Table45[[#All],[Year]],"")))*100))</f>
        <v/>
      </c>
      <c r="M652" s="4" t="str">
        <f t="shared" si="23"/>
        <v/>
      </c>
    </row>
    <row r="653" spans="1:13" ht="20.399999999999999" x14ac:dyDescent="0.25">
      <c r="A653" s="2" t="s">
        <v>208</v>
      </c>
      <c r="B653" s="2" t="s">
        <v>72</v>
      </c>
      <c r="C653" s="3"/>
      <c r="D653" s="3"/>
      <c r="E653" s="3"/>
      <c r="F653" s="3"/>
      <c r="G653" s="5">
        <v>58.7</v>
      </c>
      <c r="H653" s="3"/>
      <c r="I653" s="3"/>
      <c r="J653" s="3">
        <f t="shared" si="22"/>
        <v>58.7</v>
      </c>
      <c r="K653" s="3"/>
      <c r="L653" s="3">
        <f t="array" ref="L653">(IF(ISERROR(INDEX(Table45[[#All],[Primary completion rate (%)]],MATCH(MAX(IF(Table45[[#All],[Country]]=B653,Table45[[#All],[Year]],0)),IF(Table45[[#All],[Country]]=B653,Table45[[#All],[Year]],"")))),"",INDEX(Table45[[#All],[Primary completion rate (%)]],MATCH(MAX(IF(Table45[[#All],[Country]]=B653,Table45[[#All],[Year]],0)),IF(Table45[[#All],[Country]]=B653,Table45[[#All],[Year]],"")))*100))</f>
        <v>74.759169999999997</v>
      </c>
      <c r="M653" s="3">
        <f t="shared" si="23"/>
        <v>58.7</v>
      </c>
    </row>
    <row r="654" spans="1:13" ht="20.399999999999999" x14ac:dyDescent="0.25">
      <c r="A654" s="2" t="s">
        <v>208</v>
      </c>
      <c r="B654" s="2" t="s">
        <v>73</v>
      </c>
      <c r="C654" s="4"/>
      <c r="D654" s="4"/>
      <c r="E654" s="6">
        <v>49.378619999999998</v>
      </c>
      <c r="F654" s="4"/>
      <c r="G654" s="4"/>
      <c r="H654" s="4"/>
      <c r="I654" s="4"/>
      <c r="J654" s="4">
        <f t="shared" si="22"/>
        <v>49.378619999999998</v>
      </c>
      <c r="K654" s="4"/>
      <c r="L654" s="4">
        <f t="array" ref="L654">(IF(ISERROR(INDEX(Table45[[#All],[Primary completion rate (%)]],MATCH(MAX(IF(Table45[[#All],[Country]]=B654,Table45[[#All],[Year]],0)),IF(Table45[[#All],[Country]]=B654,Table45[[#All],[Year]],"")))),"",INDEX(Table45[[#All],[Primary completion rate (%)]],MATCH(MAX(IF(Table45[[#All],[Country]]=B654,Table45[[#All],[Year]],0)),IF(Table45[[#All],[Country]]=B654,Table45[[#All],[Year]],"")))*100))</f>
        <v>55.896749999999997</v>
      </c>
      <c r="M654" s="4">
        <f t="shared" si="23"/>
        <v>49.378619999999998</v>
      </c>
    </row>
    <row r="655" spans="1:13" ht="20.399999999999999" x14ac:dyDescent="0.25">
      <c r="A655" s="2" t="s">
        <v>208</v>
      </c>
      <c r="B655" s="2" t="s">
        <v>74</v>
      </c>
      <c r="C655" s="3"/>
      <c r="D655" s="3"/>
      <c r="E655" s="3"/>
      <c r="F655" s="3"/>
      <c r="G655" s="3"/>
      <c r="H655" s="3"/>
      <c r="I655" s="3"/>
      <c r="J655" s="3" t="str">
        <f t="shared" si="22"/>
        <v/>
      </c>
      <c r="K655" s="3"/>
      <c r="L655" s="3" t="str">
        <f t="array" ref="L655">(IF(ISERROR(INDEX(Table45[[#All],[Primary completion rate (%)]],MATCH(MAX(IF(Table45[[#All],[Country]]=B655,Table45[[#All],[Year]],0)),IF(Table45[[#All],[Country]]=B655,Table45[[#All],[Year]],"")))),"",INDEX(Table45[[#All],[Primary completion rate (%)]],MATCH(MAX(IF(Table45[[#All],[Country]]=B655,Table45[[#All],[Year]],0)),IF(Table45[[#All],[Country]]=B655,Table45[[#All],[Year]],"")))*100))</f>
        <v/>
      </c>
      <c r="M655" s="3" t="str">
        <f t="shared" si="23"/>
        <v/>
      </c>
    </row>
    <row r="656" spans="1:13" ht="20.399999999999999" x14ac:dyDescent="0.25">
      <c r="A656" s="2" t="s">
        <v>208</v>
      </c>
      <c r="B656" s="2" t="s">
        <v>75</v>
      </c>
      <c r="C656" s="4"/>
      <c r="D656" s="4"/>
      <c r="E656" s="4"/>
      <c r="F656" s="4"/>
      <c r="G656" s="4"/>
      <c r="H656" s="4"/>
      <c r="I656" s="4"/>
      <c r="J656" s="4" t="str">
        <f t="shared" si="22"/>
        <v/>
      </c>
      <c r="K656" s="4"/>
      <c r="L656" s="4" t="str">
        <f t="array" ref="L656">(IF(ISERROR(INDEX(Table45[[#All],[Primary completion rate (%)]],MATCH(MAX(IF(Table45[[#All],[Country]]=B656,Table45[[#All],[Year]],0)),IF(Table45[[#All],[Country]]=B656,Table45[[#All],[Year]],"")))),"",INDEX(Table45[[#All],[Primary completion rate (%)]],MATCH(MAX(IF(Table45[[#All],[Country]]=B656,Table45[[#All],[Year]],0)),IF(Table45[[#All],[Country]]=B656,Table45[[#All],[Year]],"")))*100))</f>
        <v/>
      </c>
      <c r="M656" s="4" t="str">
        <f t="shared" si="23"/>
        <v/>
      </c>
    </row>
    <row r="657" spans="1:13" ht="20.399999999999999" x14ac:dyDescent="0.25">
      <c r="A657" s="2" t="s">
        <v>208</v>
      </c>
      <c r="B657" s="2" t="s">
        <v>76</v>
      </c>
      <c r="C657" s="3"/>
      <c r="D657" s="3"/>
      <c r="E657" s="5">
        <v>39.115070000000003</v>
      </c>
      <c r="F657" s="3"/>
      <c r="G657" s="3"/>
      <c r="H657" s="3"/>
      <c r="I657" s="3"/>
      <c r="J657" s="3">
        <f t="shared" si="22"/>
        <v>39.115070000000003</v>
      </c>
      <c r="K657" s="3"/>
      <c r="L657" s="3">
        <f t="array" ref="L657">(IF(ISERROR(INDEX(Table45[[#All],[Primary completion rate (%)]],MATCH(MAX(IF(Table45[[#All],[Country]]=B657,Table45[[#All],[Year]],0)),IF(Table45[[#All],[Country]]=B657,Table45[[#All],[Year]],"")))),"",INDEX(Table45[[#All],[Primary completion rate (%)]],MATCH(MAX(IF(Table45[[#All],[Country]]=B657,Table45[[#All],[Year]],0)),IF(Table45[[#All],[Country]]=B657,Table45[[#All],[Year]],"")))*100))</f>
        <v>60.222709999999999</v>
      </c>
      <c r="M657" s="3">
        <f t="shared" si="23"/>
        <v>39.115070000000003</v>
      </c>
    </row>
    <row r="658" spans="1:13" ht="20.399999999999999" x14ac:dyDescent="0.25">
      <c r="A658" s="2" t="s">
        <v>208</v>
      </c>
      <c r="B658" s="2" t="s">
        <v>77</v>
      </c>
      <c r="C658" s="6">
        <v>77.95</v>
      </c>
      <c r="D658" s="6">
        <v>80.809439999999995</v>
      </c>
      <c r="E658" s="4"/>
      <c r="F658" s="6">
        <v>80.2</v>
      </c>
      <c r="G658" s="4"/>
      <c r="H658" s="4"/>
      <c r="I658" s="4"/>
      <c r="J658" s="4">
        <f t="shared" si="22"/>
        <v>80.2</v>
      </c>
      <c r="K658" s="4"/>
      <c r="L658" s="4">
        <f t="array" ref="L658">(IF(ISERROR(INDEX(Table45[[#All],[Primary completion rate (%)]],MATCH(MAX(IF(Table45[[#All],[Country]]=B658,Table45[[#All],[Year]],0)),IF(Table45[[#All],[Country]]=B658,Table45[[#All],[Year]],"")))),"",INDEX(Table45[[#All],[Primary completion rate (%)]],MATCH(MAX(IF(Table45[[#All],[Country]]=B658,Table45[[#All],[Year]],0)),IF(Table45[[#All],[Country]]=B658,Table45[[#All],[Year]],"")))*100))</f>
        <v>78.901399999999995</v>
      </c>
      <c r="M658" s="4">
        <f t="shared" si="23"/>
        <v>80.2</v>
      </c>
    </row>
    <row r="659" spans="1:13" ht="20.399999999999999" x14ac:dyDescent="0.25">
      <c r="A659" s="2" t="s">
        <v>208</v>
      </c>
      <c r="B659" s="2" t="s">
        <v>78</v>
      </c>
      <c r="C659" s="3"/>
      <c r="D659" s="3"/>
      <c r="E659" s="3"/>
      <c r="F659" s="3"/>
      <c r="G659" s="3"/>
      <c r="H659" s="3"/>
      <c r="I659" s="3"/>
      <c r="J659" s="3" t="str">
        <f t="shared" si="22"/>
        <v/>
      </c>
      <c r="K659" s="3"/>
      <c r="L659" s="3" t="str">
        <f t="array" ref="L659">(IF(ISBLANK(INDEX(Table45[[#All],[Primary completion rate (%)]],MATCH(MAX(IF(Table45[[#All],[Country]]=B659,Table45[[#All],[Year]],0)),IF(Table45[[#All],[Country]]=B659,Table45[[#All],[Year]],"")))),"",INDEX(Table45[[#All],[Primary completion rate (%)]],MATCH(MAX(IF(Table45[[#All],[Country]]=B659,Table45[[#All],[Year]],0)),IF(Table45[[#All],[Country]]=B659,Table45[[#All],[Year]],"")))*100))</f>
        <v/>
      </c>
      <c r="M659" s="3" t="str">
        <f t="shared" si="23"/>
        <v/>
      </c>
    </row>
    <row r="660" spans="1:13" ht="20.399999999999999" x14ac:dyDescent="0.25">
      <c r="A660" s="2" t="s">
        <v>208</v>
      </c>
      <c r="B660" s="2" t="s">
        <v>79</v>
      </c>
      <c r="C660" s="4"/>
      <c r="D660" s="4"/>
      <c r="E660" s="4"/>
      <c r="F660" s="4"/>
      <c r="G660" s="4"/>
      <c r="H660" s="4"/>
      <c r="I660" s="4"/>
      <c r="J660" s="4" t="str">
        <f t="shared" si="22"/>
        <v/>
      </c>
      <c r="K660" s="4"/>
      <c r="L660" s="4" t="str">
        <f t="array" ref="L660">(IF(ISBLANK(INDEX(Table45[[#All],[Primary completion rate (%)]],MATCH(MAX(IF(Table45[[#All],[Country]]=B660,Table45[[#All],[Year]],0)),IF(Table45[[#All],[Country]]=B660,Table45[[#All],[Year]],"")))),"",INDEX(Table45[[#All],[Primary completion rate (%)]],MATCH(MAX(IF(Table45[[#All],[Country]]=B660,Table45[[#All],[Year]],0)),IF(Table45[[#All],[Country]]=B660,Table45[[#All],[Year]],"")))*100))</f>
        <v/>
      </c>
      <c r="M660" s="4" t="str">
        <f t="shared" si="23"/>
        <v/>
      </c>
    </row>
    <row r="661" spans="1:13" ht="20.399999999999999" x14ac:dyDescent="0.25">
      <c r="A661" s="2" t="s">
        <v>208</v>
      </c>
      <c r="B661" s="2" t="s">
        <v>80</v>
      </c>
      <c r="C661" s="3"/>
      <c r="D661" s="3"/>
      <c r="E661" s="3"/>
      <c r="F661" s="3"/>
      <c r="G661" s="3"/>
      <c r="H661" s="3"/>
      <c r="I661" s="3"/>
      <c r="J661" s="3" t="str">
        <f t="shared" si="22"/>
        <v/>
      </c>
      <c r="K661" s="3"/>
      <c r="L661" s="3">
        <f t="array" ref="L661">(IF(ISERROR(INDEX(Table45[[#All],[Primary completion rate (%)]],MATCH(MAX(IF(Table45[[#All],[Country]]=B661,Table45[[#All],[Year]],0)),IF(Table45[[#All],[Country]]=B661,Table45[[#All],[Year]],"")))),"",INDEX(Table45[[#All],[Primary completion rate (%)]],MATCH(MAX(IF(Table45[[#All],[Country]]=B661,Table45[[#All],[Year]],0)),IF(Table45[[#All],[Country]]=B661,Table45[[#All],[Year]],"")))*100))</f>
        <v>88.936790000000002</v>
      </c>
      <c r="M661" s="3">
        <f t="shared" si="23"/>
        <v>88.936790000000002</v>
      </c>
    </row>
    <row r="662" spans="1:13" ht="20.399999999999999" x14ac:dyDescent="0.25">
      <c r="A662" s="2" t="s">
        <v>208</v>
      </c>
      <c r="B662" s="2" t="s">
        <v>81</v>
      </c>
      <c r="C662" s="4"/>
      <c r="D662" s="4"/>
      <c r="E662" s="4"/>
      <c r="F662" s="4"/>
      <c r="G662" s="4"/>
      <c r="H662" s="4"/>
      <c r="I662" s="4"/>
      <c r="J662" s="4" t="str">
        <f t="shared" si="22"/>
        <v/>
      </c>
      <c r="K662" s="4"/>
      <c r="L662" s="4">
        <f t="array" ref="L662">(IF(ISERROR(INDEX(Table45[[#All],[Primary completion rate (%)]],MATCH(MAX(IF(Table45[[#All],[Country]]=B662,Table45[[#All],[Year]],0)),IF(Table45[[#All],[Country]]=B662,Table45[[#All],[Year]],"")))),"",INDEX(Table45[[#All],[Primary completion rate (%)]],MATCH(MAX(IF(Table45[[#All],[Country]]=B662,Table45[[#All],[Year]],0)),IF(Table45[[#All],[Country]]=B662,Table45[[#All],[Year]],"")))*100))</f>
        <v>93.430449999999993</v>
      </c>
      <c r="M662" s="4">
        <f t="shared" si="23"/>
        <v>93.430449999999993</v>
      </c>
    </row>
    <row r="663" spans="1:13" ht="20.399999999999999" x14ac:dyDescent="0.25">
      <c r="A663" s="2" t="s">
        <v>208</v>
      </c>
      <c r="B663" s="2" t="s">
        <v>82</v>
      </c>
      <c r="C663" s="3"/>
      <c r="D663" s="3"/>
      <c r="E663" s="3"/>
      <c r="F663" s="3"/>
      <c r="G663" s="3"/>
      <c r="H663" s="3"/>
      <c r="I663" s="3"/>
      <c r="J663" s="3" t="str">
        <f t="shared" si="22"/>
        <v/>
      </c>
      <c r="K663" s="3"/>
      <c r="L663" s="3" t="str">
        <f t="array" ref="L663">(IF(ISERROR(INDEX(Table45[[#All],[Primary completion rate (%)]],MATCH(MAX(IF(Table45[[#All],[Country]]=B663,Table45[[#All],[Year]],0)),IF(Table45[[#All],[Country]]=B663,Table45[[#All],[Year]],"")))),"",INDEX(Table45[[#All],[Primary completion rate (%)]],MATCH(MAX(IF(Table45[[#All],[Country]]=B663,Table45[[#All],[Year]],0)),IF(Table45[[#All],[Country]]=B663,Table45[[#All],[Year]],"")))*100))</f>
        <v/>
      </c>
      <c r="M663" s="3" t="str">
        <f t="shared" si="23"/>
        <v/>
      </c>
    </row>
    <row r="664" spans="1:13" ht="20.399999999999999" x14ac:dyDescent="0.25">
      <c r="A664" s="2" t="s">
        <v>208</v>
      </c>
      <c r="B664" s="2" t="s">
        <v>83</v>
      </c>
      <c r="C664" s="4"/>
      <c r="D664" s="6">
        <v>68.353989999999996</v>
      </c>
      <c r="E664" s="4"/>
      <c r="F664" s="4"/>
      <c r="G664" s="4"/>
      <c r="H664" s="4"/>
      <c r="I664" s="4"/>
      <c r="J664" s="4">
        <f t="shared" si="22"/>
        <v>68.353989999999996</v>
      </c>
      <c r="K664" s="4"/>
      <c r="L664" s="4">
        <f t="array" ref="L664">(IF(ISERROR(INDEX(Table45[[#All],[Primary completion rate (%)]],MATCH(MAX(IF(Table45[[#All],[Country]]=B664,Table45[[#All],[Year]],0)),IF(Table45[[#All],[Country]]=B664,Table45[[#All],[Year]],"")))),"",INDEX(Table45[[#All],[Primary completion rate (%)]],MATCH(MAX(IF(Table45[[#All],[Country]]=B664,Table45[[#All],[Year]],0)),IF(Table45[[#All],[Country]]=B664,Table45[[#All],[Year]],"")))*100))</f>
        <v>66.749499999999998</v>
      </c>
      <c r="M664" s="4">
        <f t="shared" si="23"/>
        <v>68.353989999999996</v>
      </c>
    </row>
    <row r="665" spans="1:13" ht="20.399999999999999" x14ac:dyDescent="0.25">
      <c r="A665" s="2" t="s">
        <v>208</v>
      </c>
      <c r="B665" s="2" t="s">
        <v>84</v>
      </c>
      <c r="C665" s="3"/>
      <c r="D665" s="3"/>
      <c r="E665" s="3"/>
      <c r="F665" s="3"/>
      <c r="G665" s="3"/>
      <c r="H665" s="3"/>
      <c r="I665" s="3"/>
      <c r="J665" s="3" t="str">
        <f t="shared" si="22"/>
        <v/>
      </c>
      <c r="K665" s="3"/>
      <c r="L665" s="3" t="str">
        <f t="array" ref="L665">(IF(ISERROR(INDEX(Table45[[#All],[Primary completion rate (%)]],MATCH(MAX(IF(Table45[[#All],[Country]]=B665,Table45[[#All],[Year]],0)),IF(Table45[[#All],[Country]]=B665,Table45[[#All],[Year]],"")))),"",INDEX(Table45[[#All],[Primary completion rate (%)]],MATCH(MAX(IF(Table45[[#All],[Country]]=B665,Table45[[#All],[Year]],0)),IF(Table45[[#All],[Country]]=B665,Table45[[#All],[Year]],"")))*100))</f>
        <v/>
      </c>
      <c r="M665" s="3" t="str">
        <f t="shared" si="23"/>
        <v/>
      </c>
    </row>
    <row r="666" spans="1:13" ht="20.399999999999999" x14ac:dyDescent="0.25">
      <c r="A666" s="2" t="s">
        <v>208</v>
      </c>
      <c r="B666" s="2" t="s">
        <v>85</v>
      </c>
      <c r="C666" s="4"/>
      <c r="D666" s="4"/>
      <c r="E666" s="4"/>
      <c r="F666" s="4"/>
      <c r="G666" s="4"/>
      <c r="H666" s="4"/>
      <c r="I666" s="4"/>
      <c r="J666" s="4" t="str">
        <f t="shared" si="22"/>
        <v/>
      </c>
      <c r="K666" s="4"/>
      <c r="L666" s="4">
        <f t="array" ref="L666">(IF(ISERROR(INDEX(Table45[[#All],[Primary completion rate (%)]],MATCH(MAX(IF(Table45[[#All],[Country]]=B666,Table45[[#All],[Year]],0)),IF(Table45[[#All],[Country]]=B666,Table45[[#All],[Year]],"")))),"",INDEX(Table45[[#All],[Primary completion rate (%)]],MATCH(MAX(IF(Table45[[#All],[Country]]=B666,Table45[[#All],[Year]],0)),IF(Table45[[#All],[Country]]=B666,Table45[[#All],[Year]],"")))*100))</f>
        <v>99.886589999999998</v>
      </c>
      <c r="M666" s="4">
        <f t="shared" si="23"/>
        <v>99.886589999999998</v>
      </c>
    </row>
    <row r="667" spans="1:13" ht="20.399999999999999" x14ac:dyDescent="0.25">
      <c r="A667" s="2" t="s">
        <v>208</v>
      </c>
      <c r="B667" s="2" t="s">
        <v>86</v>
      </c>
      <c r="C667" s="3"/>
      <c r="D667" s="3"/>
      <c r="E667" s="3"/>
      <c r="F667" s="3"/>
      <c r="G667" s="3"/>
      <c r="H667" s="3"/>
      <c r="I667" s="3"/>
      <c r="J667" s="3" t="str">
        <f t="shared" si="22"/>
        <v/>
      </c>
      <c r="K667" s="3"/>
      <c r="L667" s="3" t="str">
        <f t="array" ref="L667">(IF(ISBLANK(INDEX(Table45[[#All],[Primary completion rate (%)]],MATCH(MAX(IF(Table45[[#All],[Country]]=B667,Table45[[#All],[Year]],0)),IF(Table45[[#All],[Country]]=B667,Table45[[#All],[Year]],"")))),"",INDEX(Table45[[#All],[Primary completion rate (%)]],MATCH(MAX(IF(Table45[[#All],[Country]]=B667,Table45[[#All],[Year]],0)),IF(Table45[[#All],[Country]]=B667,Table45[[#All],[Year]],"")))*100))</f>
        <v/>
      </c>
      <c r="M667" s="3" t="str">
        <f t="shared" si="23"/>
        <v/>
      </c>
    </row>
    <row r="668" spans="1:13" ht="20.399999999999999" x14ac:dyDescent="0.25">
      <c r="A668" s="2" t="s">
        <v>208</v>
      </c>
      <c r="B668" s="2" t="s">
        <v>87</v>
      </c>
      <c r="C668" s="4"/>
      <c r="D668" s="4"/>
      <c r="E668" s="4"/>
      <c r="F668" s="4"/>
      <c r="G668" s="4"/>
      <c r="H668" s="4"/>
      <c r="I668" s="4"/>
      <c r="J668" s="4" t="str">
        <f t="shared" si="22"/>
        <v/>
      </c>
      <c r="K668" s="4"/>
      <c r="L668" s="4">
        <f t="array" ref="L668">(IF(ISERROR(INDEX(Table45[[#All],[Primary completion rate (%)]],MATCH(MAX(IF(Table45[[#All],[Country]]=B668,Table45[[#All],[Year]],0)),IF(Table45[[#All],[Country]]=B668,Table45[[#All],[Year]],"")))),"",INDEX(Table45[[#All],[Primary completion rate (%)]],MATCH(MAX(IF(Table45[[#All],[Country]]=B668,Table45[[#All],[Year]],0)),IF(Table45[[#All],[Country]]=B668,Table45[[#All],[Year]],"")))*100))</f>
        <v>99.550370000000001</v>
      </c>
      <c r="M668" s="4">
        <f t="shared" si="23"/>
        <v>99.550370000000001</v>
      </c>
    </row>
    <row r="669" spans="1:13" ht="20.399999999999999" x14ac:dyDescent="0.25">
      <c r="A669" s="2" t="s">
        <v>208</v>
      </c>
      <c r="B669" s="2" t="s">
        <v>88</v>
      </c>
      <c r="C669" s="3"/>
      <c r="D669" s="3"/>
      <c r="E669" s="3"/>
      <c r="F669" s="3"/>
      <c r="G669" s="3"/>
      <c r="H669" s="3"/>
      <c r="I669" s="3"/>
      <c r="J669" s="3" t="str">
        <f t="shared" si="22"/>
        <v/>
      </c>
      <c r="K669" s="3"/>
      <c r="L669" s="3" t="str">
        <f t="array" ref="L669">(IF(ISERROR(INDEX(Table45[[#All],[Primary completion rate (%)]],MATCH(MAX(IF(Table45[[#All],[Country]]=B669,Table45[[#All],[Year]],0)),IF(Table45[[#All],[Country]]=B669,Table45[[#All],[Year]],"")))),"",INDEX(Table45[[#All],[Primary completion rate (%)]],MATCH(MAX(IF(Table45[[#All],[Country]]=B669,Table45[[#All],[Year]],0)),IF(Table45[[#All],[Country]]=B669,Table45[[#All],[Year]],"")))*100))</f>
        <v/>
      </c>
      <c r="M669" s="3" t="str">
        <f t="shared" si="23"/>
        <v/>
      </c>
    </row>
    <row r="670" spans="1:13" ht="20.399999999999999" x14ac:dyDescent="0.25">
      <c r="A670" s="2" t="s">
        <v>208</v>
      </c>
      <c r="B670" s="2" t="s">
        <v>89</v>
      </c>
      <c r="C670" s="4"/>
      <c r="D670" s="4"/>
      <c r="E670" s="4"/>
      <c r="F670" s="4"/>
      <c r="G670" s="4"/>
      <c r="H670" s="4"/>
      <c r="I670" s="4"/>
      <c r="J670" s="4" t="str">
        <f t="shared" si="22"/>
        <v/>
      </c>
      <c r="K670" s="4"/>
      <c r="L670" s="4">
        <f t="array" ref="L670">(IF(ISERROR(INDEX(Table45[[#All],[Primary completion rate (%)]],MATCH(MAX(IF(Table45[[#All],[Country]]=B670,Table45[[#All],[Year]],0)),IF(Table45[[#All],[Country]]=B670,Table45[[#All],[Year]],"")))),"",INDEX(Table45[[#All],[Primary completion rate (%)]],MATCH(MAX(IF(Table45[[#All],[Country]]=B670,Table45[[#All],[Year]],0)),IF(Table45[[#All],[Country]]=B670,Table45[[#All],[Year]],"")))*100))</f>
        <v>97.456230000000005</v>
      </c>
      <c r="M670" s="4">
        <f t="shared" si="23"/>
        <v>97.456230000000005</v>
      </c>
    </row>
    <row r="671" spans="1:13" ht="20.399999999999999" x14ac:dyDescent="0.25">
      <c r="A671" s="2" t="s">
        <v>208</v>
      </c>
      <c r="B671" s="2" t="s">
        <v>90</v>
      </c>
      <c r="C671" s="3"/>
      <c r="D671" s="3"/>
      <c r="E671" s="3"/>
      <c r="F671" s="3"/>
      <c r="G671" s="3"/>
      <c r="H671" s="3"/>
      <c r="I671" s="3"/>
      <c r="J671" s="3" t="str">
        <f t="shared" si="22"/>
        <v/>
      </c>
      <c r="K671" s="3"/>
      <c r="L671" s="3">
        <f t="array" ref="L671">(IF(ISERROR(INDEX(Table45[[#All],[Primary completion rate (%)]],MATCH(MAX(IF(Table45[[#All],[Country]]=B671,Table45[[#All],[Year]],0)),IF(Table45[[#All],[Country]]=B671,Table45[[#All],[Year]],"")))),"",INDEX(Table45[[#All],[Primary completion rate (%)]],MATCH(MAX(IF(Table45[[#All],[Country]]=B671,Table45[[#All],[Year]],0)),IF(Table45[[#All],[Country]]=B671,Table45[[#All],[Year]],"")))*100))</f>
        <v>99.345510000000004</v>
      </c>
      <c r="M671" s="3">
        <f t="shared" si="23"/>
        <v>99.345510000000004</v>
      </c>
    </row>
    <row r="672" spans="1:13" ht="20.399999999999999" x14ac:dyDescent="0.25">
      <c r="A672" s="2" t="s">
        <v>208</v>
      </c>
      <c r="B672" s="2" t="s">
        <v>91</v>
      </c>
      <c r="C672" s="4"/>
      <c r="D672" s="4"/>
      <c r="E672" s="4"/>
      <c r="F672" s="4"/>
      <c r="G672" s="6">
        <v>81.444630000000004</v>
      </c>
      <c r="H672" s="4"/>
      <c r="I672" s="4"/>
      <c r="J672" s="4">
        <f t="shared" si="22"/>
        <v>81.444630000000004</v>
      </c>
      <c r="K672" s="4"/>
      <c r="L672" s="4">
        <f t="array" ref="L672">(IF(ISERROR(INDEX(Table45[[#All],[Primary completion rate (%)]],MATCH(MAX(IF(Table45[[#All],[Country]]=B672,Table45[[#All],[Year]],0)),IF(Table45[[#All],[Country]]=B672,Table45[[#All],[Year]],"")))),"",INDEX(Table45[[#All],[Primary completion rate (%)]],MATCH(MAX(IF(Table45[[#All],[Country]]=B672,Table45[[#All],[Year]],0)),IF(Table45[[#All],[Country]]=B672,Table45[[#All],[Year]],"")))*100))</f>
        <v>89.94726</v>
      </c>
      <c r="M672" s="4">
        <f t="shared" si="23"/>
        <v>81.444630000000004</v>
      </c>
    </row>
    <row r="673" spans="1:13" ht="20.399999999999999" x14ac:dyDescent="0.25">
      <c r="A673" s="2" t="s">
        <v>208</v>
      </c>
      <c r="B673" s="2" t="s">
        <v>92</v>
      </c>
      <c r="C673" s="3"/>
      <c r="D673" s="3"/>
      <c r="E673" s="3"/>
      <c r="F673" s="3"/>
      <c r="G673" s="3"/>
      <c r="H673" s="3"/>
      <c r="I673" s="3"/>
      <c r="J673" s="3" t="str">
        <f t="shared" si="22"/>
        <v/>
      </c>
      <c r="K673" s="3"/>
      <c r="L673" s="3" t="str">
        <f t="array" ref="L673">(IF(ISERROR(INDEX(Table45[[#All],[Primary completion rate (%)]],MATCH(MAX(IF(Table45[[#All],[Country]]=B673,Table45[[#All],[Year]],0)),IF(Table45[[#All],[Country]]=B673,Table45[[#All],[Year]],"")))),"",INDEX(Table45[[#All],[Primary completion rate (%)]],MATCH(MAX(IF(Table45[[#All],[Country]]=B673,Table45[[#All],[Year]],0)),IF(Table45[[#All],[Country]]=B673,Table45[[#All],[Year]],"")))*100))</f>
        <v/>
      </c>
      <c r="M673" s="3" t="str">
        <f t="shared" si="23"/>
        <v/>
      </c>
    </row>
    <row r="674" spans="1:13" ht="20.399999999999999" x14ac:dyDescent="0.25">
      <c r="A674" s="2" t="s">
        <v>208</v>
      </c>
      <c r="B674" s="2" t="s">
        <v>93</v>
      </c>
      <c r="C674" s="4"/>
      <c r="D674" s="4"/>
      <c r="E674" s="4"/>
      <c r="F674" s="4"/>
      <c r="G674" s="4"/>
      <c r="H674" s="4"/>
      <c r="I674" s="4"/>
      <c r="J674" s="4" t="str">
        <f t="shared" si="22"/>
        <v/>
      </c>
      <c r="K674" s="4"/>
      <c r="L674" s="4" t="str">
        <f t="array" ref="L674">(IF(ISERROR(INDEX(Table45[[#All],[Primary completion rate (%)]],MATCH(MAX(IF(Table45[[#All],[Country]]=B674,Table45[[#All],[Year]],0)),IF(Table45[[#All],[Country]]=B674,Table45[[#All],[Year]],"")))),"",INDEX(Table45[[#All],[Primary completion rate (%)]],MATCH(MAX(IF(Table45[[#All],[Country]]=B674,Table45[[#All],[Year]],0)),IF(Table45[[#All],[Country]]=B674,Table45[[#All],[Year]],"")))*100))</f>
        <v/>
      </c>
      <c r="M674" s="4" t="str">
        <f t="shared" si="23"/>
        <v/>
      </c>
    </row>
    <row r="675" spans="1:13" ht="20.399999999999999" x14ac:dyDescent="0.25">
      <c r="A675" s="2" t="s">
        <v>208</v>
      </c>
      <c r="B675" s="2" t="s">
        <v>94</v>
      </c>
      <c r="C675" s="3"/>
      <c r="D675" s="3"/>
      <c r="E675" s="5">
        <v>99.490340000000003</v>
      </c>
      <c r="F675" s="3"/>
      <c r="G675" s="3"/>
      <c r="H675" s="3"/>
      <c r="I675" s="3"/>
      <c r="J675" s="3">
        <f t="shared" si="22"/>
        <v>99.490340000000003</v>
      </c>
      <c r="K675" s="3"/>
      <c r="L675" s="3">
        <f t="array" ref="L675">(IF(ISERROR(INDEX(Table45[[#All],[Primary completion rate (%)]],MATCH(MAX(IF(Table45[[#All],[Country]]=B675,Table45[[#All],[Year]],0)),IF(Table45[[#All],[Country]]=B675,Table45[[#All],[Year]],"")))),"",INDEX(Table45[[#All],[Primary completion rate (%)]],MATCH(MAX(IF(Table45[[#All],[Country]]=B675,Table45[[#All],[Year]],0)),IF(Table45[[#All],[Country]]=B675,Table45[[#All],[Year]],"")))*100))</f>
        <v>98.29567999999999</v>
      </c>
      <c r="M675" s="3">
        <f t="shared" si="23"/>
        <v>99.490340000000003</v>
      </c>
    </row>
    <row r="676" spans="1:13" ht="20.399999999999999" x14ac:dyDescent="0.25">
      <c r="A676" s="2" t="s">
        <v>208</v>
      </c>
      <c r="B676" s="2" t="s">
        <v>95</v>
      </c>
      <c r="C676" s="4"/>
      <c r="D676" s="4"/>
      <c r="E676" s="6">
        <v>66.086470000000006</v>
      </c>
      <c r="F676" s="4"/>
      <c r="G676" s="4"/>
      <c r="H676" s="4"/>
      <c r="I676" s="4"/>
      <c r="J676" s="4">
        <f t="shared" si="22"/>
        <v>66.086470000000006</v>
      </c>
      <c r="K676" s="4"/>
      <c r="L676" s="4">
        <f t="array" ref="L676">(IF(ISERROR(INDEX(Table45[[#All],[Primary completion rate (%)]],MATCH(MAX(IF(Table45[[#All],[Country]]=B676,Table45[[#All],[Year]],0)),IF(Table45[[#All],[Country]]=B676,Table45[[#All],[Year]],"")))),"",INDEX(Table45[[#All],[Primary completion rate (%)]],MATCH(MAX(IF(Table45[[#All],[Country]]=B676,Table45[[#All],[Year]],0)),IF(Table45[[#All],[Country]]=B676,Table45[[#All],[Year]],"")))*100))</f>
        <v>76.033439999999999</v>
      </c>
      <c r="M676" s="4">
        <f t="shared" si="23"/>
        <v>66.086470000000006</v>
      </c>
    </row>
    <row r="677" spans="1:13" ht="20.399999999999999" x14ac:dyDescent="0.25">
      <c r="A677" s="2" t="s">
        <v>208</v>
      </c>
      <c r="B677" s="2" t="s">
        <v>96</v>
      </c>
      <c r="C677" s="3"/>
      <c r="D677" s="3"/>
      <c r="E677" s="3"/>
      <c r="F677" s="3"/>
      <c r="G677" s="3"/>
      <c r="H677" s="3"/>
      <c r="I677" s="3"/>
      <c r="J677" s="3" t="str">
        <f t="shared" si="22"/>
        <v/>
      </c>
      <c r="K677" s="3"/>
      <c r="L677" s="3" t="str">
        <f t="array" ref="L677">(IF(ISBLANK(INDEX(Table45[[#All],[Primary completion rate (%)]],MATCH(MAX(IF(Table45[[#All],[Country]]=B677,Table45[[#All],[Year]],0)),IF(Table45[[#All],[Country]]=B677,Table45[[#All],[Year]],"")))),"",INDEX(Table45[[#All],[Primary completion rate (%)]],MATCH(MAX(IF(Table45[[#All],[Country]]=B677,Table45[[#All],[Year]],0)),IF(Table45[[#All],[Country]]=B677,Table45[[#All],[Year]],"")))*100))</f>
        <v/>
      </c>
      <c r="M677" s="3" t="str">
        <f t="shared" si="23"/>
        <v/>
      </c>
    </row>
    <row r="678" spans="1:13" ht="20.399999999999999" x14ac:dyDescent="0.25">
      <c r="A678" s="2" t="s">
        <v>208</v>
      </c>
      <c r="B678" s="2" t="s">
        <v>97</v>
      </c>
      <c r="C678" s="4"/>
      <c r="D678" s="4"/>
      <c r="E678" s="4"/>
      <c r="F678" s="4"/>
      <c r="G678" s="4"/>
      <c r="H678" s="4"/>
      <c r="I678" s="4"/>
      <c r="J678" s="4" t="str">
        <f t="shared" si="22"/>
        <v/>
      </c>
      <c r="K678" s="4"/>
      <c r="L678" s="4" t="str">
        <f t="array" ref="L678">(IF(ISERROR(INDEX(Table45[[#All],[Primary completion rate (%)]],MATCH(MAX(IF(Table45[[#All],[Country]]=B678,Table45[[#All],[Year]],0)),IF(Table45[[#All],[Country]]=B678,Table45[[#All],[Year]],"")))),"",INDEX(Table45[[#All],[Primary completion rate (%)]],MATCH(MAX(IF(Table45[[#All],[Country]]=B678,Table45[[#All],[Year]],0)),IF(Table45[[#All],[Country]]=B678,Table45[[#All],[Year]],"")))*100))</f>
        <v/>
      </c>
      <c r="M678" s="4" t="str">
        <f t="shared" si="23"/>
        <v/>
      </c>
    </row>
    <row r="679" spans="1:13" ht="20.399999999999999" x14ac:dyDescent="0.25">
      <c r="A679" s="2" t="s">
        <v>208</v>
      </c>
      <c r="B679" s="2" t="s">
        <v>98</v>
      </c>
      <c r="C679" s="3"/>
      <c r="D679" s="3"/>
      <c r="E679" s="3"/>
      <c r="F679" s="3"/>
      <c r="G679" s="5">
        <v>52.598990000000001</v>
      </c>
      <c r="H679" s="3"/>
      <c r="I679" s="3"/>
      <c r="J679" s="3">
        <f t="shared" si="22"/>
        <v>52.598990000000001</v>
      </c>
      <c r="K679" s="3"/>
      <c r="L679" s="3" t="str">
        <f t="array" ref="L679">(IF(ISERROR(INDEX(Table45[[#All],[Primary completion rate (%)]],MATCH(MAX(IF(Table45[[#All],[Country]]=B679,Table45[[#All],[Year]],0)),IF(Table45[[#All],[Country]]=B679,Table45[[#All],[Year]],"")))),"",INDEX(Table45[[#All],[Primary completion rate (%)]],MATCH(MAX(IF(Table45[[#All],[Country]]=B679,Table45[[#All],[Year]],0)),IF(Table45[[#All],[Country]]=B679,Table45[[#All],[Year]],"")))*100))</f>
        <v/>
      </c>
      <c r="M679" s="3">
        <f t="shared" si="23"/>
        <v>52.598990000000001</v>
      </c>
    </row>
    <row r="680" spans="1:13" ht="20.399999999999999" x14ac:dyDescent="0.25">
      <c r="A680" s="2" t="s">
        <v>208</v>
      </c>
      <c r="B680" s="2" t="s">
        <v>99</v>
      </c>
      <c r="C680" s="4"/>
      <c r="D680" s="4"/>
      <c r="E680" s="4"/>
      <c r="F680" s="6">
        <v>36.097329999999999</v>
      </c>
      <c r="G680" s="4"/>
      <c r="H680" s="4"/>
      <c r="I680" s="4"/>
      <c r="J680" s="4">
        <f t="shared" si="22"/>
        <v>36.097329999999999</v>
      </c>
      <c r="K680" s="4"/>
      <c r="L680" s="4">
        <f t="array" ref="L680">(IF(ISERROR(INDEX(Table45[[#All],[Primary completion rate (%)]],MATCH(MAX(IF(Table45[[#All],[Country]]=B680,Table45[[#All],[Year]],0)),IF(Table45[[#All],[Country]]=B680,Table45[[#All],[Year]],"")))),"",INDEX(Table45[[#All],[Primary completion rate (%)]],MATCH(MAX(IF(Table45[[#All],[Country]]=B680,Table45[[#All],[Year]],0)),IF(Table45[[#All],[Country]]=B680,Table45[[#All],[Year]],"")))*100))</f>
        <v>62.787769999999995</v>
      </c>
      <c r="M680" s="4">
        <f t="shared" si="23"/>
        <v>36.097329999999999</v>
      </c>
    </row>
    <row r="681" spans="1:13" ht="20.399999999999999" x14ac:dyDescent="0.25">
      <c r="A681" s="2" t="s">
        <v>208</v>
      </c>
      <c r="B681" s="2" t="s">
        <v>100</v>
      </c>
      <c r="C681" s="3"/>
      <c r="D681" s="3"/>
      <c r="E681" s="3"/>
      <c r="F681" s="3"/>
      <c r="G681" s="3"/>
      <c r="H681" s="3"/>
      <c r="I681" s="3"/>
      <c r="J681" s="3" t="str">
        <f t="shared" si="22"/>
        <v/>
      </c>
      <c r="K681" s="3"/>
      <c r="L681" s="3" t="str">
        <f t="array" ref="L681">(IF(ISERROR(INDEX(Table45[[#All],[Primary completion rate (%)]],MATCH(MAX(IF(Table45[[#All],[Country]]=B681,Table45[[#All],[Year]],0)),IF(Table45[[#All],[Country]]=B681,Table45[[#All],[Year]],"")))),"",INDEX(Table45[[#All],[Primary completion rate (%)]],MATCH(MAX(IF(Table45[[#All],[Country]]=B681,Table45[[#All],[Year]],0)),IF(Table45[[#All],[Country]]=B681,Table45[[#All],[Year]],"")))*100))</f>
        <v/>
      </c>
      <c r="M681" s="3" t="str">
        <f t="shared" si="23"/>
        <v/>
      </c>
    </row>
    <row r="682" spans="1:13" ht="20.399999999999999" x14ac:dyDescent="0.25">
      <c r="A682" s="2" t="s">
        <v>208</v>
      </c>
      <c r="B682" s="2" t="s">
        <v>101</v>
      </c>
      <c r="C682" s="4"/>
      <c r="D682" s="4"/>
      <c r="E682" s="4"/>
      <c r="F682" s="4"/>
      <c r="G682" s="4"/>
      <c r="H682" s="4"/>
      <c r="I682" s="4"/>
      <c r="J682" s="4" t="str">
        <f t="shared" si="22"/>
        <v/>
      </c>
      <c r="K682" s="4"/>
      <c r="L682" s="4" t="str">
        <f t="array" ref="L682">(IF(ISERROR(INDEX(Table45[[#All],[Primary completion rate (%)]],MATCH(MAX(IF(Table45[[#All],[Country]]=B682,Table45[[#All],[Year]],0)),IF(Table45[[#All],[Country]]=B682,Table45[[#All],[Year]],"")))),"",INDEX(Table45[[#All],[Primary completion rate (%)]],MATCH(MAX(IF(Table45[[#All],[Country]]=B682,Table45[[#All],[Year]],0)),IF(Table45[[#All],[Country]]=B682,Table45[[#All],[Year]],"")))*100))</f>
        <v/>
      </c>
      <c r="M682" s="4" t="str">
        <f t="shared" si="23"/>
        <v/>
      </c>
    </row>
    <row r="683" spans="1:13" ht="20.399999999999999" x14ac:dyDescent="0.25">
      <c r="A683" s="2" t="s">
        <v>208</v>
      </c>
      <c r="B683" s="2" t="s">
        <v>102</v>
      </c>
      <c r="C683" s="3"/>
      <c r="D683" s="3"/>
      <c r="E683" s="3"/>
      <c r="F683" s="3"/>
      <c r="G683" s="3"/>
      <c r="H683" s="3"/>
      <c r="I683" s="3"/>
      <c r="J683" s="3" t="str">
        <f t="shared" si="22"/>
        <v/>
      </c>
      <c r="K683" s="3"/>
      <c r="L683" s="3" t="str">
        <f t="array" ref="L683">(IF(ISBLANK(INDEX(Table45[[#All],[Primary completion rate (%)]],MATCH(MAX(IF(Table45[[#All],[Country]]=B683,Table45[[#All],[Year]],0)),IF(Table45[[#All],[Country]]=B683,Table45[[#All],[Year]],"")))),"",INDEX(Table45[[#All],[Primary completion rate (%)]],MATCH(MAX(IF(Table45[[#All],[Country]]=B683,Table45[[#All],[Year]],0)),IF(Table45[[#All],[Country]]=B683,Table45[[#All],[Year]],"")))*100))</f>
        <v/>
      </c>
      <c r="M683" s="3" t="str">
        <f t="shared" si="23"/>
        <v/>
      </c>
    </row>
    <row r="684" spans="1:13" ht="20.399999999999999" x14ac:dyDescent="0.25">
      <c r="A684" s="2" t="s">
        <v>208</v>
      </c>
      <c r="B684" s="2" t="s">
        <v>103</v>
      </c>
      <c r="C684" s="4"/>
      <c r="D684" s="4"/>
      <c r="E684" s="4"/>
      <c r="F684" s="4"/>
      <c r="G684" s="4"/>
      <c r="H684" s="4"/>
      <c r="I684" s="4"/>
      <c r="J684" s="4" t="str">
        <f t="shared" si="22"/>
        <v/>
      </c>
      <c r="K684" s="4"/>
      <c r="L684" s="4" t="str">
        <f t="array" ref="L684">(IF(ISBLANK(INDEX(Table45[[#All],[Primary completion rate (%)]],MATCH(MAX(IF(Table45[[#All],[Country]]=B684,Table45[[#All],[Year]],0)),IF(Table45[[#All],[Country]]=B684,Table45[[#All],[Year]],"")))),"",INDEX(Table45[[#All],[Primary completion rate (%)]],MATCH(MAX(IF(Table45[[#All],[Country]]=B684,Table45[[#All],[Year]],0)),IF(Table45[[#All],[Country]]=B684,Table45[[#All],[Year]],"")))*100))</f>
        <v/>
      </c>
      <c r="M684" s="4" t="str">
        <f t="shared" si="23"/>
        <v/>
      </c>
    </row>
    <row r="685" spans="1:13" ht="20.399999999999999" x14ac:dyDescent="0.25">
      <c r="A685" s="2" t="s">
        <v>208</v>
      </c>
      <c r="B685" s="2" t="s">
        <v>104</v>
      </c>
      <c r="C685" s="3"/>
      <c r="D685" s="3"/>
      <c r="E685" s="3"/>
      <c r="F685" s="3"/>
      <c r="G685" s="3"/>
      <c r="H685" s="3"/>
      <c r="I685" s="3"/>
      <c r="J685" s="3" t="str">
        <f t="shared" si="22"/>
        <v/>
      </c>
      <c r="K685" s="3"/>
      <c r="L685" s="3" t="str">
        <f t="array" ref="L685">(IF(ISERROR(INDEX(Table45[[#All],[Primary completion rate (%)]],MATCH(MAX(IF(Table45[[#All],[Country]]=B685,Table45[[#All],[Year]],0)),IF(Table45[[#All],[Country]]=B685,Table45[[#All],[Year]],"")))),"",INDEX(Table45[[#All],[Primary completion rate (%)]],MATCH(MAX(IF(Table45[[#All],[Country]]=B685,Table45[[#All],[Year]],0)),IF(Table45[[#All],[Country]]=B685,Table45[[#All],[Year]],"")))*100))</f>
        <v/>
      </c>
      <c r="M685" s="3" t="str">
        <f t="shared" si="23"/>
        <v/>
      </c>
    </row>
    <row r="686" spans="1:13" ht="20.399999999999999" x14ac:dyDescent="0.25">
      <c r="A686" s="2" t="s">
        <v>208</v>
      </c>
      <c r="B686" s="2" t="s">
        <v>105</v>
      </c>
      <c r="C686" s="6">
        <v>50.483629999999998</v>
      </c>
      <c r="D686" s="4"/>
      <c r="E686" s="4"/>
      <c r="F686" s="4"/>
      <c r="G686" s="4"/>
      <c r="H686" s="4"/>
      <c r="I686" s="4"/>
      <c r="J686" s="4">
        <f t="shared" si="22"/>
        <v>50.483629999999998</v>
      </c>
      <c r="K686" s="4"/>
      <c r="L686" s="4">
        <f t="array" ref="L686">(IF(ISERROR(INDEX(Table45[[#All],[Primary completion rate (%)]],MATCH(MAX(IF(Table45[[#All],[Country]]=B686,Table45[[#All],[Year]],0)),IF(Table45[[#All],[Country]]=B686,Table45[[#All],[Year]],"")))),"",INDEX(Table45[[#All],[Primary completion rate (%)]],MATCH(MAX(IF(Table45[[#All],[Country]]=B686,Table45[[#All],[Year]],0)),IF(Table45[[#All],[Country]]=B686,Table45[[#All],[Year]],"")))*100))</f>
        <v>62.754299999999994</v>
      </c>
      <c r="M686" s="4">
        <f t="shared" si="23"/>
        <v>50.483629999999998</v>
      </c>
    </row>
    <row r="687" spans="1:13" ht="20.399999999999999" x14ac:dyDescent="0.25">
      <c r="A687" s="2" t="s">
        <v>208</v>
      </c>
      <c r="B687" s="2" t="s">
        <v>106</v>
      </c>
      <c r="C687" s="3"/>
      <c r="D687" s="3"/>
      <c r="E687" s="3"/>
      <c r="F687" s="3"/>
      <c r="G687" s="3"/>
      <c r="H687" s="3"/>
      <c r="I687" s="3"/>
      <c r="J687" s="3" t="str">
        <f t="shared" si="22"/>
        <v/>
      </c>
      <c r="K687" s="3"/>
      <c r="L687" s="3" t="str">
        <f t="array" ref="L687">(IF(ISERROR(INDEX(Table45[[#All],[Primary completion rate (%)]],MATCH(MAX(IF(Table45[[#All],[Country]]=B687,Table45[[#All],[Year]],0)),IF(Table45[[#All],[Country]]=B687,Table45[[#All],[Year]],"")))),"",INDEX(Table45[[#All],[Primary completion rate (%)]],MATCH(MAX(IF(Table45[[#All],[Country]]=B687,Table45[[#All],[Year]],0)),IF(Table45[[#All],[Country]]=B687,Table45[[#All],[Year]],"")))*100))</f>
        <v/>
      </c>
      <c r="M687" s="3" t="str">
        <f t="shared" si="23"/>
        <v/>
      </c>
    </row>
    <row r="688" spans="1:13" ht="20.399999999999999" x14ac:dyDescent="0.25">
      <c r="A688" s="2" t="s">
        <v>208</v>
      </c>
      <c r="B688" s="2" t="s">
        <v>107</v>
      </c>
      <c r="C688" s="4"/>
      <c r="D688" s="4"/>
      <c r="E688" s="4"/>
      <c r="F688" s="4"/>
      <c r="G688" s="4"/>
      <c r="H688" s="4"/>
      <c r="I688" s="4"/>
      <c r="J688" s="4" t="str">
        <f t="shared" si="22"/>
        <v/>
      </c>
      <c r="K688" s="4"/>
      <c r="L688" s="4" t="str">
        <f t="array" ref="L688">(IF(ISERROR(INDEX(Table45[[#All],[Primary completion rate (%)]],MATCH(MAX(IF(Table45[[#All],[Country]]=B688,Table45[[#All],[Year]],0)),IF(Table45[[#All],[Country]]=B688,Table45[[#All],[Year]],"")))),"",INDEX(Table45[[#All],[Primary completion rate (%)]],MATCH(MAX(IF(Table45[[#All],[Country]]=B688,Table45[[#All],[Year]],0)),IF(Table45[[#All],[Country]]=B688,Table45[[#All],[Year]],"")))*100))</f>
        <v/>
      </c>
      <c r="M688" s="4" t="str">
        <f t="shared" si="23"/>
        <v/>
      </c>
    </row>
    <row r="689" spans="1:13" ht="20.399999999999999" x14ac:dyDescent="0.25">
      <c r="A689" s="2" t="s">
        <v>208</v>
      </c>
      <c r="B689" s="2" t="s">
        <v>108</v>
      </c>
      <c r="C689" s="3"/>
      <c r="D689" s="3"/>
      <c r="E689" s="3"/>
      <c r="F689" s="5">
        <v>45.534129999999998</v>
      </c>
      <c r="G689" s="3"/>
      <c r="H689" s="3"/>
      <c r="I689" s="3"/>
      <c r="J689" s="3">
        <f t="shared" si="22"/>
        <v>45.534129999999998</v>
      </c>
      <c r="K689" s="3"/>
      <c r="L689" s="3">
        <f t="array" ref="L689">(IF(ISERROR(INDEX(Table45[[#All],[Primary completion rate (%)]],MATCH(MAX(IF(Table45[[#All],[Country]]=B689,Table45[[#All],[Year]],0)),IF(Table45[[#All],[Country]]=B689,Table45[[#All],[Year]],"")))),"",INDEX(Table45[[#All],[Primary completion rate (%)]],MATCH(MAX(IF(Table45[[#All],[Country]]=B689,Table45[[#All],[Year]],0)),IF(Table45[[#All],[Country]]=B689,Table45[[#All],[Year]],"")))*100))</f>
        <v>42.774540000000002</v>
      </c>
      <c r="M689" s="3">
        <f t="shared" si="23"/>
        <v>45.534129999999998</v>
      </c>
    </row>
    <row r="690" spans="1:13" ht="20.399999999999999" x14ac:dyDescent="0.25">
      <c r="A690" s="2" t="s">
        <v>208</v>
      </c>
      <c r="B690" s="2" t="s">
        <v>109</v>
      </c>
      <c r="C690" s="4"/>
      <c r="D690" s="4"/>
      <c r="E690" s="4"/>
      <c r="F690" s="4"/>
      <c r="G690" s="4"/>
      <c r="H690" s="4"/>
      <c r="I690" s="4"/>
      <c r="J690" s="4" t="str">
        <f t="shared" ref="J690:J753" si="24">IFERROR(LOOKUP(2,1/(C690:I690&lt;&gt;""),C690:I690),"")</f>
        <v/>
      </c>
      <c r="K690" s="4"/>
      <c r="L690" s="4" t="str">
        <f t="array" ref="L690">(IF(ISBLANK(INDEX(Table45[[#All],[Primary completion rate (%)]],MATCH(MAX(IF(Table45[[#All],[Country]]=B690,Table45[[#All],[Year]],0)),IF(Table45[[#All],[Country]]=B690,Table45[[#All],[Year]],"")))),"",INDEX(Table45[[#All],[Primary completion rate (%)]],MATCH(MAX(IF(Table45[[#All],[Country]]=B690,Table45[[#All],[Year]],0)),IF(Table45[[#All],[Country]]=B690,Table45[[#All],[Year]],"")))*100))</f>
        <v/>
      </c>
      <c r="M690" s="4" t="str">
        <f t="shared" ref="M690:M753" si="25">IF(ISNUMBER(J690),J690,IF(ISNUMBER(K690),K690,IF(ISBLANK(L690),"",L690)))</f>
        <v/>
      </c>
    </row>
    <row r="691" spans="1:13" ht="20.399999999999999" x14ac:dyDescent="0.25">
      <c r="A691" s="2" t="s">
        <v>208</v>
      </c>
      <c r="B691" s="2" t="s">
        <v>110</v>
      </c>
      <c r="C691" s="3"/>
      <c r="D691" s="3"/>
      <c r="E691" s="3"/>
      <c r="F691" s="3"/>
      <c r="G691" s="3"/>
      <c r="H691" s="3"/>
      <c r="I691" s="3"/>
      <c r="J691" s="3" t="str">
        <f t="shared" si="24"/>
        <v/>
      </c>
      <c r="K691" s="3"/>
      <c r="L691" s="3" t="str">
        <f t="array" ref="L691">(IF(ISERROR(INDEX(Table45[[#All],[Primary completion rate (%)]],MATCH(MAX(IF(Table45[[#All],[Country]]=B691,Table45[[#All],[Year]],0)),IF(Table45[[#All],[Country]]=B691,Table45[[#All],[Year]],"")))),"",INDEX(Table45[[#All],[Primary completion rate (%)]],MATCH(MAX(IF(Table45[[#All],[Country]]=B691,Table45[[#All],[Year]],0)),IF(Table45[[#All],[Country]]=B691,Table45[[#All],[Year]],"")))*100))</f>
        <v/>
      </c>
      <c r="M691" s="3" t="str">
        <f t="shared" si="25"/>
        <v/>
      </c>
    </row>
    <row r="692" spans="1:13" ht="20.399999999999999" x14ac:dyDescent="0.25">
      <c r="A692" s="2" t="s">
        <v>208</v>
      </c>
      <c r="B692" s="2" t="s">
        <v>111</v>
      </c>
      <c r="C692" s="4"/>
      <c r="D692" s="4"/>
      <c r="E692" s="4"/>
      <c r="F692" s="4"/>
      <c r="G692" s="4"/>
      <c r="H692" s="4"/>
      <c r="I692" s="4"/>
      <c r="J692" s="4" t="str">
        <f t="shared" si="24"/>
        <v/>
      </c>
      <c r="K692" s="4"/>
      <c r="L692" s="4">
        <f t="array" ref="L692">(IF(ISERROR(INDEX(Table45[[#All],[Primary completion rate (%)]],MATCH(MAX(IF(Table45[[#All],[Country]]=B692,Table45[[#All],[Year]],0)),IF(Table45[[#All],[Country]]=B692,Table45[[#All],[Year]],"")))),"",INDEX(Table45[[#All],[Primary completion rate (%)]],MATCH(MAX(IF(Table45[[#All],[Country]]=B692,Table45[[#All],[Year]],0)),IF(Table45[[#All],[Country]]=B692,Table45[[#All],[Year]],"")))*100))</f>
        <v>55.580280000000002</v>
      </c>
      <c r="M692" s="4">
        <f t="shared" si="25"/>
        <v>55.580280000000002</v>
      </c>
    </row>
    <row r="693" spans="1:13" ht="20.399999999999999" x14ac:dyDescent="0.25">
      <c r="A693" s="2" t="s">
        <v>208</v>
      </c>
      <c r="B693" s="2" t="s">
        <v>112</v>
      </c>
      <c r="C693" s="3"/>
      <c r="D693" s="3"/>
      <c r="E693" s="3"/>
      <c r="F693" s="3"/>
      <c r="G693" s="3"/>
      <c r="H693" s="3"/>
      <c r="I693" s="3"/>
      <c r="J693" s="3" t="str">
        <f t="shared" si="24"/>
        <v/>
      </c>
      <c r="K693" s="3"/>
      <c r="L693" s="3" t="str">
        <f t="array" ref="L693">(IF(ISERROR(INDEX(Table45[[#All],[Primary completion rate (%)]],MATCH(MAX(IF(Table45[[#All],[Country]]=B693,Table45[[#All],[Year]],0)),IF(Table45[[#All],[Country]]=B693,Table45[[#All],[Year]],"")))),"",INDEX(Table45[[#All],[Primary completion rate (%)]],MATCH(MAX(IF(Table45[[#All],[Country]]=B693,Table45[[#All],[Year]],0)),IF(Table45[[#All],[Country]]=B693,Table45[[#All],[Year]],"")))*100))</f>
        <v/>
      </c>
      <c r="M693" s="3" t="str">
        <f t="shared" si="25"/>
        <v/>
      </c>
    </row>
    <row r="694" spans="1:13" ht="20.399999999999999" x14ac:dyDescent="0.25">
      <c r="A694" s="2" t="s">
        <v>208</v>
      </c>
      <c r="B694" s="2" t="s">
        <v>113</v>
      </c>
      <c r="C694" s="6">
        <v>94.66</v>
      </c>
      <c r="D694" s="4"/>
      <c r="E694" s="6">
        <v>95.14</v>
      </c>
      <c r="F694" s="4"/>
      <c r="G694" s="6">
        <v>95.82</v>
      </c>
      <c r="H694" s="4"/>
      <c r="I694" s="4"/>
      <c r="J694" s="4">
        <f t="shared" si="24"/>
        <v>95.82</v>
      </c>
      <c r="K694" s="4"/>
      <c r="L694" s="4">
        <f t="array" ref="L694">(IF(ISERROR(INDEX(Table45[[#All],[Primary completion rate (%)]],MATCH(MAX(IF(Table45[[#All],[Country]]=B694,Table45[[#All],[Year]],0)),IF(Table45[[#All],[Country]]=B694,Table45[[#All],[Year]],"")))),"",INDEX(Table45[[#All],[Primary completion rate (%)]],MATCH(MAX(IF(Table45[[#All],[Country]]=B694,Table45[[#All],[Year]],0)),IF(Table45[[#All],[Country]]=B694,Table45[[#All],[Year]],"")))*100))</f>
        <v>96.2119</v>
      </c>
      <c r="M694" s="4">
        <f t="shared" si="25"/>
        <v>95.82</v>
      </c>
    </row>
    <row r="695" spans="1:13" ht="20.399999999999999" x14ac:dyDescent="0.25">
      <c r="A695" s="2" t="s">
        <v>208</v>
      </c>
      <c r="B695" s="2" t="s">
        <v>114</v>
      </c>
      <c r="C695" s="3"/>
      <c r="D695" s="3"/>
      <c r="E695" s="3"/>
      <c r="F695" s="3"/>
      <c r="G695" s="3"/>
      <c r="H695" s="3"/>
      <c r="I695" s="3"/>
      <c r="J695" s="3" t="str">
        <f t="shared" si="24"/>
        <v/>
      </c>
      <c r="K695" s="3"/>
      <c r="L695" s="3" t="str">
        <f t="array" ref="L695">(IF(ISERROR(INDEX(Table45[[#All],[Primary completion rate (%)]],MATCH(MAX(IF(Table45[[#All],[Country]]=B695,Table45[[#All],[Year]],0)),IF(Table45[[#All],[Country]]=B695,Table45[[#All],[Year]],"")))),"",INDEX(Table45[[#All],[Primary completion rate (%)]],MATCH(MAX(IF(Table45[[#All],[Country]]=B695,Table45[[#All],[Year]],0)),IF(Table45[[#All],[Country]]=B695,Table45[[#All],[Year]],"")))*100))</f>
        <v/>
      </c>
      <c r="M695" s="3" t="str">
        <f t="shared" si="25"/>
        <v/>
      </c>
    </row>
    <row r="696" spans="1:13" ht="20.399999999999999" x14ac:dyDescent="0.25">
      <c r="A696" s="2" t="s">
        <v>208</v>
      </c>
      <c r="B696" s="2" t="s">
        <v>115</v>
      </c>
      <c r="C696" s="4"/>
      <c r="D696" s="4"/>
      <c r="E696" s="4"/>
      <c r="F696" s="4"/>
      <c r="G696" s="4"/>
      <c r="H696" s="4"/>
      <c r="I696" s="4"/>
      <c r="J696" s="4" t="str">
        <f t="shared" si="24"/>
        <v/>
      </c>
      <c r="K696" s="4"/>
      <c r="L696" s="4" t="str">
        <f t="array" ref="L696">(IF(ISERROR(INDEX(Table45[[#All],[Primary completion rate (%)]],MATCH(MAX(IF(Table45[[#All],[Country]]=B696,Table45[[#All],[Year]],0)),IF(Table45[[#All],[Country]]=B696,Table45[[#All],[Year]],"")))),"",INDEX(Table45[[#All],[Primary completion rate (%)]],MATCH(MAX(IF(Table45[[#All],[Country]]=B696,Table45[[#All],[Year]],0)),IF(Table45[[#All],[Country]]=B696,Table45[[#All],[Year]],"")))*100))</f>
        <v/>
      </c>
      <c r="M696" s="4" t="str">
        <f t="shared" si="25"/>
        <v/>
      </c>
    </row>
    <row r="697" spans="1:13" ht="20.399999999999999" x14ac:dyDescent="0.25">
      <c r="A697" s="2" t="s">
        <v>208</v>
      </c>
      <c r="B697" s="2" t="s">
        <v>116</v>
      </c>
      <c r="C697" s="3"/>
      <c r="D697" s="3"/>
      <c r="E697" s="3"/>
      <c r="F697" s="3"/>
      <c r="G697" s="3"/>
      <c r="H697" s="3"/>
      <c r="I697" s="3"/>
      <c r="J697" s="3" t="str">
        <f t="shared" si="24"/>
        <v/>
      </c>
      <c r="K697" s="3"/>
      <c r="L697" s="3">
        <f t="array" ref="L697">(IF(ISERROR(INDEX(Table45[[#All],[Primary completion rate (%)]],MATCH(MAX(IF(Table45[[#All],[Country]]=B697,Table45[[#All],[Year]],0)),IF(Table45[[#All],[Country]]=B697,Table45[[#All],[Year]],"")))),"",INDEX(Table45[[#All],[Primary completion rate (%)]],MATCH(MAX(IF(Table45[[#All],[Country]]=B697,Table45[[#All],[Year]],0)),IF(Table45[[#All],[Country]]=B697,Table45[[#All],[Year]],"")))*100))</f>
        <v>89.906199999999998</v>
      </c>
      <c r="M697" s="3">
        <f t="shared" si="25"/>
        <v>89.906199999999998</v>
      </c>
    </row>
    <row r="698" spans="1:13" ht="20.399999999999999" x14ac:dyDescent="0.25">
      <c r="A698" s="2" t="s">
        <v>208</v>
      </c>
      <c r="B698" s="2" t="s">
        <v>117</v>
      </c>
      <c r="C698" s="4"/>
      <c r="D698" s="4"/>
      <c r="E698" s="4"/>
      <c r="F698" s="6">
        <v>100</v>
      </c>
      <c r="G698" s="4"/>
      <c r="H698" s="4"/>
      <c r="I698" s="4"/>
      <c r="J698" s="4">
        <f t="shared" si="24"/>
        <v>100</v>
      </c>
      <c r="K698" s="4"/>
      <c r="L698" s="4">
        <f t="array" ref="L698">(IF(ISERROR(INDEX(Table45[[#All],[Primary completion rate (%)]],MATCH(MAX(IF(Table45[[#All],[Country]]=B698,Table45[[#All],[Year]],0)),IF(Table45[[#All],[Country]]=B698,Table45[[#All],[Year]],"")))),"",INDEX(Table45[[#All],[Primary completion rate (%)]],MATCH(MAX(IF(Table45[[#All],[Country]]=B698,Table45[[#All],[Year]],0)),IF(Table45[[#All],[Country]]=B698,Table45[[#All],[Year]],"")))*100))</f>
        <v>98.883929999999992</v>
      </c>
      <c r="M698" s="4">
        <f t="shared" si="25"/>
        <v>100</v>
      </c>
    </row>
    <row r="699" spans="1:13" ht="20.399999999999999" x14ac:dyDescent="0.25">
      <c r="A699" s="2" t="s">
        <v>208</v>
      </c>
      <c r="B699" s="2" t="s">
        <v>118</v>
      </c>
      <c r="C699" s="3"/>
      <c r="D699" s="3"/>
      <c r="E699" s="3"/>
      <c r="F699" s="3"/>
      <c r="G699" s="3"/>
      <c r="H699" s="3"/>
      <c r="I699" s="3"/>
      <c r="J699" s="3" t="str">
        <f t="shared" si="24"/>
        <v/>
      </c>
      <c r="K699" s="3"/>
      <c r="L699" s="3" t="str">
        <f t="array" ref="L699">(IF(ISERROR(INDEX(Table45[[#All],[Primary completion rate (%)]],MATCH(MAX(IF(Table45[[#All],[Country]]=B699,Table45[[#All],[Year]],0)),IF(Table45[[#All],[Country]]=B699,Table45[[#All],[Year]],"")))),"",INDEX(Table45[[#All],[Primary completion rate (%)]],MATCH(MAX(IF(Table45[[#All],[Country]]=B699,Table45[[#All],[Year]],0)),IF(Table45[[#All],[Country]]=B699,Table45[[#All],[Year]],"")))*100))</f>
        <v/>
      </c>
      <c r="M699" s="3" t="str">
        <f t="shared" si="25"/>
        <v/>
      </c>
    </row>
    <row r="700" spans="1:13" ht="20.399999999999999" x14ac:dyDescent="0.25">
      <c r="A700" s="2" t="s">
        <v>208</v>
      </c>
      <c r="B700" s="2" t="s">
        <v>119</v>
      </c>
      <c r="C700" s="4"/>
      <c r="D700" s="6">
        <v>43.735289999999999</v>
      </c>
      <c r="E700" s="4"/>
      <c r="F700" s="4"/>
      <c r="G700" s="4"/>
      <c r="H700" s="4"/>
      <c r="I700" s="4"/>
      <c r="J700" s="4">
        <f t="shared" si="24"/>
        <v>43.735289999999999</v>
      </c>
      <c r="K700" s="4"/>
      <c r="L700" s="4">
        <f t="array" ref="L700">(IF(ISERROR(INDEX(Table45[[#All],[Primary completion rate (%)]],MATCH(MAX(IF(Table45[[#All],[Country]]=B700,Table45[[#All],[Year]],0)),IF(Table45[[#All],[Country]]=B700,Table45[[#All],[Year]],"")))),"",INDEX(Table45[[#All],[Primary completion rate (%)]],MATCH(MAX(IF(Table45[[#All],[Country]]=B700,Table45[[#All],[Year]],0)),IF(Table45[[#All],[Country]]=B700,Table45[[#All],[Year]],"")))*100))</f>
        <v>45.782939999999996</v>
      </c>
      <c r="M700" s="4">
        <f t="shared" si="25"/>
        <v>43.735289999999999</v>
      </c>
    </row>
    <row r="701" spans="1:13" ht="20.399999999999999" x14ac:dyDescent="0.25">
      <c r="A701" s="2" t="s">
        <v>208</v>
      </c>
      <c r="B701" s="2" t="s">
        <v>120</v>
      </c>
      <c r="C701" s="3"/>
      <c r="D701" s="3"/>
      <c r="E701" s="3"/>
      <c r="F701" s="3"/>
      <c r="G701" s="3"/>
      <c r="H701" s="3"/>
      <c r="I701" s="3"/>
      <c r="J701" s="3" t="str">
        <f t="shared" si="24"/>
        <v/>
      </c>
      <c r="K701" s="3"/>
      <c r="L701" s="3" t="str">
        <f t="array" ref="L701">(IF(ISERROR(INDEX(Table45[[#All],[Primary completion rate (%)]],MATCH(MAX(IF(Table45[[#All],[Country]]=B701,Table45[[#All],[Year]],0)),IF(Table45[[#All],[Country]]=B701,Table45[[#All],[Year]],"")))),"",INDEX(Table45[[#All],[Primary completion rate (%)]],MATCH(MAX(IF(Table45[[#All],[Country]]=B701,Table45[[#All],[Year]],0)),IF(Table45[[#All],[Country]]=B701,Table45[[#All],[Year]],"")))*100))</f>
        <v/>
      </c>
      <c r="M701" s="3" t="str">
        <f t="shared" si="25"/>
        <v/>
      </c>
    </row>
    <row r="702" spans="1:13" ht="20.399999999999999" x14ac:dyDescent="0.25">
      <c r="A702" s="2" t="s">
        <v>208</v>
      </c>
      <c r="B702" s="2" t="s">
        <v>121</v>
      </c>
      <c r="C702" s="4"/>
      <c r="D702" s="4"/>
      <c r="E702" s="4"/>
      <c r="F702" s="6">
        <v>77.983549999999994</v>
      </c>
      <c r="G702" s="4"/>
      <c r="H702" s="4"/>
      <c r="I702" s="4"/>
      <c r="J702" s="4">
        <f t="shared" si="24"/>
        <v>77.983549999999994</v>
      </c>
      <c r="K702" s="4"/>
      <c r="L702" s="4">
        <f t="array" ref="L702">(IF(ISERROR(INDEX(Table45[[#All],[Primary completion rate (%)]],MATCH(MAX(IF(Table45[[#All],[Country]]=B702,Table45[[#All],[Year]],0)),IF(Table45[[#All],[Country]]=B702,Table45[[#All],[Year]],"")))),"",INDEX(Table45[[#All],[Primary completion rate (%)]],MATCH(MAX(IF(Table45[[#All],[Country]]=B702,Table45[[#All],[Year]],0)),IF(Table45[[#All],[Country]]=B702,Table45[[#All],[Year]],"")))*100))</f>
        <v>76.351619999999997</v>
      </c>
      <c r="M702" s="4">
        <f t="shared" si="25"/>
        <v>77.983549999999994</v>
      </c>
    </row>
    <row r="703" spans="1:13" ht="20.399999999999999" x14ac:dyDescent="0.25">
      <c r="A703" s="2" t="s">
        <v>208</v>
      </c>
      <c r="B703" s="2" t="s">
        <v>122</v>
      </c>
      <c r="C703" s="3"/>
      <c r="D703" s="3"/>
      <c r="E703" s="3"/>
      <c r="F703" s="3"/>
      <c r="G703" s="3"/>
      <c r="H703" s="3"/>
      <c r="I703" s="3"/>
      <c r="J703" s="3" t="str">
        <f t="shared" si="24"/>
        <v/>
      </c>
      <c r="K703" s="3"/>
      <c r="L703" s="3" t="str">
        <f t="array" ref="L703">(IF(ISERROR(INDEX(Table45[[#All],[Primary completion rate (%)]],MATCH(MAX(IF(Table45[[#All],[Country]]=B703,Table45[[#All],[Year]],0)),IF(Table45[[#All],[Country]]=B703,Table45[[#All],[Year]],"")))),"",INDEX(Table45[[#All],[Primary completion rate (%)]],MATCH(MAX(IF(Table45[[#All],[Country]]=B703,Table45[[#All],[Year]],0)),IF(Table45[[#All],[Country]]=B703,Table45[[#All],[Year]],"")))*100))</f>
        <v/>
      </c>
      <c r="M703" s="3" t="str">
        <f t="shared" si="25"/>
        <v/>
      </c>
    </row>
    <row r="704" spans="1:13" ht="20.399999999999999" x14ac:dyDescent="0.25">
      <c r="A704" s="2" t="s">
        <v>208</v>
      </c>
      <c r="B704" s="2" t="s">
        <v>123</v>
      </c>
      <c r="C704" s="4"/>
      <c r="D704" s="6">
        <v>78.932559999999995</v>
      </c>
      <c r="E704" s="4"/>
      <c r="F704" s="4"/>
      <c r="G704" s="4"/>
      <c r="H704" s="4"/>
      <c r="I704" s="4"/>
      <c r="J704" s="4">
        <f t="shared" si="24"/>
        <v>78.932559999999995</v>
      </c>
      <c r="K704" s="4"/>
      <c r="L704" s="4">
        <f t="array" ref="L704">(IF(ISERROR(INDEX(Table45[[#All],[Primary completion rate (%)]],MATCH(MAX(IF(Table45[[#All],[Country]]=B704,Table45[[#All],[Year]],0)),IF(Table45[[#All],[Country]]=B704,Table45[[#All],[Year]],"")))),"",INDEX(Table45[[#All],[Primary completion rate (%)]],MATCH(MAX(IF(Table45[[#All],[Country]]=B704,Table45[[#All],[Year]],0)),IF(Table45[[#All],[Country]]=B704,Table45[[#All],[Year]],"")))*100))</f>
        <v>88.571449999999999</v>
      </c>
      <c r="M704" s="4">
        <f t="shared" si="25"/>
        <v>78.932559999999995</v>
      </c>
    </row>
    <row r="705" spans="1:13" ht="20.399999999999999" x14ac:dyDescent="0.25">
      <c r="A705" s="2" t="s">
        <v>208</v>
      </c>
      <c r="B705" s="2" t="s">
        <v>124</v>
      </c>
      <c r="C705" s="3"/>
      <c r="D705" s="3"/>
      <c r="E705" s="3"/>
      <c r="F705" s="3"/>
      <c r="G705" s="3"/>
      <c r="H705" s="3"/>
      <c r="I705" s="3"/>
      <c r="J705" s="3" t="str">
        <f t="shared" si="24"/>
        <v/>
      </c>
      <c r="K705" s="3"/>
      <c r="L705" s="3" t="str">
        <f t="array" ref="L705">(IF(ISBLANK(INDEX(Table45[[#All],[Primary completion rate (%)]],MATCH(MAX(IF(Table45[[#All],[Country]]=B705,Table45[[#All],[Year]],0)),IF(Table45[[#All],[Country]]=B705,Table45[[#All],[Year]],"")))),"",INDEX(Table45[[#All],[Primary completion rate (%)]],MATCH(MAX(IF(Table45[[#All],[Country]]=B705,Table45[[#All],[Year]],0)),IF(Table45[[#All],[Country]]=B705,Table45[[#All],[Year]],"")))*100))</f>
        <v/>
      </c>
      <c r="M705" s="3" t="str">
        <f t="shared" si="25"/>
        <v/>
      </c>
    </row>
    <row r="706" spans="1:13" ht="20.399999999999999" x14ac:dyDescent="0.25">
      <c r="A706" s="2" t="s">
        <v>208</v>
      </c>
      <c r="B706" s="2" t="s">
        <v>125</v>
      </c>
      <c r="C706" s="4"/>
      <c r="D706" s="4"/>
      <c r="E706" s="4"/>
      <c r="F706" s="4"/>
      <c r="G706" s="4"/>
      <c r="H706" s="4"/>
      <c r="I706" s="4"/>
      <c r="J706" s="4" t="str">
        <f t="shared" si="24"/>
        <v/>
      </c>
      <c r="K706" s="4"/>
      <c r="L706" s="4" t="str">
        <f t="array" ref="L706">(IF(ISERROR(INDEX(Table45[[#All],[Primary completion rate (%)]],MATCH(MAX(IF(Table45[[#All],[Country]]=B706,Table45[[#All],[Year]],0)),IF(Table45[[#All],[Country]]=B706,Table45[[#All],[Year]],"")))),"",INDEX(Table45[[#All],[Primary completion rate (%)]],MATCH(MAX(IF(Table45[[#All],[Country]]=B706,Table45[[#All],[Year]],0)),IF(Table45[[#All],[Country]]=B706,Table45[[#All],[Year]],"")))*100))</f>
        <v/>
      </c>
      <c r="M706" s="4" t="str">
        <f t="shared" si="25"/>
        <v/>
      </c>
    </row>
    <row r="707" spans="1:13" ht="20.399999999999999" x14ac:dyDescent="0.25">
      <c r="A707" s="2" t="s">
        <v>208</v>
      </c>
      <c r="B707" s="2" t="s">
        <v>126</v>
      </c>
      <c r="C707" s="3"/>
      <c r="D707" s="3"/>
      <c r="E707" s="3"/>
      <c r="F707" s="3"/>
      <c r="G707" s="3"/>
      <c r="H707" s="3"/>
      <c r="I707" s="3"/>
      <c r="J707" s="3" t="str">
        <f t="shared" si="24"/>
        <v/>
      </c>
      <c r="K707" s="3"/>
      <c r="L707" s="3" t="str">
        <f t="array" ref="L707">(IF(ISERROR(INDEX(Table45[[#All],[Primary completion rate (%)]],MATCH(MAX(IF(Table45[[#All],[Country]]=B707,Table45[[#All],[Year]],0)),IF(Table45[[#All],[Country]]=B707,Table45[[#All],[Year]],"")))),"",INDEX(Table45[[#All],[Primary completion rate (%)]],MATCH(MAX(IF(Table45[[#All],[Country]]=B707,Table45[[#All],[Year]],0)),IF(Table45[[#All],[Country]]=B707,Table45[[#All],[Year]],"")))*100))</f>
        <v/>
      </c>
      <c r="M707" s="3" t="str">
        <f t="shared" si="25"/>
        <v/>
      </c>
    </row>
    <row r="708" spans="1:13" ht="20.399999999999999" x14ac:dyDescent="0.25">
      <c r="A708" s="2" t="s">
        <v>208</v>
      </c>
      <c r="B708" s="2" t="s">
        <v>127</v>
      </c>
      <c r="C708" s="4"/>
      <c r="D708" s="4"/>
      <c r="E708" s="6">
        <v>34.451619999999998</v>
      </c>
      <c r="F708" s="4"/>
      <c r="G708" s="4"/>
      <c r="H708" s="4"/>
      <c r="I708" s="4"/>
      <c r="J708" s="4">
        <f t="shared" si="24"/>
        <v>34.451619999999998</v>
      </c>
      <c r="K708" s="4"/>
      <c r="L708" s="4">
        <f t="array" ref="L708">(IF(ISERROR(INDEX(Table45[[#All],[Primary completion rate (%)]],MATCH(MAX(IF(Table45[[#All],[Country]]=B708,Table45[[#All],[Year]],0)),IF(Table45[[#All],[Country]]=B708,Table45[[#All],[Year]],"")))),"",INDEX(Table45[[#All],[Primary completion rate (%)]],MATCH(MAX(IF(Table45[[#All],[Country]]=B708,Table45[[#All],[Year]],0)),IF(Table45[[#All],[Country]]=B708,Table45[[#All],[Year]],"")))*100))</f>
        <v>29.886309999999998</v>
      </c>
      <c r="M708" s="4">
        <f t="shared" si="25"/>
        <v>34.451619999999998</v>
      </c>
    </row>
    <row r="709" spans="1:13" ht="20.399999999999999" x14ac:dyDescent="0.25">
      <c r="A709" s="2" t="s">
        <v>208</v>
      </c>
      <c r="B709" s="2" t="s">
        <v>128</v>
      </c>
      <c r="C709" s="5">
        <v>71.904949999999999</v>
      </c>
      <c r="D709" s="5">
        <v>71.509540000000001</v>
      </c>
      <c r="E709" s="3"/>
      <c r="F709" s="5">
        <v>70.941509999999994</v>
      </c>
      <c r="G709" s="3"/>
      <c r="H709" s="3"/>
      <c r="I709" s="3"/>
      <c r="J709" s="3">
        <f t="shared" si="24"/>
        <v>70.941509999999994</v>
      </c>
      <c r="K709" s="3"/>
      <c r="L709" s="3">
        <f t="array" ref="L709">(IF(ISERROR(INDEX(Table45[[#All],[Primary completion rate (%)]],MATCH(MAX(IF(Table45[[#All],[Country]]=B709,Table45[[#All],[Year]],0)),IF(Table45[[#All],[Country]]=B709,Table45[[#All],[Year]],"")))),"",INDEX(Table45[[#All],[Primary completion rate (%)]],MATCH(MAX(IF(Table45[[#All],[Country]]=B709,Table45[[#All],[Year]],0)),IF(Table45[[#All],[Country]]=B709,Table45[[#All],[Year]],"")))*100))</f>
        <v>76.600489999999994</v>
      </c>
      <c r="M709" s="3">
        <f t="shared" si="25"/>
        <v>70.941509999999994</v>
      </c>
    </row>
    <row r="710" spans="1:13" ht="20.399999999999999" x14ac:dyDescent="0.25">
      <c r="A710" s="2" t="s">
        <v>208</v>
      </c>
      <c r="B710" s="2" t="s">
        <v>129</v>
      </c>
      <c r="C710" s="4"/>
      <c r="D710" s="4"/>
      <c r="E710" s="4"/>
      <c r="F710" s="4"/>
      <c r="G710" s="4"/>
      <c r="H710" s="4"/>
      <c r="I710" s="4"/>
      <c r="J710" s="4" t="str">
        <f t="shared" si="24"/>
        <v/>
      </c>
      <c r="K710" s="4"/>
      <c r="L710" s="4" t="str">
        <f t="array" ref="L710">(IF(ISBLANK(INDEX(Table45[[#All],[Primary completion rate (%)]],MATCH(MAX(IF(Table45[[#All],[Country]]=B710,Table45[[#All],[Year]],0)),IF(Table45[[#All],[Country]]=B710,Table45[[#All],[Year]],"")))),"",INDEX(Table45[[#All],[Primary completion rate (%)]],MATCH(MAX(IF(Table45[[#All],[Country]]=B710,Table45[[#All],[Year]],0)),IF(Table45[[#All],[Country]]=B710,Table45[[#All],[Year]],"")))*100))</f>
        <v/>
      </c>
      <c r="M710" s="4" t="str">
        <f t="shared" si="25"/>
        <v/>
      </c>
    </row>
    <row r="711" spans="1:13" ht="20.399999999999999" x14ac:dyDescent="0.25">
      <c r="A711" s="2" t="s">
        <v>208</v>
      </c>
      <c r="B711" s="2" t="s">
        <v>130</v>
      </c>
      <c r="C711" s="3"/>
      <c r="D711" s="3"/>
      <c r="E711" s="3"/>
      <c r="F711" s="3"/>
      <c r="G711" s="3"/>
      <c r="H711" s="3"/>
      <c r="I711" s="3"/>
      <c r="J711" s="3" t="str">
        <f t="shared" si="24"/>
        <v/>
      </c>
      <c r="K711" s="3"/>
      <c r="L711" s="3" t="str">
        <f t="array" ref="L711">(IF(ISERROR(INDEX(Table45[[#All],[Primary completion rate (%)]],MATCH(MAX(IF(Table45[[#All],[Country]]=B711,Table45[[#All],[Year]],0)),IF(Table45[[#All],[Country]]=B711,Table45[[#All],[Year]],"")))),"",INDEX(Table45[[#All],[Primary completion rate (%)]],MATCH(MAX(IF(Table45[[#All],[Country]]=B711,Table45[[#All],[Year]],0)),IF(Table45[[#All],[Country]]=B711,Table45[[#All],[Year]],"")))*100))</f>
        <v/>
      </c>
      <c r="M711" s="3" t="str">
        <f t="shared" si="25"/>
        <v/>
      </c>
    </row>
    <row r="712" spans="1:13" ht="20.399999999999999" x14ac:dyDescent="0.25">
      <c r="A712" s="2" t="s">
        <v>208</v>
      </c>
      <c r="B712" s="2" t="s">
        <v>131</v>
      </c>
      <c r="C712" s="4"/>
      <c r="D712" s="4"/>
      <c r="E712" s="6">
        <v>63.142330000000001</v>
      </c>
      <c r="F712" s="4"/>
      <c r="G712" s="4"/>
      <c r="H712" s="4"/>
      <c r="I712" s="4"/>
      <c r="J712" s="4">
        <f t="shared" si="24"/>
        <v>63.142330000000001</v>
      </c>
      <c r="K712" s="4"/>
      <c r="L712" s="4">
        <f t="array" ref="L712">(IF(ISERROR(INDEX(Table45[[#All],[Primary completion rate (%)]],MATCH(MAX(IF(Table45[[#All],[Country]]=B712,Table45[[#All],[Year]],0)),IF(Table45[[#All],[Country]]=B712,Table45[[#All],[Year]],"")))),"",INDEX(Table45[[#All],[Primary completion rate (%)]],MATCH(MAX(IF(Table45[[#All],[Country]]=B712,Table45[[#All],[Year]],0)),IF(Table45[[#All],[Country]]=B712,Table45[[#All],[Year]],"")))*100))</f>
        <v>72.369740000000007</v>
      </c>
      <c r="M712" s="4">
        <f t="shared" si="25"/>
        <v>63.142330000000001</v>
      </c>
    </row>
    <row r="713" spans="1:13" ht="20.399999999999999" x14ac:dyDescent="0.25">
      <c r="A713" s="2" t="s">
        <v>208</v>
      </c>
      <c r="B713" s="2" t="s">
        <v>132</v>
      </c>
      <c r="C713" s="3"/>
      <c r="D713" s="3"/>
      <c r="E713" s="3"/>
      <c r="F713" s="3"/>
      <c r="G713" s="3"/>
      <c r="H713" s="3"/>
      <c r="I713" s="3"/>
      <c r="J713" s="3" t="str">
        <f t="shared" si="24"/>
        <v/>
      </c>
      <c r="K713" s="3"/>
      <c r="L713" s="3" t="str">
        <f t="array" ref="L713">(IF(ISERROR(INDEX(Table45[[#All],[Primary completion rate (%)]],MATCH(MAX(IF(Table45[[#All],[Country]]=B713,Table45[[#All],[Year]],0)),IF(Table45[[#All],[Country]]=B713,Table45[[#All],[Year]],"")))),"",INDEX(Table45[[#All],[Primary completion rate (%)]],MATCH(MAX(IF(Table45[[#All],[Country]]=B713,Table45[[#All],[Year]],0)),IF(Table45[[#All],[Country]]=B713,Table45[[#All],[Year]],"")))*100))</f>
        <v/>
      </c>
      <c r="M713" s="3" t="str">
        <f t="shared" si="25"/>
        <v/>
      </c>
    </row>
    <row r="714" spans="1:13" ht="20.399999999999999" x14ac:dyDescent="0.25">
      <c r="A714" s="2" t="s">
        <v>208</v>
      </c>
      <c r="B714" s="2" t="s">
        <v>133</v>
      </c>
      <c r="C714" s="4"/>
      <c r="D714" s="4"/>
      <c r="E714" s="4"/>
      <c r="F714" s="4"/>
      <c r="G714" s="6">
        <v>98.795829999999995</v>
      </c>
      <c r="H714" s="4"/>
      <c r="I714" s="4"/>
      <c r="J714" s="4">
        <f t="shared" si="24"/>
        <v>98.795829999999995</v>
      </c>
      <c r="K714" s="4"/>
      <c r="L714" s="4">
        <f t="array" ref="L714">(IF(ISERROR(INDEX(Table45[[#All],[Primary completion rate (%)]],MATCH(MAX(IF(Table45[[#All],[Country]]=B714,Table45[[#All],[Year]],0)),IF(Table45[[#All],[Country]]=B714,Table45[[#All],[Year]],"")))),"",INDEX(Table45[[#All],[Primary completion rate (%)]],MATCH(MAX(IF(Table45[[#All],[Country]]=B714,Table45[[#All],[Year]],0)),IF(Table45[[#All],[Country]]=B714,Table45[[#All],[Year]],"")))*100))</f>
        <v>98.829750000000004</v>
      </c>
      <c r="M714" s="4">
        <f t="shared" si="25"/>
        <v>98.795829999999995</v>
      </c>
    </row>
    <row r="715" spans="1:13" ht="20.399999999999999" x14ac:dyDescent="0.25">
      <c r="A715" s="2" t="s">
        <v>208</v>
      </c>
      <c r="B715" s="2" t="s">
        <v>134</v>
      </c>
      <c r="C715" s="5">
        <v>91.82</v>
      </c>
      <c r="D715" s="5">
        <v>91.38</v>
      </c>
      <c r="E715" s="3"/>
      <c r="F715" s="5">
        <v>94.2</v>
      </c>
      <c r="G715" s="5">
        <v>93.63</v>
      </c>
      <c r="H715" s="3"/>
      <c r="I715" s="3"/>
      <c r="J715" s="3">
        <f t="shared" si="24"/>
        <v>93.63</v>
      </c>
      <c r="K715" s="3"/>
      <c r="L715" s="3">
        <f t="array" ref="L715">(IF(ISERROR(INDEX(Table45[[#All],[Primary completion rate (%)]],MATCH(MAX(IF(Table45[[#All],[Country]]=B715,Table45[[#All],[Year]],0)),IF(Table45[[#All],[Country]]=B715,Table45[[#All],[Year]],"")))),"",INDEX(Table45[[#All],[Primary completion rate (%)]],MATCH(MAX(IF(Table45[[#All],[Country]]=B715,Table45[[#All],[Year]],0)),IF(Table45[[#All],[Country]]=B715,Table45[[#All],[Year]],"")))*100))</f>
        <v>95.768929999999997</v>
      </c>
      <c r="M715" s="3">
        <f t="shared" si="25"/>
        <v>93.63</v>
      </c>
    </row>
    <row r="716" spans="1:13" ht="20.399999999999999" x14ac:dyDescent="0.25">
      <c r="A716" s="2" t="s">
        <v>208</v>
      </c>
      <c r="B716" s="2" t="s">
        <v>135</v>
      </c>
      <c r="C716" s="4"/>
      <c r="D716" s="4"/>
      <c r="E716" s="4"/>
      <c r="F716" s="4"/>
      <c r="G716" s="4"/>
      <c r="H716" s="4"/>
      <c r="I716" s="4"/>
      <c r="J716" s="4" t="str">
        <f t="shared" si="24"/>
        <v/>
      </c>
      <c r="K716" s="4"/>
      <c r="L716" s="4" t="str">
        <f t="array" ref="L716">(IF(ISERROR(INDEX(Table45[[#All],[Primary completion rate (%)]],MATCH(MAX(IF(Table45[[#All],[Country]]=B716,Table45[[#All],[Year]],0)),IF(Table45[[#All],[Country]]=B716,Table45[[#All],[Year]],"")))),"",INDEX(Table45[[#All],[Primary completion rate (%)]],MATCH(MAX(IF(Table45[[#All],[Country]]=B716,Table45[[#All],[Year]],0)),IF(Table45[[#All],[Country]]=B716,Table45[[#All],[Year]],"")))*100))</f>
        <v/>
      </c>
      <c r="M716" s="4" t="str">
        <f t="shared" si="25"/>
        <v/>
      </c>
    </row>
    <row r="717" spans="1:13" ht="20.399999999999999" x14ac:dyDescent="0.25">
      <c r="A717" s="2" t="s">
        <v>208</v>
      </c>
      <c r="B717" s="2" t="s">
        <v>136</v>
      </c>
      <c r="C717" s="5">
        <v>85.08</v>
      </c>
      <c r="D717" s="5">
        <v>88.92</v>
      </c>
      <c r="E717" s="5">
        <v>85.9</v>
      </c>
      <c r="F717" s="5">
        <v>89.36</v>
      </c>
      <c r="G717" s="5">
        <v>87.71</v>
      </c>
      <c r="H717" s="3"/>
      <c r="I717" s="3"/>
      <c r="J717" s="3">
        <f t="shared" si="24"/>
        <v>87.71</v>
      </c>
      <c r="K717" s="3"/>
      <c r="L717" s="3" t="str">
        <f t="array" ref="L717">(IF(ISERROR(INDEX(Table45[[#All],[Primary completion rate (%)]],MATCH(MAX(IF(Table45[[#All],[Country]]=B717,Table45[[#All],[Year]],0)),IF(Table45[[#All],[Country]]=B717,Table45[[#All],[Year]],"")))),"",INDEX(Table45[[#All],[Primary completion rate (%)]],MATCH(MAX(IF(Table45[[#All],[Country]]=B717,Table45[[#All],[Year]],0)),IF(Table45[[#All],[Country]]=B717,Table45[[#All],[Year]],"")))*100))</f>
        <v/>
      </c>
      <c r="M717" s="3">
        <f t="shared" si="25"/>
        <v>87.71</v>
      </c>
    </row>
    <row r="718" spans="1:13" ht="20.399999999999999" x14ac:dyDescent="0.25">
      <c r="A718" s="2" t="s">
        <v>208</v>
      </c>
      <c r="B718" s="2" t="s">
        <v>137</v>
      </c>
      <c r="C718" s="6">
        <v>92.33</v>
      </c>
      <c r="D718" s="6">
        <v>93.18</v>
      </c>
      <c r="E718" s="6">
        <v>95.71</v>
      </c>
      <c r="F718" s="6">
        <v>95.01</v>
      </c>
      <c r="G718" s="6">
        <v>95.15</v>
      </c>
      <c r="H718" s="4"/>
      <c r="I718" s="4"/>
      <c r="J718" s="4">
        <f t="shared" si="24"/>
        <v>95.15</v>
      </c>
      <c r="K718" s="4"/>
      <c r="L718" s="4">
        <f t="array" ref="L718">(IF(ISERROR(INDEX(Table45[[#All],[Primary completion rate (%)]],MATCH(MAX(IF(Table45[[#All],[Country]]=B718,Table45[[#All],[Year]],0)),IF(Table45[[#All],[Country]]=B718,Table45[[#All],[Year]],"")))),"",INDEX(Table45[[#All],[Primary completion rate (%)]],MATCH(MAX(IF(Table45[[#All],[Country]]=B718,Table45[[#All],[Year]],0)),IF(Table45[[#All],[Country]]=B718,Table45[[#All],[Year]],"")))*100))</f>
        <v>95.235680000000002</v>
      </c>
      <c r="M718" s="4">
        <f t="shared" si="25"/>
        <v>95.15</v>
      </c>
    </row>
    <row r="719" spans="1:13" ht="20.399999999999999" x14ac:dyDescent="0.25">
      <c r="A719" s="2" t="s">
        <v>208</v>
      </c>
      <c r="B719" s="2" t="s">
        <v>138</v>
      </c>
      <c r="C719" s="3"/>
      <c r="D719" s="3"/>
      <c r="E719" s="3"/>
      <c r="F719" s="3"/>
      <c r="G719" s="3"/>
      <c r="H719" s="3"/>
      <c r="I719" s="3"/>
      <c r="J719" s="3" t="str">
        <f t="shared" si="24"/>
        <v/>
      </c>
      <c r="K719" s="3"/>
      <c r="L719" s="3">
        <f t="array" ref="L719">(IF(ISERROR(INDEX(Table45[[#All],[Primary completion rate (%)]],MATCH(MAX(IF(Table45[[#All],[Country]]=B719,Table45[[#All],[Year]],0)),IF(Table45[[#All],[Country]]=B719,Table45[[#All],[Year]],"")))),"",INDEX(Table45[[#All],[Primary completion rate (%)]],MATCH(MAX(IF(Table45[[#All],[Country]]=B719,Table45[[#All],[Year]],0)),IF(Table45[[#All],[Country]]=B719,Table45[[#All],[Year]],"")))*100))</f>
        <v>87.23621</v>
      </c>
      <c r="M719" s="3">
        <f t="shared" si="25"/>
        <v>87.23621</v>
      </c>
    </row>
    <row r="720" spans="1:13" ht="20.399999999999999" x14ac:dyDescent="0.25">
      <c r="A720" s="2" t="s">
        <v>208</v>
      </c>
      <c r="B720" s="2" t="s">
        <v>139</v>
      </c>
      <c r="C720" s="4"/>
      <c r="D720" s="4"/>
      <c r="E720" s="4"/>
      <c r="F720" s="4"/>
      <c r="G720" s="4"/>
      <c r="H720" s="4"/>
      <c r="I720" s="4"/>
      <c r="J720" s="4" t="str">
        <f t="shared" si="24"/>
        <v/>
      </c>
      <c r="K720" s="4"/>
      <c r="L720" s="4" t="str">
        <f t="array" ref="L720">(IF(ISBLANK(INDEX(Table45[[#All],[Primary completion rate (%)]],MATCH(MAX(IF(Table45[[#All],[Country]]=B720,Table45[[#All],[Year]],0)),IF(Table45[[#All],[Country]]=B720,Table45[[#All],[Year]],"")))),"",INDEX(Table45[[#All],[Primary completion rate (%)]],MATCH(MAX(IF(Table45[[#All],[Country]]=B720,Table45[[#All],[Year]],0)),IF(Table45[[#All],[Country]]=B720,Table45[[#All],[Year]],"")))*100))</f>
        <v/>
      </c>
      <c r="M720" s="4" t="str">
        <f t="shared" si="25"/>
        <v/>
      </c>
    </row>
    <row r="721" spans="1:13" ht="20.399999999999999" x14ac:dyDescent="0.25">
      <c r="A721" s="2" t="s">
        <v>208</v>
      </c>
      <c r="B721" s="2" t="s">
        <v>140</v>
      </c>
      <c r="C721" s="3"/>
      <c r="D721" s="3"/>
      <c r="E721" s="3"/>
      <c r="F721" s="3"/>
      <c r="G721" s="3"/>
      <c r="H721" s="3"/>
      <c r="I721" s="3"/>
      <c r="J721" s="3" t="str">
        <f t="shared" si="24"/>
        <v/>
      </c>
      <c r="K721" s="3"/>
      <c r="L721" s="3" t="str">
        <f t="array" ref="L721">(IF(ISBLANK(INDEX(Table45[[#All],[Primary completion rate (%)]],MATCH(MAX(IF(Table45[[#All],[Country]]=B721,Table45[[#All],[Year]],0)),IF(Table45[[#All],[Country]]=B721,Table45[[#All],[Year]],"")))),"",INDEX(Table45[[#All],[Primary completion rate (%)]],MATCH(MAX(IF(Table45[[#All],[Country]]=B721,Table45[[#All],[Year]],0)),IF(Table45[[#All],[Country]]=B721,Table45[[#All],[Year]],"")))*100))</f>
        <v/>
      </c>
      <c r="M721" s="3" t="str">
        <f t="shared" si="25"/>
        <v/>
      </c>
    </row>
    <row r="722" spans="1:13" ht="20.399999999999999" x14ac:dyDescent="0.25">
      <c r="A722" s="2" t="s">
        <v>208</v>
      </c>
      <c r="B722" s="2" t="s">
        <v>141</v>
      </c>
      <c r="C722" s="4"/>
      <c r="D722" s="4"/>
      <c r="E722" s="4"/>
      <c r="F722" s="4"/>
      <c r="G722" s="4"/>
      <c r="H722" s="4"/>
      <c r="I722" s="4"/>
      <c r="J722" s="4" t="str">
        <f t="shared" si="24"/>
        <v/>
      </c>
      <c r="K722" s="4"/>
      <c r="L722" s="4" t="str">
        <f t="array" ref="L722">(IF(ISERROR(INDEX(Table45[[#All],[Primary completion rate (%)]],MATCH(MAX(IF(Table45[[#All],[Country]]=B722,Table45[[#All],[Year]],0)),IF(Table45[[#All],[Country]]=B722,Table45[[#All],[Year]],"")))),"",INDEX(Table45[[#All],[Primary completion rate (%)]],MATCH(MAX(IF(Table45[[#All],[Country]]=B722,Table45[[#All],[Year]],0)),IF(Table45[[#All],[Country]]=B722,Table45[[#All],[Year]],"")))*100))</f>
        <v/>
      </c>
      <c r="M722" s="4" t="str">
        <f t="shared" si="25"/>
        <v/>
      </c>
    </row>
    <row r="723" spans="1:13" ht="20.399999999999999" x14ac:dyDescent="0.25">
      <c r="A723" s="2" t="s">
        <v>208</v>
      </c>
      <c r="B723" s="2" t="s">
        <v>142</v>
      </c>
      <c r="C723" s="3"/>
      <c r="D723" s="3"/>
      <c r="E723" s="3"/>
      <c r="F723" s="3"/>
      <c r="G723" s="3"/>
      <c r="H723" s="3"/>
      <c r="I723" s="3"/>
      <c r="J723" s="3" t="str">
        <f t="shared" si="24"/>
        <v/>
      </c>
      <c r="K723" s="3"/>
      <c r="L723" s="3" t="str">
        <f t="array" ref="L723">(IF(ISERROR(INDEX(Table45[[#All],[Primary completion rate (%)]],MATCH(MAX(IF(Table45[[#All],[Country]]=B723,Table45[[#All],[Year]],0)),IF(Table45[[#All],[Country]]=B723,Table45[[#All],[Year]],"")))),"",INDEX(Table45[[#All],[Primary completion rate (%)]],MATCH(MAX(IF(Table45[[#All],[Country]]=B723,Table45[[#All],[Year]],0)),IF(Table45[[#All],[Country]]=B723,Table45[[#All],[Year]],"")))*100))</f>
        <v/>
      </c>
      <c r="M723" s="3" t="str">
        <f t="shared" si="25"/>
        <v/>
      </c>
    </row>
    <row r="724" spans="1:13" ht="20.399999999999999" x14ac:dyDescent="0.25">
      <c r="A724" s="2" t="s">
        <v>208</v>
      </c>
      <c r="B724" s="2" t="s">
        <v>143</v>
      </c>
      <c r="C724" s="4"/>
      <c r="D724" s="4"/>
      <c r="E724" s="4"/>
      <c r="F724" s="4"/>
      <c r="G724" s="4"/>
      <c r="H724" s="4"/>
      <c r="I724" s="4"/>
      <c r="J724" s="4" t="str">
        <f t="shared" si="24"/>
        <v/>
      </c>
      <c r="K724" s="4"/>
      <c r="L724" s="4">
        <f t="array" ref="L724">(IF(ISERROR(INDEX(Table45[[#All],[Primary completion rate (%)]],MATCH(MAX(IF(Table45[[#All],[Country]]=B724,Table45[[#All],[Year]],0)),IF(Table45[[#All],[Country]]=B724,Table45[[#All],[Year]],"")))),"",INDEX(Table45[[#All],[Primary completion rate (%)]],MATCH(MAX(IF(Table45[[#All],[Country]]=B724,Table45[[#All],[Year]],0)),IF(Table45[[#All],[Country]]=B724,Table45[[#All],[Year]],"")))*100))</f>
        <v>97.443690000000004</v>
      </c>
      <c r="M724" s="4">
        <f t="shared" si="25"/>
        <v>97.443690000000004</v>
      </c>
    </row>
    <row r="725" spans="1:13" ht="20.399999999999999" x14ac:dyDescent="0.25">
      <c r="A725" s="2" t="s">
        <v>208</v>
      </c>
      <c r="B725" s="2" t="s">
        <v>144</v>
      </c>
      <c r="C725" s="3"/>
      <c r="D725" s="3"/>
      <c r="E725" s="3"/>
      <c r="F725" s="3"/>
      <c r="G725" s="3"/>
      <c r="H725" s="3"/>
      <c r="I725" s="3"/>
      <c r="J725" s="3" t="str">
        <f t="shared" si="24"/>
        <v/>
      </c>
      <c r="K725" s="3"/>
      <c r="L725" s="3" t="str">
        <f t="array" ref="L725">(IF(ISBLANK(INDEX(Table45[[#All],[Primary completion rate (%)]],MATCH(MAX(IF(Table45[[#All],[Country]]=B725,Table45[[#All],[Year]],0)),IF(Table45[[#All],[Country]]=B725,Table45[[#All],[Year]],"")))),"",INDEX(Table45[[#All],[Primary completion rate (%)]],MATCH(MAX(IF(Table45[[#All],[Country]]=B725,Table45[[#All],[Year]],0)),IF(Table45[[#All],[Country]]=B725,Table45[[#All],[Year]],"")))*100))</f>
        <v/>
      </c>
      <c r="M725" s="3" t="str">
        <f t="shared" si="25"/>
        <v/>
      </c>
    </row>
    <row r="726" spans="1:13" ht="30.6" x14ac:dyDescent="0.25">
      <c r="A726" s="2" t="s">
        <v>217</v>
      </c>
      <c r="B726" s="2" t="s">
        <v>145</v>
      </c>
      <c r="C726" s="4"/>
      <c r="D726" s="4"/>
      <c r="E726" s="4"/>
      <c r="F726" s="4"/>
      <c r="G726" s="4"/>
      <c r="H726" s="4"/>
      <c r="I726" s="4"/>
      <c r="J726" s="4" t="str">
        <f t="shared" si="24"/>
        <v/>
      </c>
      <c r="K726" s="4"/>
      <c r="L726" s="4"/>
      <c r="M726" s="4" t="str">
        <f t="shared" si="25"/>
        <v/>
      </c>
    </row>
    <row r="727" spans="1:13" ht="20.399999999999999" x14ac:dyDescent="0.25">
      <c r="A727" s="2" t="s">
        <v>208</v>
      </c>
      <c r="B727" s="2" t="s">
        <v>146</v>
      </c>
      <c r="C727" s="5">
        <v>38.872149999999998</v>
      </c>
      <c r="D727" s="3"/>
      <c r="E727" s="3"/>
      <c r="F727" s="3"/>
      <c r="G727" s="3"/>
      <c r="H727" s="5">
        <v>47.602690000000003</v>
      </c>
      <c r="I727" s="3"/>
      <c r="J727" s="3">
        <f t="shared" si="24"/>
        <v>47.602690000000003</v>
      </c>
      <c r="K727" s="3"/>
      <c r="L727" s="3">
        <f t="array" ref="L727">(IF(ISERROR(INDEX(Table45[[#All],[Primary completion rate (%)]],MATCH(MAX(IF(Table45[[#All],[Country]]=B727,Table45[[#All],[Year]],0)),IF(Table45[[#All],[Country]]=B727,Table45[[#All],[Year]],"")))),"",INDEX(Table45[[#All],[Primary completion rate (%)]],MATCH(MAX(IF(Table45[[#All],[Country]]=B727,Table45[[#All],[Year]],0)),IF(Table45[[#All],[Country]]=B727,Table45[[#All],[Year]],"")))*100))</f>
        <v>35.539709999999999</v>
      </c>
      <c r="M727" s="3">
        <f t="shared" si="25"/>
        <v>47.602690000000003</v>
      </c>
    </row>
    <row r="728" spans="1:13" ht="20.399999999999999" x14ac:dyDescent="0.25">
      <c r="A728" s="2" t="s">
        <v>208</v>
      </c>
      <c r="B728" s="2" t="s">
        <v>147</v>
      </c>
      <c r="C728" s="4"/>
      <c r="D728" s="4"/>
      <c r="E728" s="4"/>
      <c r="F728" s="4"/>
      <c r="G728" s="4"/>
      <c r="H728" s="4"/>
      <c r="I728" s="4"/>
      <c r="J728" s="4" t="str">
        <f t="shared" si="24"/>
        <v/>
      </c>
      <c r="K728" s="4"/>
      <c r="L728" s="4" t="str">
        <f t="array" ref="L728">(IF(ISERROR(INDEX(Table45[[#All],[Primary completion rate (%)]],MATCH(MAX(IF(Table45[[#All],[Country]]=B728,Table45[[#All],[Year]],0)),IF(Table45[[#All],[Country]]=B728,Table45[[#All],[Year]],"")))),"",INDEX(Table45[[#All],[Primary completion rate (%)]],MATCH(MAX(IF(Table45[[#All],[Country]]=B728,Table45[[#All],[Year]],0)),IF(Table45[[#All],[Country]]=B728,Table45[[#All],[Year]],"")))*100))</f>
        <v/>
      </c>
      <c r="M728" s="4" t="str">
        <f t="shared" si="25"/>
        <v/>
      </c>
    </row>
    <row r="729" spans="1:13" ht="20.399999999999999" x14ac:dyDescent="0.25">
      <c r="A729" s="2" t="s">
        <v>208</v>
      </c>
      <c r="B729" s="2" t="s">
        <v>148</v>
      </c>
      <c r="C729" s="3"/>
      <c r="D729" s="3"/>
      <c r="E729" s="5">
        <v>99.223299999999995</v>
      </c>
      <c r="F729" s="3"/>
      <c r="G729" s="3"/>
      <c r="H729" s="3"/>
      <c r="I729" s="3"/>
      <c r="J729" s="3">
        <f t="shared" si="24"/>
        <v>99.223299999999995</v>
      </c>
      <c r="K729" s="3"/>
      <c r="L729" s="3">
        <f t="array" ref="L729">(IF(ISERROR(INDEX(Table45[[#All],[Primary completion rate (%)]],MATCH(MAX(IF(Table45[[#All],[Country]]=B729,Table45[[#All],[Year]],0)),IF(Table45[[#All],[Country]]=B729,Table45[[#All],[Year]],"")))),"",INDEX(Table45[[#All],[Primary completion rate (%)]],MATCH(MAX(IF(Table45[[#All],[Country]]=B729,Table45[[#All],[Year]],0)),IF(Table45[[#All],[Country]]=B729,Table45[[#All],[Year]],"")))*100))</f>
        <v>97.89215999999999</v>
      </c>
      <c r="M729" s="3">
        <f t="shared" si="25"/>
        <v>99.223299999999995</v>
      </c>
    </row>
    <row r="730" spans="1:13" ht="20.399999999999999" x14ac:dyDescent="0.25">
      <c r="A730" s="2" t="s">
        <v>208</v>
      </c>
      <c r="B730" s="2" t="s">
        <v>149</v>
      </c>
      <c r="C730" s="4"/>
      <c r="D730" s="4"/>
      <c r="E730" s="4"/>
      <c r="F730" s="4"/>
      <c r="G730" s="4"/>
      <c r="H730" s="4"/>
      <c r="I730" s="4"/>
      <c r="J730" s="4" t="str">
        <f t="shared" si="24"/>
        <v/>
      </c>
      <c r="K730" s="4"/>
      <c r="L730" s="4" t="str">
        <f t="array" ref="L730">(IF(ISERROR(INDEX(Table45[[#All],[Primary completion rate (%)]],MATCH(MAX(IF(Table45[[#All],[Country]]=B730,Table45[[#All],[Year]],0)),IF(Table45[[#All],[Country]]=B730,Table45[[#All],[Year]],"")))),"",INDEX(Table45[[#All],[Primary completion rate (%)]],MATCH(MAX(IF(Table45[[#All],[Country]]=B730,Table45[[#All],[Year]],0)),IF(Table45[[#All],[Country]]=B730,Table45[[#All],[Year]],"")))*100))</f>
        <v/>
      </c>
      <c r="M730" s="4" t="str">
        <f t="shared" si="25"/>
        <v/>
      </c>
    </row>
    <row r="731" spans="1:13" ht="20.399999999999999" x14ac:dyDescent="0.25">
      <c r="A731" s="2" t="s">
        <v>208</v>
      </c>
      <c r="B731" s="2" t="s">
        <v>150</v>
      </c>
      <c r="C731" s="3"/>
      <c r="D731" s="3"/>
      <c r="E731" s="3"/>
      <c r="F731" s="3"/>
      <c r="G731" s="3"/>
      <c r="H731" s="3"/>
      <c r="I731" s="3"/>
      <c r="J731" s="3" t="str">
        <f t="shared" si="24"/>
        <v/>
      </c>
      <c r="K731" s="3"/>
      <c r="L731" s="3" t="str">
        <f t="array" ref="L731">(IF(ISERROR(INDEX(Table45[[#All],[Primary completion rate (%)]],MATCH(MAX(IF(Table45[[#All],[Country]]=B731,Table45[[#All],[Year]],0)),IF(Table45[[#All],[Country]]=B731,Table45[[#All],[Year]],"")))),"",INDEX(Table45[[#All],[Primary completion rate (%)]],MATCH(MAX(IF(Table45[[#All],[Country]]=B731,Table45[[#All],[Year]],0)),IF(Table45[[#All],[Country]]=B731,Table45[[#All],[Year]],"")))*100))</f>
        <v/>
      </c>
      <c r="M731" s="3" t="str">
        <f t="shared" si="25"/>
        <v/>
      </c>
    </row>
    <row r="732" spans="1:13" ht="20.399999999999999" x14ac:dyDescent="0.25">
      <c r="A732" s="2" t="s">
        <v>208</v>
      </c>
      <c r="B732" s="2" t="s">
        <v>151</v>
      </c>
      <c r="C732" s="4"/>
      <c r="D732" s="4"/>
      <c r="E732" s="4"/>
      <c r="F732" s="4"/>
      <c r="G732" s="4"/>
      <c r="H732" s="4"/>
      <c r="I732" s="4"/>
      <c r="J732" s="4" t="str">
        <f t="shared" si="24"/>
        <v/>
      </c>
      <c r="K732" s="4"/>
      <c r="L732" s="4" t="str">
        <f t="array" ref="L732">(IF(ISERROR(INDEX(Table45[[#All],[Primary completion rate (%)]],MATCH(MAX(IF(Table45[[#All],[Country]]=B732,Table45[[#All],[Year]],0)),IF(Table45[[#All],[Country]]=B732,Table45[[#All],[Year]],"")))),"",INDEX(Table45[[#All],[Primary completion rate (%)]],MATCH(MAX(IF(Table45[[#All],[Country]]=B732,Table45[[#All],[Year]],0)),IF(Table45[[#All],[Country]]=B732,Table45[[#All],[Year]],"")))*100))</f>
        <v/>
      </c>
      <c r="M732" s="4" t="str">
        <f t="shared" si="25"/>
        <v/>
      </c>
    </row>
    <row r="733" spans="1:13" ht="20.399999999999999" x14ac:dyDescent="0.25">
      <c r="A733" s="2" t="s">
        <v>208</v>
      </c>
      <c r="B733" s="2" t="s">
        <v>152</v>
      </c>
      <c r="C733" s="3"/>
      <c r="D733" s="3"/>
      <c r="E733" s="3"/>
      <c r="F733" s="3"/>
      <c r="G733" s="3"/>
      <c r="H733" s="3"/>
      <c r="I733" s="3"/>
      <c r="J733" s="3" t="str">
        <f t="shared" si="24"/>
        <v/>
      </c>
      <c r="K733" s="3"/>
      <c r="L733" s="3" t="str">
        <f t="array" ref="L733">(IF(ISERROR(INDEX(Table45[[#All],[Primary completion rate (%)]],MATCH(MAX(IF(Table45[[#All],[Country]]=B733,Table45[[#All],[Year]],0)),IF(Table45[[#All],[Country]]=B733,Table45[[#All],[Year]],"")))),"",INDEX(Table45[[#All],[Primary completion rate (%)]],MATCH(MAX(IF(Table45[[#All],[Country]]=B733,Table45[[#All],[Year]],0)),IF(Table45[[#All],[Country]]=B733,Table45[[#All],[Year]],"")))*100))</f>
        <v/>
      </c>
      <c r="M733" s="3" t="str">
        <f t="shared" si="25"/>
        <v/>
      </c>
    </row>
    <row r="734" spans="1:13" ht="20.399999999999999" x14ac:dyDescent="0.25">
      <c r="A734" s="2" t="s">
        <v>208</v>
      </c>
      <c r="B734" s="2" t="s">
        <v>153</v>
      </c>
      <c r="C734" s="4"/>
      <c r="D734" s="4"/>
      <c r="E734" s="4"/>
      <c r="F734" s="4"/>
      <c r="G734" s="4"/>
      <c r="H734" s="4"/>
      <c r="I734" s="4"/>
      <c r="J734" s="4" t="str">
        <f t="shared" si="24"/>
        <v/>
      </c>
      <c r="K734" s="4"/>
      <c r="L734" s="4" t="str">
        <f t="array" ref="L734">(IF(ISERROR(INDEX(Table45[[#All],[Primary completion rate (%)]],MATCH(MAX(IF(Table45[[#All],[Country]]=B734,Table45[[#All],[Year]],0)),IF(Table45[[#All],[Country]]=B734,Table45[[#All],[Year]],"")))),"",INDEX(Table45[[#All],[Primary completion rate (%)]],MATCH(MAX(IF(Table45[[#All],[Country]]=B734,Table45[[#All],[Year]],0)),IF(Table45[[#All],[Country]]=B734,Table45[[#All],[Year]],"")))*100))</f>
        <v/>
      </c>
      <c r="M734" s="4" t="str">
        <f t="shared" si="25"/>
        <v/>
      </c>
    </row>
    <row r="735" spans="1:13" ht="20.399999999999999" x14ac:dyDescent="0.25">
      <c r="A735" s="2" t="s">
        <v>208</v>
      </c>
      <c r="B735" s="2" t="s">
        <v>154</v>
      </c>
      <c r="C735" s="3"/>
      <c r="D735" s="5">
        <v>44.973520000000001</v>
      </c>
      <c r="E735" s="3"/>
      <c r="F735" s="3"/>
      <c r="G735" s="3"/>
      <c r="H735" s="3"/>
      <c r="I735" s="3"/>
      <c r="J735" s="3">
        <f t="shared" si="24"/>
        <v>44.973520000000001</v>
      </c>
      <c r="K735" s="3"/>
      <c r="L735" s="3">
        <f t="array" ref="L735">(IF(ISERROR(INDEX(Table45[[#All],[Primary completion rate (%)]],MATCH(MAX(IF(Table45[[#All],[Country]]=B735,Table45[[#All],[Year]],0)),IF(Table45[[#All],[Country]]=B735,Table45[[#All],[Year]],"")))),"",INDEX(Table45[[#All],[Primary completion rate (%)]],MATCH(MAX(IF(Table45[[#All],[Country]]=B735,Table45[[#All],[Year]],0)),IF(Table45[[#All],[Country]]=B735,Table45[[#All],[Year]],"")))*100))</f>
        <v>48.237380000000002</v>
      </c>
      <c r="M735" s="3">
        <f t="shared" si="25"/>
        <v>44.973520000000001</v>
      </c>
    </row>
    <row r="736" spans="1:13" ht="20.399999999999999" x14ac:dyDescent="0.25">
      <c r="A736" s="2" t="s">
        <v>208</v>
      </c>
      <c r="B736" s="2" t="s">
        <v>155</v>
      </c>
      <c r="C736" s="4"/>
      <c r="D736" s="6">
        <v>100</v>
      </c>
      <c r="E736" s="4"/>
      <c r="F736" s="4"/>
      <c r="G736" s="4"/>
      <c r="H736" s="4"/>
      <c r="I736" s="4"/>
      <c r="J736" s="4">
        <f t="shared" si="24"/>
        <v>100</v>
      </c>
      <c r="K736" s="4"/>
      <c r="L736" s="4">
        <f t="array" ref="L736">(IF(ISERROR(INDEX(Table45[[#All],[Primary completion rate (%)]],MATCH(MAX(IF(Table45[[#All],[Country]]=B736,Table45[[#All],[Year]],0)),IF(Table45[[#All],[Country]]=B736,Table45[[#All],[Year]],"")))),"",INDEX(Table45[[#All],[Primary completion rate (%)]],MATCH(MAX(IF(Table45[[#All],[Country]]=B736,Table45[[#All],[Year]],0)),IF(Table45[[#All],[Country]]=B736,Table45[[#All],[Year]],"")))*100))</f>
        <v>97.78725</v>
      </c>
      <c r="M736" s="4">
        <f t="shared" si="25"/>
        <v>100</v>
      </c>
    </row>
    <row r="737" spans="1:13" ht="20.399999999999999" x14ac:dyDescent="0.25">
      <c r="A737" s="2" t="s">
        <v>208</v>
      </c>
      <c r="B737" s="2" t="s">
        <v>156</v>
      </c>
      <c r="C737" s="3"/>
      <c r="D737" s="3"/>
      <c r="E737" s="3"/>
      <c r="F737" s="3"/>
      <c r="G737" s="3"/>
      <c r="H737" s="3"/>
      <c r="I737" s="3"/>
      <c r="J737" s="3" t="str">
        <f t="shared" si="24"/>
        <v/>
      </c>
      <c r="K737" s="3"/>
      <c r="L737" s="3" t="str">
        <f t="array" ref="L737">(IF(ISERROR(INDEX(Table45[[#All],[Primary completion rate (%)]],MATCH(MAX(IF(Table45[[#All],[Country]]=B737,Table45[[#All],[Year]],0)),IF(Table45[[#All],[Country]]=B737,Table45[[#All],[Year]],"")))),"",INDEX(Table45[[#All],[Primary completion rate (%)]],MATCH(MAX(IF(Table45[[#All],[Country]]=B737,Table45[[#All],[Year]],0)),IF(Table45[[#All],[Country]]=B737,Table45[[#All],[Year]],"")))*100))</f>
        <v/>
      </c>
      <c r="M737" s="3" t="str">
        <f t="shared" si="25"/>
        <v/>
      </c>
    </row>
    <row r="738" spans="1:13" ht="20.399999999999999" x14ac:dyDescent="0.25">
      <c r="A738" s="2" t="s">
        <v>208</v>
      </c>
      <c r="B738" s="2" t="s">
        <v>157</v>
      </c>
      <c r="C738" s="4"/>
      <c r="D738" s="4"/>
      <c r="E738" s="4"/>
      <c r="F738" s="6">
        <v>64.657589999999999</v>
      </c>
      <c r="G738" s="4"/>
      <c r="H738" s="4"/>
      <c r="I738" s="4"/>
      <c r="J738" s="4">
        <f t="shared" si="24"/>
        <v>64.657589999999999</v>
      </c>
      <c r="K738" s="4"/>
      <c r="L738" s="4">
        <f t="array" ref="L738">(IF(ISERROR(INDEX(Table45[[#All],[Primary completion rate (%)]],MATCH(MAX(IF(Table45[[#All],[Country]]=B738,Table45[[#All],[Year]],0)),IF(Table45[[#All],[Country]]=B738,Table45[[#All],[Year]],"")))),"",INDEX(Table45[[#All],[Primary completion rate (%)]],MATCH(MAX(IF(Table45[[#All],[Country]]=B738,Table45[[#All],[Year]],0)),IF(Table45[[#All],[Country]]=B738,Table45[[#All],[Year]],"")))*100))</f>
        <v>67.843850000000003</v>
      </c>
      <c r="M738" s="4">
        <f t="shared" si="25"/>
        <v>64.657589999999999</v>
      </c>
    </row>
    <row r="739" spans="1:13" ht="20.399999999999999" x14ac:dyDescent="0.25">
      <c r="A739" s="2" t="s">
        <v>208</v>
      </c>
      <c r="B739" s="2" t="s">
        <v>158</v>
      </c>
      <c r="C739" s="3"/>
      <c r="D739" s="3"/>
      <c r="E739" s="3"/>
      <c r="F739" s="3"/>
      <c r="G739" s="3"/>
      <c r="H739" s="3"/>
      <c r="I739" s="3"/>
      <c r="J739" s="3" t="str">
        <f t="shared" si="24"/>
        <v/>
      </c>
      <c r="K739" s="3"/>
      <c r="L739" s="3" t="str">
        <f t="array" ref="L739">(IF(ISERROR(INDEX(Table45[[#All],[Primary completion rate (%)]],MATCH(MAX(IF(Table45[[#All],[Country]]=B739,Table45[[#All],[Year]],0)),IF(Table45[[#All],[Country]]=B739,Table45[[#All],[Year]],"")))),"",INDEX(Table45[[#All],[Primary completion rate (%)]],MATCH(MAX(IF(Table45[[#All],[Country]]=B739,Table45[[#All],[Year]],0)),IF(Table45[[#All],[Country]]=B739,Table45[[#All],[Year]],"")))*100))</f>
        <v/>
      </c>
      <c r="M739" s="3" t="str">
        <f t="shared" si="25"/>
        <v/>
      </c>
    </row>
    <row r="740" spans="1:13" ht="20.399999999999999" x14ac:dyDescent="0.25">
      <c r="A740" s="2" t="s">
        <v>208</v>
      </c>
      <c r="B740" s="2" t="s">
        <v>159</v>
      </c>
      <c r="C740" s="4"/>
      <c r="D740" s="4"/>
      <c r="E740" s="4"/>
      <c r="F740" s="4"/>
      <c r="G740" s="4"/>
      <c r="H740" s="4"/>
      <c r="I740" s="4"/>
      <c r="J740" s="4" t="str">
        <f t="shared" si="24"/>
        <v/>
      </c>
      <c r="K740" s="4"/>
      <c r="L740" s="4" t="str">
        <f t="array" ref="L740">(IF(ISBLANK(INDEX(Table45[[#All],[Primary completion rate (%)]],MATCH(MAX(IF(Table45[[#All],[Country]]=B740,Table45[[#All],[Year]],0)),IF(Table45[[#All],[Country]]=B740,Table45[[#All],[Year]],"")))),"",INDEX(Table45[[#All],[Primary completion rate (%)]],MATCH(MAX(IF(Table45[[#All],[Country]]=B740,Table45[[#All],[Year]],0)),IF(Table45[[#All],[Country]]=B740,Table45[[#All],[Year]],"")))*100))</f>
        <v/>
      </c>
      <c r="M740" s="4" t="str">
        <f t="shared" si="25"/>
        <v/>
      </c>
    </row>
    <row r="741" spans="1:13" ht="20.399999999999999" x14ac:dyDescent="0.25">
      <c r="A741" s="2" t="s">
        <v>208</v>
      </c>
      <c r="B741" s="2" t="s">
        <v>160</v>
      </c>
      <c r="C741" s="3"/>
      <c r="D741" s="3"/>
      <c r="E741" s="3"/>
      <c r="F741" s="3"/>
      <c r="G741" s="3"/>
      <c r="H741" s="3"/>
      <c r="I741" s="3"/>
      <c r="J741" s="3" t="str">
        <f t="shared" si="24"/>
        <v/>
      </c>
      <c r="K741" s="3"/>
      <c r="L741" s="3" t="str">
        <f t="array" ref="L741">(IF(ISBLANK(INDEX(Table45[[#All],[Primary completion rate (%)]],MATCH(MAX(IF(Table45[[#All],[Country]]=B741,Table45[[#All],[Year]],0)),IF(Table45[[#All],[Country]]=B741,Table45[[#All],[Year]],"")))),"",INDEX(Table45[[#All],[Primary completion rate (%)]],MATCH(MAX(IF(Table45[[#All],[Country]]=B741,Table45[[#All],[Year]],0)),IF(Table45[[#All],[Country]]=B741,Table45[[#All],[Year]],"")))*100))</f>
        <v/>
      </c>
      <c r="M741" s="3" t="str">
        <f t="shared" si="25"/>
        <v/>
      </c>
    </row>
    <row r="742" spans="1:13" ht="20.399999999999999" x14ac:dyDescent="0.25">
      <c r="A742" s="2" t="s">
        <v>208</v>
      </c>
      <c r="B742" s="2" t="s">
        <v>161</v>
      </c>
      <c r="C742" s="4"/>
      <c r="D742" s="4"/>
      <c r="E742" s="4"/>
      <c r="F742" s="4"/>
      <c r="G742" s="4"/>
      <c r="H742" s="4"/>
      <c r="I742" s="4"/>
      <c r="J742" s="4" t="str">
        <f t="shared" si="24"/>
        <v/>
      </c>
      <c r="K742" s="4"/>
      <c r="L742" s="4" t="str">
        <f t="array" ref="L742">(IF(ISERROR(INDEX(Table45[[#All],[Primary completion rate (%)]],MATCH(MAX(IF(Table45[[#All],[Country]]=B742,Table45[[#All],[Year]],0)),IF(Table45[[#All],[Country]]=B742,Table45[[#All],[Year]],"")))),"",INDEX(Table45[[#All],[Primary completion rate (%)]],MATCH(MAX(IF(Table45[[#All],[Country]]=B742,Table45[[#All],[Year]],0)),IF(Table45[[#All],[Country]]=B742,Table45[[#All],[Year]],"")))*100))</f>
        <v/>
      </c>
      <c r="M742" s="4" t="str">
        <f t="shared" si="25"/>
        <v/>
      </c>
    </row>
    <row r="743" spans="1:13" ht="20.399999999999999" x14ac:dyDescent="0.25">
      <c r="A743" s="2" t="s">
        <v>208</v>
      </c>
      <c r="B743" s="2" t="s">
        <v>162</v>
      </c>
      <c r="C743" s="3"/>
      <c r="D743" s="3"/>
      <c r="E743" s="3"/>
      <c r="F743" s="3"/>
      <c r="G743" s="3"/>
      <c r="H743" s="3"/>
      <c r="I743" s="3"/>
      <c r="J743" s="3" t="str">
        <f t="shared" si="24"/>
        <v/>
      </c>
      <c r="K743" s="3"/>
      <c r="L743" s="3" t="str">
        <f t="array" ref="L743">(IF(ISERROR(INDEX(Table45[[#All],[Primary completion rate (%)]],MATCH(MAX(IF(Table45[[#All],[Country]]=B743,Table45[[#All],[Year]],0)),IF(Table45[[#All],[Country]]=B743,Table45[[#All],[Year]],"")))),"",INDEX(Table45[[#All],[Primary completion rate (%)]],MATCH(MAX(IF(Table45[[#All],[Country]]=B743,Table45[[#All],[Year]],0)),IF(Table45[[#All],[Country]]=B743,Table45[[#All],[Year]],"")))*100))</f>
        <v/>
      </c>
      <c r="M743" s="3" t="str">
        <f t="shared" si="25"/>
        <v/>
      </c>
    </row>
    <row r="744" spans="1:13" ht="20.399999999999999" x14ac:dyDescent="0.25">
      <c r="A744" s="2" t="s">
        <v>208</v>
      </c>
      <c r="B744" s="2" t="s">
        <v>163</v>
      </c>
      <c r="C744" s="4"/>
      <c r="D744" s="6">
        <v>91.310329999999993</v>
      </c>
      <c r="E744" s="4"/>
      <c r="F744" s="4"/>
      <c r="G744" s="4"/>
      <c r="H744" s="4"/>
      <c r="I744" s="4"/>
      <c r="J744" s="4">
        <f t="shared" si="24"/>
        <v>91.310329999999993</v>
      </c>
      <c r="K744" s="4"/>
      <c r="L744" s="4">
        <f t="array" ref="L744">(IF(ISERROR(INDEX(Table45[[#All],[Primary completion rate (%)]],MATCH(MAX(IF(Table45[[#All],[Country]]=B744,Table45[[#All],[Year]],0)),IF(Table45[[#All],[Country]]=B744,Table45[[#All],[Year]],"")))),"",INDEX(Table45[[#All],[Primary completion rate (%)]],MATCH(MAX(IF(Table45[[#All],[Country]]=B744,Table45[[#All],[Year]],0)),IF(Table45[[#All],[Country]]=B744,Table45[[#All],[Year]],"")))*100))</f>
        <v>91.015410000000003</v>
      </c>
      <c r="M744" s="4">
        <f t="shared" si="25"/>
        <v>91.310329999999993</v>
      </c>
    </row>
    <row r="745" spans="1:13" ht="20.399999999999999" x14ac:dyDescent="0.25">
      <c r="A745" s="2" t="s">
        <v>208</v>
      </c>
      <c r="B745" s="2" t="s">
        <v>164</v>
      </c>
      <c r="C745" s="5">
        <v>31.548760000000001</v>
      </c>
      <c r="D745" s="3"/>
      <c r="E745" s="3"/>
      <c r="F745" s="3"/>
      <c r="G745" s="3"/>
      <c r="H745" s="3"/>
      <c r="I745" s="3"/>
      <c r="J745" s="3">
        <f t="shared" si="24"/>
        <v>31.548760000000001</v>
      </c>
      <c r="K745" s="3"/>
      <c r="L745" s="3">
        <f t="array" ref="L745">(IF(ISERROR(INDEX(Table45[[#All],[Primary completion rate (%)]],MATCH(MAX(IF(Table45[[#All],[Country]]=B745,Table45[[#All],[Year]],0)),IF(Table45[[#All],[Country]]=B745,Table45[[#All],[Year]],"")))),"",INDEX(Table45[[#All],[Primary completion rate (%)]],MATCH(MAX(IF(Table45[[#All],[Country]]=B745,Table45[[#All],[Year]],0)),IF(Table45[[#All],[Country]]=B745,Table45[[#All],[Year]],"")))*100))</f>
        <v>57.995370000000001</v>
      </c>
      <c r="M745" s="3">
        <f t="shared" si="25"/>
        <v>31.548760000000001</v>
      </c>
    </row>
    <row r="746" spans="1:13" ht="20.399999999999999" x14ac:dyDescent="0.25">
      <c r="A746" s="2" t="s">
        <v>208</v>
      </c>
      <c r="B746" s="2" t="s">
        <v>165</v>
      </c>
      <c r="C746" s="4"/>
      <c r="D746" s="4"/>
      <c r="E746" s="4"/>
      <c r="F746" s="4"/>
      <c r="G746" s="4"/>
      <c r="H746" s="4"/>
      <c r="I746" s="4"/>
      <c r="J746" s="4" t="str">
        <f t="shared" si="24"/>
        <v/>
      </c>
      <c r="K746" s="4"/>
      <c r="L746" s="4" t="str">
        <f t="array" ref="L746">(IF(ISBLANK(INDEX(Table45[[#All],[Primary completion rate (%)]],MATCH(MAX(IF(Table45[[#All],[Country]]=B746,Table45[[#All],[Year]],0)),IF(Table45[[#All],[Country]]=B746,Table45[[#All],[Year]],"")))),"",INDEX(Table45[[#All],[Primary completion rate (%)]],MATCH(MAX(IF(Table45[[#All],[Country]]=B746,Table45[[#All],[Year]],0)),IF(Table45[[#All],[Country]]=B746,Table45[[#All],[Year]],"")))*100))</f>
        <v/>
      </c>
      <c r="M746" s="4" t="str">
        <f t="shared" si="25"/>
        <v/>
      </c>
    </row>
    <row r="747" spans="1:13" ht="20.399999999999999" x14ac:dyDescent="0.25">
      <c r="A747" s="2" t="s">
        <v>208</v>
      </c>
      <c r="B747" s="2" t="s">
        <v>166</v>
      </c>
      <c r="C747" s="3"/>
      <c r="D747" s="3"/>
      <c r="E747" s="3"/>
      <c r="F747" s="3"/>
      <c r="G747" s="3"/>
      <c r="H747" s="3"/>
      <c r="I747" s="3"/>
      <c r="J747" s="3" t="str">
        <f t="shared" si="24"/>
        <v/>
      </c>
      <c r="K747" s="3"/>
      <c r="L747" s="3" t="str">
        <f t="array" ref="L747">(IF(ISERROR(INDEX(Table45[[#All],[Primary completion rate (%)]],MATCH(MAX(IF(Table45[[#All],[Country]]=B747,Table45[[#All],[Year]],0)),IF(Table45[[#All],[Country]]=B747,Table45[[#All],[Year]],"")))),"",INDEX(Table45[[#All],[Primary completion rate (%)]],MATCH(MAX(IF(Table45[[#All],[Country]]=B747,Table45[[#All],[Year]],0)),IF(Table45[[#All],[Country]]=B747,Table45[[#All],[Year]],"")))*100))</f>
        <v/>
      </c>
      <c r="M747" s="3" t="str">
        <f t="shared" si="25"/>
        <v/>
      </c>
    </row>
    <row r="748" spans="1:13" ht="20.399999999999999" x14ac:dyDescent="0.25">
      <c r="A748" s="2" t="s">
        <v>208</v>
      </c>
      <c r="B748" s="2" t="s">
        <v>167</v>
      </c>
      <c r="C748" s="4"/>
      <c r="D748" s="4"/>
      <c r="E748" s="4"/>
      <c r="F748" s="4"/>
      <c r="G748" s="6">
        <v>66.451319999999996</v>
      </c>
      <c r="H748" s="4"/>
      <c r="I748" s="4"/>
      <c r="J748" s="4">
        <f t="shared" si="24"/>
        <v>66.451319999999996</v>
      </c>
      <c r="K748" s="4"/>
      <c r="L748" s="4">
        <f t="array" ref="L748">(IF(ISERROR(INDEX(Table45[[#All],[Primary completion rate (%)]],MATCH(MAX(IF(Table45[[#All],[Country]]=B748,Table45[[#All],[Year]],0)),IF(Table45[[#All],[Country]]=B748,Table45[[#All],[Year]],"")))),"",INDEX(Table45[[#All],[Primary completion rate (%)]],MATCH(MAX(IF(Table45[[#All],[Country]]=B748,Table45[[#All],[Year]],0)),IF(Table45[[#All],[Country]]=B748,Table45[[#All],[Year]],"")))*100))</f>
        <v>86.770009999999999</v>
      </c>
      <c r="M748" s="4">
        <f t="shared" si="25"/>
        <v>66.451319999999996</v>
      </c>
    </row>
    <row r="749" spans="1:13" ht="20.399999999999999" x14ac:dyDescent="0.25">
      <c r="A749" s="2" t="s">
        <v>208</v>
      </c>
      <c r="B749" s="2" t="s">
        <v>168</v>
      </c>
      <c r="C749" s="5">
        <v>76.680989999999994</v>
      </c>
      <c r="D749" s="3"/>
      <c r="E749" s="3"/>
      <c r="F749" s="3"/>
      <c r="G749" s="3"/>
      <c r="H749" s="3"/>
      <c r="I749" s="3"/>
      <c r="J749" s="3">
        <f t="shared" si="24"/>
        <v>76.680989999999994</v>
      </c>
      <c r="K749" s="3"/>
      <c r="L749" s="3">
        <f t="array" ref="L749">(IF(ISERROR(INDEX(Table45[[#All],[Primary completion rate (%)]],MATCH(MAX(IF(Table45[[#All],[Country]]=B749,Table45[[#All],[Year]],0)),IF(Table45[[#All],[Country]]=B749,Table45[[#All],[Year]],"")))),"",INDEX(Table45[[#All],[Primary completion rate (%)]],MATCH(MAX(IF(Table45[[#All],[Country]]=B749,Table45[[#All],[Year]],0)),IF(Table45[[#All],[Country]]=B749,Table45[[#All],[Year]],"")))*100))</f>
        <v>85.521290000000008</v>
      </c>
      <c r="M749" s="3">
        <f t="shared" si="25"/>
        <v>76.680989999999994</v>
      </c>
    </row>
    <row r="750" spans="1:13" ht="20.399999999999999" x14ac:dyDescent="0.25">
      <c r="A750" s="2" t="s">
        <v>208</v>
      </c>
      <c r="B750" s="2" t="s">
        <v>169</v>
      </c>
      <c r="C750" s="6">
        <v>58.679250000000003</v>
      </c>
      <c r="D750" s="4"/>
      <c r="E750" s="4"/>
      <c r="F750" s="4"/>
      <c r="G750" s="4"/>
      <c r="H750" s="4"/>
      <c r="I750" s="4"/>
      <c r="J750" s="4">
        <f t="shared" si="24"/>
        <v>58.679250000000003</v>
      </c>
      <c r="K750" s="4"/>
      <c r="L750" s="4">
        <f t="array" ref="L750">(IF(ISERROR(INDEX(Table45[[#All],[Primary completion rate (%)]],MATCH(MAX(IF(Table45[[#All],[Country]]=B750,Table45[[#All],[Year]],0)),IF(Table45[[#All],[Country]]=B750,Table45[[#All],[Year]],"")))),"",INDEX(Table45[[#All],[Primary completion rate (%)]],MATCH(MAX(IF(Table45[[#All],[Country]]=B750,Table45[[#All],[Year]],0)),IF(Table45[[#All],[Country]]=B750,Table45[[#All],[Year]],"")))*100))</f>
        <v>70.686369999999997</v>
      </c>
      <c r="M750" s="4">
        <f t="shared" si="25"/>
        <v>58.679250000000003</v>
      </c>
    </row>
    <row r="751" spans="1:13" ht="20.399999999999999" x14ac:dyDescent="0.25">
      <c r="A751" s="2" t="s">
        <v>208</v>
      </c>
      <c r="B751" s="2" t="s">
        <v>170</v>
      </c>
      <c r="C751" s="3"/>
      <c r="D751" s="3"/>
      <c r="E751" s="3"/>
      <c r="F751" s="3"/>
      <c r="G751" s="3"/>
      <c r="H751" s="3"/>
      <c r="I751" s="3"/>
      <c r="J751" s="3" t="str">
        <f t="shared" si="24"/>
        <v/>
      </c>
      <c r="K751" s="3"/>
      <c r="L751" s="3" t="str">
        <f t="array" ref="L751">(IF(ISBLANK(INDEX(Table45[[#All],[Primary completion rate (%)]],MATCH(MAX(IF(Table45[[#All],[Country]]=B751,Table45[[#All],[Year]],0)),IF(Table45[[#All],[Country]]=B751,Table45[[#All],[Year]],"")))),"",INDEX(Table45[[#All],[Primary completion rate (%)]],MATCH(MAX(IF(Table45[[#All],[Country]]=B751,Table45[[#All],[Year]],0)),IF(Table45[[#All],[Country]]=B751,Table45[[#All],[Year]],"")))*100))</f>
        <v/>
      </c>
      <c r="M751" s="3" t="str">
        <f t="shared" si="25"/>
        <v/>
      </c>
    </row>
    <row r="752" spans="1:13" ht="20.399999999999999" x14ac:dyDescent="0.25">
      <c r="A752" s="2" t="s">
        <v>208</v>
      </c>
      <c r="B752" s="2" t="s">
        <v>171</v>
      </c>
      <c r="C752" s="4"/>
      <c r="D752" s="4"/>
      <c r="E752" s="4"/>
      <c r="F752" s="4"/>
      <c r="G752" s="4"/>
      <c r="H752" s="4"/>
      <c r="I752" s="4"/>
      <c r="J752" s="4" t="str">
        <f t="shared" si="24"/>
        <v/>
      </c>
      <c r="K752" s="4"/>
      <c r="L752" s="4" t="str">
        <f t="array" ref="L752">(IF(ISBLANK(INDEX(Table45[[#All],[Primary completion rate (%)]],MATCH(MAX(IF(Table45[[#All],[Country]]=B752,Table45[[#All],[Year]],0)),IF(Table45[[#All],[Country]]=B752,Table45[[#All],[Year]],"")))),"",INDEX(Table45[[#All],[Primary completion rate (%)]],MATCH(MAX(IF(Table45[[#All],[Country]]=B752,Table45[[#All],[Year]],0)),IF(Table45[[#All],[Country]]=B752,Table45[[#All],[Year]],"")))*100))</f>
        <v/>
      </c>
      <c r="M752" s="4" t="str">
        <f t="shared" si="25"/>
        <v/>
      </c>
    </row>
    <row r="753" spans="1:13" ht="20.399999999999999" x14ac:dyDescent="0.25">
      <c r="A753" s="2" t="s">
        <v>208</v>
      </c>
      <c r="B753" s="2" t="s">
        <v>172</v>
      </c>
      <c r="C753" s="3"/>
      <c r="D753" s="3"/>
      <c r="E753" s="3"/>
      <c r="F753" s="3"/>
      <c r="G753" s="3"/>
      <c r="H753" s="3"/>
      <c r="I753" s="3"/>
      <c r="J753" s="3" t="str">
        <f t="shared" si="24"/>
        <v/>
      </c>
      <c r="K753" s="3"/>
      <c r="L753" s="3" t="str">
        <f t="array" ref="L753">(IF(ISERROR(INDEX(Table45[[#All],[Primary completion rate (%)]],MATCH(MAX(IF(Table45[[#All],[Country]]=B753,Table45[[#All],[Year]],0)),IF(Table45[[#All],[Country]]=B753,Table45[[#All],[Year]],"")))),"",INDEX(Table45[[#All],[Primary completion rate (%)]],MATCH(MAX(IF(Table45[[#All],[Country]]=B753,Table45[[#All],[Year]],0)),IF(Table45[[#All],[Country]]=B753,Table45[[#All],[Year]],"")))*100))</f>
        <v/>
      </c>
      <c r="M753" s="3" t="str">
        <f t="shared" si="25"/>
        <v/>
      </c>
    </row>
    <row r="754" spans="1:13" ht="20.399999999999999" x14ac:dyDescent="0.25">
      <c r="A754" s="2" t="s">
        <v>208</v>
      </c>
      <c r="B754" s="2" t="s">
        <v>173</v>
      </c>
      <c r="C754" s="4"/>
      <c r="D754" s="4"/>
      <c r="E754" s="6">
        <v>98.497219999999999</v>
      </c>
      <c r="F754" s="4"/>
      <c r="G754" s="4"/>
      <c r="H754" s="4"/>
      <c r="I754" s="4"/>
      <c r="J754" s="4">
        <f t="shared" ref="J754:J817" si="26">IFERROR(LOOKUP(2,1/(C754:I754&lt;&gt;""),C754:I754),"")</f>
        <v>98.497219999999999</v>
      </c>
      <c r="K754" s="4"/>
      <c r="L754" s="4">
        <f t="array" ref="L754">(IF(ISERROR(INDEX(Table45[[#All],[Primary completion rate (%)]],MATCH(MAX(IF(Table45[[#All],[Country]]=B754,Table45[[#All],[Year]],0)),IF(Table45[[#All],[Country]]=B754,Table45[[#All],[Year]],"")))),"",INDEX(Table45[[#All],[Primary completion rate (%)]],MATCH(MAX(IF(Table45[[#All],[Country]]=B754,Table45[[#All],[Year]],0)),IF(Table45[[#All],[Country]]=B754,Table45[[#All],[Year]],"")))*100))</f>
        <v>98.151299999999992</v>
      </c>
      <c r="M754" s="4">
        <f t="shared" ref="M754:M817" si="27">IF(ISNUMBER(J754),J754,IF(ISNUMBER(K754),K754,IF(ISBLANK(L754),"",L754)))</f>
        <v>98.497219999999999</v>
      </c>
    </row>
    <row r="755" spans="1:13" ht="20.399999999999999" x14ac:dyDescent="0.25">
      <c r="A755" s="2" t="s">
        <v>208</v>
      </c>
      <c r="B755" s="2" t="s">
        <v>174</v>
      </c>
      <c r="C755" s="3"/>
      <c r="D755" s="3"/>
      <c r="E755" s="3"/>
      <c r="F755" s="5">
        <v>98.098010000000002</v>
      </c>
      <c r="G755" s="3"/>
      <c r="H755" s="3"/>
      <c r="I755" s="3"/>
      <c r="J755" s="3">
        <f t="shared" si="26"/>
        <v>98.098010000000002</v>
      </c>
      <c r="K755" s="3"/>
      <c r="L755" s="3" t="str">
        <f t="array" ref="L755">(IF(ISERROR(INDEX(Table45[[#All],[Primary completion rate (%)]],MATCH(MAX(IF(Table45[[#All],[Country]]=B755,Table45[[#All],[Year]],0)),IF(Table45[[#All],[Country]]=B755,Table45[[#All],[Year]],"")))),"",INDEX(Table45[[#All],[Primary completion rate (%)]],MATCH(MAX(IF(Table45[[#All],[Country]]=B755,Table45[[#All],[Year]],0)),IF(Table45[[#All],[Country]]=B755,Table45[[#All],[Year]],"")))*100))</f>
        <v/>
      </c>
      <c r="M755" s="3">
        <f t="shared" si="27"/>
        <v>98.098010000000002</v>
      </c>
    </row>
    <row r="756" spans="1:13" ht="20.399999999999999" x14ac:dyDescent="0.25">
      <c r="A756" s="2" t="s">
        <v>218</v>
      </c>
      <c r="B756" s="2" t="s">
        <v>145</v>
      </c>
      <c r="C756" s="4"/>
      <c r="D756" s="4"/>
      <c r="E756" s="4">
        <v>19.590620000000001</v>
      </c>
      <c r="F756" s="4">
        <v>19.828610000000001</v>
      </c>
      <c r="G756" s="4">
        <v>19.808019999999999</v>
      </c>
      <c r="H756" s="4"/>
      <c r="I756" s="4"/>
      <c r="J756" s="4">
        <f t="shared" si="26"/>
        <v>19.808019999999999</v>
      </c>
      <c r="K756" s="4"/>
      <c r="L756" s="4"/>
      <c r="M756" s="4">
        <f t="shared" si="27"/>
        <v>19.808019999999999</v>
      </c>
    </row>
    <row r="757" spans="1:13" ht="20.399999999999999" x14ac:dyDescent="0.25">
      <c r="A757" s="2" t="s">
        <v>208</v>
      </c>
      <c r="B757" s="2" t="s">
        <v>176</v>
      </c>
      <c r="C757" s="3"/>
      <c r="D757" s="3"/>
      <c r="E757" s="3"/>
      <c r="F757" s="3"/>
      <c r="G757" s="3"/>
      <c r="H757" s="3"/>
      <c r="I757" s="3"/>
      <c r="J757" s="3" t="str">
        <f t="shared" si="26"/>
        <v/>
      </c>
      <c r="K757" s="3"/>
      <c r="L757" s="3" t="str">
        <f t="array" ref="L757">(IF(ISERROR(INDEX(Table45[[#All],[Primary completion rate (%)]],MATCH(MAX(IF(Table45[[#All],[Country]]=B757,Table45[[#All],[Year]],0)),IF(Table45[[#All],[Country]]=B757,Table45[[#All],[Year]],"")))),"",INDEX(Table45[[#All],[Primary completion rate (%)]],MATCH(MAX(IF(Table45[[#All],[Country]]=B757,Table45[[#All],[Year]],0)),IF(Table45[[#All],[Country]]=B757,Table45[[#All],[Year]],"")))*100))</f>
        <v/>
      </c>
      <c r="M757" s="3" t="str">
        <f t="shared" si="27"/>
        <v/>
      </c>
    </row>
    <row r="758" spans="1:13" ht="20.399999999999999" x14ac:dyDescent="0.25">
      <c r="A758" s="2" t="s">
        <v>208</v>
      </c>
      <c r="B758" s="2" t="s">
        <v>177</v>
      </c>
      <c r="C758" s="6">
        <v>60.762439999999998</v>
      </c>
      <c r="D758" s="4"/>
      <c r="E758" s="4"/>
      <c r="F758" s="4"/>
      <c r="G758" s="6">
        <v>64.554199999999994</v>
      </c>
      <c r="H758" s="4"/>
      <c r="I758" s="4"/>
      <c r="J758" s="4">
        <f t="shared" si="26"/>
        <v>64.554199999999994</v>
      </c>
      <c r="K758" s="4"/>
      <c r="L758" s="4">
        <f t="array" ref="L758">(IF(ISERROR(INDEX(Table45[[#All],[Primary completion rate (%)]],MATCH(MAX(IF(Table45[[#All],[Country]]=B758,Table45[[#All],[Year]],0)),IF(Table45[[#All],[Country]]=B758,Table45[[#All],[Year]],"")))),"",INDEX(Table45[[#All],[Primary completion rate (%)]],MATCH(MAX(IF(Table45[[#All],[Country]]=B758,Table45[[#All],[Year]],0)),IF(Table45[[#All],[Country]]=B758,Table45[[#All],[Year]],"")))*100))</f>
        <v>71.770610000000005</v>
      </c>
      <c r="M758" s="4">
        <f t="shared" si="27"/>
        <v>64.554199999999994</v>
      </c>
    </row>
    <row r="759" spans="1:13" ht="20.399999999999999" x14ac:dyDescent="0.25">
      <c r="A759" s="2" t="s">
        <v>208</v>
      </c>
      <c r="B759" s="2" t="s">
        <v>178</v>
      </c>
      <c r="C759" s="3"/>
      <c r="D759" s="3"/>
      <c r="E759" s="3"/>
      <c r="F759" s="3"/>
      <c r="G759" s="3"/>
      <c r="H759" s="3"/>
      <c r="I759" s="3"/>
      <c r="J759" s="3" t="str">
        <f t="shared" si="26"/>
        <v/>
      </c>
      <c r="K759" s="3"/>
      <c r="L759" s="3" t="str">
        <f t="array" ref="L759">(IF(ISERROR(INDEX(Table45[[#All],[Primary completion rate (%)]],MATCH(MAX(IF(Table45[[#All],[Country]]=B759,Table45[[#All],[Year]],0)),IF(Table45[[#All],[Country]]=B759,Table45[[#All],[Year]],"")))),"",INDEX(Table45[[#All],[Primary completion rate (%)]],MATCH(MAX(IF(Table45[[#All],[Country]]=B759,Table45[[#All],[Year]],0)),IF(Table45[[#All],[Country]]=B759,Table45[[#All],[Year]],"")))*100))</f>
        <v/>
      </c>
      <c r="M759" s="3" t="str">
        <f t="shared" si="27"/>
        <v/>
      </c>
    </row>
    <row r="760" spans="1:13" ht="20.399999999999999" x14ac:dyDescent="0.25">
      <c r="A760" s="2" t="s">
        <v>208</v>
      </c>
      <c r="B760" s="2" t="s">
        <v>179</v>
      </c>
      <c r="C760" s="4"/>
      <c r="D760" s="4"/>
      <c r="E760" s="4"/>
      <c r="F760" s="4"/>
      <c r="G760" s="4"/>
      <c r="H760" s="4"/>
      <c r="I760" s="4"/>
      <c r="J760" s="4" t="str">
        <f t="shared" si="26"/>
        <v/>
      </c>
      <c r="K760" s="4"/>
      <c r="L760" s="4" t="str">
        <f t="array" ref="L760">(IF(ISERROR(INDEX(Table45[[#All],[Primary completion rate (%)]],MATCH(MAX(IF(Table45[[#All],[Country]]=B760,Table45[[#All],[Year]],0)),IF(Table45[[#All],[Country]]=B760,Table45[[#All],[Year]],"")))),"",INDEX(Table45[[#All],[Primary completion rate (%)]],MATCH(MAX(IF(Table45[[#All],[Country]]=B760,Table45[[#All],[Year]],0)),IF(Table45[[#All],[Country]]=B760,Table45[[#All],[Year]],"")))*100))</f>
        <v/>
      </c>
      <c r="M760" s="4" t="str">
        <f t="shared" si="27"/>
        <v/>
      </c>
    </row>
    <row r="761" spans="1:13" ht="20.399999999999999" x14ac:dyDescent="0.25">
      <c r="A761" s="2" t="s">
        <v>208</v>
      </c>
      <c r="B761" s="2" t="s">
        <v>180</v>
      </c>
      <c r="C761" s="3"/>
      <c r="D761" s="3"/>
      <c r="E761" s="5">
        <v>93.073570000000004</v>
      </c>
      <c r="F761" s="3"/>
      <c r="G761" s="3"/>
      <c r="H761" s="3"/>
      <c r="I761" s="3"/>
      <c r="J761" s="3">
        <f t="shared" si="26"/>
        <v>93.073570000000004</v>
      </c>
      <c r="K761" s="3"/>
      <c r="L761" s="3">
        <f t="array" ref="L761">(IF(ISERROR(INDEX(Table45[[#All],[Primary completion rate (%)]],MATCH(MAX(IF(Table45[[#All],[Country]]=B761,Table45[[#All],[Year]],0)),IF(Table45[[#All],[Country]]=B761,Table45[[#All],[Year]],"")))),"",INDEX(Table45[[#All],[Primary completion rate (%)]],MATCH(MAX(IF(Table45[[#All],[Country]]=B761,Table45[[#All],[Year]],0)),IF(Table45[[#All],[Country]]=B761,Table45[[#All],[Year]],"")))*100))</f>
        <v>91.367570000000001</v>
      </c>
      <c r="M761" s="3">
        <f t="shared" si="27"/>
        <v>93.073570000000004</v>
      </c>
    </row>
    <row r="762" spans="1:13" ht="20.399999999999999" x14ac:dyDescent="0.25">
      <c r="A762" s="2" t="s">
        <v>208</v>
      </c>
      <c r="B762" s="2" t="s">
        <v>181</v>
      </c>
      <c r="C762" s="4"/>
      <c r="D762" s="4"/>
      <c r="E762" s="4"/>
      <c r="F762" s="4"/>
      <c r="G762" s="4"/>
      <c r="H762" s="4"/>
      <c r="I762" s="4"/>
      <c r="J762" s="4" t="str">
        <f t="shared" si="26"/>
        <v/>
      </c>
      <c r="K762" s="4"/>
      <c r="L762" s="4" t="str">
        <f t="array" ref="L762">(IF(ISERROR(INDEX(Table45[[#All],[Primary completion rate (%)]],MATCH(MAX(IF(Table45[[#All],[Country]]=B762,Table45[[#All],[Year]],0)),IF(Table45[[#All],[Country]]=B762,Table45[[#All],[Year]],"")))),"",INDEX(Table45[[#All],[Primary completion rate (%)]],MATCH(MAX(IF(Table45[[#All],[Country]]=B762,Table45[[#All],[Year]],0)),IF(Table45[[#All],[Country]]=B762,Table45[[#All],[Year]],"")))*100))</f>
        <v/>
      </c>
      <c r="M762" s="4" t="str">
        <f t="shared" si="27"/>
        <v/>
      </c>
    </row>
    <row r="763" spans="1:13" ht="20.399999999999999" x14ac:dyDescent="0.25">
      <c r="A763" s="2" t="s">
        <v>208</v>
      </c>
      <c r="B763" s="2" t="s">
        <v>182</v>
      </c>
      <c r="C763" s="3"/>
      <c r="D763" s="3"/>
      <c r="E763" s="3"/>
      <c r="F763" s="3"/>
      <c r="G763" s="3"/>
      <c r="H763" s="3"/>
      <c r="I763" s="3"/>
      <c r="J763" s="3" t="str">
        <f t="shared" si="26"/>
        <v/>
      </c>
      <c r="K763" s="3"/>
      <c r="L763" s="3" t="str">
        <f t="array" ref="L763">(IF(ISERROR(INDEX(Table45[[#All],[Primary completion rate (%)]],MATCH(MAX(IF(Table45[[#All],[Country]]=B763,Table45[[#All],[Year]],0)),IF(Table45[[#All],[Country]]=B763,Table45[[#All],[Year]],"")))),"",INDEX(Table45[[#All],[Primary completion rate (%)]],MATCH(MAX(IF(Table45[[#All],[Country]]=B763,Table45[[#All],[Year]],0)),IF(Table45[[#All],[Country]]=B763,Table45[[#All],[Year]],"")))*100))</f>
        <v/>
      </c>
      <c r="M763" s="3" t="str">
        <f t="shared" si="27"/>
        <v/>
      </c>
    </row>
    <row r="764" spans="1:13" ht="20.399999999999999" x14ac:dyDescent="0.25">
      <c r="A764" s="2" t="s">
        <v>208</v>
      </c>
      <c r="B764" s="2" t="s">
        <v>183</v>
      </c>
      <c r="C764" s="4"/>
      <c r="D764" s="4"/>
      <c r="E764" s="4"/>
      <c r="F764" s="4"/>
      <c r="G764" s="4"/>
      <c r="H764" s="4"/>
      <c r="I764" s="4"/>
      <c r="J764" s="4" t="str">
        <f t="shared" si="26"/>
        <v/>
      </c>
      <c r="K764" s="4"/>
      <c r="L764" s="4" t="str">
        <f t="array" ref="L764">(IF(ISERROR(INDEX(Table45[[#All],[Primary completion rate (%)]],MATCH(MAX(IF(Table45[[#All],[Country]]=B764,Table45[[#All],[Year]],0)),IF(Table45[[#All],[Country]]=B764,Table45[[#All],[Year]],"")))),"",INDEX(Table45[[#All],[Primary completion rate (%)]],MATCH(MAX(IF(Table45[[#All],[Country]]=B764,Table45[[#All],[Year]],0)),IF(Table45[[#All],[Country]]=B764,Table45[[#All],[Year]],"")))*100))</f>
        <v/>
      </c>
      <c r="M764" s="4" t="str">
        <f t="shared" si="27"/>
        <v/>
      </c>
    </row>
    <row r="765" spans="1:13" ht="20.399999999999999" x14ac:dyDescent="0.25">
      <c r="A765" s="2" t="s">
        <v>208</v>
      </c>
      <c r="B765" s="2" t="s">
        <v>184</v>
      </c>
      <c r="C765" s="3"/>
      <c r="D765" s="5">
        <v>35.681750000000001</v>
      </c>
      <c r="E765" s="3"/>
      <c r="F765" s="3"/>
      <c r="G765" s="3"/>
      <c r="H765" s="3"/>
      <c r="I765" s="3"/>
      <c r="J765" s="3">
        <f t="shared" si="26"/>
        <v>35.681750000000001</v>
      </c>
      <c r="K765" s="3"/>
      <c r="L765" s="3">
        <f t="array" ref="L765">(IF(ISERROR(INDEX(Table45[[#All],[Primary completion rate (%)]],MATCH(MAX(IF(Table45[[#All],[Country]]=B765,Table45[[#All],[Year]],0)),IF(Table45[[#All],[Country]]=B765,Table45[[#All],[Year]],"")))),"",INDEX(Table45[[#All],[Primary completion rate (%)]],MATCH(MAX(IF(Table45[[#All],[Country]]=B765,Table45[[#All],[Year]],0)),IF(Table45[[#All],[Country]]=B765,Table45[[#All],[Year]],"")))*100))</f>
        <v>47.37735</v>
      </c>
      <c r="M765" s="3">
        <f t="shared" si="27"/>
        <v>35.681750000000001</v>
      </c>
    </row>
    <row r="766" spans="1:13" ht="20.399999999999999" x14ac:dyDescent="0.25">
      <c r="A766" s="2" t="s">
        <v>208</v>
      </c>
      <c r="B766" s="2" t="s">
        <v>185</v>
      </c>
      <c r="C766" s="4"/>
      <c r="D766" s="4"/>
      <c r="E766" s="4"/>
      <c r="F766" s="4"/>
      <c r="G766" s="4"/>
      <c r="H766" s="4"/>
      <c r="I766" s="4"/>
      <c r="J766" s="4" t="str">
        <f t="shared" si="26"/>
        <v/>
      </c>
      <c r="K766" s="4"/>
      <c r="L766" s="4">
        <f t="array" ref="L766">(IF(ISERROR(INDEX(Table45[[#All],[Primary completion rate (%)]],MATCH(MAX(IF(Table45[[#All],[Country]]=B766,Table45[[#All],[Year]],0)),IF(Table45[[#All],[Country]]=B766,Table45[[#All],[Year]],"")))),"",INDEX(Table45[[#All],[Primary completion rate (%)]],MATCH(MAX(IF(Table45[[#All],[Country]]=B766,Table45[[#All],[Year]],0)),IF(Table45[[#All],[Country]]=B766,Table45[[#All],[Year]],"")))*100))</f>
        <v>99.689149999999998</v>
      </c>
      <c r="M766" s="4">
        <f t="shared" si="27"/>
        <v>99.689149999999998</v>
      </c>
    </row>
    <row r="767" spans="1:13" ht="20.399999999999999" x14ac:dyDescent="0.25">
      <c r="A767" s="2" t="s">
        <v>208</v>
      </c>
      <c r="B767" s="2" t="s">
        <v>186</v>
      </c>
      <c r="C767" s="3"/>
      <c r="D767" s="3"/>
      <c r="E767" s="3"/>
      <c r="F767" s="3"/>
      <c r="G767" s="3"/>
      <c r="H767" s="3"/>
      <c r="I767" s="3"/>
      <c r="J767" s="3" t="str">
        <f t="shared" si="26"/>
        <v/>
      </c>
      <c r="K767" s="3"/>
      <c r="L767" s="3" t="str">
        <f t="array" ref="L767">(IF(ISERROR(INDEX(Table45[[#All],[Primary completion rate (%)]],MATCH(MAX(IF(Table45[[#All],[Country]]=B767,Table45[[#All],[Year]],0)),IF(Table45[[#All],[Country]]=B767,Table45[[#All],[Year]],"")))),"",INDEX(Table45[[#All],[Primary completion rate (%)]],MATCH(MAX(IF(Table45[[#All],[Country]]=B767,Table45[[#All],[Year]],0)),IF(Table45[[#All],[Country]]=B767,Table45[[#All],[Year]],"")))*100))</f>
        <v/>
      </c>
      <c r="M767" s="3" t="str">
        <f t="shared" si="27"/>
        <v/>
      </c>
    </row>
    <row r="768" spans="1:13" ht="30.6" x14ac:dyDescent="0.25">
      <c r="A768" s="2" t="s">
        <v>201</v>
      </c>
      <c r="B768" s="2" t="s">
        <v>145</v>
      </c>
      <c r="C768" s="4"/>
      <c r="D768" s="4"/>
      <c r="E768" s="4"/>
      <c r="F768" s="4"/>
      <c r="G768" s="4"/>
      <c r="H768" s="4"/>
      <c r="I768" s="4"/>
      <c r="J768" s="4" t="str">
        <f t="shared" si="26"/>
        <v/>
      </c>
      <c r="K768" s="4" t="str">
        <f t="array" ref="K768">INDEX($J$3:$J$4464,MATCH(B768&amp;"Rate of out-of-school adolescents of lower secondary school age, female (household survey data) (%)",$B$3:$B$4464&amp;$A$3:$A$4464,0))</f>
        <v/>
      </c>
      <c r="L768" s="4">
        <f t="array" ref="L768">(IF(ISERROR(INDEX(Table34[Out-of-school adolescents (%) - lower secondary],MATCH(MAX(IF(Table34[Country]=B768,Table34[Year],0)),IF(Table34[Country]=B768,Table34[Year],"")))),"",INDEX(Table34[Out-of-school adolescents (%) - lower secondary],MATCH(MAX(IF(Table34[Country]=B768,Table34[Year],0)),IF(Table34[Country]=B768,Table34[Year],"")))*100))</f>
        <v>0.52069999999999994</v>
      </c>
      <c r="M768" s="4">
        <f t="shared" si="27"/>
        <v>0.52069999999999994</v>
      </c>
    </row>
    <row r="769" spans="1:13" ht="20.399999999999999" x14ac:dyDescent="0.25">
      <c r="A769" s="2" t="s">
        <v>208</v>
      </c>
      <c r="B769" s="2" t="s">
        <v>188</v>
      </c>
      <c r="C769" s="5">
        <v>69.981359999999995</v>
      </c>
      <c r="D769" s="3"/>
      <c r="E769" s="3"/>
      <c r="F769" s="3"/>
      <c r="G769" s="3"/>
      <c r="H769" s="3"/>
      <c r="I769" s="3"/>
      <c r="J769" s="3">
        <f t="shared" si="26"/>
        <v>69.981359999999995</v>
      </c>
      <c r="K769" s="3"/>
      <c r="L769" s="3">
        <f t="array" ref="L769">(IF(ISERROR(INDEX(Table45[[#All],[Primary completion rate (%)]],MATCH(MAX(IF(Table45[[#All],[Country]]=B769,Table45[[#All],[Year]],0)),IF(Table45[[#All],[Country]]=B769,Table45[[#All],[Year]],"")))),"",INDEX(Table45[[#All],[Primary completion rate (%)]],MATCH(MAX(IF(Table45[[#All],[Country]]=B769,Table45[[#All],[Year]],0)),IF(Table45[[#All],[Country]]=B769,Table45[[#All],[Year]],"")))*100))</f>
        <v>69.936430000000001</v>
      </c>
      <c r="M769" s="3">
        <f t="shared" si="27"/>
        <v>69.981359999999995</v>
      </c>
    </row>
    <row r="770" spans="1:13" ht="20.399999999999999" x14ac:dyDescent="0.25">
      <c r="A770" s="2" t="s">
        <v>208</v>
      </c>
      <c r="B770" s="2" t="s">
        <v>189</v>
      </c>
      <c r="C770" s="6">
        <v>99.64922</v>
      </c>
      <c r="D770" s="4"/>
      <c r="E770" s="4"/>
      <c r="F770" s="4"/>
      <c r="G770" s="4"/>
      <c r="H770" s="4"/>
      <c r="I770" s="4"/>
      <c r="J770" s="4">
        <f t="shared" si="26"/>
        <v>99.64922</v>
      </c>
      <c r="K770" s="4"/>
      <c r="L770" s="4">
        <f t="array" ref="L770">(IF(ISERROR(INDEX(Table45[[#All],[Primary completion rate (%)]],MATCH(MAX(IF(Table45[[#All],[Country]]=B770,Table45[[#All],[Year]],0)),IF(Table45[[#All],[Country]]=B770,Table45[[#All],[Year]],"")))),"",INDEX(Table45[[#All],[Primary completion rate (%)]],MATCH(MAX(IF(Table45[[#All],[Country]]=B770,Table45[[#All],[Year]],0)),IF(Table45[[#All],[Country]]=B770,Table45[[#All],[Year]],"")))*100))</f>
        <v>98.96905000000001</v>
      </c>
      <c r="M770" s="4">
        <f t="shared" si="27"/>
        <v>99.64922</v>
      </c>
    </row>
    <row r="771" spans="1:13" ht="20.399999999999999" x14ac:dyDescent="0.25">
      <c r="A771" s="2" t="s">
        <v>208</v>
      </c>
      <c r="B771" s="2" t="s">
        <v>190</v>
      </c>
      <c r="C771" s="5">
        <v>95.3</v>
      </c>
      <c r="D771" s="5">
        <v>96.13</v>
      </c>
      <c r="E771" s="5">
        <v>95.9</v>
      </c>
      <c r="F771" s="5">
        <v>96.619749999999996</v>
      </c>
      <c r="G771" s="5">
        <v>96.46</v>
      </c>
      <c r="H771" s="3"/>
      <c r="I771" s="3"/>
      <c r="J771" s="3">
        <f t="shared" si="26"/>
        <v>96.46</v>
      </c>
      <c r="K771" s="3"/>
      <c r="L771" s="3">
        <f t="array" ref="L771">(IF(ISERROR(INDEX(Table45[[#All],[Primary completion rate (%)]],MATCH(MAX(IF(Table45[[#All],[Country]]=B771,Table45[[#All],[Year]],0)),IF(Table45[[#All],[Country]]=B771,Table45[[#All],[Year]],"")))),"",INDEX(Table45[[#All],[Primary completion rate (%)]],MATCH(MAX(IF(Table45[[#All],[Country]]=B771,Table45[[#All],[Year]],0)),IF(Table45[[#All],[Country]]=B771,Table45[[#All],[Year]],"")))*100))</f>
        <v>96.517539999999997</v>
      </c>
      <c r="M771" s="3">
        <f t="shared" si="27"/>
        <v>96.46</v>
      </c>
    </row>
    <row r="772" spans="1:13" ht="20.399999999999999" x14ac:dyDescent="0.25">
      <c r="A772" s="2" t="s">
        <v>208</v>
      </c>
      <c r="B772" s="2" t="s">
        <v>191</v>
      </c>
      <c r="C772" s="4"/>
      <c r="D772" s="4"/>
      <c r="E772" s="4"/>
      <c r="F772" s="4"/>
      <c r="G772" s="4"/>
      <c r="H772" s="4"/>
      <c r="I772" s="4"/>
      <c r="J772" s="4" t="str">
        <f t="shared" si="26"/>
        <v/>
      </c>
      <c r="K772" s="4"/>
      <c r="L772" s="4" t="str">
        <f t="array" ref="L772">(IF(ISERROR(INDEX(Table45[[#All],[Primary completion rate (%)]],MATCH(MAX(IF(Table45[[#All],[Country]]=B772,Table45[[#All],[Year]],0)),IF(Table45[[#All],[Country]]=B772,Table45[[#All],[Year]],"")))),"",INDEX(Table45[[#All],[Primary completion rate (%)]],MATCH(MAX(IF(Table45[[#All],[Country]]=B772,Table45[[#All],[Year]],0)),IF(Table45[[#All],[Country]]=B772,Table45[[#All],[Year]],"")))*100))</f>
        <v/>
      </c>
      <c r="M772" s="4" t="str">
        <f t="shared" si="27"/>
        <v/>
      </c>
    </row>
    <row r="773" spans="1:13" ht="20.399999999999999" x14ac:dyDescent="0.25">
      <c r="A773" s="2" t="s">
        <v>208</v>
      </c>
      <c r="B773" s="2" t="s">
        <v>192</v>
      </c>
      <c r="C773" s="3"/>
      <c r="D773" s="3"/>
      <c r="E773" s="3"/>
      <c r="F773" s="3"/>
      <c r="G773" s="3"/>
      <c r="H773" s="3"/>
      <c r="I773" s="3"/>
      <c r="J773" s="3" t="str">
        <f t="shared" si="26"/>
        <v/>
      </c>
      <c r="K773" s="3"/>
      <c r="L773" s="3" t="str">
        <f t="array" ref="L773">(IF(ISERROR(INDEX(Table45[[#All],[Primary completion rate (%)]],MATCH(MAX(IF(Table45[[#All],[Country]]=B773,Table45[[#All],[Year]],0)),IF(Table45[[#All],[Country]]=B773,Table45[[#All],[Year]],"")))),"",INDEX(Table45[[#All],[Primary completion rate (%)]],MATCH(MAX(IF(Table45[[#All],[Country]]=B773,Table45[[#All],[Year]],0)),IF(Table45[[#All],[Country]]=B773,Table45[[#All],[Year]],"")))*100))</f>
        <v/>
      </c>
      <c r="M773" s="3" t="str">
        <f t="shared" si="27"/>
        <v/>
      </c>
    </row>
    <row r="774" spans="1:13" ht="20.399999999999999" x14ac:dyDescent="0.25">
      <c r="A774" s="2" t="s">
        <v>208</v>
      </c>
      <c r="B774" s="2" t="s">
        <v>193</v>
      </c>
      <c r="C774" s="6">
        <v>90.71</v>
      </c>
      <c r="D774" s="6">
        <v>92.05</v>
      </c>
      <c r="E774" s="6">
        <v>92.99</v>
      </c>
      <c r="F774" s="6">
        <v>93.4</v>
      </c>
      <c r="G774" s="4"/>
      <c r="H774" s="4"/>
      <c r="I774" s="4"/>
      <c r="J774" s="4">
        <f t="shared" si="26"/>
        <v>93.4</v>
      </c>
      <c r="K774" s="4"/>
      <c r="L774" s="4" t="str">
        <f t="array" ref="L774">(IF(ISERROR(INDEX(Table45[[#All],[Primary completion rate (%)]],MATCH(MAX(IF(Table45[[#All],[Country]]=B774,Table45[[#All],[Year]],0)),IF(Table45[[#All],[Country]]=B774,Table45[[#All],[Year]],"")))),"",INDEX(Table45[[#All],[Primary completion rate (%)]],MATCH(MAX(IF(Table45[[#All],[Country]]=B774,Table45[[#All],[Year]],0)),IF(Table45[[#All],[Country]]=B774,Table45[[#All],[Year]],"")))*100))</f>
        <v/>
      </c>
      <c r="M774" s="4">
        <f t="shared" si="27"/>
        <v>93.4</v>
      </c>
    </row>
    <row r="775" spans="1:13" ht="20.399999999999999" x14ac:dyDescent="0.25">
      <c r="A775" s="2" t="s">
        <v>208</v>
      </c>
      <c r="B775" s="2" t="s">
        <v>194</v>
      </c>
      <c r="C775" s="3"/>
      <c r="D775" s="5">
        <v>95.338200000000001</v>
      </c>
      <c r="E775" s="3"/>
      <c r="F775" s="3"/>
      <c r="G775" s="3"/>
      <c r="H775" s="3"/>
      <c r="I775" s="3"/>
      <c r="J775" s="3">
        <f t="shared" si="26"/>
        <v>95.338200000000001</v>
      </c>
      <c r="K775" s="3"/>
      <c r="L775" s="3">
        <f t="array" ref="L775">(IF(ISERROR(INDEX(Table45[[#All],[Primary completion rate (%)]],MATCH(MAX(IF(Table45[[#All],[Country]]=B775,Table45[[#All],[Year]],0)),IF(Table45[[#All],[Country]]=B775,Table45[[#All],[Year]],"")))),"",INDEX(Table45[[#All],[Primary completion rate (%)]],MATCH(MAX(IF(Table45[[#All],[Country]]=B775,Table45[[#All],[Year]],0)),IF(Table45[[#All],[Country]]=B775,Table45[[#All],[Year]],"")))*100))</f>
        <v>94.187120000000007</v>
      </c>
      <c r="M775" s="3">
        <f t="shared" si="27"/>
        <v>95.338200000000001</v>
      </c>
    </row>
    <row r="776" spans="1:13" ht="20.399999999999999" x14ac:dyDescent="0.25">
      <c r="A776" s="2" t="s">
        <v>208</v>
      </c>
      <c r="B776" s="2" t="s">
        <v>195</v>
      </c>
      <c r="C776" s="4"/>
      <c r="D776" s="4"/>
      <c r="E776" s="4"/>
      <c r="F776" s="4"/>
      <c r="G776" s="4"/>
      <c r="H776" s="4"/>
      <c r="I776" s="4"/>
      <c r="J776" s="4" t="str">
        <f t="shared" si="26"/>
        <v/>
      </c>
      <c r="K776" s="4"/>
      <c r="L776" s="4">
        <f t="array" ref="L776">(IF(ISERROR(INDEX(Table45[[#All],[Primary completion rate (%)]],MATCH(MAX(IF(Table45[[#All],[Country]]=B776,Table45[[#All],[Year]],0)),IF(Table45[[#All],[Country]]=B776,Table45[[#All],[Year]],"")))),"",INDEX(Table45[[#All],[Primary completion rate (%)]],MATCH(MAX(IF(Table45[[#All],[Country]]=B776,Table45[[#All],[Year]],0)),IF(Table45[[#All],[Country]]=B776,Table45[[#All],[Year]],"")))*100))</f>
        <v>78.485050000000001</v>
      </c>
      <c r="M776" s="4">
        <f t="shared" si="27"/>
        <v>78.485050000000001</v>
      </c>
    </row>
    <row r="777" spans="1:13" ht="20.399999999999999" x14ac:dyDescent="0.25">
      <c r="A777" s="2" t="s">
        <v>208</v>
      </c>
      <c r="B777" s="2" t="s">
        <v>196</v>
      </c>
      <c r="C777" s="5">
        <v>69.581500000000005</v>
      </c>
      <c r="D777" s="3"/>
      <c r="E777" s="3"/>
      <c r="F777" s="5">
        <v>73.890910000000005</v>
      </c>
      <c r="G777" s="3"/>
      <c r="H777" s="3"/>
      <c r="I777" s="3"/>
      <c r="J777" s="3">
        <f t="shared" si="26"/>
        <v>73.890910000000005</v>
      </c>
      <c r="K777" s="3"/>
      <c r="L777" s="3">
        <f t="array" ref="L777">(IF(ISERROR(INDEX(Table45[[#All],[Primary completion rate (%)]],MATCH(MAX(IF(Table45[[#All],[Country]]=B777,Table45[[#All],[Year]],0)),IF(Table45[[#All],[Country]]=B777,Table45[[#All],[Year]],"")))),"",INDEX(Table45[[#All],[Primary completion rate (%)]],MATCH(MAX(IF(Table45[[#All],[Country]]=B777,Table45[[#All],[Year]],0)),IF(Table45[[#All],[Country]]=B777,Table45[[#All],[Year]],"")))*100))</f>
        <v>72.195419999999999</v>
      </c>
      <c r="M777" s="3">
        <f t="shared" si="27"/>
        <v>73.890910000000005</v>
      </c>
    </row>
    <row r="778" spans="1:13" ht="20.399999999999999" x14ac:dyDescent="0.25">
      <c r="A778" s="2" t="s">
        <v>208</v>
      </c>
      <c r="B778" s="2" t="s">
        <v>197</v>
      </c>
      <c r="C778" s="6">
        <v>85.981710000000007</v>
      </c>
      <c r="D778" s="4"/>
      <c r="E778" s="4"/>
      <c r="F778" s="4"/>
      <c r="G778" s="4"/>
      <c r="H778" s="4"/>
      <c r="I778" s="4"/>
      <c r="J778" s="4">
        <f t="shared" si="26"/>
        <v>85.981710000000007</v>
      </c>
      <c r="K778" s="4"/>
      <c r="L778" s="4">
        <f t="array" ref="L778">(IF(ISERROR(INDEX(Table45[[#All],[Primary completion rate (%)]],MATCH(MAX(IF(Table45[[#All],[Country]]=B778,Table45[[#All],[Year]],0)),IF(Table45[[#All],[Country]]=B778,Table45[[#All],[Year]],"")))),"",INDEX(Table45[[#All],[Primary completion rate (%)]],MATCH(MAX(IF(Table45[[#All],[Country]]=B778,Table45[[#All],[Year]],0)),IF(Table45[[#All],[Country]]=B778,Table45[[#All],[Year]],"")))*100))</f>
        <v>85.781739999999999</v>
      </c>
      <c r="M778" s="4">
        <f t="shared" si="27"/>
        <v>85.981710000000007</v>
      </c>
    </row>
    <row r="779" spans="1:13" ht="20.399999999999999" x14ac:dyDescent="0.25">
      <c r="A779" s="2" t="s">
        <v>211</v>
      </c>
      <c r="B779" s="2" t="s">
        <v>4</v>
      </c>
      <c r="C779" s="3"/>
      <c r="D779" s="5">
        <v>5.5623899999999997</v>
      </c>
      <c r="E779" s="3"/>
      <c r="F779" s="3"/>
      <c r="G779" s="3"/>
      <c r="H779" s="3"/>
      <c r="I779" s="3"/>
      <c r="J779" s="3">
        <f t="shared" si="26"/>
        <v>5.5623899999999997</v>
      </c>
      <c r="K779" s="3"/>
      <c r="L779" s="3">
        <f t="array" ref="L779">(IF(ISERROR(INDEX(Table34[Upper secondary completion rate (%)],MATCH(MAX(IF(Table34[Country]=B779,Table34[Year],0)),IF(Table34[Country]=B779,Table34[Year],"")))),"",INDEX(Table34[Upper secondary completion rate (%)],MATCH(MAX(IF(Table34[Country]=B779,Table34[Year],0)),IF(Table34[Country]=B779,Table34[Year],"")))*100))</f>
        <v>3.8823700000000003</v>
      </c>
      <c r="M779" s="3">
        <f t="shared" si="27"/>
        <v>5.5623899999999997</v>
      </c>
    </row>
    <row r="780" spans="1:13" ht="20.399999999999999" x14ac:dyDescent="0.25">
      <c r="A780" s="2" t="s">
        <v>211</v>
      </c>
      <c r="B780" s="2" t="s">
        <v>5</v>
      </c>
      <c r="C780" s="4"/>
      <c r="D780" s="4"/>
      <c r="E780" s="4"/>
      <c r="F780" s="4"/>
      <c r="G780" s="4"/>
      <c r="H780" s="4"/>
      <c r="I780" s="4"/>
      <c r="J780" s="4" t="str">
        <f t="shared" si="26"/>
        <v/>
      </c>
      <c r="K780" s="4"/>
      <c r="L780" s="4" t="str">
        <f t="array" ref="L780">(IF(ISERROR(INDEX(Table34[Upper secondary completion rate (%)],MATCH(MAX(IF(Table34[Country]=B780,Table34[Year],0)),IF(Table34[Country]=B780,Table34[Year],"")))),"",INDEX(Table34[Upper secondary completion rate (%)],MATCH(MAX(IF(Table34[Country]=B780,Table34[Year],0)),IF(Table34[Country]=B780,Table34[Year],"")))*100))</f>
        <v/>
      </c>
      <c r="M780" s="4" t="str">
        <f t="shared" si="27"/>
        <v/>
      </c>
    </row>
    <row r="781" spans="1:13" ht="20.399999999999999" x14ac:dyDescent="0.25">
      <c r="A781" s="2" t="s">
        <v>211</v>
      </c>
      <c r="B781" s="2" t="s">
        <v>6</v>
      </c>
      <c r="C781" s="3"/>
      <c r="D781" s="3"/>
      <c r="E781" s="3"/>
      <c r="F781" s="5">
        <v>36.63626</v>
      </c>
      <c r="G781" s="3"/>
      <c r="H781" s="3"/>
      <c r="I781" s="3"/>
      <c r="J781" s="3">
        <f t="shared" si="26"/>
        <v>36.63626</v>
      </c>
      <c r="K781" s="3"/>
      <c r="L781" s="3" t="str">
        <f t="array" ref="L781">(IF(ISERROR(INDEX(Table34[Upper secondary completion rate (%)],MATCH(MAX(IF(Table34[Country]=B781,Table34[Year],0)),IF(Table34[Country]=B781,Table34[Year],"")))),"",INDEX(Table34[Upper secondary completion rate (%)],MATCH(MAX(IF(Table34[Country]=B781,Table34[Year],0)),IF(Table34[Country]=B781,Table34[Year],"")))*100))</f>
        <v/>
      </c>
      <c r="M781" s="3">
        <f t="shared" si="27"/>
        <v>36.63626</v>
      </c>
    </row>
    <row r="782" spans="1:13" ht="20.399999999999999" x14ac:dyDescent="0.25">
      <c r="A782" s="2" t="s">
        <v>211</v>
      </c>
      <c r="B782" s="2" t="s">
        <v>7</v>
      </c>
      <c r="C782" s="4"/>
      <c r="D782" s="4"/>
      <c r="E782" s="4"/>
      <c r="F782" s="4"/>
      <c r="G782" s="4"/>
      <c r="H782" s="4"/>
      <c r="I782" s="4"/>
      <c r="J782" s="4" t="str">
        <f t="shared" si="26"/>
        <v/>
      </c>
      <c r="K782" s="4"/>
      <c r="L782" s="4" t="str">
        <f t="array" ref="L782">(IF(ISERROR(INDEX(Table34[Upper secondary completion rate (%)],MATCH(MAX(IF(Table34[Country]=B782,Table34[Year],0)),IF(Table34[Country]=B782,Table34[Year],"")))),"",INDEX(Table34[Upper secondary completion rate (%)],MATCH(MAX(IF(Table34[Country]=B782,Table34[Year],0)),IF(Table34[Country]=B782,Table34[Year],"")))*100))</f>
        <v/>
      </c>
      <c r="M782" s="4" t="str">
        <f t="shared" si="27"/>
        <v/>
      </c>
    </row>
    <row r="783" spans="1:13" ht="20.399999999999999" x14ac:dyDescent="0.25">
      <c r="A783" s="2" t="s">
        <v>211</v>
      </c>
      <c r="B783" s="2" t="s">
        <v>8</v>
      </c>
      <c r="C783" s="3"/>
      <c r="D783" s="3"/>
      <c r="E783" s="3"/>
      <c r="F783" s="3"/>
      <c r="G783" s="3"/>
      <c r="H783" s="3"/>
      <c r="I783" s="3"/>
      <c r="J783" s="3" t="str">
        <f t="shared" si="26"/>
        <v/>
      </c>
      <c r="K783" s="3"/>
      <c r="L783" s="3" t="str">
        <f t="array" ref="L783">(IF(ISERROR(INDEX(Table34[Upper secondary completion rate (%)],MATCH(MAX(IF(Table34[Country]=B783,Table34[Year],0)),IF(Table34[Country]=B783,Table34[Year],"")))),"",INDEX(Table34[Upper secondary completion rate (%)],MATCH(MAX(IF(Table34[Country]=B783,Table34[Year],0)),IF(Table34[Country]=B783,Table34[Year],"")))*100))</f>
        <v/>
      </c>
      <c r="M783" s="3" t="str">
        <f t="shared" si="27"/>
        <v/>
      </c>
    </row>
    <row r="784" spans="1:13" ht="20.399999999999999" x14ac:dyDescent="0.25">
      <c r="A784" s="2" t="s">
        <v>211</v>
      </c>
      <c r="B784" s="2" t="s">
        <v>9</v>
      </c>
      <c r="C784" s="4"/>
      <c r="D784" s="4"/>
      <c r="E784" s="4"/>
      <c r="F784" s="4"/>
      <c r="G784" s="4"/>
      <c r="H784" s="4"/>
      <c r="I784" s="4"/>
      <c r="J784" s="4" t="str">
        <f t="shared" si="26"/>
        <v/>
      </c>
      <c r="K784" s="4"/>
      <c r="L784" s="4" t="str">
        <f t="array" ref="L784">(IF(ISERROR(INDEX(Table34[Upper secondary completion rate (%)],MATCH(MAX(IF(Table34[Country]=B784,Table34[Year],0)),IF(Table34[Country]=B784,Table34[Year],"")))),"",INDEX(Table34[Upper secondary completion rate (%)],MATCH(MAX(IF(Table34[Country]=B784,Table34[Year],0)),IF(Table34[Country]=B784,Table34[Year],"")))*100))</f>
        <v/>
      </c>
      <c r="M784" s="4" t="str">
        <f t="shared" si="27"/>
        <v/>
      </c>
    </row>
    <row r="785" spans="1:13" ht="20.399999999999999" x14ac:dyDescent="0.25">
      <c r="A785" s="2" t="s">
        <v>211</v>
      </c>
      <c r="B785" s="2" t="s">
        <v>10</v>
      </c>
      <c r="C785" s="5">
        <v>60.506239999999998</v>
      </c>
      <c r="D785" s="3"/>
      <c r="E785" s="3"/>
      <c r="F785" s="3"/>
      <c r="G785" s="3"/>
      <c r="H785" s="3"/>
      <c r="I785" s="3"/>
      <c r="J785" s="3">
        <f t="shared" si="26"/>
        <v>60.506239999999998</v>
      </c>
      <c r="K785" s="3"/>
      <c r="L785" s="3">
        <f t="array" ref="L785">(IF(ISERROR(INDEX(Table34[Upper secondary completion rate (%)],MATCH(MAX(IF(Table34[Country]=B785,Table34[Year],0)),IF(Table34[Country]=B785,Table34[Year],"")))),"",INDEX(Table34[Upper secondary completion rate (%)],MATCH(MAX(IF(Table34[Country]=B785,Table34[Year],0)),IF(Table34[Country]=B785,Table34[Year],"")))*100))</f>
        <v>75.416609999999991</v>
      </c>
      <c r="M785" s="3">
        <f t="shared" si="27"/>
        <v>60.506239999999998</v>
      </c>
    </row>
    <row r="786" spans="1:13" ht="20.399999999999999" x14ac:dyDescent="0.25">
      <c r="A786" s="2" t="s">
        <v>211</v>
      </c>
      <c r="B786" s="2" t="s">
        <v>11</v>
      </c>
      <c r="C786" s="4"/>
      <c r="D786" s="6">
        <v>68.705079999999995</v>
      </c>
      <c r="E786" s="4"/>
      <c r="F786" s="4"/>
      <c r="G786" s="4"/>
      <c r="H786" s="4"/>
      <c r="I786" s="4"/>
      <c r="J786" s="4">
        <f t="shared" si="26"/>
        <v>68.705079999999995</v>
      </c>
      <c r="K786" s="4"/>
      <c r="L786" s="4">
        <f t="array" ref="L786">(IF(ISERROR(INDEX(Table34[Upper secondary completion rate (%)],MATCH(MAX(IF(Table34[Country]=B786,Table34[Year],0)),IF(Table34[Country]=B786,Table34[Year],"")))),"",INDEX(Table34[Upper secondary completion rate (%)],MATCH(MAX(IF(Table34[Country]=B786,Table34[Year],0)),IF(Table34[Country]=B786,Table34[Year],"")))*100))</f>
        <v>95.93535</v>
      </c>
      <c r="M786" s="4">
        <f t="shared" si="27"/>
        <v>68.705079999999995</v>
      </c>
    </row>
    <row r="787" spans="1:13" ht="20.399999999999999" x14ac:dyDescent="0.25">
      <c r="A787" s="2" t="s">
        <v>211</v>
      </c>
      <c r="B787" s="2" t="s">
        <v>12</v>
      </c>
      <c r="C787" s="3"/>
      <c r="D787" s="3"/>
      <c r="E787" s="3"/>
      <c r="F787" s="3"/>
      <c r="G787" s="3"/>
      <c r="H787" s="3"/>
      <c r="I787" s="3"/>
      <c r="J787" s="3" t="str">
        <f t="shared" si="26"/>
        <v/>
      </c>
      <c r="K787" s="3"/>
      <c r="L787" s="3">
        <f t="array" ref="L787">(IF(ISERROR(INDEX(Table34[Upper secondary completion rate (%)],MATCH(MAX(IF(Table34[Country]=B787,Table34[Year],0)),IF(Table34[Country]=B787,Table34[Year],"")))),"",INDEX(Table34[Upper secondary completion rate (%)],MATCH(MAX(IF(Table34[Country]=B787,Table34[Year],0)),IF(Table34[Country]=B787,Table34[Year],"")))*100))</f>
        <v>87.375420000000005</v>
      </c>
      <c r="M787" s="3">
        <f t="shared" si="27"/>
        <v>87.375420000000005</v>
      </c>
    </row>
    <row r="788" spans="1:13" ht="20.399999999999999" x14ac:dyDescent="0.25">
      <c r="A788" s="2" t="s">
        <v>211</v>
      </c>
      <c r="B788" s="2" t="s">
        <v>13</v>
      </c>
      <c r="C788" s="4"/>
      <c r="D788" s="4"/>
      <c r="E788" s="4"/>
      <c r="F788" s="4"/>
      <c r="G788" s="4"/>
      <c r="H788" s="4"/>
      <c r="I788" s="4"/>
      <c r="J788" s="4" t="str">
        <f t="shared" si="26"/>
        <v/>
      </c>
      <c r="K788" s="4"/>
      <c r="L788" s="4">
        <f t="array" ref="L788">(IF(ISERROR(INDEX(Table34[Upper secondary completion rate (%)],MATCH(MAX(IF(Table34[Country]=B788,Table34[Year],0)),IF(Table34[Country]=B788,Table34[Year],"")))),"",INDEX(Table34[Upper secondary completion rate (%)],MATCH(MAX(IF(Table34[Country]=B788,Table34[Year],0)),IF(Table34[Country]=B788,Table34[Year],"")))*100))</f>
        <v>85.728200000000001</v>
      </c>
      <c r="M788" s="4">
        <f t="shared" si="27"/>
        <v>85.728200000000001</v>
      </c>
    </row>
    <row r="789" spans="1:13" ht="20.399999999999999" x14ac:dyDescent="0.25">
      <c r="A789" s="2" t="s">
        <v>211</v>
      </c>
      <c r="B789" s="2" t="s">
        <v>14</v>
      </c>
      <c r="C789" s="3"/>
      <c r="D789" s="3"/>
      <c r="E789" s="3"/>
      <c r="F789" s="3"/>
      <c r="G789" s="3"/>
      <c r="H789" s="3"/>
      <c r="I789" s="3"/>
      <c r="J789" s="3" t="str">
        <f t="shared" si="26"/>
        <v/>
      </c>
      <c r="K789" s="3"/>
      <c r="L789" s="3" t="str">
        <f t="array" ref="L789">(IF(ISERROR(INDEX(Table34[Upper secondary completion rate (%)],MATCH(MAX(IF(Table34[Country]=B789,Table34[Year],0)),IF(Table34[Country]=B789,Table34[Year],"")))),"",INDEX(Table34[Upper secondary completion rate (%)],MATCH(MAX(IF(Table34[Country]=B789,Table34[Year],0)),IF(Table34[Country]=B789,Table34[Year],"")))*100))</f>
        <v/>
      </c>
      <c r="M789" s="3" t="str">
        <f t="shared" si="27"/>
        <v/>
      </c>
    </row>
    <row r="790" spans="1:13" ht="20.399999999999999" x14ac:dyDescent="0.25">
      <c r="A790" s="2" t="s">
        <v>211</v>
      </c>
      <c r="B790" s="2" t="s">
        <v>15</v>
      </c>
      <c r="C790" s="4"/>
      <c r="D790" s="4"/>
      <c r="E790" s="4"/>
      <c r="F790" s="4"/>
      <c r="G790" s="4"/>
      <c r="H790" s="4"/>
      <c r="I790" s="4"/>
      <c r="J790" s="4" t="str">
        <f t="shared" si="26"/>
        <v/>
      </c>
      <c r="K790" s="4"/>
      <c r="L790" s="4" t="str">
        <f t="array" ref="L790">(IF(ISERROR(INDEX(Table34[Upper secondary completion rate (%)],MATCH(MAX(IF(Table34[Country]=B790,Table34[Year],0)),IF(Table34[Country]=B790,Table34[Year],"")))),"",INDEX(Table34[Upper secondary completion rate (%)],MATCH(MAX(IF(Table34[Country]=B790,Table34[Year],0)),IF(Table34[Country]=B790,Table34[Year],"")))*100))</f>
        <v/>
      </c>
      <c r="M790" s="4" t="str">
        <f t="shared" si="27"/>
        <v/>
      </c>
    </row>
    <row r="791" spans="1:13" ht="20.399999999999999" x14ac:dyDescent="0.25">
      <c r="A791" s="2" t="s">
        <v>211</v>
      </c>
      <c r="B791" s="2" t="s">
        <v>16</v>
      </c>
      <c r="C791" s="3"/>
      <c r="D791" s="3"/>
      <c r="E791" s="3"/>
      <c r="F791" s="3"/>
      <c r="G791" s="3"/>
      <c r="H791" s="3"/>
      <c r="I791" s="3"/>
      <c r="J791" s="3" t="str">
        <f t="shared" si="26"/>
        <v/>
      </c>
      <c r="K791" s="3"/>
      <c r="L791" s="3" t="str">
        <f t="array" ref="L791">(IF(ISERROR(INDEX(Table34[Upper secondary completion rate (%)],MATCH(MAX(IF(Table34[Country]=B791,Table34[Year],0)),IF(Table34[Country]=B791,Table34[Year],"")))),"",INDEX(Table34[Upper secondary completion rate (%)],MATCH(MAX(IF(Table34[Country]=B791,Table34[Year],0)),IF(Table34[Country]=B791,Table34[Year],"")))*100))</f>
        <v/>
      </c>
      <c r="M791" s="3" t="str">
        <f t="shared" si="27"/>
        <v/>
      </c>
    </row>
    <row r="792" spans="1:13" ht="20.399999999999999" x14ac:dyDescent="0.25">
      <c r="A792" s="2" t="s">
        <v>211</v>
      </c>
      <c r="B792" s="2" t="s">
        <v>17</v>
      </c>
      <c r="C792" s="4"/>
      <c r="D792" s="6">
        <v>10.682829999999999</v>
      </c>
      <c r="E792" s="4"/>
      <c r="F792" s="4"/>
      <c r="G792" s="6">
        <v>17.473690000000001</v>
      </c>
      <c r="H792" s="4"/>
      <c r="I792" s="4"/>
      <c r="J792" s="4">
        <f t="shared" si="26"/>
        <v>17.473690000000001</v>
      </c>
      <c r="K792" s="4"/>
      <c r="L792" s="4">
        <f t="array" ref="L792">(IF(ISERROR(INDEX(Table34[Upper secondary completion rate (%)],MATCH(MAX(IF(Table34[Country]=B792,Table34[Year],0)),IF(Table34[Country]=B792,Table34[Year],"")))),"",INDEX(Table34[Upper secondary completion rate (%)],MATCH(MAX(IF(Table34[Country]=B792,Table34[Year],0)),IF(Table34[Country]=B792,Table34[Year],"")))*100))</f>
        <v>15.191460000000001</v>
      </c>
      <c r="M792" s="4">
        <f t="shared" si="27"/>
        <v>17.473690000000001</v>
      </c>
    </row>
    <row r="793" spans="1:13" ht="20.399999999999999" x14ac:dyDescent="0.25">
      <c r="A793" s="2" t="s">
        <v>211</v>
      </c>
      <c r="B793" s="2" t="s">
        <v>18</v>
      </c>
      <c r="C793" s="3"/>
      <c r="D793" s="3"/>
      <c r="E793" s="5">
        <v>97.063689999999994</v>
      </c>
      <c r="F793" s="3"/>
      <c r="G793" s="3"/>
      <c r="H793" s="3"/>
      <c r="I793" s="3"/>
      <c r="J793" s="3">
        <f t="shared" si="26"/>
        <v>97.063689999999994</v>
      </c>
      <c r="K793" s="3"/>
      <c r="L793" s="3">
        <f t="array" ref="L793">(IF(ISERROR(INDEX(Table34[Upper secondary completion rate (%)],MATCH(MAX(IF(Table34[Country]=B793,Table34[Year],0)),IF(Table34[Country]=B793,Table34[Year],"")))),"",INDEX(Table34[Upper secondary completion rate (%)],MATCH(MAX(IF(Table34[Country]=B793,Table34[Year],0)),IF(Table34[Country]=B793,Table34[Year],"")))*100))</f>
        <v>96.715479999999999</v>
      </c>
      <c r="M793" s="3">
        <f t="shared" si="27"/>
        <v>97.063689999999994</v>
      </c>
    </row>
    <row r="794" spans="1:13" ht="20.399999999999999" x14ac:dyDescent="0.25">
      <c r="A794" s="2" t="s">
        <v>211</v>
      </c>
      <c r="B794" s="2" t="s">
        <v>19</v>
      </c>
      <c r="C794" s="4"/>
      <c r="D794" s="4"/>
      <c r="E794" s="6">
        <v>89.823989999999995</v>
      </c>
      <c r="F794" s="4"/>
      <c r="G794" s="4"/>
      <c r="H794" s="4"/>
      <c r="I794" s="4"/>
      <c r="J794" s="4">
        <f t="shared" si="26"/>
        <v>89.823989999999995</v>
      </c>
      <c r="K794" s="4"/>
      <c r="L794" s="4">
        <f t="array" ref="L794">(IF(ISERROR(INDEX(Table34[Upper secondary completion rate (%)],MATCH(MAX(IF(Table34[Country]=B794,Table34[Year],0)),IF(Table34[Country]=B794,Table34[Year],"")))),"",INDEX(Table34[Upper secondary completion rate (%)],MATCH(MAX(IF(Table34[Country]=B794,Table34[Year],0)),IF(Table34[Country]=B794,Table34[Year],"")))*100))</f>
        <v>90.701399999999992</v>
      </c>
      <c r="M794" s="4">
        <f t="shared" si="27"/>
        <v>89.823989999999995</v>
      </c>
    </row>
    <row r="795" spans="1:13" ht="20.399999999999999" x14ac:dyDescent="0.25">
      <c r="A795" s="2" t="s">
        <v>211</v>
      </c>
      <c r="B795" s="2" t="s">
        <v>20</v>
      </c>
      <c r="C795" s="3"/>
      <c r="D795" s="3"/>
      <c r="E795" s="3"/>
      <c r="F795" s="3"/>
      <c r="G795" s="3"/>
      <c r="H795" s="3"/>
      <c r="I795" s="3"/>
      <c r="J795" s="3" t="str">
        <f t="shared" si="26"/>
        <v/>
      </c>
      <c r="K795" s="3"/>
      <c r="L795" s="3">
        <f t="array" ref="L795">(IF(ISERROR(INDEX(Table34[Upper secondary completion rate (%)],MATCH(MAX(IF(Table34[Country]=B795,Table34[Year],0)),IF(Table34[Country]=B795,Table34[Year],"")))),"",INDEX(Table34[Upper secondary completion rate (%)],MATCH(MAX(IF(Table34[Country]=B795,Table34[Year],0)),IF(Table34[Country]=B795,Table34[Year],"")))*100))</f>
        <v>85.369430000000008</v>
      </c>
      <c r="M795" s="3">
        <f t="shared" si="27"/>
        <v>85.369430000000008</v>
      </c>
    </row>
    <row r="796" spans="1:13" ht="20.399999999999999" x14ac:dyDescent="0.25">
      <c r="A796" s="2" t="s">
        <v>211</v>
      </c>
      <c r="B796" s="2" t="s">
        <v>21</v>
      </c>
      <c r="C796" s="4"/>
      <c r="D796" s="4"/>
      <c r="E796" s="4"/>
      <c r="F796" s="4"/>
      <c r="G796" s="4"/>
      <c r="H796" s="4"/>
      <c r="I796" s="4"/>
      <c r="J796" s="4" t="str">
        <f t="shared" si="26"/>
        <v/>
      </c>
      <c r="K796" s="4"/>
      <c r="L796" s="4">
        <f t="array" ref="L796">(IF(ISERROR(INDEX(Table34[Upper secondary completion rate (%)],MATCH(MAX(IF(Table34[Country]=B796,Table34[Year],0)),IF(Table34[Country]=B796,Table34[Year],"")))),"",INDEX(Table34[Upper secondary completion rate (%)],MATCH(MAX(IF(Table34[Country]=B796,Table34[Year],0)),IF(Table34[Country]=B796,Table34[Year],"")))*100))</f>
        <v>21.8033</v>
      </c>
      <c r="M796" s="4">
        <f t="shared" si="27"/>
        <v>21.8033</v>
      </c>
    </row>
    <row r="797" spans="1:13" ht="20.399999999999999" x14ac:dyDescent="0.25">
      <c r="A797" s="2" t="s">
        <v>211</v>
      </c>
      <c r="B797" s="2" t="s">
        <v>22</v>
      </c>
      <c r="C797" s="3"/>
      <c r="D797" s="5">
        <v>8.8594000000000008</v>
      </c>
      <c r="E797" s="3"/>
      <c r="F797" s="3"/>
      <c r="G797" s="3"/>
      <c r="H797" s="3"/>
      <c r="I797" s="3"/>
      <c r="J797" s="3">
        <f t="shared" si="26"/>
        <v>8.8594000000000008</v>
      </c>
      <c r="K797" s="3"/>
      <c r="L797" s="3">
        <f t="array" ref="L797">(IF(ISERROR(INDEX(Table34[Upper secondary completion rate (%)],MATCH(MAX(IF(Table34[Country]=B797,Table34[Year],0)),IF(Table34[Country]=B797,Table34[Year],"")))),"",INDEX(Table34[Upper secondary completion rate (%)],MATCH(MAX(IF(Table34[Country]=B797,Table34[Year],0)),IF(Table34[Country]=B797,Table34[Year],"")))*100))</f>
        <v>6.7998000000000003</v>
      </c>
      <c r="M797" s="3">
        <f t="shared" si="27"/>
        <v>8.8594000000000008</v>
      </c>
    </row>
    <row r="798" spans="1:13" ht="20.399999999999999" x14ac:dyDescent="0.25">
      <c r="A798" s="2" t="s">
        <v>211</v>
      </c>
      <c r="B798" s="2" t="s">
        <v>23</v>
      </c>
      <c r="C798" s="6">
        <v>17.91057</v>
      </c>
      <c r="D798" s="4"/>
      <c r="E798" s="4"/>
      <c r="F798" s="4"/>
      <c r="G798" s="4"/>
      <c r="H798" s="4"/>
      <c r="I798" s="4"/>
      <c r="J798" s="4">
        <f t="shared" si="26"/>
        <v>17.91057</v>
      </c>
      <c r="K798" s="4"/>
      <c r="L798" s="4">
        <f t="array" ref="L798">(IF(ISERROR(INDEX(Table34[Upper secondary completion rate (%)],MATCH(MAX(IF(Table34[Country]=B798,Table34[Year],0)),IF(Table34[Country]=B798,Table34[Year],"")))),"",INDEX(Table34[Upper secondary completion rate (%)],MATCH(MAX(IF(Table34[Country]=B798,Table34[Year],0)),IF(Table34[Country]=B798,Table34[Year],"")))*100))</f>
        <v>5.5787499999999994</v>
      </c>
      <c r="M798" s="4">
        <f t="shared" si="27"/>
        <v>17.91057</v>
      </c>
    </row>
    <row r="799" spans="1:13" ht="20.399999999999999" x14ac:dyDescent="0.25">
      <c r="A799" s="2" t="s">
        <v>211</v>
      </c>
      <c r="B799" s="2" t="s">
        <v>24</v>
      </c>
      <c r="C799" s="3"/>
      <c r="D799" s="3"/>
      <c r="E799" s="3"/>
      <c r="F799" s="3"/>
      <c r="G799" s="3"/>
      <c r="H799" s="3"/>
      <c r="I799" s="3"/>
      <c r="J799" s="3" t="str">
        <f t="shared" si="26"/>
        <v/>
      </c>
      <c r="K799" s="3"/>
      <c r="L799" s="3" t="str">
        <f t="array" ref="L799">(IF(ISERROR(INDEX(Table34[Upper secondary completion rate (%)],MATCH(MAX(IF(Table34[Country]=B799,Table34[Year],0)),IF(Table34[Country]=B799,Table34[Year],"")))),"",INDEX(Table34[Upper secondary completion rate (%)],MATCH(MAX(IF(Table34[Country]=B799,Table34[Year],0)),IF(Table34[Country]=B799,Table34[Year],"")))*100))</f>
        <v/>
      </c>
      <c r="M799" s="3" t="str">
        <f t="shared" si="27"/>
        <v/>
      </c>
    </row>
    <row r="800" spans="1:13" ht="20.399999999999999" x14ac:dyDescent="0.25">
      <c r="A800" s="2" t="s">
        <v>211</v>
      </c>
      <c r="B800" s="2" t="s">
        <v>25</v>
      </c>
      <c r="C800" s="4"/>
      <c r="D800" s="4"/>
      <c r="E800" s="4"/>
      <c r="F800" s="4"/>
      <c r="G800" s="4"/>
      <c r="H800" s="4"/>
      <c r="I800" s="4"/>
      <c r="J800" s="4" t="str">
        <f t="shared" si="26"/>
        <v/>
      </c>
      <c r="K800" s="4"/>
      <c r="L800" s="4">
        <f t="array" ref="L800">(IF(ISERROR(INDEX(Table34[Upper secondary completion rate (%)],MATCH(MAX(IF(Table34[Country]=B800,Table34[Year],0)),IF(Table34[Country]=B800,Table34[Year],"")))),"",INDEX(Table34[Upper secondary completion rate (%)],MATCH(MAX(IF(Table34[Country]=B800,Table34[Year],0)),IF(Table34[Country]=B800,Table34[Year],"")))*100))</f>
        <v>66.453620000000001</v>
      </c>
      <c r="M800" s="4">
        <f t="shared" si="27"/>
        <v>66.453620000000001</v>
      </c>
    </row>
    <row r="801" spans="1:13" ht="20.399999999999999" x14ac:dyDescent="0.25">
      <c r="A801" s="2" t="s">
        <v>211</v>
      </c>
      <c r="B801" s="2" t="s">
        <v>26</v>
      </c>
      <c r="C801" s="3"/>
      <c r="D801" s="3"/>
      <c r="E801" s="3"/>
      <c r="F801" s="3"/>
      <c r="G801" s="3"/>
      <c r="H801" s="3"/>
      <c r="I801" s="3"/>
      <c r="J801" s="3" t="str">
        <f t="shared" si="26"/>
        <v/>
      </c>
      <c r="K801" s="3"/>
      <c r="L801" s="3" t="str">
        <f t="array" ref="L801">(IF(ISERROR(INDEX(Table34[Upper secondary completion rate (%)],MATCH(MAX(IF(Table34[Country]=B801,Table34[Year],0)),IF(Table34[Country]=B801,Table34[Year],"")))),"",INDEX(Table34[Upper secondary completion rate (%)],MATCH(MAX(IF(Table34[Country]=B801,Table34[Year],0)),IF(Table34[Country]=B801,Table34[Year],"")))*100))</f>
        <v/>
      </c>
      <c r="M801" s="3" t="str">
        <f t="shared" si="27"/>
        <v/>
      </c>
    </row>
    <row r="802" spans="1:13" ht="20.399999999999999" x14ac:dyDescent="0.25">
      <c r="A802" s="2" t="s">
        <v>211</v>
      </c>
      <c r="B802" s="2" t="s">
        <v>27</v>
      </c>
      <c r="C802" s="4"/>
      <c r="D802" s="4"/>
      <c r="E802" s="4"/>
      <c r="F802" s="4"/>
      <c r="G802" s="4"/>
      <c r="H802" s="4"/>
      <c r="I802" s="4"/>
      <c r="J802" s="4" t="str">
        <f t="shared" si="26"/>
        <v/>
      </c>
      <c r="K802" s="4"/>
      <c r="L802" s="4">
        <f t="array" ref="L802">(IF(ISERROR(INDEX(Table34[Upper secondary completion rate (%)],MATCH(MAX(IF(Table34[Country]=B802,Table34[Year],0)),IF(Table34[Country]=B802,Table34[Year],"")))),"",INDEX(Table34[Upper secondary completion rate (%)],MATCH(MAX(IF(Table34[Country]=B802,Table34[Year],0)),IF(Table34[Country]=B802,Table34[Year],"")))*100))</f>
        <v>25.308350000000001</v>
      </c>
      <c r="M802" s="4">
        <f t="shared" si="27"/>
        <v>25.308350000000001</v>
      </c>
    </row>
    <row r="803" spans="1:13" ht="20.399999999999999" x14ac:dyDescent="0.25">
      <c r="A803" s="2" t="s">
        <v>211</v>
      </c>
      <c r="B803" s="2" t="s">
        <v>28</v>
      </c>
      <c r="C803" s="3"/>
      <c r="D803" s="3"/>
      <c r="E803" s="3"/>
      <c r="F803" s="3"/>
      <c r="G803" s="3"/>
      <c r="H803" s="3"/>
      <c r="I803" s="3"/>
      <c r="J803" s="3" t="str">
        <f t="shared" si="26"/>
        <v/>
      </c>
      <c r="K803" s="3"/>
      <c r="L803" s="3" t="str">
        <f t="array" ref="L803">(IF(ISERROR(INDEX(Table34[Upper secondary completion rate (%)],MATCH(MAX(IF(Table34[Country]=B803,Table34[Year],0)),IF(Table34[Country]=B803,Table34[Year],"")))),"",INDEX(Table34[Upper secondary completion rate (%)],MATCH(MAX(IF(Table34[Country]=B803,Table34[Year],0)),IF(Table34[Country]=B803,Table34[Year],"")))*100))</f>
        <v/>
      </c>
      <c r="M803" s="3" t="str">
        <f t="shared" si="27"/>
        <v/>
      </c>
    </row>
    <row r="804" spans="1:13" ht="20.399999999999999" x14ac:dyDescent="0.25">
      <c r="A804" s="2" t="s">
        <v>211</v>
      </c>
      <c r="B804" s="2" t="s">
        <v>29</v>
      </c>
      <c r="C804" s="4"/>
      <c r="D804" s="4"/>
      <c r="E804" s="4"/>
      <c r="F804" s="4"/>
      <c r="G804" s="4"/>
      <c r="H804" s="4"/>
      <c r="I804" s="4"/>
      <c r="J804" s="4" t="str">
        <f t="shared" si="26"/>
        <v/>
      </c>
      <c r="K804" s="4"/>
      <c r="L804" s="4">
        <f t="array" ref="L804">(IF(ISERROR(INDEX(Table34[Upper secondary completion rate (%)],MATCH(MAX(IF(Table34[Country]=B804,Table34[Year],0)),IF(Table34[Country]=B804,Table34[Year],"")))),"",INDEX(Table34[Upper secondary completion rate (%)],MATCH(MAX(IF(Table34[Country]=B804,Table34[Year],0)),IF(Table34[Country]=B804,Table34[Year],"")))*100))</f>
        <v>84.150109999999998</v>
      </c>
      <c r="M804" s="4">
        <f t="shared" si="27"/>
        <v>84.150109999999998</v>
      </c>
    </row>
    <row r="805" spans="1:13" ht="20.399999999999999" x14ac:dyDescent="0.25">
      <c r="A805" s="2" t="s">
        <v>211</v>
      </c>
      <c r="B805" s="2" t="s">
        <v>30</v>
      </c>
      <c r="C805" s="5">
        <v>1.05298</v>
      </c>
      <c r="D805" s="3"/>
      <c r="E805" s="3"/>
      <c r="F805" s="3"/>
      <c r="G805" s="3"/>
      <c r="H805" s="3"/>
      <c r="I805" s="3"/>
      <c r="J805" s="3">
        <f t="shared" si="26"/>
        <v>1.05298</v>
      </c>
      <c r="K805" s="3"/>
      <c r="L805" s="3">
        <f t="array" ref="L805">(IF(ISERROR(INDEX(Table34[Upper secondary completion rate (%)],MATCH(MAX(IF(Table34[Country]=B805,Table34[Year],0)),IF(Table34[Country]=B805,Table34[Year],"")))),"",INDEX(Table34[Upper secondary completion rate (%)],MATCH(MAX(IF(Table34[Country]=B805,Table34[Year],0)),IF(Table34[Country]=B805,Table34[Year],"")))*100))</f>
        <v>1.8163499999999999</v>
      </c>
      <c r="M805" s="3">
        <f t="shared" si="27"/>
        <v>1.05298</v>
      </c>
    </row>
    <row r="806" spans="1:13" ht="20.399999999999999" x14ac:dyDescent="0.25">
      <c r="A806" s="2" t="s">
        <v>211</v>
      </c>
      <c r="B806" s="2" t="s">
        <v>31</v>
      </c>
      <c r="C806" s="6">
        <v>3.6784400000000002</v>
      </c>
      <c r="D806" s="4"/>
      <c r="E806" s="4"/>
      <c r="F806" s="4"/>
      <c r="G806" s="4"/>
      <c r="H806" s="4"/>
      <c r="I806" s="4"/>
      <c r="J806" s="4">
        <f t="shared" si="26"/>
        <v>3.6784400000000002</v>
      </c>
      <c r="K806" s="4"/>
      <c r="L806" s="4">
        <f t="array" ref="L806">(IF(ISERROR(INDEX(Table34[Upper secondary completion rate (%)],MATCH(MAX(IF(Table34[Country]=B806,Table34[Year],0)),IF(Table34[Country]=B806,Table34[Year],"")))),"",INDEX(Table34[Upper secondary completion rate (%)],MATCH(MAX(IF(Table34[Country]=B806,Table34[Year],0)),IF(Table34[Country]=B806,Table34[Year],"")))*100))</f>
        <v>3.3961199999999998</v>
      </c>
      <c r="M806" s="4">
        <f t="shared" si="27"/>
        <v>3.6784400000000002</v>
      </c>
    </row>
    <row r="807" spans="1:13" ht="20.399999999999999" x14ac:dyDescent="0.25">
      <c r="A807" s="2" t="s">
        <v>211</v>
      </c>
      <c r="B807" s="2" t="s">
        <v>32</v>
      </c>
      <c r="C807" s="5">
        <v>15.46571</v>
      </c>
      <c r="D807" s="3"/>
      <c r="E807" s="3"/>
      <c r="F807" s="3"/>
      <c r="G807" s="5">
        <v>20.86448</v>
      </c>
      <c r="H807" s="3"/>
      <c r="I807" s="3"/>
      <c r="J807" s="3">
        <f t="shared" si="26"/>
        <v>20.86448</v>
      </c>
      <c r="K807" s="3"/>
      <c r="L807" s="3">
        <f t="array" ref="L807">(IF(ISERROR(INDEX(Table34[Upper secondary completion rate (%)],MATCH(MAX(IF(Table34[Country]=B807,Table34[Year],0)),IF(Table34[Country]=B807,Table34[Year],"")))),"",INDEX(Table34[Upper secondary completion rate (%)],MATCH(MAX(IF(Table34[Country]=B807,Table34[Year],0)),IF(Table34[Country]=B807,Table34[Year],"")))*100))</f>
        <v>16.515270000000001</v>
      </c>
      <c r="M807" s="3">
        <f t="shared" si="27"/>
        <v>20.86448</v>
      </c>
    </row>
    <row r="808" spans="1:13" ht="20.399999999999999" x14ac:dyDescent="0.25">
      <c r="A808" s="2" t="s">
        <v>211</v>
      </c>
      <c r="B808" s="2" t="s">
        <v>33</v>
      </c>
      <c r="C808" s="4"/>
      <c r="D808" s="6">
        <v>12.988020000000001</v>
      </c>
      <c r="E808" s="4"/>
      <c r="F808" s="4"/>
      <c r="G808" s="4"/>
      <c r="H808" s="4"/>
      <c r="I808" s="4"/>
      <c r="J808" s="4">
        <f t="shared" si="26"/>
        <v>12.988020000000001</v>
      </c>
      <c r="K808" s="4"/>
      <c r="L808" s="4">
        <f t="array" ref="L808">(IF(ISERROR(INDEX(Table34[Upper secondary completion rate (%)],MATCH(MAX(IF(Table34[Country]=B808,Table34[Year],0)),IF(Table34[Country]=B808,Table34[Year],"")))),"",INDEX(Table34[Upper secondary completion rate (%)],MATCH(MAX(IF(Table34[Country]=B808,Table34[Year],0)),IF(Table34[Country]=B808,Table34[Year],"")))*100))</f>
        <v>10.63991</v>
      </c>
      <c r="M808" s="4">
        <f t="shared" si="27"/>
        <v>12.988020000000001</v>
      </c>
    </row>
    <row r="809" spans="1:13" ht="20.399999999999999" x14ac:dyDescent="0.25">
      <c r="A809" s="2" t="s">
        <v>211</v>
      </c>
      <c r="B809" s="2" t="s">
        <v>34</v>
      </c>
      <c r="C809" s="3"/>
      <c r="D809" s="3"/>
      <c r="E809" s="3"/>
      <c r="F809" s="3"/>
      <c r="G809" s="3"/>
      <c r="H809" s="3"/>
      <c r="I809" s="3"/>
      <c r="J809" s="3" t="str">
        <f t="shared" si="26"/>
        <v/>
      </c>
      <c r="K809" s="3"/>
      <c r="L809" s="3">
        <f t="array" ref="L809">(IF(ISERROR(INDEX(Table34[Upper secondary completion rate (%)],MATCH(MAX(IF(Table34[Country]=B809,Table34[Year],0)),IF(Table34[Country]=B809,Table34[Year],"")))),"",INDEX(Table34[Upper secondary completion rate (%)],MATCH(MAX(IF(Table34[Country]=B809,Table34[Year],0)),IF(Table34[Country]=B809,Table34[Year],"")))*100))</f>
        <v>92.53658999999999</v>
      </c>
      <c r="M809" s="3">
        <f t="shared" si="27"/>
        <v>92.53658999999999</v>
      </c>
    </row>
    <row r="810" spans="1:13" ht="20.399999999999999" x14ac:dyDescent="0.25">
      <c r="A810" s="2" t="s">
        <v>211</v>
      </c>
      <c r="B810" s="2" t="s">
        <v>35</v>
      </c>
      <c r="C810" s="4"/>
      <c r="D810" s="4"/>
      <c r="E810" s="4"/>
      <c r="F810" s="4"/>
      <c r="G810" s="4"/>
      <c r="H810" s="4"/>
      <c r="I810" s="4"/>
      <c r="J810" s="4" t="str">
        <f t="shared" si="26"/>
        <v/>
      </c>
      <c r="K810" s="4"/>
      <c r="L810" s="4" t="str">
        <f t="array" ref="L810">(IF(ISERROR(INDEX(Table34[Upper secondary completion rate (%)],MATCH(MAX(IF(Table34[Country]=B810,Table34[Year],0)),IF(Table34[Country]=B810,Table34[Year],"")))),"",INDEX(Table34[Upper secondary completion rate (%)],MATCH(MAX(IF(Table34[Country]=B810,Table34[Year],0)),IF(Table34[Country]=B810,Table34[Year],"")))*100))</f>
        <v/>
      </c>
      <c r="M810" s="4" t="str">
        <f t="shared" si="27"/>
        <v/>
      </c>
    </row>
    <row r="811" spans="1:13" ht="20.399999999999999" x14ac:dyDescent="0.25">
      <c r="A811" s="2" t="s">
        <v>211</v>
      </c>
      <c r="B811" s="2" t="s">
        <v>36</v>
      </c>
      <c r="C811" s="3"/>
      <c r="D811" s="3"/>
      <c r="E811" s="3"/>
      <c r="F811" s="3"/>
      <c r="G811" s="3"/>
      <c r="H811" s="3"/>
      <c r="I811" s="3"/>
      <c r="J811" s="3" t="str">
        <f t="shared" si="26"/>
        <v/>
      </c>
      <c r="K811" s="3"/>
      <c r="L811" s="3">
        <f t="array" ref="L811">(IF(ISERROR(INDEX(Table34[Upper secondary completion rate (%)],MATCH(MAX(IF(Table34[Country]=B811,Table34[Year],0)),IF(Table34[Country]=B811,Table34[Year],"")))),"",INDEX(Table34[Upper secondary completion rate (%)],MATCH(MAX(IF(Table34[Country]=B811,Table34[Year],0)),IF(Table34[Country]=B811,Table34[Year],"")))*100))</f>
        <v>4.5133700000000001</v>
      </c>
      <c r="M811" s="3">
        <f t="shared" si="27"/>
        <v>4.5133700000000001</v>
      </c>
    </row>
    <row r="812" spans="1:13" ht="20.399999999999999" x14ac:dyDescent="0.25">
      <c r="A812" s="2" t="s">
        <v>211</v>
      </c>
      <c r="B812" s="2" t="s">
        <v>37</v>
      </c>
      <c r="C812" s="4"/>
      <c r="D812" s="4"/>
      <c r="E812" s="4"/>
      <c r="F812" s="4"/>
      <c r="G812" s="6">
        <v>5.4885700000000002</v>
      </c>
      <c r="H812" s="4"/>
      <c r="I812" s="4"/>
      <c r="J812" s="4">
        <f t="shared" si="26"/>
        <v>5.4885700000000002</v>
      </c>
      <c r="K812" s="4"/>
      <c r="L812" s="4">
        <f t="array" ref="L812">(IF(ISERROR(INDEX(Table34[Upper secondary completion rate (%)],MATCH(MAX(IF(Table34[Country]=B812,Table34[Year],0)),IF(Table34[Country]=B812,Table34[Year],"")))),"",INDEX(Table34[Upper secondary completion rate (%)],MATCH(MAX(IF(Table34[Country]=B812,Table34[Year],0)),IF(Table34[Country]=B812,Table34[Year],"")))*100))</f>
        <v>3.2131500000000002</v>
      </c>
      <c r="M812" s="4">
        <f t="shared" si="27"/>
        <v>5.4885700000000002</v>
      </c>
    </row>
    <row r="813" spans="1:13" ht="20.399999999999999" x14ac:dyDescent="0.25">
      <c r="A813" s="2" t="s">
        <v>211</v>
      </c>
      <c r="B813" s="2" t="s">
        <v>38</v>
      </c>
      <c r="C813" s="3"/>
      <c r="D813" s="3"/>
      <c r="E813" s="3"/>
      <c r="F813" s="3"/>
      <c r="G813" s="3"/>
      <c r="H813" s="3"/>
      <c r="I813" s="3"/>
      <c r="J813" s="3" t="str">
        <f t="shared" si="26"/>
        <v/>
      </c>
      <c r="K813" s="3"/>
      <c r="L813" s="3">
        <f t="array" ref="L813">(IF(ISERROR(INDEX(Table34[Upper secondary completion rate (%)],MATCH(MAX(IF(Table34[Country]=B813,Table34[Year],0)),IF(Table34[Country]=B813,Table34[Year],"")))),"",INDEX(Table34[Upper secondary completion rate (%)],MATCH(MAX(IF(Table34[Country]=B813,Table34[Year],0)),IF(Table34[Country]=B813,Table34[Year],"")))*100))</f>
        <v>46.843730000000001</v>
      </c>
      <c r="M813" s="3">
        <f t="shared" si="27"/>
        <v>46.843730000000001</v>
      </c>
    </row>
    <row r="814" spans="1:13" ht="20.399999999999999" x14ac:dyDescent="0.25">
      <c r="A814" s="2" t="s">
        <v>211</v>
      </c>
      <c r="B814" s="2" t="s">
        <v>39</v>
      </c>
      <c r="C814" s="4"/>
      <c r="D814" s="4"/>
      <c r="E814" s="4"/>
      <c r="F814" s="4"/>
      <c r="G814" s="4"/>
      <c r="H814" s="4"/>
      <c r="I814" s="4"/>
      <c r="J814" s="4" t="str">
        <f t="shared" si="26"/>
        <v/>
      </c>
      <c r="K814" s="4"/>
      <c r="L814" s="4">
        <f t="array" ref="L814">(IF(ISERROR(INDEX(Table34[Upper secondary completion rate (%)],MATCH(MAX(IF(Table34[Country]=B814,Table34[Year],0)),IF(Table34[Country]=B814,Table34[Year],"")))),"",INDEX(Table34[Upper secondary completion rate (%)],MATCH(MAX(IF(Table34[Country]=B814,Table34[Year],0)),IF(Table34[Country]=B814,Table34[Year],"")))*100))</f>
        <v>38.547319999999999</v>
      </c>
      <c r="M814" s="4">
        <f t="shared" si="27"/>
        <v>38.547319999999999</v>
      </c>
    </row>
    <row r="815" spans="1:13" ht="20.399999999999999" x14ac:dyDescent="0.25">
      <c r="A815" s="2" t="s">
        <v>211</v>
      </c>
      <c r="B815" s="2" t="s">
        <v>40</v>
      </c>
      <c r="C815" s="5">
        <v>68.397090000000006</v>
      </c>
      <c r="D815" s="3"/>
      <c r="E815" s="3"/>
      <c r="F815" s="3"/>
      <c r="G815" s="3"/>
      <c r="H815" s="3"/>
      <c r="I815" s="3"/>
      <c r="J815" s="3">
        <f t="shared" si="26"/>
        <v>68.397090000000006</v>
      </c>
      <c r="K815" s="3"/>
      <c r="L815" s="3">
        <f t="array" ref="L815">(IF(ISERROR(INDEX(Table34[Upper secondary completion rate (%)],MATCH(MAX(IF(Table34[Country]=B815,Table34[Year],0)),IF(Table34[Country]=B815,Table34[Year],"")))),"",INDEX(Table34[Upper secondary completion rate (%)],MATCH(MAX(IF(Table34[Country]=B815,Table34[Year],0)),IF(Table34[Country]=B815,Table34[Year],"")))*100))</f>
        <v>66.925129999999996</v>
      </c>
      <c r="M815" s="3">
        <f t="shared" si="27"/>
        <v>68.397090000000006</v>
      </c>
    </row>
    <row r="816" spans="1:13" ht="20.399999999999999" x14ac:dyDescent="0.25">
      <c r="A816" s="2" t="s">
        <v>211</v>
      </c>
      <c r="B816" s="2" t="s">
        <v>41</v>
      </c>
      <c r="C816" s="4"/>
      <c r="D816" s="4"/>
      <c r="E816" s="4"/>
      <c r="F816" s="4"/>
      <c r="G816" s="4"/>
      <c r="H816" s="4"/>
      <c r="I816" s="4"/>
      <c r="J816" s="4" t="str">
        <f t="shared" si="26"/>
        <v/>
      </c>
      <c r="K816" s="4"/>
      <c r="L816" s="4">
        <f t="array" ref="L816">(IF(ISERROR(INDEX(Table34[Upper secondary completion rate (%)],MATCH(MAX(IF(Table34[Country]=B816,Table34[Year],0)),IF(Table34[Country]=B816,Table34[Year],"")))),"",INDEX(Table34[Upper secondary completion rate (%)],MATCH(MAX(IF(Table34[Country]=B816,Table34[Year],0)),IF(Table34[Country]=B816,Table34[Year],"")))*100))</f>
        <v>26.979690000000002</v>
      </c>
      <c r="M816" s="4">
        <f t="shared" si="27"/>
        <v>26.979690000000002</v>
      </c>
    </row>
    <row r="817" spans="1:13" ht="20.399999999999999" x14ac:dyDescent="0.25">
      <c r="A817" s="2" t="s">
        <v>211</v>
      </c>
      <c r="B817" s="2" t="s">
        <v>42</v>
      </c>
      <c r="C817" s="3"/>
      <c r="D817" s="3"/>
      <c r="E817" s="5">
        <v>14.90875</v>
      </c>
      <c r="F817" s="3"/>
      <c r="G817" s="3"/>
      <c r="H817" s="3"/>
      <c r="I817" s="3"/>
      <c r="J817" s="3">
        <f t="shared" si="26"/>
        <v>14.90875</v>
      </c>
      <c r="K817" s="3"/>
      <c r="L817" s="3">
        <f t="array" ref="L817">(IF(ISERROR(INDEX(Table34[Upper secondary completion rate (%)],MATCH(MAX(IF(Table34[Country]=B817,Table34[Year],0)),IF(Table34[Country]=B817,Table34[Year],"")))),"",INDEX(Table34[Upper secondary completion rate (%)],MATCH(MAX(IF(Table34[Country]=B817,Table34[Year],0)),IF(Table34[Country]=B817,Table34[Year],"")))*100))</f>
        <v>14.067309999999999</v>
      </c>
      <c r="M817" s="3">
        <f t="shared" si="27"/>
        <v>14.90875</v>
      </c>
    </row>
    <row r="818" spans="1:13" ht="20.399999999999999" x14ac:dyDescent="0.25">
      <c r="A818" s="2" t="s">
        <v>211</v>
      </c>
      <c r="B818" s="2" t="s">
        <v>43</v>
      </c>
      <c r="C818" s="4"/>
      <c r="D818" s="6">
        <v>55.747300000000003</v>
      </c>
      <c r="E818" s="4"/>
      <c r="F818" s="4"/>
      <c r="G818" s="4"/>
      <c r="H818" s="4"/>
      <c r="I818" s="4"/>
      <c r="J818" s="4">
        <f t="shared" ref="J818:J881" si="28">IFERROR(LOOKUP(2,1/(C818:I818&lt;&gt;""),C818:I818),"")</f>
        <v>55.747300000000003</v>
      </c>
      <c r="K818" s="4"/>
      <c r="L818" s="4">
        <f t="array" ref="L818">(IF(ISERROR(INDEX(Table34[Upper secondary completion rate (%)],MATCH(MAX(IF(Table34[Country]=B818,Table34[Year],0)),IF(Table34[Country]=B818,Table34[Year],"")))),"",INDEX(Table34[Upper secondary completion rate (%)],MATCH(MAX(IF(Table34[Country]=B818,Table34[Year],0)),IF(Table34[Country]=B818,Table34[Year],"")))*100))</f>
        <v>30.637579999999996</v>
      </c>
      <c r="M818" s="4">
        <f t="shared" ref="M818:M881" si="29">IF(ISNUMBER(J818),J818,IF(ISNUMBER(K818),K818,IF(ISBLANK(L818),"",L818)))</f>
        <v>55.747300000000003</v>
      </c>
    </row>
    <row r="819" spans="1:13" ht="20.399999999999999" x14ac:dyDescent="0.25">
      <c r="A819" s="2" t="s">
        <v>211</v>
      </c>
      <c r="B819" s="2" t="s">
        <v>44</v>
      </c>
      <c r="C819" s="3"/>
      <c r="D819" s="3"/>
      <c r="E819" s="5">
        <v>11.10065</v>
      </c>
      <c r="F819" s="3"/>
      <c r="G819" s="3"/>
      <c r="H819" s="3"/>
      <c r="I819" s="3"/>
      <c r="J819" s="3">
        <f t="shared" si="28"/>
        <v>11.10065</v>
      </c>
      <c r="K819" s="3"/>
      <c r="L819" s="3">
        <f t="array" ref="L819">(IF(ISERROR(INDEX(Table34[Upper secondary completion rate (%)],MATCH(MAX(IF(Table34[Country]=B819,Table34[Year],0)),IF(Table34[Country]=B819,Table34[Year],"")))),"",INDEX(Table34[Upper secondary completion rate (%)],MATCH(MAX(IF(Table34[Country]=B819,Table34[Year],0)),IF(Table34[Country]=B819,Table34[Year],"")))*100))</f>
        <v>11.33169</v>
      </c>
      <c r="M819" s="3">
        <f t="shared" si="29"/>
        <v>11.10065</v>
      </c>
    </row>
    <row r="820" spans="1:13" ht="20.399999999999999" x14ac:dyDescent="0.25">
      <c r="A820" s="2" t="s">
        <v>211</v>
      </c>
      <c r="B820" s="2" t="s">
        <v>45</v>
      </c>
      <c r="C820" s="4"/>
      <c r="D820" s="4"/>
      <c r="E820" s="4"/>
      <c r="F820" s="4"/>
      <c r="G820" s="4"/>
      <c r="H820" s="4"/>
      <c r="I820" s="4"/>
      <c r="J820" s="4" t="str">
        <f t="shared" si="28"/>
        <v/>
      </c>
      <c r="K820" s="4"/>
      <c r="L820" s="4">
        <f t="array" ref="L820">(IF(ISERROR(INDEX(Table34[Upper secondary completion rate (%)],MATCH(MAX(IF(Table34[Country]=B820,Table34[Year],0)),IF(Table34[Country]=B820,Table34[Year],"")))),"",INDEX(Table34[Upper secondary completion rate (%)],MATCH(MAX(IF(Table34[Country]=B820,Table34[Year],0)),IF(Table34[Country]=B820,Table34[Year],"")))*100))</f>
        <v>95.228139999999996</v>
      </c>
      <c r="M820" s="4">
        <f t="shared" si="29"/>
        <v>95.228139999999996</v>
      </c>
    </row>
    <row r="821" spans="1:13" ht="20.399999999999999" x14ac:dyDescent="0.25">
      <c r="A821" s="2" t="s">
        <v>211</v>
      </c>
      <c r="B821" s="2" t="s">
        <v>46</v>
      </c>
      <c r="C821" s="3"/>
      <c r="D821" s="3"/>
      <c r="E821" s="3"/>
      <c r="F821" s="3"/>
      <c r="G821" s="5">
        <v>86.434889999999996</v>
      </c>
      <c r="H821" s="3"/>
      <c r="I821" s="3"/>
      <c r="J821" s="3">
        <f t="shared" si="28"/>
        <v>86.434889999999996</v>
      </c>
      <c r="K821" s="3"/>
      <c r="L821" s="3" t="str">
        <f t="array" ref="L821">(IF(ISERROR(INDEX(Table34[Upper secondary completion rate (%)],MATCH(MAX(IF(Table34[Country]=B821,Table34[Year],0)),IF(Table34[Country]=B821,Table34[Year],"")))),"",INDEX(Table34[Upper secondary completion rate (%)],MATCH(MAX(IF(Table34[Country]=B821,Table34[Year],0)),IF(Table34[Country]=B821,Table34[Year],"")))*100))</f>
        <v/>
      </c>
      <c r="M821" s="3">
        <f t="shared" si="29"/>
        <v>86.434889999999996</v>
      </c>
    </row>
    <row r="822" spans="1:13" ht="20.399999999999999" x14ac:dyDescent="0.25">
      <c r="A822" s="2" t="s">
        <v>211</v>
      </c>
      <c r="B822" s="2" t="s">
        <v>47</v>
      </c>
      <c r="C822" s="4"/>
      <c r="D822" s="4"/>
      <c r="E822" s="4"/>
      <c r="F822" s="4"/>
      <c r="G822" s="4"/>
      <c r="H822" s="4"/>
      <c r="I822" s="4"/>
      <c r="J822" s="4" t="str">
        <f t="shared" si="28"/>
        <v/>
      </c>
      <c r="K822" s="4"/>
      <c r="L822" s="4">
        <f t="array" ref="L822">(IF(ISERROR(INDEX(Table34[Upper secondary completion rate (%)],MATCH(MAX(IF(Table34[Country]=B822,Table34[Year],0)),IF(Table34[Country]=B822,Table34[Year],"")))),"",INDEX(Table34[Upper secondary completion rate (%)],MATCH(MAX(IF(Table34[Country]=B822,Table34[Year],0)),IF(Table34[Country]=B822,Table34[Year],"")))*100))</f>
        <v>93.829390000000004</v>
      </c>
      <c r="M822" s="4">
        <f t="shared" si="29"/>
        <v>93.829390000000004</v>
      </c>
    </row>
    <row r="823" spans="1:13" ht="20.399999999999999" x14ac:dyDescent="0.25">
      <c r="A823" s="2" t="s">
        <v>211</v>
      </c>
      <c r="B823" s="2" t="s">
        <v>48</v>
      </c>
      <c r="C823" s="3"/>
      <c r="D823" s="3"/>
      <c r="E823" s="3"/>
      <c r="F823" s="3"/>
      <c r="G823" s="3"/>
      <c r="H823" s="3"/>
      <c r="I823" s="3"/>
      <c r="J823" s="3" t="str">
        <f t="shared" si="28"/>
        <v/>
      </c>
      <c r="K823" s="3"/>
      <c r="L823" s="3">
        <f t="array" ref="L823">(IF(ISERROR(INDEX(Table34[Upper secondary completion rate (%)],MATCH(MAX(IF(Table34[Country]=B823,Table34[Year],0)),IF(Table34[Country]=B823,Table34[Year],"")))),"",INDEX(Table34[Upper secondary completion rate (%)],MATCH(MAX(IF(Table34[Country]=B823,Table34[Year],0)),IF(Table34[Country]=B823,Table34[Year],"")))*100))</f>
        <v>88.88694000000001</v>
      </c>
      <c r="M823" s="3">
        <f t="shared" si="29"/>
        <v>88.88694000000001</v>
      </c>
    </row>
    <row r="824" spans="1:13" ht="20.399999999999999" x14ac:dyDescent="0.25">
      <c r="A824" s="2" t="s">
        <v>211</v>
      </c>
      <c r="B824" s="2" t="s">
        <v>49</v>
      </c>
      <c r="C824" s="4"/>
      <c r="D824" s="4"/>
      <c r="E824" s="4"/>
      <c r="F824" s="4"/>
      <c r="G824" s="4"/>
      <c r="H824" s="4"/>
      <c r="I824" s="4"/>
      <c r="J824" s="4" t="str">
        <f t="shared" si="28"/>
        <v/>
      </c>
      <c r="K824" s="4"/>
      <c r="L824" s="4" t="str">
        <f t="array" ref="L824">(IF(ISERROR(INDEX(Table34[Upper secondary completion rate (%)],MATCH(MAX(IF(Table34[Country]=B824,Table34[Year],0)),IF(Table34[Country]=B824,Table34[Year],"")))),"",INDEX(Table34[Upper secondary completion rate (%)],MATCH(MAX(IF(Table34[Country]=B824,Table34[Year],0)),IF(Table34[Country]=B824,Table34[Year],"")))*100))</f>
        <v/>
      </c>
      <c r="M824" s="4" t="str">
        <f t="shared" si="29"/>
        <v/>
      </c>
    </row>
    <row r="825" spans="1:13" ht="20.399999999999999" x14ac:dyDescent="0.25">
      <c r="A825" s="2" t="s">
        <v>211</v>
      </c>
      <c r="B825" s="2" t="s">
        <v>50</v>
      </c>
      <c r="C825" s="5">
        <v>10.837949999999999</v>
      </c>
      <c r="D825" s="3"/>
      <c r="E825" s="3"/>
      <c r="F825" s="5">
        <v>21.289300000000001</v>
      </c>
      <c r="G825" s="3"/>
      <c r="H825" s="3"/>
      <c r="I825" s="3"/>
      <c r="J825" s="3">
        <f t="shared" si="28"/>
        <v>21.289300000000001</v>
      </c>
      <c r="K825" s="3"/>
      <c r="L825" s="3">
        <f t="array" ref="L825">(IF(ISERROR(INDEX(Table34[Upper secondary completion rate (%)],MATCH(MAX(IF(Table34[Country]=B825,Table34[Year],0)),IF(Table34[Country]=B825,Table34[Year],"")))),"",INDEX(Table34[Upper secondary completion rate (%)],MATCH(MAX(IF(Table34[Country]=B825,Table34[Year],0)),IF(Table34[Country]=B825,Table34[Year],"")))*100))</f>
        <v>17.633499999999998</v>
      </c>
      <c r="M825" s="3">
        <f t="shared" si="29"/>
        <v>21.289300000000001</v>
      </c>
    </row>
    <row r="826" spans="1:13" ht="20.399999999999999" x14ac:dyDescent="0.25">
      <c r="A826" s="2" t="s">
        <v>211</v>
      </c>
      <c r="B826" s="2" t="s">
        <v>51</v>
      </c>
      <c r="C826" s="4"/>
      <c r="D826" s="4"/>
      <c r="E826" s="4"/>
      <c r="F826" s="4"/>
      <c r="G826" s="4"/>
      <c r="H826" s="4"/>
      <c r="I826" s="4"/>
      <c r="J826" s="4" t="str">
        <f t="shared" si="28"/>
        <v/>
      </c>
      <c r="K826" s="4"/>
      <c r="L826" s="4">
        <f t="array" ref="L826">(IF(ISERROR(INDEX(Table34[Upper secondary completion rate (%)],MATCH(MAX(IF(Table34[Country]=B826,Table34[Year],0)),IF(Table34[Country]=B826,Table34[Year],"")))),"",INDEX(Table34[Upper secondary completion rate (%)],MATCH(MAX(IF(Table34[Country]=B826,Table34[Year],0)),IF(Table34[Country]=B826,Table34[Year],"")))*100))</f>
        <v>75.299400000000006</v>
      </c>
      <c r="M826" s="4">
        <f t="shared" si="29"/>
        <v>75.299400000000006</v>
      </c>
    </row>
    <row r="827" spans="1:13" ht="20.399999999999999" x14ac:dyDescent="0.25">
      <c r="A827" s="2" t="s">
        <v>211</v>
      </c>
      <c r="B827" s="2" t="s">
        <v>52</v>
      </c>
      <c r="C827" s="3"/>
      <c r="D827" s="3"/>
      <c r="E827" s="3"/>
      <c r="F827" s="3"/>
      <c r="G827" s="3"/>
      <c r="H827" s="3"/>
      <c r="I827" s="3"/>
      <c r="J827" s="3" t="str">
        <f t="shared" si="28"/>
        <v/>
      </c>
      <c r="K827" s="3"/>
      <c r="L827" s="3" t="str">
        <f t="array" ref="L827">(IF(ISERROR(INDEX(Table34[Upper secondary completion rate (%)],MATCH(MAX(IF(Table34[Country]=B827,Table34[Year],0)),IF(Table34[Country]=B827,Table34[Year],"")))),"",INDEX(Table34[Upper secondary completion rate (%)],MATCH(MAX(IF(Table34[Country]=B827,Table34[Year],0)),IF(Table34[Country]=B827,Table34[Year],"")))*100))</f>
        <v/>
      </c>
      <c r="M827" s="3" t="str">
        <f t="shared" si="29"/>
        <v/>
      </c>
    </row>
    <row r="828" spans="1:13" ht="20.399999999999999" x14ac:dyDescent="0.25">
      <c r="A828" s="2" t="s">
        <v>211</v>
      </c>
      <c r="B828" s="2" t="s">
        <v>53</v>
      </c>
      <c r="C828" s="4"/>
      <c r="D828" s="4"/>
      <c r="E828" s="4"/>
      <c r="F828" s="4"/>
      <c r="G828" s="4"/>
      <c r="H828" s="4"/>
      <c r="I828" s="4"/>
      <c r="J828" s="4" t="str">
        <f t="shared" si="28"/>
        <v/>
      </c>
      <c r="K828" s="4"/>
      <c r="L828" s="4" t="str">
        <f t="array" ref="L828">(IF(ISERROR(INDEX(Table34[Upper secondary completion rate (%)],MATCH(MAX(IF(Table34[Country]=B828,Table34[Year],0)),IF(Table34[Country]=B828,Table34[Year],"")))),"",INDEX(Table34[Upper secondary completion rate (%)],MATCH(MAX(IF(Table34[Country]=B828,Table34[Year],0)),IF(Table34[Country]=B828,Table34[Year],"")))*100))</f>
        <v/>
      </c>
      <c r="M828" s="4" t="str">
        <f t="shared" si="29"/>
        <v/>
      </c>
    </row>
    <row r="829" spans="1:13" ht="20.399999999999999" x14ac:dyDescent="0.25">
      <c r="A829" s="2" t="s">
        <v>211</v>
      </c>
      <c r="B829" s="2" t="s">
        <v>54</v>
      </c>
      <c r="C829" s="3"/>
      <c r="D829" s="3"/>
      <c r="E829" s="3"/>
      <c r="F829" s="5">
        <v>63.259880000000003</v>
      </c>
      <c r="G829" s="3"/>
      <c r="H829" s="3"/>
      <c r="I829" s="3"/>
      <c r="J829" s="3">
        <f t="shared" si="28"/>
        <v>63.259880000000003</v>
      </c>
      <c r="K829" s="3"/>
      <c r="L829" s="3">
        <f t="array" ref="L829">(IF(ISERROR(INDEX(Table34[Upper secondary completion rate (%)],MATCH(MAX(IF(Table34[Country]=B829,Table34[Year],0)),IF(Table34[Country]=B829,Table34[Year],"")))),"",INDEX(Table34[Upper secondary completion rate (%)],MATCH(MAX(IF(Table34[Country]=B829,Table34[Year],0)),IF(Table34[Country]=B829,Table34[Year],"")))*100))</f>
        <v>64.232410000000002</v>
      </c>
      <c r="M829" s="3">
        <f t="shared" si="29"/>
        <v>63.259880000000003</v>
      </c>
    </row>
    <row r="830" spans="1:13" ht="20.399999999999999" x14ac:dyDescent="0.25">
      <c r="A830" s="2" t="s">
        <v>211</v>
      </c>
      <c r="B830" s="2" t="s">
        <v>55</v>
      </c>
      <c r="C830" s="4"/>
      <c r="D830" s="4"/>
      <c r="E830" s="4"/>
      <c r="F830" s="4"/>
      <c r="G830" s="4"/>
      <c r="H830" s="4"/>
      <c r="I830" s="4"/>
      <c r="J830" s="4" t="str">
        <f t="shared" si="28"/>
        <v/>
      </c>
      <c r="K830" s="4"/>
      <c r="L830" s="4">
        <f t="array" ref="L830">(IF(ISERROR(INDEX(Table34[Upper secondary completion rate (%)],MATCH(MAX(IF(Table34[Country]=B830,Table34[Year],0)),IF(Table34[Country]=B830,Table34[Year],"")))),"",INDEX(Table34[Upper secondary completion rate (%)],MATCH(MAX(IF(Table34[Country]=B830,Table34[Year],0)),IF(Table34[Country]=B830,Table34[Year],"")))*100))</f>
        <v>63.049980000000005</v>
      </c>
      <c r="M830" s="4">
        <f t="shared" si="29"/>
        <v>63.049980000000005</v>
      </c>
    </row>
    <row r="831" spans="1:13" ht="20.399999999999999" x14ac:dyDescent="0.25">
      <c r="A831" s="2" t="s">
        <v>211</v>
      </c>
      <c r="B831" s="2" t="s">
        <v>56</v>
      </c>
      <c r="C831" s="3"/>
      <c r="D831" s="3"/>
      <c r="E831" s="3"/>
      <c r="F831" s="3"/>
      <c r="G831" s="5">
        <v>40.948549999999997</v>
      </c>
      <c r="H831" s="3"/>
      <c r="I831" s="3"/>
      <c r="J831" s="3">
        <f t="shared" si="28"/>
        <v>40.948549999999997</v>
      </c>
      <c r="K831" s="3"/>
      <c r="L831" s="3">
        <f t="array" ref="L831">(IF(ISERROR(INDEX(Table34[Upper secondary completion rate (%)],MATCH(MAX(IF(Table34[Country]=B831,Table34[Year],0)),IF(Table34[Country]=B831,Table34[Year],"")))),"",INDEX(Table34[Upper secondary completion rate (%)],MATCH(MAX(IF(Table34[Country]=B831,Table34[Year],0)),IF(Table34[Country]=B831,Table34[Year],"")))*100))</f>
        <v>67.637280000000004</v>
      </c>
      <c r="M831" s="3">
        <f t="shared" si="29"/>
        <v>40.948549999999997</v>
      </c>
    </row>
    <row r="832" spans="1:13" ht="20.399999999999999" x14ac:dyDescent="0.25">
      <c r="A832" s="2" t="s">
        <v>211</v>
      </c>
      <c r="B832" s="2" t="s">
        <v>57</v>
      </c>
      <c r="C832" s="4"/>
      <c r="D832" s="4"/>
      <c r="E832" s="4"/>
      <c r="F832" s="4"/>
      <c r="G832" s="4"/>
      <c r="H832" s="4"/>
      <c r="I832" s="4"/>
      <c r="J832" s="4" t="str">
        <f t="shared" si="28"/>
        <v/>
      </c>
      <c r="K832" s="4"/>
      <c r="L832" s="4" t="str">
        <f t="array" ref="L832">(IF(ISERROR(INDEX(Table34[Upper secondary completion rate (%)],MATCH(MAX(IF(Table34[Country]=B832,Table34[Year],0)),IF(Table34[Country]=B832,Table34[Year],"")))),"",INDEX(Table34[Upper secondary completion rate (%)],MATCH(MAX(IF(Table34[Country]=B832,Table34[Year],0)),IF(Table34[Country]=B832,Table34[Year],"")))*100))</f>
        <v/>
      </c>
      <c r="M832" s="4" t="str">
        <f t="shared" si="29"/>
        <v/>
      </c>
    </row>
    <row r="833" spans="1:13" ht="20.399999999999999" x14ac:dyDescent="0.25">
      <c r="A833" s="2" t="s">
        <v>211</v>
      </c>
      <c r="B833" s="2" t="s">
        <v>58</v>
      </c>
      <c r="C833" s="3"/>
      <c r="D833" s="3"/>
      <c r="E833" s="3"/>
      <c r="F833" s="3"/>
      <c r="G833" s="3"/>
      <c r="H833" s="3"/>
      <c r="I833" s="3"/>
      <c r="J833" s="3" t="str">
        <f t="shared" si="28"/>
        <v/>
      </c>
      <c r="K833" s="3"/>
      <c r="L833" s="3" t="str">
        <f t="array" ref="L833">(IF(ISERROR(INDEX(Table34[Upper secondary completion rate (%)],MATCH(MAX(IF(Table34[Country]=B833,Table34[Year],0)),IF(Table34[Country]=B833,Table34[Year],"")))),"",INDEX(Table34[Upper secondary completion rate (%)],MATCH(MAX(IF(Table34[Country]=B833,Table34[Year],0)),IF(Table34[Country]=B833,Table34[Year],"")))*100))</f>
        <v/>
      </c>
      <c r="M833" s="3" t="str">
        <f t="shared" si="29"/>
        <v/>
      </c>
    </row>
    <row r="834" spans="1:13" ht="20.399999999999999" x14ac:dyDescent="0.25">
      <c r="A834" s="2" t="s">
        <v>211</v>
      </c>
      <c r="B834" s="2" t="s">
        <v>59</v>
      </c>
      <c r="C834" s="4"/>
      <c r="D834" s="4"/>
      <c r="E834" s="4"/>
      <c r="F834" s="4"/>
      <c r="G834" s="4"/>
      <c r="H834" s="4"/>
      <c r="I834" s="4"/>
      <c r="J834" s="4" t="str">
        <f t="shared" si="28"/>
        <v/>
      </c>
      <c r="K834" s="4"/>
      <c r="L834" s="4" t="str">
        <f t="array" ref="L834">(IF(ISERROR(INDEX(Table34[Upper secondary completion rate (%)],MATCH(MAX(IF(Table34[Country]=B834,Table34[Year],0)),IF(Table34[Country]=B834,Table34[Year],"")))),"",INDEX(Table34[Upper secondary completion rate (%)],MATCH(MAX(IF(Table34[Country]=B834,Table34[Year],0)),IF(Table34[Country]=B834,Table34[Year],"")))*100))</f>
        <v/>
      </c>
      <c r="M834" s="4" t="str">
        <f t="shared" si="29"/>
        <v/>
      </c>
    </row>
    <row r="835" spans="1:13" ht="20.399999999999999" x14ac:dyDescent="0.25">
      <c r="A835" s="2" t="s">
        <v>211</v>
      </c>
      <c r="B835" s="2" t="s">
        <v>60</v>
      </c>
      <c r="C835" s="3"/>
      <c r="D835" s="3"/>
      <c r="E835" s="3"/>
      <c r="F835" s="3"/>
      <c r="G835" s="3"/>
      <c r="H835" s="3"/>
      <c r="I835" s="3"/>
      <c r="J835" s="3" t="str">
        <f t="shared" si="28"/>
        <v/>
      </c>
      <c r="K835" s="3"/>
      <c r="L835" s="3">
        <f t="array" ref="L835">(IF(ISERROR(INDEX(Table34[Upper secondary completion rate (%)],MATCH(MAX(IF(Table34[Country]=B835,Table34[Year],0)),IF(Table34[Country]=B835,Table34[Year],"")))),"",INDEX(Table34[Upper secondary completion rate (%)],MATCH(MAX(IF(Table34[Country]=B835,Table34[Year],0)),IF(Table34[Country]=B835,Table34[Year],"")))*100))</f>
        <v>86.645479999999992</v>
      </c>
      <c r="M835" s="3">
        <f t="shared" si="29"/>
        <v>86.645479999999992</v>
      </c>
    </row>
    <row r="836" spans="1:13" ht="20.399999999999999" x14ac:dyDescent="0.25">
      <c r="A836" s="2" t="s">
        <v>211</v>
      </c>
      <c r="B836" s="2" t="s">
        <v>61</v>
      </c>
      <c r="C836" s="4"/>
      <c r="D836" s="6">
        <v>11.885009999999999</v>
      </c>
      <c r="E836" s="4"/>
      <c r="F836" s="4"/>
      <c r="G836" s="4"/>
      <c r="H836" s="4"/>
      <c r="I836" s="4"/>
      <c r="J836" s="4">
        <f t="shared" si="28"/>
        <v>11.885009999999999</v>
      </c>
      <c r="K836" s="4"/>
      <c r="L836" s="4">
        <f t="array" ref="L836">(IF(ISERROR(INDEX(Table34[Upper secondary completion rate (%)],MATCH(MAX(IF(Table34[Country]=B836,Table34[Year],0)),IF(Table34[Country]=B836,Table34[Year],"")))),"",INDEX(Table34[Upper secondary completion rate (%)],MATCH(MAX(IF(Table34[Country]=B836,Table34[Year],0)),IF(Table34[Country]=B836,Table34[Year],"")))*100))</f>
        <v>8.3669700000000002</v>
      </c>
      <c r="M836" s="4">
        <f t="shared" si="29"/>
        <v>11.885009999999999</v>
      </c>
    </row>
    <row r="837" spans="1:13" ht="20.399999999999999" x14ac:dyDescent="0.25">
      <c r="A837" s="2" t="s">
        <v>211</v>
      </c>
      <c r="B837" s="2" t="s">
        <v>62</v>
      </c>
      <c r="C837" s="3"/>
      <c r="D837" s="3"/>
      <c r="E837" s="3"/>
      <c r="F837" s="3"/>
      <c r="G837" s="3"/>
      <c r="H837" s="3"/>
      <c r="I837" s="3"/>
      <c r="J837" s="3" t="str">
        <f t="shared" si="28"/>
        <v/>
      </c>
      <c r="K837" s="3"/>
      <c r="L837" s="3" t="str">
        <f t="array" ref="L837">(IF(ISERROR(INDEX(Table34[Upper secondary completion rate (%)],MATCH(MAX(IF(Table34[Country]=B837,Table34[Year],0)),IF(Table34[Country]=B837,Table34[Year],"")))),"",INDEX(Table34[Upper secondary completion rate (%)],MATCH(MAX(IF(Table34[Country]=B837,Table34[Year],0)),IF(Table34[Country]=B837,Table34[Year],"")))*100))</f>
        <v/>
      </c>
      <c r="M837" s="3" t="str">
        <f t="shared" si="29"/>
        <v/>
      </c>
    </row>
    <row r="838" spans="1:13" ht="20.399999999999999" x14ac:dyDescent="0.25">
      <c r="A838" s="2" t="s">
        <v>211</v>
      </c>
      <c r="B838" s="2" t="s">
        <v>63</v>
      </c>
      <c r="C838" s="4"/>
      <c r="D838" s="4"/>
      <c r="E838" s="4"/>
      <c r="F838" s="4"/>
      <c r="G838" s="4"/>
      <c r="H838" s="4"/>
      <c r="I838" s="4"/>
      <c r="J838" s="4" t="str">
        <f t="shared" si="28"/>
        <v/>
      </c>
      <c r="K838" s="4"/>
      <c r="L838" s="4">
        <f t="array" ref="L838">(IF(ISERROR(INDEX(Table34[Upper secondary completion rate (%)],MATCH(MAX(IF(Table34[Country]=B838,Table34[Year],0)),IF(Table34[Country]=B838,Table34[Year],"")))),"",INDEX(Table34[Upper secondary completion rate (%)],MATCH(MAX(IF(Table34[Country]=B838,Table34[Year],0)),IF(Table34[Country]=B838,Table34[Year],"")))*100))</f>
        <v>90.08762999999999</v>
      </c>
      <c r="M838" s="4">
        <f t="shared" si="29"/>
        <v>90.08762999999999</v>
      </c>
    </row>
    <row r="839" spans="1:13" ht="20.399999999999999" x14ac:dyDescent="0.25">
      <c r="A839" s="2" t="s">
        <v>211</v>
      </c>
      <c r="B839" s="2" t="s">
        <v>64</v>
      </c>
      <c r="C839" s="3"/>
      <c r="D839" s="3"/>
      <c r="E839" s="3"/>
      <c r="F839" s="3"/>
      <c r="G839" s="3"/>
      <c r="H839" s="3"/>
      <c r="I839" s="3"/>
      <c r="J839" s="3" t="str">
        <f t="shared" si="28"/>
        <v/>
      </c>
      <c r="K839" s="3"/>
      <c r="L839" s="3">
        <f t="array" ref="L839">(IF(ISERROR(INDEX(Table34[Upper secondary completion rate (%)],MATCH(MAX(IF(Table34[Country]=B839,Table34[Year],0)),IF(Table34[Country]=B839,Table34[Year],"")))),"",INDEX(Table34[Upper secondary completion rate (%)],MATCH(MAX(IF(Table34[Country]=B839,Table34[Year],0)),IF(Table34[Country]=B839,Table34[Year],"")))*100))</f>
        <v>89.775559999999999</v>
      </c>
      <c r="M839" s="3">
        <f t="shared" si="29"/>
        <v>89.775559999999999</v>
      </c>
    </row>
    <row r="840" spans="1:13" ht="20.399999999999999" x14ac:dyDescent="0.25">
      <c r="A840" s="2" t="s">
        <v>211</v>
      </c>
      <c r="B840" s="2" t="s">
        <v>65</v>
      </c>
      <c r="C840" s="4"/>
      <c r="D840" s="4"/>
      <c r="E840" s="6">
        <v>10.813230000000001</v>
      </c>
      <c r="F840" s="4"/>
      <c r="G840" s="4"/>
      <c r="H840" s="4"/>
      <c r="I840" s="4"/>
      <c r="J840" s="4">
        <f t="shared" si="28"/>
        <v>10.813230000000001</v>
      </c>
      <c r="K840" s="4"/>
      <c r="L840" s="4">
        <f t="array" ref="L840">(IF(ISERROR(INDEX(Table34[Upper secondary completion rate (%)],MATCH(MAX(IF(Table34[Country]=B840,Table34[Year],0)),IF(Table34[Country]=B840,Table34[Year],"")))),"",INDEX(Table34[Upper secondary completion rate (%)],MATCH(MAX(IF(Table34[Country]=B840,Table34[Year],0)),IF(Table34[Country]=B840,Table34[Year],"")))*100))</f>
        <v>17.821580000000001</v>
      </c>
      <c r="M840" s="4">
        <f t="shared" si="29"/>
        <v>10.813230000000001</v>
      </c>
    </row>
    <row r="841" spans="1:13" ht="20.399999999999999" x14ac:dyDescent="0.25">
      <c r="A841" s="2" t="s">
        <v>211</v>
      </c>
      <c r="B841" s="2" t="s">
        <v>66</v>
      </c>
      <c r="C841" s="3"/>
      <c r="D841" s="3"/>
      <c r="E841" s="3"/>
      <c r="F841" s="5">
        <v>27.845279999999999</v>
      </c>
      <c r="G841" s="3"/>
      <c r="H841" s="3"/>
      <c r="I841" s="3"/>
      <c r="J841" s="3">
        <f t="shared" si="28"/>
        <v>27.845279999999999</v>
      </c>
      <c r="K841" s="3"/>
      <c r="L841" s="3">
        <f t="array" ref="L841">(IF(ISERROR(INDEX(Table34[Upper secondary completion rate (%)],MATCH(MAX(IF(Table34[Country]=B841,Table34[Year],0)),IF(Table34[Country]=B841,Table34[Year],"")))),"",INDEX(Table34[Upper secondary completion rate (%)],MATCH(MAX(IF(Table34[Country]=B841,Table34[Year],0)),IF(Table34[Country]=B841,Table34[Year],"")))*100))</f>
        <v>21.818819999999999</v>
      </c>
      <c r="M841" s="3">
        <f t="shared" si="29"/>
        <v>27.845279999999999</v>
      </c>
    </row>
    <row r="842" spans="1:13" ht="20.399999999999999" x14ac:dyDescent="0.25">
      <c r="A842" s="2" t="s">
        <v>211</v>
      </c>
      <c r="B842" s="2" t="s">
        <v>67</v>
      </c>
      <c r="C842" s="4"/>
      <c r="D842" s="4"/>
      <c r="E842" s="4"/>
      <c r="F842" s="4"/>
      <c r="G842" s="4"/>
      <c r="H842" s="4"/>
      <c r="I842" s="4"/>
      <c r="J842" s="4" t="str">
        <f t="shared" si="28"/>
        <v/>
      </c>
      <c r="K842" s="4"/>
      <c r="L842" s="4">
        <f t="array" ref="L842">(IF(ISERROR(INDEX(Table34[Upper secondary completion rate (%)],MATCH(MAX(IF(Table34[Country]=B842,Table34[Year],0)),IF(Table34[Country]=B842,Table34[Year],"")))),"",INDEX(Table34[Upper secondary completion rate (%)],MATCH(MAX(IF(Table34[Country]=B842,Table34[Year],0)),IF(Table34[Country]=B842,Table34[Year],"")))*100))</f>
        <v>95.305850000000007</v>
      </c>
      <c r="M842" s="4">
        <f t="shared" si="29"/>
        <v>95.305850000000007</v>
      </c>
    </row>
    <row r="843" spans="1:13" ht="20.399999999999999" x14ac:dyDescent="0.25">
      <c r="A843" s="2" t="s">
        <v>211</v>
      </c>
      <c r="B843" s="2" t="s">
        <v>68</v>
      </c>
      <c r="C843" s="3"/>
      <c r="D843" s="3"/>
      <c r="E843" s="3"/>
      <c r="F843" s="3"/>
      <c r="G843" s="3"/>
      <c r="H843" s="3"/>
      <c r="I843" s="3"/>
      <c r="J843" s="3" t="str">
        <f t="shared" si="28"/>
        <v/>
      </c>
      <c r="K843" s="3"/>
      <c r="L843" s="3">
        <f t="array" ref="L843">(IF(ISERROR(INDEX(Table34[Upper secondary completion rate (%)],MATCH(MAX(IF(Table34[Country]=B843,Table34[Year],0)),IF(Table34[Country]=B843,Table34[Year],"")))),"",INDEX(Table34[Upper secondary completion rate (%)],MATCH(MAX(IF(Table34[Country]=B843,Table34[Year],0)),IF(Table34[Country]=B843,Table34[Year],"")))*100))</f>
        <v>83.053640000000001</v>
      </c>
      <c r="M843" s="3">
        <f t="shared" si="29"/>
        <v>83.053640000000001</v>
      </c>
    </row>
    <row r="844" spans="1:13" ht="20.399999999999999" x14ac:dyDescent="0.25">
      <c r="A844" s="2" t="s">
        <v>211</v>
      </c>
      <c r="B844" s="2" t="s">
        <v>69</v>
      </c>
      <c r="C844" s="6">
        <v>11.345660000000001</v>
      </c>
      <c r="D844" s="4"/>
      <c r="E844" s="4"/>
      <c r="F844" s="4"/>
      <c r="G844" s="4"/>
      <c r="H844" s="6">
        <v>41.21996</v>
      </c>
      <c r="I844" s="4"/>
      <c r="J844" s="4">
        <f t="shared" si="28"/>
        <v>41.21996</v>
      </c>
      <c r="K844" s="4"/>
      <c r="L844" s="4">
        <f t="array" ref="L844">(IF(ISERROR(INDEX(Table34[Upper secondary completion rate (%)],MATCH(MAX(IF(Table34[Country]=B844,Table34[Year],0)),IF(Table34[Country]=B844,Table34[Year],"")))),"",INDEX(Table34[Upper secondary completion rate (%)],MATCH(MAX(IF(Table34[Country]=B844,Table34[Year],0)),IF(Table34[Country]=B844,Table34[Year],"")))*100))</f>
        <v>31.943339999999999</v>
      </c>
      <c r="M844" s="4">
        <f t="shared" si="29"/>
        <v>41.21996</v>
      </c>
    </row>
    <row r="845" spans="1:13" ht="20.399999999999999" x14ac:dyDescent="0.25">
      <c r="A845" s="2" t="s">
        <v>211</v>
      </c>
      <c r="B845" s="2" t="s">
        <v>70</v>
      </c>
      <c r="C845" s="3"/>
      <c r="D845" s="3"/>
      <c r="E845" s="3"/>
      <c r="F845" s="3"/>
      <c r="G845" s="3"/>
      <c r="H845" s="3"/>
      <c r="I845" s="3"/>
      <c r="J845" s="3" t="str">
        <f t="shared" si="28"/>
        <v/>
      </c>
      <c r="K845" s="3"/>
      <c r="L845" s="3">
        <f t="array" ref="L845">(IF(ISERROR(INDEX(Table34[Upper secondary completion rate (%)],MATCH(MAX(IF(Table34[Country]=B845,Table34[Year],0)),IF(Table34[Country]=B845,Table34[Year],"")))),"",INDEX(Table34[Upper secondary completion rate (%)],MATCH(MAX(IF(Table34[Country]=B845,Table34[Year],0)),IF(Table34[Country]=B845,Table34[Year],"")))*100))</f>
        <v>92.283709999999999</v>
      </c>
      <c r="M845" s="3">
        <f t="shared" si="29"/>
        <v>92.283709999999999</v>
      </c>
    </row>
    <row r="846" spans="1:13" ht="20.399999999999999" x14ac:dyDescent="0.25">
      <c r="A846" s="2" t="s">
        <v>211</v>
      </c>
      <c r="B846" s="2" t="s">
        <v>71</v>
      </c>
      <c r="C846" s="4"/>
      <c r="D846" s="4"/>
      <c r="E846" s="4"/>
      <c r="F846" s="4"/>
      <c r="G846" s="4"/>
      <c r="H846" s="4"/>
      <c r="I846" s="4"/>
      <c r="J846" s="4" t="str">
        <f t="shared" si="28"/>
        <v/>
      </c>
      <c r="K846" s="4"/>
      <c r="L846" s="4" t="str">
        <f t="array" ref="L846">(IF(ISERROR(INDEX(Table34[Upper secondary completion rate (%)],MATCH(MAX(IF(Table34[Country]=B846,Table34[Year],0)),IF(Table34[Country]=B846,Table34[Year],"")))),"",INDEX(Table34[Upper secondary completion rate (%)],MATCH(MAX(IF(Table34[Country]=B846,Table34[Year],0)),IF(Table34[Country]=B846,Table34[Year],"")))*100))</f>
        <v/>
      </c>
      <c r="M846" s="4" t="str">
        <f t="shared" si="29"/>
        <v/>
      </c>
    </row>
    <row r="847" spans="1:13" ht="20.399999999999999" x14ac:dyDescent="0.25">
      <c r="A847" s="2" t="s">
        <v>211</v>
      </c>
      <c r="B847" s="2" t="s">
        <v>72</v>
      </c>
      <c r="C847" s="3"/>
      <c r="D847" s="3"/>
      <c r="E847" s="3"/>
      <c r="F847" s="3"/>
      <c r="G847" s="3"/>
      <c r="H847" s="3"/>
      <c r="I847" s="3"/>
      <c r="J847" s="3" t="str">
        <f t="shared" si="28"/>
        <v/>
      </c>
      <c r="K847" s="3"/>
      <c r="L847" s="3">
        <f t="array" ref="L847">(IF(ISERROR(INDEX(Table34[Upper secondary completion rate (%)],MATCH(MAX(IF(Table34[Country]=B847,Table34[Year],0)),IF(Table34[Country]=B847,Table34[Year],"")))),"",INDEX(Table34[Upper secondary completion rate (%)],MATCH(MAX(IF(Table34[Country]=B847,Table34[Year],0)),IF(Table34[Country]=B847,Table34[Year],"")))*100))</f>
        <v>22.076450000000001</v>
      </c>
      <c r="M847" s="3">
        <f t="shared" si="29"/>
        <v>22.076450000000001</v>
      </c>
    </row>
    <row r="848" spans="1:13" ht="20.399999999999999" x14ac:dyDescent="0.25">
      <c r="A848" s="2" t="s">
        <v>211</v>
      </c>
      <c r="B848" s="2" t="s">
        <v>73</v>
      </c>
      <c r="C848" s="4"/>
      <c r="D848" s="4"/>
      <c r="E848" s="6">
        <v>9.8286599999999993</v>
      </c>
      <c r="F848" s="4"/>
      <c r="G848" s="4"/>
      <c r="H848" s="4"/>
      <c r="I848" s="4"/>
      <c r="J848" s="4">
        <f t="shared" si="28"/>
        <v>9.8286599999999993</v>
      </c>
      <c r="K848" s="4"/>
      <c r="L848" s="4">
        <f t="array" ref="L848">(IF(ISERROR(INDEX(Table34[Upper secondary completion rate (%)],MATCH(MAX(IF(Table34[Country]=B848,Table34[Year],0)),IF(Table34[Country]=B848,Table34[Year],"")))),"",INDEX(Table34[Upper secondary completion rate (%)],MATCH(MAX(IF(Table34[Country]=B848,Table34[Year],0)),IF(Table34[Country]=B848,Table34[Year],"")))*100))</f>
        <v>8.7794100000000004</v>
      </c>
      <c r="M848" s="4">
        <f t="shared" si="29"/>
        <v>9.8286599999999993</v>
      </c>
    </row>
    <row r="849" spans="1:13" ht="20.399999999999999" x14ac:dyDescent="0.25">
      <c r="A849" s="2" t="s">
        <v>211</v>
      </c>
      <c r="B849" s="2" t="s">
        <v>74</v>
      </c>
      <c r="C849" s="3"/>
      <c r="D849" s="3"/>
      <c r="E849" s="3"/>
      <c r="F849" s="3"/>
      <c r="G849" s="3"/>
      <c r="H849" s="3"/>
      <c r="I849" s="3"/>
      <c r="J849" s="3" t="str">
        <f t="shared" si="28"/>
        <v/>
      </c>
      <c r="K849" s="3"/>
      <c r="L849" s="3" t="str">
        <f t="array" ref="L849">(IF(ISERROR(INDEX(Table34[Upper secondary completion rate (%)],MATCH(MAX(IF(Table34[Country]=B849,Table34[Year],0)),IF(Table34[Country]=B849,Table34[Year],"")))),"",INDEX(Table34[Upper secondary completion rate (%)],MATCH(MAX(IF(Table34[Country]=B849,Table34[Year],0)),IF(Table34[Country]=B849,Table34[Year],"")))*100))</f>
        <v/>
      </c>
      <c r="M849" s="3" t="str">
        <f t="shared" si="29"/>
        <v/>
      </c>
    </row>
    <row r="850" spans="1:13" ht="20.399999999999999" x14ac:dyDescent="0.25">
      <c r="A850" s="2" t="s">
        <v>211</v>
      </c>
      <c r="B850" s="2" t="s">
        <v>75</v>
      </c>
      <c r="C850" s="4"/>
      <c r="D850" s="4"/>
      <c r="E850" s="4"/>
      <c r="F850" s="4"/>
      <c r="G850" s="4"/>
      <c r="H850" s="4"/>
      <c r="I850" s="4"/>
      <c r="J850" s="4" t="str">
        <f t="shared" si="28"/>
        <v/>
      </c>
      <c r="K850" s="4"/>
      <c r="L850" s="4" t="str">
        <f t="array" ref="L850">(IF(ISERROR(INDEX(Table34[Upper secondary completion rate (%)],MATCH(MAX(IF(Table34[Country]=B850,Table34[Year],0)),IF(Table34[Country]=B850,Table34[Year],"")))),"",INDEX(Table34[Upper secondary completion rate (%)],MATCH(MAX(IF(Table34[Country]=B850,Table34[Year],0)),IF(Table34[Country]=B850,Table34[Year],"")))*100))</f>
        <v/>
      </c>
      <c r="M850" s="4" t="str">
        <f t="shared" si="29"/>
        <v/>
      </c>
    </row>
    <row r="851" spans="1:13" ht="20.399999999999999" x14ac:dyDescent="0.25">
      <c r="A851" s="2" t="s">
        <v>211</v>
      </c>
      <c r="B851" s="2" t="s">
        <v>76</v>
      </c>
      <c r="C851" s="3"/>
      <c r="D851" s="3"/>
      <c r="E851" s="5">
        <v>9.4007199999999997</v>
      </c>
      <c r="F851" s="3"/>
      <c r="G851" s="3"/>
      <c r="H851" s="3"/>
      <c r="I851" s="3"/>
      <c r="J851" s="3">
        <f t="shared" si="28"/>
        <v>9.4007199999999997</v>
      </c>
      <c r="K851" s="3"/>
      <c r="L851" s="3">
        <f t="array" ref="L851">(IF(ISERROR(INDEX(Table34[Upper secondary completion rate (%)],MATCH(MAX(IF(Table34[Country]=B851,Table34[Year],0)),IF(Table34[Country]=B851,Table34[Year],"")))),"",INDEX(Table34[Upper secondary completion rate (%)],MATCH(MAX(IF(Table34[Country]=B851,Table34[Year],0)),IF(Table34[Country]=B851,Table34[Year],"")))*100))</f>
        <v>11.432680000000001</v>
      </c>
      <c r="M851" s="3">
        <f t="shared" si="29"/>
        <v>9.4007199999999997</v>
      </c>
    </row>
    <row r="852" spans="1:13" ht="20.399999999999999" x14ac:dyDescent="0.25">
      <c r="A852" s="2" t="s">
        <v>211</v>
      </c>
      <c r="B852" s="2" t="s">
        <v>77</v>
      </c>
      <c r="C852" s="4"/>
      <c r="D852" s="6">
        <v>44.645659999999999</v>
      </c>
      <c r="E852" s="4"/>
      <c r="F852" s="4"/>
      <c r="G852" s="4"/>
      <c r="H852" s="4"/>
      <c r="I852" s="4"/>
      <c r="J852" s="4">
        <f t="shared" si="28"/>
        <v>44.645659999999999</v>
      </c>
      <c r="K852" s="4"/>
      <c r="L852" s="4">
        <f t="array" ref="L852">(IF(ISERROR(INDEX(Table34[Upper secondary completion rate (%)],MATCH(MAX(IF(Table34[Country]=B852,Table34[Year],0)),IF(Table34[Country]=B852,Table34[Year],"")))),"",INDEX(Table34[Upper secondary completion rate (%)],MATCH(MAX(IF(Table34[Country]=B852,Table34[Year],0)),IF(Table34[Country]=B852,Table34[Year],"")))*100))</f>
        <v>41.535739999999997</v>
      </c>
      <c r="M852" s="4">
        <f t="shared" si="29"/>
        <v>44.645659999999999</v>
      </c>
    </row>
    <row r="853" spans="1:13" ht="20.399999999999999" x14ac:dyDescent="0.25">
      <c r="A853" s="2" t="s">
        <v>211</v>
      </c>
      <c r="B853" s="2" t="s">
        <v>78</v>
      </c>
      <c r="C853" s="3"/>
      <c r="D853" s="3"/>
      <c r="E853" s="3"/>
      <c r="F853" s="3"/>
      <c r="G853" s="3"/>
      <c r="H853" s="3"/>
      <c r="I853" s="3"/>
      <c r="J853" s="3" t="str">
        <f t="shared" si="28"/>
        <v/>
      </c>
      <c r="K853" s="3"/>
      <c r="L853" s="3">
        <f t="array" ref="L853">(IF(ISERROR(INDEX(Table34[Upper secondary completion rate (%)],MATCH(MAX(IF(Table34[Country]=B853,Table34[Year],0)),IF(Table34[Country]=B853,Table34[Year],"")))),"",INDEX(Table34[Upper secondary completion rate (%)],MATCH(MAX(IF(Table34[Country]=B853,Table34[Year],0)),IF(Table34[Country]=B853,Table34[Year],"")))*100))</f>
        <v>84.944559999999996</v>
      </c>
      <c r="M853" s="3">
        <f t="shared" si="29"/>
        <v>84.944559999999996</v>
      </c>
    </row>
    <row r="854" spans="1:13" ht="20.399999999999999" x14ac:dyDescent="0.25">
      <c r="A854" s="2" t="s">
        <v>211</v>
      </c>
      <c r="B854" s="2" t="s">
        <v>79</v>
      </c>
      <c r="C854" s="4"/>
      <c r="D854" s="4"/>
      <c r="E854" s="4"/>
      <c r="F854" s="4"/>
      <c r="G854" s="4"/>
      <c r="H854" s="4"/>
      <c r="I854" s="4"/>
      <c r="J854" s="4" t="str">
        <f t="shared" si="28"/>
        <v/>
      </c>
      <c r="K854" s="4"/>
      <c r="L854" s="4">
        <f t="array" ref="L854">(IF(ISERROR(INDEX(Table34[Upper secondary completion rate (%)],MATCH(MAX(IF(Table34[Country]=B854,Table34[Year],0)),IF(Table34[Country]=B854,Table34[Year],"")))),"",INDEX(Table34[Upper secondary completion rate (%)],MATCH(MAX(IF(Table34[Country]=B854,Table34[Year],0)),IF(Table34[Country]=B854,Table34[Year],"")))*100))</f>
        <v>68.033960000000008</v>
      </c>
      <c r="M854" s="4">
        <f t="shared" si="29"/>
        <v>68.033960000000008</v>
      </c>
    </row>
    <row r="855" spans="1:13" ht="20.399999999999999" x14ac:dyDescent="0.25">
      <c r="A855" s="2" t="s">
        <v>211</v>
      </c>
      <c r="B855" s="2" t="s">
        <v>80</v>
      </c>
      <c r="C855" s="3"/>
      <c r="D855" s="3"/>
      <c r="E855" s="3"/>
      <c r="F855" s="3"/>
      <c r="G855" s="3"/>
      <c r="H855" s="3"/>
      <c r="I855" s="3"/>
      <c r="J855" s="3" t="str">
        <f t="shared" si="28"/>
        <v/>
      </c>
      <c r="K855" s="3"/>
      <c r="L855" s="3">
        <f t="array" ref="L855">(IF(ISERROR(INDEX(Table34[Upper secondary completion rate (%)],MATCH(MAX(IF(Table34[Country]=B855,Table34[Year],0)),IF(Table34[Country]=B855,Table34[Year],"")))),"",INDEX(Table34[Upper secondary completion rate (%)],MATCH(MAX(IF(Table34[Country]=B855,Table34[Year],0)),IF(Table34[Country]=B855,Table34[Year],"")))*100))</f>
        <v>27.353139999999996</v>
      </c>
      <c r="M855" s="3">
        <f t="shared" si="29"/>
        <v>27.353139999999996</v>
      </c>
    </row>
    <row r="856" spans="1:13" ht="20.399999999999999" x14ac:dyDescent="0.25">
      <c r="A856" s="2" t="s">
        <v>211</v>
      </c>
      <c r="B856" s="2" t="s">
        <v>81</v>
      </c>
      <c r="C856" s="4"/>
      <c r="D856" s="4"/>
      <c r="E856" s="4"/>
      <c r="F856" s="4"/>
      <c r="G856" s="4"/>
      <c r="H856" s="4"/>
      <c r="I856" s="4"/>
      <c r="J856" s="4" t="str">
        <f t="shared" si="28"/>
        <v/>
      </c>
      <c r="K856" s="4"/>
      <c r="L856" s="4">
        <f t="array" ref="L856">(IF(ISERROR(INDEX(Table34[Upper secondary completion rate (%)],MATCH(MAX(IF(Table34[Country]=B856,Table34[Year],0)),IF(Table34[Country]=B856,Table34[Year],"")))),"",INDEX(Table34[Upper secondary completion rate (%)],MATCH(MAX(IF(Table34[Country]=B856,Table34[Year],0)),IF(Table34[Country]=B856,Table34[Year],"")))*100))</f>
        <v>47.17</v>
      </c>
      <c r="M856" s="4">
        <f t="shared" si="29"/>
        <v>47.17</v>
      </c>
    </row>
    <row r="857" spans="1:13" ht="20.399999999999999" x14ac:dyDescent="0.25">
      <c r="A857" s="2" t="s">
        <v>211</v>
      </c>
      <c r="B857" s="2" t="s">
        <v>82</v>
      </c>
      <c r="C857" s="3"/>
      <c r="D857" s="3"/>
      <c r="E857" s="3"/>
      <c r="F857" s="3"/>
      <c r="G857" s="3"/>
      <c r="H857" s="3"/>
      <c r="I857" s="3"/>
      <c r="J857" s="3" t="str">
        <f t="shared" si="28"/>
        <v/>
      </c>
      <c r="K857" s="3"/>
      <c r="L857" s="3" t="str">
        <f t="array" ref="L857">(IF(ISERROR(INDEX(Table34[Upper secondary completion rate (%)],MATCH(MAX(IF(Table34[Country]=B857,Table34[Year],0)),IF(Table34[Country]=B857,Table34[Year],"")))),"",INDEX(Table34[Upper secondary completion rate (%)],MATCH(MAX(IF(Table34[Country]=B857,Table34[Year],0)),IF(Table34[Country]=B857,Table34[Year],"")))*100))</f>
        <v/>
      </c>
      <c r="M857" s="3" t="str">
        <f t="shared" si="29"/>
        <v/>
      </c>
    </row>
    <row r="858" spans="1:13" ht="20.399999999999999" x14ac:dyDescent="0.25">
      <c r="A858" s="2" t="s">
        <v>211</v>
      </c>
      <c r="B858" s="2" t="s">
        <v>83</v>
      </c>
      <c r="C858" s="4"/>
      <c r="D858" s="6">
        <v>18.101659999999999</v>
      </c>
      <c r="E858" s="4"/>
      <c r="F858" s="4"/>
      <c r="G858" s="4"/>
      <c r="H858" s="4"/>
      <c r="I858" s="4"/>
      <c r="J858" s="4">
        <f t="shared" si="28"/>
        <v>18.101659999999999</v>
      </c>
      <c r="K858" s="4"/>
      <c r="L858" s="4">
        <f t="array" ref="L858">(IF(ISERROR(INDEX(Table34[Upper secondary completion rate (%)],MATCH(MAX(IF(Table34[Country]=B858,Table34[Year],0)),IF(Table34[Country]=B858,Table34[Year],"")))),"",INDEX(Table34[Upper secondary completion rate (%)],MATCH(MAX(IF(Table34[Country]=B858,Table34[Year],0)),IF(Table34[Country]=B858,Table34[Year],"")))*100))</f>
        <v>15.60385</v>
      </c>
      <c r="M858" s="4">
        <f t="shared" si="29"/>
        <v>18.101659999999999</v>
      </c>
    </row>
    <row r="859" spans="1:13" ht="20.399999999999999" x14ac:dyDescent="0.25">
      <c r="A859" s="2" t="s">
        <v>211</v>
      </c>
      <c r="B859" s="2" t="s">
        <v>84</v>
      </c>
      <c r="C859" s="3"/>
      <c r="D859" s="3"/>
      <c r="E859" s="3"/>
      <c r="F859" s="3"/>
      <c r="G859" s="3"/>
      <c r="H859" s="3"/>
      <c r="I859" s="3"/>
      <c r="J859" s="3" t="str">
        <f t="shared" si="28"/>
        <v/>
      </c>
      <c r="K859" s="3"/>
      <c r="L859" s="3" t="str">
        <f t="array" ref="L859">(IF(ISERROR(INDEX(Table34[Upper secondary completion rate (%)],MATCH(MAX(IF(Table34[Country]=B859,Table34[Year],0)),IF(Table34[Country]=B859,Table34[Year],"")))),"",INDEX(Table34[Upper secondary completion rate (%)],MATCH(MAX(IF(Table34[Country]=B859,Table34[Year],0)),IF(Table34[Country]=B859,Table34[Year],"")))*100))</f>
        <v/>
      </c>
      <c r="M859" s="3" t="str">
        <f t="shared" si="29"/>
        <v/>
      </c>
    </row>
    <row r="860" spans="1:13" ht="20.399999999999999" x14ac:dyDescent="0.25">
      <c r="A860" s="2" t="s">
        <v>211</v>
      </c>
      <c r="B860" s="2" t="s">
        <v>85</v>
      </c>
      <c r="C860" s="4"/>
      <c r="D860" s="4"/>
      <c r="E860" s="4"/>
      <c r="F860" s="4"/>
      <c r="G860" s="4"/>
      <c r="H860" s="4"/>
      <c r="I860" s="4"/>
      <c r="J860" s="4" t="str">
        <f t="shared" si="28"/>
        <v/>
      </c>
      <c r="K860" s="4"/>
      <c r="L860" s="4">
        <f t="array" ref="L860">(IF(ISERROR(INDEX(Table34[Upper secondary completion rate (%)],MATCH(MAX(IF(Table34[Country]=B860,Table34[Year],0)),IF(Table34[Country]=B860,Table34[Year],"")))),"",INDEX(Table34[Upper secondary completion rate (%)],MATCH(MAX(IF(Table34[Country]=B860,Table34[Year],0)),IF(Table34[Country]=B860,Table34[Year],"")))*100))</f>
        <v>93.656950000000009</v>
      </c>
      <c r="M860" s="4">
        <f t="shared" si="29"/>
        <v>93.656950000000009</v>
      </c>
    </row>
    <row r="861" spans="1:13" ht="20.399999999999999" x14ac:dyDescent="0.25">
      <c r="A861" s="2" t="s">
        <v>211</v>
      </c>
      <c r="B861" s="2" t="s">
        <v>86</v>
      </c>
      <c r="C861" s="3"/>
      <c r="D861" s="3"/>
      <c r="E861" s="3"/>
      <c r="F861" s="3"/>
      <c r="G861" s="3"/>
      <c r="H861" s="3"/>
      <c r="I861" s="3"/>
      <c r="J861" s="3" t="str">
        <f t="shared" si="28"/>
        <v/>
      </c>
      <c r="K861" s="3"/>
      <c r="L861" s="3">
        <f t="array" ref="L861">(IF(ISERROR(INDEX(Table34[Upper secondary completion rate (%)],MATCH(MAX(IF(Table34[Country]=B861,Table34[Year],0)),IF(Table34[Country]=B861,Table34[Year],"")))),"",INDEX(Table34[Upper secondary completion rate (%)],MATCH(MAX(IF(Table34[Country]=B861,Table34[Year],0)),IF(Table34[Country]=B861,Table34[Year],"")))*100))</f>
        <v>85.082670000000007</v>
      </c>
      <c r="M861" s="3">
        <f t="shared" si="29"/>
        <v>85.082670000000007</v>
      </c>
    </row>
    <row r="862" spans="1:13" ht="20.399999999999999" x14ac:dyDescent="0.25">
      <c r="A862" s="2" t="s">
        <v>211</v>
      </c>
      <c r="B862" s="2" t="s">
        <v>87</v>
      </c>
      <c r="C862" s="4"/>
      <c r="D862" s="4"/>
      <c r="E862" s="4"/>
      <c r="F862" s="4"/>
      <c r="G862" s="4"/>
      <c r="H862" s="4"/>
      <c r="I862" s="4"/>
      <c r="J862" s="4" t="str">
        <f t="shared" si="28"/>
        <v/>
      </c>
      <c r="K862" s="4"/>
      <c r="L862" s="4">
        <f t="array" ref="L862">(IF(ISERROR(INDEX(Table34[Upper secondary completion rate (%)],MATCH(MAX(IF(Table34[Country]=B862,Table34[Year],0)),IF(Table34[Country]=B862,Table34[Year],"")))),"",INDEX(Table34[Upper secondary completion rate (%)],MATCH(MAX(IF(Table34[Country]=B862,Table34[Year],0)),IF(Table34[Country]=B862,Table34[Year],"")))*100))</f>
        <v>76.764970000000005</v>
      </c>
      <c r="M862" s="4">
        <f t="shared" si="29"/>
        <v>76.764970000000005</v>
      </c>
    </row>
    <row r="863" spans="1:13" ht="20.399999999999999" x14ac:dyDescent="0.25">
      <c r="A863" s="2" t="s">
        <v>211</v>
      </c>
      <c r="B863" s="2" t="s">
        <v>88</v>
      </c>
      <c r="C863" s="3"/>
      <c r="D863" s="3"/>
      <c r="E863" s="3"/>
      <c r="F863" s="3"/>
      <c r="G863" s="3"/>
      <c r="H863" s="3"/>
      <c r="I863" s="3"/>
      <c r="J863" s="3" t="str">
        <f t="shared" si="28"/>
        <v/>
      </c>
      <c r="K863" s="3"/>
      <c r="L863" s="3" t="str">
        <f t="array" ref="L863">(IF(ISERROR(INDEX(Table34[Upper secondary completion rate (%)],MATCH(MAX(IF(Table34[Country]=B863,Table34[Year],0)),IF(Table34[Country]=B863,Table34[Year],"")))),"",INDEX(Table34[Upper secondary completion rate (%)],MATCH(MAX(IF(Table34[Country]=B863,Table34[Year],0)),IF(Table34[Country]=B863,Table34[Year],"")))*100))</f>
        <v/>
      </c>
      <c r="M863" s="3" t="str">
        <f t="shared" si="29"/>
        <v/>
      </c>
    </row>
    <row r="864" spans="1:13" ht="20.399999999999999" x14ac:dyDescent="0.25">
      <c r="A864" s="2" t="s">
        <v>211</v>
      </c>
      <c r="B864" s="2" t="s">
        <v>89</v>
      </c>
      <c r="C864" s="4"/>
      <c r="D864" s="4"/>
      <c r="E864" s="4"/>
      <c r="F864" s="4"/>
      <c r="G864" s="4"/>
      <c r="H864" s="4"/>
      <c r="I864" s="4"/>
      <c r="J864" s="4" t="str">
        <f t="shared" si="28"/>
        <v/>
      </c>
      <c r="K864" s="4"/>
      <c r="L864" s="4">
        <f t="array" ref="L864">(IF(ISERROR(INDEX(Table34[Upper secondary completion rate (%)],MATCH(MAX(IF(Table34[Country]=B864,Table34[Year],0)),IF(Table34[Country]=B864,Table34[Year],"")))),"",INDEX(Table34[Upper secondary completion rate (%)],MATCH(MAX(IF(Table34[Country]=B864,Table34[Year],0)),IF(Table34[Country]=B864,Table34[Year],"")))*100))</f>
        <v>62.38796</v>
      </c>
      <c r="M864" s="4">
        <f t="shared" si="29"/>
        <v>62.38796</v>
      </c>
    </row>
    <row r="865" spans="1:13" ht="20.399999999999999" x14ac:dyDescent="0.25">
      <c r="A865" s="2" t="s">
        <v>211</v>
      </c>
      <c r="B865" s="2" t="s">
        <v>90</v>
      </c>
      <c r="C865" s="3"/>
      <c r="D865" s="3"/>
      <c r="E865" s="3"/>
      <c r="F865" s="3"/>
      <c r="G865" s="3"/>
      <c r="H865" s="3"/>
      <c r="I865" s="3"/>
      <c r="J865" s="3" t="str">
        <f t="shared" si="28"/>
        <v/>
      </c>
      <c r="K865" s="3"/>
      <c r="L865" s="3">
        <f t="array" ref="L865">(IF(ISERROR(INDEX(Table34[Upper secondary completion rate (%)],MATCH(MAX(IF(Table34[Country]=B865,Table34[Year],0)),IF(Table34[Country]=B865,Table34[Year],"")))),"",INDEX(Table34[Upper secondary completion rate (%)],MATCH(MAX(IF(Table34[Country]=B865,Table34[Year],0)),IF(Table34[Country]=B865,Table34[Year],"")))*100))</f>
        <v>93.052170000000004</v>
      </c>
      <c r="M865" s="3">
        <f t="shared" si="29"/>
        <v>93.052170000000004</v>
      </c>
    </row>
    <row r="866" spans="1:13" ht="20.399999999999999" x14ac:dyDescent="0.25">
      <c r="A866" s="2" t="s">
        <v>211</v>
      </c>
      <c r="B866" s="2" t="s">
        <v>91</v>
      </c>
      <c r="C866" s="4"/>
      <c r="D866" s="4"/>
      <c r="E866" s="4"/>
      <c r="F866" s="4"/>
      <c r="G866" s="6">
        <v>39.063949999999998</v>
      </c>
      <c r="H866" s="4"/>
      <c r="I866" s="4"/>
      <c r="J866" s="4">
        <f t="shared" si="28"/>
        <v>39.063949999999998</v>
      </c>
      <c r="K866" s="4"/>
      <c r="L866" s="4">
        <f t="array" ref="L866">(IF(ISERROR(INDEX(Table34[Upper secondary completion rate (%)],MATCH(MAX(IF(Table34[Country]=B866,Table34[Year],0)),IF(Table34[Country]=B866,Table34[Year],"")))),"",INDEX(Table34[Upper secondary completion rate (%)],MATCH(MAX(IF(Table34[Country]=B866,Table34[Year],0)),IF(Table34[Country]=B866,Table34[Year],"")))*100))</f>
        <v>37.256770000000003</v>
      </c>
      <c r="M866" s="4">
        <f t="shared" si="29"/>
        <v>39.063949999999998</v>
      </c>
    </row>
    <row r="867" spans="1:13" ht="20.399999999999999" x14ac:dyDescent="0.25">
      <c r="A867" s="2" t="s">
        <v>211</v>
      </c>
      <c r="B867" s="2" t="s">
        <v>92</v>
      </c>
      <c r="C867" s="3"/>
      <c r="D867" s="3"/>
      <c r="E867" s="3"/>
      <c r="F867" s="3"/>
      <c r="G867" s="3"/>
      <c r="H867" s="3"/>
      <c r="I867" s="3"/>
      <c r="J867" s="3" t="str">
        <f t="shared" si="28"/>
        <v/>
      </c>
      <c r="K867" s="3"/>
      <c r="L867" s="3" t="str">
        <f t="array" ref="L867">(IF(ISERROR(INDEX(Table34[Upper secondary completion rate (%)],MATCH(MAX(IF(Table34[Country]=B867,Table34[Year],0)),IF(Table34[Country]=B867,Table34[Year],"")))),"",INDEX(Table34[Upper secondary completion rate (%)],MATCH(MAX(IF(Table34[Country]=B867,Table34[Year],0)),IF(Table34[Country]=B867,Table34[Year],"")))*100))</f>
        <v/>
      </c>
      <c r="M867" s="3" t="str">
        <f t="shared" si="29"/>
        <v/>
      </c>
    </row>
    <row r="868" spans="1:13" ht="20.399999999999999" x14ac:dyDescent="0.25">
      <c r="A868" s="2" t="s">
        <v>211</v>
      </c>
      <c r="B868" s="2" t="s">
        <v>93</v>
      </c>
      <c r="C868" s="4"/>
      <c r="D868" s="4"/>
      <c r="E868" s="4"/>
      <c r="F868" s="4"/>
      <c r="G868" s="4"/>
      <c r="H868" s="4"/>
      <c r="I868" s="4"/>
      <c r="J868" s="4" t="str">
        <f t="shared" si="28"/>
        <v/>
      </c>
      <c r="K868" s="4"/>
      <c r="L868" s="4" t="str">
        <f t="array" ref="L868">(IF(ISERROR(INDEX(Table34[Upper secondary completion rate (%)],MATCH(MAX(IF(Table34[Country]=B868,Table34[Year],0)),IF(Table34[Country]=B868,Table34[Year],"")))),"",INDEX(Table34[Upper secondary completion rate (%)],MATCH(MAX(IF(Table34[Country]=B868,Table34[Year],0)),IF(Table34[Country]=B868,Table34[Year],"")))*100))</f>
        <v/>
      </c>
      <c r="M868" s="4" t="str">
        <f t="shared" si="29"/>
        <v/>
      </c>
    </row>
    <row r="869" spans="1:13" ht="20.399999999999999" x14ac:dyDescent="0.25">
      <c r="A869" s="2" t="s">
        <v>211</v>
      </c>
      <c r="B869" s="2" t="s">
        <v>94</v>
      </c>
      <c r="C869" s="3"/>
      <c r="D869" s="3"/>
      <c r="E869" s="5">
        <v>86.856769999999997</v>
      </c>
      <c r="F869" s="3"/>
      <c r="G869" s="3"/>
      <c r="H869" s="3"/>
      <c r="I869" s="3"/>
      <c r="J869" s="3">
        <f t="shared" si="28"/>
        <v>86.856769999999997</v>
      </c>
      <c r="K869" s="3"/>
      <c r="L869" s="3">
        <f t="array" ref="L869">(IF(ISERROR(INDEX(Table34[Upper secondary completion rate (%)],MATCH(MAX(IF(Table34[Country]=B869,Table34[Year],0)),IF(Table34[Country]=B869,Table34[Year],"")))),"",INDEX(Table34[Upper secondary completion rate (%)],MATCH(MAX(IF(Table34[Country]=B869,Table34[Year],0)),IF(Table34[Country]=B869,Table34[Year],"")))*100))</f>
        <v>84.779879999999991</v>
      </c>
      <c r="M869" s="3">
        <f t="shared" si="29"/>
        <v>86.856769999999997</v>
      </c>
    </row>
    <row r="870" spans="1:13" ht="20.399999999999999" x14ac:dyDescent="0.25">
      <c r="A870" s="2" t="s">
        <v>211</v>
      </c>
      <c r="B870" s="2" t="s">
        <v>95</v>
      </c>
      <c r="C870" s="4"/>
      <c r="D870" s="4"/>
      <c r="E870" s="6">
        <v>24.221440000000001</v>
      </c>
      <c r="F870" s="4"/>
      <c r="G870" s="4"/>
      <c r="H870" s="4"/>
      <c r="I870" s="4"/>
      <c r="J870" s="4">
        <f t="shared" si="28"/>
        <v>24.221440000000001</v>
      </c>
      <c r="K870" s="4"/>
      <c r="L870" s="4">
        <f t="array" ref="L870">(IF(ISERROR(INDEX(Table34[Upper secondary completion rate (%)],MATCH(MAX(IF(Table34[Country]=B870,Table34[Year],0)),IF(Table34[Country]=B870,Table34[Year],"")))),"",INDEX(Table34[Upper secondary completion rate (%)],MATCH(MAX(IF(Table34[Country]=B870,Table34[Year],0)),IF(Table34[Country]=B870,Table34[Year],"")))*100))</f>
        <v>21.478570000000001</v>
      </c>
      <c r="M870" s="4">
        <f t="shared" si="29"/>
        <v>24.221440000000001</v>
      </c>
    </row>
    <row r="871" spans="1:13" ht="20.399999999999999" x14ac:dyDescent="0.25">
      <c r="A871" s="2" t="s">
        <v>211</v>
      </c>
      <c r="B871" s="2" t="s">
        <v>96</v>
      </c>
      <c r="C871" s="3"/>
      <c r="D871" s="3"/>
      <c r="E871" s="3"/>
      <c r="F871" s="3"/>
      <c r="G871" s="3"/>
      <c r="H871" s="3"/>
      <c r="I871" s="3"/>
      <c r="J871" s="3" t="str">
        <f t="shared" si="28"/>
        <v/>
      </c>
      <c r="K871" s="3"/>
      <c r="L871" s="3">
        <f t="array" ref="L871">(IF(ISERROR(INDEX(Table34[Upper secondary completion rate (%)],MATCH(MAX(IF(Table34[Country]=B871,Table34[Year],0)),IF(Table34[Country]=B871,Table34[Year],"")))),"",INDEX(Table34[Upper secondary completion rate (%)],MATCH(MAX(IF(Table34[Country]=B871,Table34[Year],0)),IF(Table34[Country]=B871,Table34[Year],"")))*100))</f>
        <v>86.515249999999995</v>
      </c>
      <c r="M871" s="3">
        <f t="shared" si="29"/>
        <v>86.515249999999995</v>
      </c>
    </row>
    <row r="872" spans="1:13" ht="20.399999999999999" x14ac:dyDescent="0.25">
      <c r="A872" s="2" t="s">
        <v>211</v>
      </c>
      <c r="B872" s="2" t="s">
        <v>97</v>
      </c>
      <c r="C872" s="4"/>
      <c r="D872" s="4"/>
      <c r="E872" s="4"/>
      <c r="F872" s="4"/>
      <c r="G872" s="4"/>
      <c r="H872" s="4"/>
      <c r="I872" s="4"/>
      <c r="J872" s="4" t="str">
        <f t="shared" si="28"/>
        <v/>
      </c>
      <c r="K872" s="4"/>
      <c r="L872" s="4" t="str">
        <f t="array" ref="L872">(IF(ISERROR(INDEX(Table34[Upper secondary completion rate (%)],MATCH(MAX(IF(Table34[Country]=B872,Table34[Year],0)),IF(Table34[Country]=B872,Table34[Year],"")))),"",INDEX(Table34[Upper secondary completion rate (%)],MATCH(MAX(IF(Table34[Country]=B872,Table34[Year],0)),IF(Table34[Country]=B872,Table34[Year],"")))*100))</f>
        <v/>
      </c>
      <c r="M872" s="4" t="str">
        <f t="shared" si="29"/>
        <v/>
      </c>
    </row>
    <row r="873" spans="1:13" ht="20.399999999999999" x14ac:dyDescent="0.25">
      <c r="A873" s="2" t="s">
        <v>211</v>
      </c>
      <c r="B873" s="2" t="s">
        <v>98</v>
      </c>
      <c r="C873" s="3"/>
      <c r="D873" s="3"/>
      <c r="E873" s="3"/>
      <c r="F873" s="3"/>
      <c r="G873" s="5">
        <v>12.969810000000001</v>
      </c>
      <c r="H873" s="3"/>
      <c r="I873" s="3"/>
      <c r="J873" s="3">
        <f t="shared" si="28"/>
        <v>12.969810000000001</v>
      </c>
      <c r="K873" s="3"/>
      <c r="L873" s="3" t="str">
        <f t="array" ref="L873">(IF(ISERROR(INDEX(Table34[Upper secondary completion rate (%)],MATCH(MAX(IF(Table34[Country]=B873,Table34[Year],0)),IF(Table34[Country]=B873,Table34[Year],"")))),"",INDEX(Table34[Upper secondary completion rate (%)],MATCH(MAX(IF(Table34[Country]=B873,Table34[Year],0)),IF(Table34[Country]=B873,Table34[Year],"")))*100))</f>
        <v/>
      </c>
      <c r="M873" s="3">
        <f t="shared" si="29"/>
        <v>12.969810000000001</v>
      </c>
    </row>
    <row r="874" spans="1:13" ht="20.399999999999999" x14ac:dyDescent="0.25">
      <c r="A874" s="2" t="s">
        <v>211</v>
      </c>
      <c r="B874" s="2" t="s">
        <v>99</v>
      </c>
      <c r="C874" s="4"/>
      <c r="D874" s="4"/>
      <c r="E874" s="4"/>
      <c r="F874" s="6">
        <v>9.1730999999999998</v>
      </c>
      <c r="G874" s="4"/>
      <c r="H874" s="4"/>
      <c r="I874" s="4"/>
      <c r="J874" s="4">
        <f t="shared" si="28"/>
        <v>9.1730999999999998</v>
      </c>
      <c r="K874" s="4"/>
      <c r="L874" s="4">
        <f t="array" ref="L874">(IF(ISERROR(INDEX(Table34[Upper secondary completion rate (%)],MATCH(MAX(IF(Table34[Country]=B874,Table34[Year],0)),IF(Table34[Country]=B874,Table34[Year],"")))),"",INDEX(Table34[Upper secondary completion rate (%)],MATCH(MAX(IF(Table34[Country]=B874,Table34[Year],0)),IF(Table34[Country]=B874,Table34[Year],"")))*100))</f>
        <v>16.0397</v>
      </c>
      <c r="M874" s="4">
        <f t="shared" si="29"/>
        <v>9.1730999999999998</v>
      </c>
    </row>
    <row r="875" spans="1:13" ht="20.399999999999999" x14ac:dyDescent="0.25">
      <c r="A875" s="2" t="s">
        <v>211</v>
      </c>
      <c r="B875" s="2" t="s">
        <v>100</v>
      </c>
      <c r="C875" s="3"/>
      <c r="D875" s="3"/>
      <c r="E875" s="3"/>
      <c r="F875" s="3"/>
      <c r="G875" s="3"/>
      <c r="H875" s="3"/>
      <c r="I875" s="3"/>
      <c r="J875" s="3" t="str">
        <f t="shared" si="28"/>
        <v/>
      </c>
      <c r="K875" s="3"/>
      <c r="L875" s="3" t="str">
        <f t="array" ref="L875">(IF(ISERROR(INDEX(Table34[Upper secondary completion rate (%)],MATCH(MAX(IF(Table34[Country]=B875,Table34[Year],0)),IF(Table34[Country]=B875,Table34[Year],"")))),"",INDEX(Table34[Upper secondary completion rate (%)],MATCH(MAX(IF(Table34[Country]=B875,Table34[Year],0)),IF(Table34[Country]=B875,Table34[Year],"")))*100))</f>
        <v/>
      </c>
      <c r="M875" s="3" t="str">
        <f t="shared" si="29"/>
        <v/>
      </c>
    </row>
    <row r="876" spans="1:13" ht="20.399999999999999" x14ac:dyDescent="0.25">
      <c r="A876" s="2" t="s">
        <v>211</v>
      </c>
      <c r="B876" s="2" t="s">
        <v>101</v>
      </c>
      <c r="C876" s="4"/>
      <c r="D876" s="4"/>
      <c r="E876" s="4"/>
      <c r="F876" s="4"/>
      <c r="G876" s="4"/>
      <c r="H876" s="4"/>
      <c r="I876" s="4"/>
      <c r="J876" s="4" t="str">
        <f t="shared" si="28"/>
        <v/>
      </c>
      <c r="K876" s="4"/>
      <c r="L876" s="4" t="str">
        <f t="array" ref="L876">(IF(ISERROR(INDEX(Table34[Upper secondary completion rate (%)],MATCH(MAX(IF(Table34[Country]=B876,Table34[Year],0)),IF(Table34[Country]=B876,Table34[Year],"")))),"",INDEX(Table34[Upper secondary completion rate (%)],MATCH(MAX(IF(Table34[Country]=B876,Table34[Year],0)),IF(Table34[Country]=B876,Table34[Year],"")))*100))</f>
        <v/>
      </c>
      <c r="M876" s="4" t="str">
        <f t="shared" si="29"/>
        <v/>
      </c>
    </row>
    <row r="877" spans="1:13" ht="20.399999999999999" x14ac:dyDescent="0.25">
      <c r="A877" s="2" t="s">
        <v>211</v>
      </c>
      <c r="B877" s="2" t="s">
        <v>102</v>
      </c>
      <c r="C877" s="3"/>
      <c r="D877" s="3"/>
      <c r="E877" s="3"/>
      <c r="F877" s="3"/>
      <c r="G877" s="3"/>
      <c r="H877" s="3"/>
      <c r="I877" s="3"/>
      <c r="J877" s="3" t="str">
        <f t="shared" si="28"/>
        <v/>
      </c>
      <c r="K877" s="3"/>
      <c r="L877" s="3">
        <f t="array" ref="L877">(IF(ISERROR(INDEX(Table34[Upper secondary completion rate (%)],MATCH(MAX(IF(Table34[Country]=B877,Table34[Year],0)),IF(Table34[Country]=B877,Table34[Year],"")))),"",INDEX(Table34[Upper secondary completion rate (%)],MATCH(MAX(IF(Table34[Country]=B877,Table34[Year],0)),IF(Table34[Country]=B877,Table34[Year],"")))*100))</f>
        <v>91.585490000000007</v>
      </c>
      <c r="M877" s="3">
        <f t="shared" si="29"/>
        <v>91.585490000000007</v>
      </c>
    </row>
    <row r="878" spans="1:13" ht="20.399999999999999" x14ac:dyDescent="0.25">
      <c r="A878" s="2" t="s">
        <v>211</v>
      </c>
      <c r="B878" s="2" t="s">
        <v>103</v>
      </c>
      <c r="C878" s="4"/>
      <c r="D878" s="4"/>
      <c r="E878" s="4"/>
      <c r="F878" s="4"/>
      <c r="G878" s="4"/>
      <c r="H878" s="4"/>
      <c r="I878" s="4"/>
      <c r="J878" s="4" t="str">
        <f t="shared" si="28"/>
        <v/>
      </c>
      <c r="K878" s="4"/>
      <c r="L878" s="4">
        <f t="array" ref="L878">(IF(ISERROR(INDEX(Table34[Upper secondary completion rate (%)],MATCH(MAX(IF(Table34[Country]=B878,Table34[Year],0)),IF(Table34[Country]=B878,Table34[Year],"")))),"",INDEX(Table34[Upper secondary completion rate (%)],MATCH(MAX(IF(Table34[Country]=B878,Table34[Year],0)),IF(Table34[Country]=B878,Table34[Year],"")))*100))</f>
        <v>71.626469999999998</v>
      </c>
      <c r="M878" s="4">
        <f t="shared" si="29"/>
        <v>71.626469999999998</v>
      </c>
    </row>
    <row r="879" spans="1:13" ht="20.399999999999999" x14ac:dyDescent="0.25">
      <c r="A879" s="2" t="s">
        <v>211</v>
      </c>
      <c r="B879" s="2" t="s">
        <v>104</v>
      </c>
      <c r="C879" s="3"/>
      <c r="D879" s="3"/>
      <c r="E879" s="3"/>
      <c r="F879" s="3"/>
      <c r="G879" s="3"/>
      <c r="H879" s="3"/>
      <c r="I879" s="3"/>
      <c r="J879" s="3" t="str">
        <f t="shared" si="28"/>
        <v/>
      </c>
      <c r="K879" s="3"/>
      <c r="L879" s="3" t="str">
        <f t="array" ref="L879">(IF(ISERROR(INDEX(Table34[Upper secondary completion rate (%)],MATCH(MAX(IF(Table34[Country]=B879,Table34[Year],0)),IF(Table34[Country]=B879,Table34[Year],"")))),"",INDEX(Table34[Upper secondary completion rate (%)],MATCH(MAX(IF(Table34[Country]=B879,Table34[Year],0)),IF(Table34[Country]=B879,Table34[Year],"")))*100))</f>
        <v/>
      </c>
      <c r="M879" s="3" t="str">
        <f t="shared" si="29"/>
        <v/>
      </c>
    </row>
    <row r="880" spans="1:13" ht="20.399999999999999" x14ac:dyDescent="0.25">
      <c r="A880" s="2" t="s">
        <v>211</v>
      </c>
      <c r="B880" s="2" t="s">
        <v>105</v>
      </c>
      <c r="C880" s="6">
        <v>12.44782</v>
      </c>
      <c r="D880" s="4"/>
      <c r="E880" s="4"/>
      <c r="F880" s="4"/>
      <c r="G880" s="4"/>
      <c r="H880" s="4"/>
      <c r="I880" s="4"/>
      <c r="J880" s="4">
        <f t="shared" si="28"/>
        <v>12.44782</v>
      </c>
      <c r="K880" s="4"/>
      <c r="L880" s="4">
        <f t="array" ref="L880">(IF(ISERROR(INDEX(Table34[Upper secondary completion rate (%)],MATCH(MAX(IF(Table34[Country]=B880,Table34[Year],0)),IF(Table34[Country]=B880,Table34[Year],"")))),"",INDEX(Table34[Upper secondary completion rate (%)],MATCH(MAX(IF(Table34[Country]=B880,Table34[Year],0)),IF(Table34[Country]=B880,Table34[Year],"")))*100))</f>
        <v>9.55992</v>
      </c>
      <c r="M880" s="4">
        <f t="shared" si="29"/>
        <v>12.44782</v>
      </c>
    </row>
    <row r="881" spans="1:13" ht="20.399999999999999" x14ac:dyDescent="0.25">
      <c r="A881" s="2" t="s">
        <v>211</v>
      </c>
      <c r="B881" s="2" t="s">
        <v>106</v>
      </c>
      <c r="C881" s="3"/>
      <c r="D881" s="3"/>
      <c r="E881" s="3"/>
      <c r="F881" s="3"/>
      <c r="G881" s="3"/>
      <c r="H881" s="3"/>
      <c r="I881" s="3"/>
      <c r="J881" s="3" t="str">
        <f t="shared" si="28"/>
        <v/>
      </c>
      <c r="K881" s="3"/>
      <c r="L881" s="3" t="str">
        <f t="array" ref="L881">(IF(ISERROR(INDEX(Table34[Upper secondary completion rate (%)],MATCH(MAX(IF(Table34[Country]=B881,Table34[Year],0)),IF(Table34[Country]=B881,Table34[Year],"")))),"",INDEX(Table34[Upper secondary completion rate (%)],MATCH(MAX(IF(Table34[Country]=B881,Table34[Year],0)),IF(Table34[Country]=B881,Table34[Year],"")))*100))</f>
        <v/>
      </c>
      <c r="M881" s="3" t="str">
        <f t="shared" si="29"/>
        <v/>
      </c>
    </row>
    <row r="882" spans="1:13" ht="20.399999999999999" x14ac:dyDescent="0.25">
      <c r="A882" s="2" t="s">
        <v>211</v>
      </c>
      <c r="B882" s="2" t="s">
        <v>107</v>
      </c>
      <c r="C882" s="4"/>
      <c r="D882" s="4"/>
      <c r="E882" s="4"/>
      <c r="F882" s="4"/>
      <c r="G882" s="4"/>
      <c r="H882" s="4"/>
      <c r="I882" s="4"/>
      <c r="J882" s="4" t="str">
        <f t="shared" ref="J882:J945" si="30">IFERROR(LOOKUP(2,1/(C882:I882&lt;&gt;""),C882:I882),"")</f>
        <v/>
      </c>
      <c r="K882" s="4"/>
      <c r="L882" s="4" t="str">
        <f t="array" ref="L882">(IF(ISERROR(INDEX(Table34[Upper secondary completion rate (%)],MATCH(MAX(IF(Table34[Country]=B882,Table34[Year],0)),IF(Table34[Country]=B882,Table34[Year],"")))),"",INDEX(Table34[Upper secondary completion rate (%)],MATCH(MAX(IF(Table34[Country]=B882,Table34[Year],0)),IF(Table34[Country]=B882,Table34[Year],"")))*100))</f>
        <v/>
      </c>
      <c r="M882" s="4" t="str">
        <f t="shared" ref="M882:M945" si="31">IF(ISNUMBER(J882),J882,IF(ISNUMBER(K882),K882,IF(ISBLANK(L882),"",L882)))</f>
        <v/>
      </c>
    </row>
    <row r="883" spans="1:13" ht="20.399999999999999" x14ac:dyDescent="0.25">
      <c r="A883" s="2" t="s">
        <v>211</v>
      </c>
      <c r="B883" s="2" t="s">
        <v>108</v>
      </c>
      <c r="C883" s="3"/>
      <c r="D883" s="3"/>
      <c r="E883" s="3"/>
      <c r="F883" s="5">
        <v>6.9419000000000004</v>
      </c>
      <c r="G883" s="3"/>
      <c r="H883" s="3"/>
      <c r="I883" s="3"/>
      <c r="J883" s="3">
        <f t="shared" si="30"/>
        <v>6.9419000000000004</v>
      </c>
      <c r="K883" s="3"/>
      <c r="L883" s="3">
        <f t="array" ref="L883">(IF(ISERROR(INDEX(Table34[Upper secondary completion rate (%)],MATCH(MAX(IF(Table34[Country]=B883,Table34[Year],0)),IF(Table34[Country]=B883,Table34[Year],"")))),"",INDEX(Table34[Upper secondary completion rate (%)],MATCH(MAX(IF(Table34[Country]=B883,Table34[Year],0)),IF(Table34[Country]=B883,Table34[Year],"")))*100))</f>
        <v>5.9451600000000004</v>
      </c>
      <c r="M883" s="3">
        <f t="shared" si="31"/>
        <v>6.9419000000000004</v>
      </c>
    </row>
    <row r="884" spans="1:13" ht="20.399999999999999" x14ac:dyDescent="0.25">
      <c r="A884" s="2" t="s">
        <v>211</v>
      </c>
      <c r="B884" s="2" t="s">
        <v>109</v>
      </c>
      <c r="C884" s="4"/>
      <c r="D884" s="4"/>
      <c r="E884" s="4"/>
      <c r="F884" s="4"/>
      <c r="G884" s="4"/>
      <c r="H884" s="4"/>
      <c r="I884" s="4"/>
      <c r="J884" s="4" t="str">
        <f t="shared" si="30"/>
        <v/>
      </c>
      <c r="K884" s="4"/>
      <c r="L884" s="4">
        <f t="array" ref="L884">(IF(ISERROR(INDEX(Table34[Upper secondary completion rate (%)],MATCH(MAX(IF(Table34[Country]=B884,Table34[Year],0)),IF(Table34[Country]=B884,Table34[Year],"")))),"",INDEX(Table34[Upper secondary completion rate (%)],MATCH(MAX(IF(Table34[Country]=B884,Table34[Year],0)),IF(Table34[Country]=B884,Table34[Year],"")))*100))</f>
        <v>73.215459999999993</v>
      </c>
      <c r="M884" s="4">
        <f t="shared" si="31"/>
        <v>73.215459999999993</v>
      </c>
    </row>
    <row r="885" spans="1:13" ht="20.399999999999999" x14ac:dyDescent="0.25">
      <c r="A885" s="2" t="s">
        <v>211</v>
      </c>
      <c r="B885" s="2" t="s">
        <v>110</v>
      </c>
      <c r="C885" s="3"/>
      <c r="D885" s="3"/>
      <c r="E885" s="3"/>
      <c r="F885" s="3"/>
      <c r="G885" s="3"/>
      <c r="H885" s="3"/>
      <c r="I885" s="3"/>
      <c r="J885" s="3" t="str">
        <f t="shared" si="30"/>
        <v/>
      </c>
      <c r="K885" s="3"/>
      <c r="L885" s="3" t="str">
        <f t="array" ref="L885">(IF(ISERROR(INDEX(Table34[Upper secondary completion rate (%)],MATCH(MAX(IF(Table34[Country]=B885,Table34[Year],0)),IF(Table34[Country]=B885,Table34[Year],"")))),"",INDEX(Table34[Upper secondary completion rate (%)],MATCH(MAX(IF(Table34[Country]=B885,Table34[Year],0)),IF(Table34[Country]=B885,Table34[Year],"")))*100))</f>
        <v/>
      </c>
      <c r="M885" s="3" t="str">
        <f t="shared" si="31"/>
        <v/>
      </c>
    </row>
    <row r="886" spans="1:13" ht="20.399999999999999" x14ac:dyDescent="0.25">
      <c r="A886" s="2" t="s">
        <v>211</v>
      </c>
      <c r="B886" s="2" t="s">
        <v>111</v>
      </c>
      <c r="C886" s="4"/>
      <c r="D886" s="4"/>
      <c r="E886" s="4"/>
      <c r="F886" s="4"/>
      <c r="G886" s="4"/>
      <c r="H886" s="4"/>
      <c r="I886" s="4"/>
      <c r="J886" s="4" t="str">
        <f t="shared" si="30"/>
        <v/>
      </c>
      <c r="K886" s="4"/>
      <c r="L886" s="4">
        <f t="array" ref="L886">(IF(ISERROR(INDEX(Table34[Upper secondary completion rate (%)],MATCH(MAX(IF(Table34[Country]=B886,Table34[Year],0)),IF(Table34[Country]=B886,Table34[Year],"")))),"",INDEX(Table34[Upper secondary completion rate (%)],MATCH(MAX(IF(Table34[Country]=B886,Table34[Year],0)),IF(Table34[Country]=B886,Table34[Year],"")))*100))</f>
        <v>11.12195</v>
      </c>
      <c r="M886" s="4">
        <f t="shared" si="31"/>
        <v>11.12195</v>
      </c>
    </row>
    <row r="887" spans="1:13" ht="20.399999999999999" x14ac:dyDescent="0.25">
      <c r="A887" s="2" t="s">
        <v>211</v>
      </c>
      <c r="B887" s="2" t="s">
        <v>112</v>
      </c>
      <c r="C887" s="3"/>
      <c r="D887" s="3"/>
      <c r="E887" s="3"/>
      <c r="F887" s="3"/>
      <c r="G887" s="3"/>
      <c r="H887" s="3"/>
      <c r="I887" s="3"/>
      <c r="J887" s="3" t="str">
        <f t="shared" si="30"/>
        <v/>
      </c>
      <c r="K887" s="3"/>
      <c r="L887" s="3" t="str">
        <f t="array" ref="L887">(IF(ISERROR(INDEX(Table34[Upper secondary completion rate (%)],MATCH(MAX(IF(Table34[Country]=B887,Table34[Year],0)),IF(Table34[Country]=B887,Table34[Year],"")))),"",INDEX(Table34[Upper secondary completion rate (%)],MATCH(MAX(IF(Table34[Country]=B887,Table34[Year],0)),IF(Table34[Country]=B887,Table34[Year],"")))*100))</f>
        <v/>
      </c>
      <c r="M887" s="3" t="str">
        <f t="shared" si="31"/>
        <v/>
      </c>
    </row>
    <row r="888" spans="1:13" ht="20.399999999999999" x14ac:dyDescent="0.25">
      <c r="A888" s="2" t="s">
        <v>211</v>
      </c>
      <c r="B888" s="2" t="s">
        <v>113</v>
      </c>
      <c r="C888" s="4"/>
      <c r="D888" s="4"/>
      <c r="E888" s="4"/>
      <c r="F888" s="4"/>
      <c r="G888" s="4"/>
      <c r="H888" s="4"/>
      <c r="I888" s="4"/>
      <c r="J888" s="4" t="str">
        <f t="shared" si="30"/>
        <v/>
      </c>
      <c r="K888" s="4"/>
      <c r="L888" s="4">
        <f t="array" ref="L888">(IF(ISERROR(INDEX(Table34[Upper secondary completion rate (%)],MATCH(MAX(IF(Table34[Country]=B888,Table34[Year],0)),IF(Table34[Country]=B888,Table34[Year],"")))),"",INDEX(Table34[Upper secondary completion rate (%)],MATCH(MAX(IF(Table34[Country]=B888,Table34[Year],0)),IF(Table34[Country]=B888,Table34[Year],"")))*100))</f>
        <v>50.785650000000004</v>
      </c>
      <c r="M888" s="4">
        <f t="shared" si="31"/>
        <v>50.785650000000004</v>
      </c>
    </row>
    <row r="889" spans="1:13" ht="20.399999999999999" x14ac:dyDescent="0.25">
      <c r="A889" s="2" t="s">
        <v>211</v>
      </c>
      <c r="B889" s="2" t="s">
        <v>114</v>
      </c>
      <c r="C889" s="3"/>
      <c r="D889" s="3"/>
      <c r="E889" s="3"/>
      <c r="F889" s="3"/>
      <c r="G889" s="3"/>
      <c r="H889" s="3"/>
      <c r="I889" s="3"/>
      <c r="J889" s="3" t="str">
        <f t="shared" si="30"/>
        <v/>
      </c>
      <c r="K889" s="3"/>
      <c r="L889" s="3" t="str">
        <f t="array" ref="L889">(IF(ISERROR(INDEX(Table34[Upper secondary completion rate (%)],MATCH(MAX(IF(Table34[Country]=B889,Table34[Year],0)),IF(Table34[Country]=B889,Table34[Year],"")))),"",INDEX(Table34[Upper secondary completion rate (%)],MATCH(MAX(IF(Table34[Country]=B889,Table34[Year],0)),IF(Table34[Country]=B889,Table34[Year],"")))*100))</f>
        <v/>
      </c>
      <c r="M889" s="3" t="str">
        <f t="shared" si="31"/>
        <v/>
      </c>
    </row>
    <row r="890" spans="1:13" ht="20.399999999999999" x14ac:dyDescent="0.25">
      <c r="A890" s="2" t="s">
        <v>211</v>
      </c>
      <c r="B890" s="2" t="s">
        <v>115</v>
      </c>
      <c r="C890" s="4"/>
      <c r="D890" s="4"/>
      <c r="E890" s="4"/>
      <c r="F890" s="4"/>
      <c r="G890" s="4"/>
      <c r="H890" s="4"/>
      <c r="I890" s="4"/>
      <c r="J890" s="4" t="str">
        <f t="shared" si="30"/>
        <v/>
      </c>
      <c r="K890" s="4"/>
      <c r="L890" s="4" t="str">
        <f t="array" ref="L890">(IF(ISERROR(INDEX(Table34[Upper secondary completion rate (%)],MATCH(MAX(IF(Table34[Country]=B890,Table34[Year],0)),IF(Table34[Country]=B890,Table34[Year],"")))),"",INDEX(Table34[Upper secondary completion rate (%)],MATCH(MAX(IF(Table34[Country]=B890,Table34[Year],0)),IF(Table34[Country]=B890,Table34[Year],"")))*100))</f>
        <v/>
      </c>
      <c r="M890" s="4" t="str">
        <f t="shared" si="31"/>
        <v/>
      </c>
    </row>
    <row r="891" spans="1:13" ht="20.399999999999999" x14ac:dyDescent="0.25">
      <c r="A891" s="2" t="s">
        <v>211</v>
      </c>
      <c r="B891" s="2" t="s">
        <v>116</v>
      </c>
      <c r="C891" s="3"/>
      <c r="D891" s="3"/>
      <c r="E891" s="3"/>
      <c r="F891" s="3"/>
      <c r="G891" s="3"/>
      <c r="H891" s="3"/>
      <c r="I891" s="3"/>
      <c r="J891" s="3" t="str">
        <f t="shared" si="30"/>
        <v/>
      </c>
      <c r="K891" s="3"/>
      <c r="L891" s="3">
        <f t="array" ref="L891">(IF(ISERROR(INDEX(Table34[Upper secondary completion rate (%)],MATCH(MAX(IF(Table34[Country]=B891,Table34[Year],0)),IF(Table34[Country]=B891,Table34[Year],"")))),"",INDEX(Table34[Upper secondary completion rate (%)],MATCH(MAX(IF(Table34[Country]=B891,Table34[Year],0)),IF(Table34[Country]=B891,Table34[Year],"")))*100))</f>
        <v>57.901890000000002</v>
      </c>
      <c r="M891" s="3">
        <f t="shared" si="31"/>
        <v>57.901890000000002</v>
      </c>
    </row>
    <row r="892" spans="1:13" ht="20.399999999999999" x14ac:dyDescent="0.25">
      <c r="A892" s="2" t="s">
        <v>211</v>
      </c>
      <c r="B892" s="2" t="s">
        <v>117</v>
      </c>
      <c r="C892" s="4"/>
      <c r="D892" s="4"/>
      <c r="E892" s="4"/>
      <c r="F892" s="6">
        <v>65.267110000000002</v>
      </c>
      <c r="G892" s="4"/>
      <c r="H892" s="4"/>
      <c r="I892" s="4"/>
      <c r="J892" s="4">
        <f t="shared" si="30"/>
        <v>65.267110000000002</v>
      </c>
      <c r="K892" s="4"/>
      <c r="L892" s="4">
        <f t="array" ref="L892">(IF(ISERROR(INDEX(Table34[Upper secondary completion rate (%)],MATCH(MAX(IF(Table34[Country]=B892,Table34[Year],0)),IF(Table34[Country]=B892,Table34[Year],"")))),"",INDEX(Table34[Upper secondary completion rate (%)],MATCH(MAX(IF(Table34[Country]=B892,Table34[Year],0)),IF(Table34[Country]=B892,Table34[Year],"")))*100))</f>
        <v>81.915019999999998</v>
      </c>
      <c r="M892" s="4">
        <f t="shared" si="31"/>
        <v>65.267110000000002</v>
      </c>
    </row>
    <row r="893" spans="1:13" ht="20.399999999999999" x14ac:dyDescent="0.25">
      <c r="A893" s="2" t="s">
        <v>211</v>
      </c>
      <c r="B893" s="2" t="s">
        <v>118</v>
      </c>
      <c r="C893" s="3"/>
      <c r="D893" s="3"/>
      <c r="E893" s="3"/>
      <c r="F893" s="3"/>
      <c r="G893" s="3"/>
      <c r="H893" s="3"/>
      <c r="I893" s="3"/>
      <c r="J893" s="3" t="str">
        <f t="shared" si="30"/>
        <v/>
      </c>
      <c r="K893" s="3"/>
      <c r="L893" s="3" t="str">
        <f t="array" ref="L893">(IF(ISERROR(INDEX(Table34[Upper secondary completion rate (%)],MATCH(MAX(IF(Table34[Country]=B893,Table34[Year],0)),IF(Table34[Country]=B893,Table34[Year],"")))),"",INDEX(Table34[Upper secondary completion rate (%)],MATCH(MAX(IF(Table34[Country]=B893,Table34[Year],0)),IF(Table34[Country]=B893,Table34[Year],"")))*100))</f>
        <v/>
      </c>
      <c r="M893" s="3" t="str">
        <f t="shared" si="31"/>
        <v/>
      </c>
    </row>
    <row r="894" spans="1:13" ht="20.399999999999999" x14ac:dyDescent="0.25">
      <c r="A894" s="2" t="s">
        <v>211</v>
      </c>
      <c r="B894" s="2" t="s">
        <v>119</v>
      </c>
      <c r="C894" s="4"/>
      <c r="D894" s="6">
        <v>5.1942899999999996</v>
      </c>
      <c r="E894" s="4"/>
      <c r="F894" s="4"/>
      <c r="G894" s="4"/>
      <c r="H894" s="4"/>
      <c r="I894" s="4"/>
      <c r="J894" s="4">
        <f t="shared" si="30"/>
        <v>5.1942899999999996</v>
      </c>
      <c r="K894" s="4"/>
      <c r="L894" s="4">
        <f t="array" ref="L894">(IF(ISERROR(INDEX(Table34[Upper secondary completion rate (%)],MATCH(MAX(IF(Table34[Country]=B894,Table34[Year],0)),IF(Table34[Country]=B894,Table34[Year],"")))),"",INDEX(Table34[Upper secondary completion rate (%)],MATCH(MAX(IF(Table34[Country]=B894,Table34[Year],0)),IF(Table34[Country]=B894,Table34[Year],"")))*100))</f>
        <v>2.5275799999999999</v>
      </c>
      <c r="M894" s="4">
        <f t="shared" si="31"/>
        <v>5.1942899999999996</v>
      </c>
    </row>
    <row r="895" spans="1:13" ht="20.399999999999999" x14ac:dyDescent="0.25">
      <c r="A895" s="2" t="s">
        <v>211</v>
      </c>
      <c r="B895" s="2" t="s">
        <v>120</v>
      </c>
      <c r="C895" s="3"/>
      <c r="D895" s="3"/>
      <c r="E895" s="3"/>
      <c r="F895" s="3"/>
      <c r="G895" s="3"/>
      <c r="H895" s="3"/>
      <c r="I895" s="3"/>
      <c r="J895" s="3" t="str">
        <f t="shared" si="30"/>
        <v/>
      </c>
      <c r="K895" s="3"/>
      <c r="L895" s="3" t="str">
        <f t="array" ref="L895">(IF(ISERROR(INDEX(Table34[Upper secondary completion rate (%)],MATCH(MAX(IF(Table34[Country]=B895,Table34[Year],0)),IF(Table34[Country]=B895,Table34[Year],"")))),"",INDEX(Table34[Upper secondary completion rate (%)],MATCH(MAX(IF(Table34[Country]=B895,Table34[Year],0)),IF(Table34[Country]=B895,Table34[Year],"")))*100))</f>
        <v/>
      </c>
      <c r="M895" s="3" t="str">
        <f t="shared" si="31"/>
        <v/>
      </c>
    </row>
    <row r="896" spans="1:13" ht="20.399999999999999" x14ac:dyDescent="0.25">
      <c r="A896" s="2" t="s">
        <v>211</v>
      </c>
      <c r="B896" s="2" t="s">
        <v>121</v>
      </c>
      <c r="C896" s="4"/>
      <c r="D896" s="4"/>
      <c r="E896" s="4"/>
      <c r="F896" s="6">
        <v>38.431469999999997</v>
      </c>
      <c r="G896" s="4"/>
      <c r="H896" s="4"/>
      <c r="I896" s="4"/>
      <c r="J896" s="4">
        <f t="shared" si="30"/>
        <v>38.431469999999997</v>
      </c>
      <c r="K896" s="4"/>
      <c r="L896" s="4">
        <f t="array" ref="L896">(IF(ISERROR(INDEX(Table34[Upper secondary completion rate (%)],MATCH(MAX(IF(Table34[Country]=B896,Table34[Year],0)),IF(Table34[Country]=B896,Table34[Year],"")))),"",INDEX(Table34[Upper secondary completion rate (%)],MATCH(MAX(IF(Table34[Country]=B896,Table34[Year],0)),IF(Table34[Country]=B896,Table34[Year],"")))*100))</f>
        <v>33.342329999999997</v>
      </c>
      <c r="M896" s="4">
        <f t="shared" si="31"/>
        <v>38.431469999999997</v>
      </c>
    </row>
    <row r="897" spans="1:13" ht="20.399999999999999" x14ac:dyDescent="0.25">
      <c r="A897" s="2" t="s">
        <v>211</v>
      </c>
      <c r="B897" s="2" t="s">
        <v>122</v>
      </c>
      <c r="C897" s="3"/>
      <c r="D897" s="3"/>
      <c r="E897" s="3"/>
      <c r="F897" s="3"/>
      <c r="G897" s="3"/>
      <c r="H897" s="3"/>
      <c r="I897" s="3"/>
      <c r="J897" s="3" t="str">
        <f t="shared" si="30"/>
        <v/>
      </c>
      <c r="K897" s="3"/>
      <c r="L897" s="3" t="str">
        <f t="array" ref="L897">(IF(ISERROR(INDEX(Table34[Upper secondary completion rate (%)],MATCH(MAX(IF(Table34[Country]=B897,Table34[Year],0)),IF(Table34[Country]=B897,Table34[Year],"")))),"",INDEX(Table34[Upper secondary completion rate (%)],MATCH(MAX(IF(Table34[Country]=B897,Table34[Year],0)),IF(Table34[Country]=B897,Table34[Year],"")))*100))</f>
        <v/>
      </c>
      <c r="M897" s="3" t="str">
        <f t="shared" si="31"/>
        <v/>
      </c>
    </row>
    <row r="898" spans="1:13" ht="20.399999999999999" x14ac:dyDescent="0.25">
      <c r="A898" s="2" t="s">
        <v>211</v>
      </c>
      <c r="B898" s="2" t="s">
        <v>123</v>
      </c>
      <c r="C898" s="4"/>
      <c r="D898" s="6"/>
      <c r="E898" s="4"/>
      <c r="F898" s="4"/>
      <c r="G898" s="4"/>
      <c r="H898" s="4"/>
      <c r="I898" s="4"/>
      <c r="J898" s="4" t="str">
        <f t="shared" si="30"/>
        <v/>
      </c>
      <c r="K898" s="4"/>
      <c r="L898" s="4">
        <f t="array" ref="L898">(IF(ISERROR(INDEX(Table34[Upper secondary completion rate (%)],MATCH(MAX(IF(Table34[Country]=B898,Table34[Year],0)),IF(Table34[Country]=B898,Table34[Year],"")))),"",INDEX(Table34[Upper secondary completion rate (%)],MATCH(MAX(IF(Table34[Country]=B898,Table34[Year],0)),IF(Table34[Country]=B898,Table34[Year],"")))*100))</f>
        <v>36.602560000000004</v>
      </c>
      <c r="M898" s="4">
        <f t="shared" si="31"/>
        <v>36.602560000000004</v>
      </c>
    </row>
    <row r="899" spans="1:13" ht="20.399999999999999" x14ac:dyDescent="0.25">
      <c r="A899" s="2" t="s">
        <v>211</v>
      </c>
      <c r="B899" s="2" t="s">
        <v>124</v>
      </c>
      <c r="C899" s="3"/>
      <c r="D899" s="3"/>
      <c r="E899" s="3"/>
      <c r="F899" s="3"/>
      <c r="G899" s="3"/>
      <c r="H899" s="3"/>
      <c r="I899" s="3"/>
      <c r="J899" s="3" t="str">
        <f t="shared" si="30"/>
        <v/>
      </c>
      <c r="K899" s="3"/>
      <c r="L899" s="3">
        <f t="array" ref="L899">(IF(ISERROR(INDEX(Table34[Upper secondary completion rate (%)],MATCH(MAX(IF(Table34[Country]=B899,Table34[Year],0)),IF(Table34[Country]=B899,Table34[Year],"")))),"",INDEX(Table34[Upper secondary completion rate (%)],MATCH(MAX(IF(Table34[Country]=B899,Table34[Year],0)),IF(Table34[Country]=B899,Table34[Year],"")))*100))</f>
        <v>86.806879999999992</v>
      </c>
      <c r="M899" s="3">
        <f t="shared" si="31"/>
        <v>86.806879999999992</v>
      </c>
    </row>
    <row r="900" spans="1:13" ht="20.399999999999999" x14ac:dyDescent="0.25">
      <c r="A900" s="2" t="s">
        <v>211</v>
      </c>
      <c r="B900" s="2" t="s">
        <v>125</v>
      </c>
      <c r="C900" s="4"/>
      <c r="D900" s="4"/>
      <c r="E900" s="4"/>
      <c r="F900" s="4"/>
      <c r="G900" s="4"/>
      <c r="H900" s="4"/>
      <c r="I900" s="4"/>
      <c r="J900" s="4" t="str">
        <f t="shared" si="30"/>
        <v/>
      </c>
      <c r="K900" s="4"/>
      <c r="L900" s="4" t="str">
        <f t="array" ref="L900">(IF(ISERROR(INDEX(Table34[Upper secondary completion rate (%)],MATCH(MAX(IF(Table34[Country]=B900,Table34[Year],0)),IF(Table34[Country]=B900,Table34[Year],"")))),"",INDEX(Table34[Upper secondary completion rate (%)],MATCH(MAX(IF(Table34[Country]=B900,Table34[Year],0)),IF(Table34[Country]=B900,Table34[Year],"")))*100))</f>
        <v/>
      </c>
      <c r="M900" s="4" t="str">
        <f t="shared" si="31"/>
        <v/>
      </c>
    </row>
    <row r="901" spans="1:13" ht="20.399999999999999" x14ac:dyDescent="0.25">
      <c r="A901" s="2" t="s">
        <v>211</v>
      </c>
      <c r="B901" s="2" t="s">
        <v>126</v>
      </c>
      <c r="C901" s="3"/>
      <c r="D901" s="3"/>
      <c r="E901" s="3"/>
      <c r="F901" s="3"/>
      <c r="G901" s="3"/>
      <c r="H901" s="3"/>
      <c r="I901" s="3"/>
      <c r="J901" s="3" t="str">
        <f t="shared" si="30"/>
        <v/>
      </c>
      <c r="K901" s="3"/>
      <c r="L901" s="3" t="str">
        <f t="array" ref="L901">(IF(ISERROR(INDEX(Table34[Upper secondary completion rate (%)],MATCH(MAX(IF(Table34[Country]=B901,Table34[Year],0)),IF(Table34[Country]=B901,Table34[Year],"")))),"",INDEX(Table34[Upper secondary completion rate (%)],MATCH(MAX(IF(Table34[Country]=B901,Table34[Year],0)),IF(Table34[Country]=B901,Table34[Year],"")))*100))</f>
        <v/>
      </c>
      <c r="M901" s="3" t="str">
        <f t="shared" si="31"/>
        <v/>
      </c>
    </row>
    <row r="902" spans="1:13" ht="20.399999999999999" x14ac:dyDescent="0.25">
      <c r="A902" s="2" t="s">
        <v>211</v>
      </c>
      <c r="B902" s="2" t="s">
        <v>127</v>
      </c>
      <c r="C902" s="4"/>
      <c r="D902" s="4"/>
      <c r="E902" s="6">
        <v>0.91154000000000002</v>
      </c>
      <c r="F902" s="4"/>
      <c r="G902" s="4"/>
      <c r="H902" s="4"/>
      <c r="I902" s="4"/>
      <c r="J902" s="4">
        <f t="shared" si="30"/>
        <v>0.91154000000000002</v>
      </c>
      <c r="K902" s="4"/>
      <c r="L902" s="4">
        <f t="array" ref="L902">(IF(ISERROR(INDEX(Table34[Upper secondary completion rate (%)],MATCH(MAX(IF(Table34[Country]=B902,Table34[Year],0)),IF(Table34[Country]=B902,Table34[Year],"")))),"",INDEX(Table34[Upper secondary completion rate (%)],MATCH(MAX(IF(Table34[Country]=B902,Table34[Year],0)),IF(Table34[Country]=B902,Table34[Year],"")))*100))</f>
        <v>1.1363399999999999</v>
      </c>
      <c r="M902" s="4">
        <f t="shared" si="31"/>
        <v>0.91154000000000002</v>
      </c>
    </row>
    <row r="903" spans="1:13" ht="20.399999999999999" x14ac:dyDescent="0.25">
      <c r="A903" s="2" t="s">
        <v>211</v>
      </c>
      <c r="B903" s="2" t="s">
        <v>128</v>
      </c>
      <c r="C903" s="5">
        <v>38.514479999999999</v>
      </c>
      <c r="D903" s="5">
        <v>40.40822</v>
      </c>
      <c r="E903" s="3"/>
      <c r="F903" s="5">
        <v>43.063049999999997</v>
      </c>
      <c r="G903" s="3"/>
      <c r="H903" s="3"/>
      <c r="I903" s="3"/>
      <c r="J903" s="3">
        <f t="shared" si="30"/>
        <v>43.063049999999997</v>
      </c>
      <c r="K903" s="3"/>
      <c r="L903" s="3">
        <f t="array" ref="L903">(IF(ISERROR(INDEX(Table34[Upper secondary completion rate (%)],MATCH(MAX(IF(Table34[Country]=B903,Table34[Year],0)),IF(Table34[Country]=B903,Table34[Year],"")))),"",INDEX(Table34[Upper secondary completion rate (%)],MATCH(MAX(IF(Table34[Country]=B903,Table34[Year],0)),IF(Table34[Country]=B903,Table34[Year],"")))*100))</f>
        <v>36.087890000000002</v>
      </c>
      <c r="M903" s="3">
        <f t="shared" si="31"/>
        <v>43.063049999999997</v>
      </c>
    </row>
    <row r="904" spans="1:13" ht="20.399999999999999" x14ac:dyDescent="0.25">
      <c r="A904" s="2" t="s">
        <v>211</v>
      </c>
      <c r="B904" s="2" t="s">
        <v>129</v>
      </c>
      <c r="C904" s="4"/>
      <c r="D904" s="4"/>
      <c r="E904" s="4"/>
      <c r="F904" s="4"/>
      <c r="G904" s="4"/>
      <c r="H904" s="4"/>
      <c r="I904" s="4"/>
      <c r="J904" s="4" t="str">
        <f t="shared" si="30"/>
        <v/>
      </c>
      <c r="K904" s="4"/>
      <c r="L904" s="4">
        <f t="array" ref="L904">(IF(ISERROR(INDEX(Table34[Upper secondary completion rate (%)],MATCH(MAX(IF(Table34[Country]=B904,Table34[Year],0)),IF(Table34[Country]=B904,Table34[Year],"")))),"",INDEX(Table34[Upper secondary completion rate (%)],MATCH(MAX(IF(Table34[Country]=B904,Table34[Year],0)),IF(Table34[Country]=B904,Table34[Year],"")))*100))</f>
        <v>75.889250000000004</v>
      </c>
      <c r="M904" s="4">
        <f t="shared" si="31"/>
        <v>75.889250000000004</v>
      </c>
    </row>
    <row r="905" spans="1:13" ht="20.399999999999999" x14ac:dyDescent="0.25">
      <c r="A905" s="2" t="s">
        <v>211</v>
      </c>
      <c r="B905" s="2" t="s">
        <v>130</v>
      </c>
      <c r="C905" s="3"/>
      <c r="D905" s="3"/>
      <c r="E905" s="3"/>
      <c r="F905" s="3"/>
      <c r="G905" s="3"/>
      <c r="H905" s="3"/>
      <c r="I905" s="3"/>
      <c r="J905" s="3" t="str">
        <f t="shared" si="30"/>
        <v/>
      </c>
      <c r="K905" s="3"/>
      <c r="L905" s="3" t="str">
        <f t="array" ref="L905">(IF(ISERROR(INDEX(Table34[Upper secondary completion rate (%)],MATCH(MAX(IF(Table34[Country]=B905,Table34[Year],0)),IF(Table34[Country]=B905,Table34[Year],"")))),"",INDEX(Table34[Upper secondary completion rate (%)],MATCH(MAX(IF(Table34[Country]=B905,Table34[Year],0)),IF(Table34[Country]=B905,Table34[Year],"")))*100))</f>
        <v/>
      </c>
      <c r="M905" s="3" t="str">
        <f t="shared" si="31"/>
        <v/>
      </c>
    </row>
    <row r="906" spans="1:13" ht="20.399999999999999" x14ac:dyDescent="0.25">
      <c r="A906" s="2" t="s">
        <v>211</v>
      </c>
      <c r="B906" s="2" t="s">
        <v>131</v>
      </c>
      <c r="C906" s="4"/>
      <c r="D906" s="4"/>
      <c r="E906" s="6">
        <v>17.99559</v>
      </c>
      <c r="F906" s="4"/>
      <c r="G906" s="4"/>
      <c r="H906" s="4"/>
      <c r="I906" s="4"/>
      <c r="J906" s="4">
        <f t="shared" si="30"/>
        <v>17.99559</v>
      </c>
      <c r="K906" s="4"/>
      <c r="L906" s="4">
        <f t="array" ref="L906">(IF(ISERROR(INDEX(Table34[Upper secondary completion rate (%)],MATCH(MAX(IF(Table34[Country]=B906,Table34[Year],0)),IF(Table34[Country]=B906,Table34[Year],"")))),"",INDEX(Table34[Upper secondary completion rate (%)],MATCH(MAX(IF(Table34[Country]=B906,Table34[Year],0)),IF(Table34[Country]=B906,Table34[Year],"")))*100))</f>
        <v>17.029959999999999</v>
      </c>
      <c r="M906" s="4">
        <f t="shared" si="31"/>
        <v>17.99559</v>
      </c>
    </row>
    <row r="907" spans="1:13" ht="20.399999999999999" x14ac:dyDescent="0.25">
      <c r="A907" s="2" t="s">
        <v>211</v>
      </c>
      <c r="B907" s="2" t="s">
        <v>132</v>
      </c>
      <c r="C907" s="3"/>
      <c r="D907" s="3"/>
      <c r="E907" s="3"/>
      <c r="F907" s="3"/>
      <c r="G907" s="3"/>
      <c r="H907" s="3"/>
      <c r="I907" s="3"/>
      <c r="J907" s="3" t="str">
        <f t="shared" si="30"/>
        <v/>
      </c>
      <c r="K907" s="3"/>
      <c r="L907" s="3" t="str">
        <f t="array" ref="L907">(IF(ISERROR(INDEX(Table34[Upper secondary completion rate (%)],MATCH(MAX(IF(Table34[Country]=B907,Table34[Year],0)),IF(Table34[Country]=B907,Table34[Year],"")))),"",INDEX(Table34[Upper secondary completion rate (%)],MATCH(MAX(IF(Table34[Country]=B907,Table34[Year],0)),IF(Table34[Country]=B907,Table34[Year],"")))*100))</f>
        <v/>
      </c>
      <c r="M907" s="3" t="str">
        <f t="shared" si="31"/>
        <v/>
      </c>
    </row>
    <row r="908" spans="1:13" ht="20.399999999999999" x14ac:dyDescent="0.25">
      <c r="A908" s="2" t="s">
        <v>211</v>
      </c>
      <c r="B908" s="2" t="s">
        <v>133</v>
      </c>
      <c r="C908" s="4"/>
      <c r="D908" s="4"/>
      <c r="E908" s="4"/>
      <c r="F908" s="4"/>
      <c r="G908" s="6">
        <v>72.689400000000006</v>
      </c>
      <c r="H908" s="4"/>
      <c r="I908" s="4"/>
      <c r="J908" s="4">
        <f t="shared" si="30"/>
        <v>72.689400000000006</v>
      </c>
      <c r="K908" s="4"/>
      <c r="L908" s="4">
        <f t="array" ref="L908">(IF(ISERROR(INDEX(Table34[Upper secondary completion rate (%)],MATCH(MAX(IF(Table34[Country]=B908,Table34[Year],0)),IF(Table34[Country]=B908,Table34[Year],"")))),"",INDEX(Table34[Upper secondary completion rate (%)],MATCH(MAX(IF(Table34[Country]=B908,Table34[Year],0)),IF(Table34[Country]=B908,Table34[Year],"")))*100))</f>
        <v>69.452309999999997</v>
      </c>
      <c r="M908" s="4">
        <f t="shared" si="31"/>
        <v>72.689400000000006</v>
      </c>
    </row>
    <row r="909" spans="1:13" ht="20.399999999999999" x14ac:dyDescent="0.25">
      <c r="A909" s="2" t="s">
        <v>211</v>
      </c>
      <c r="B909" s="2" t="s">
        <v>134</v>
      </c>
      <c r="C909" s="3"/>
      <c r="D909" s="3"/>
      <c r="E909" s="3"/>
      <c r="F909" s="3"/>
      <c r="G909" s="3"/>
      <c r="H909" s="3"/>
      <c r="I909" s="3"/>
      <c r="J909" s="3" t="str">
        <f t="shared" si="30"/>
        <v/>
      </c>
      <c r="K909" s="3"/>
      <c r="L909" s="3">
        <f t="array" ref="L909">(IF(ISERROR(INDEX(Table34[Upper secondary completion rate (%)],MATCH(MAX(IF(Table34[Country]=B909,Table34[Year],0)),IF(Table34[Country]=B909,Table34[Year],"")))),"",INDEX(Table34[Upper secondary completion rate (%)],MATCH(MAX(IF(Table34[Country]=B909,Table34[Year],0)),IF(Table34[Country]=B909,Table34[Year],"")))*100))</f>
        <v>66.171840000000003</v>
      </c>
      <c r="M909" s="3">
        <f t="shared" si="31"/>
        <v>66.171840000000003</v>
      </c>
    </row>
    <row r="910" spans="1:13" ht="20.399999999999999" x14ac:dyDescent="0.25">
      <c r="A910" s="2" t="s">
        <v>211</v>
      </c>
      <c r="B910" s="2" t="s">
        <v>135</v>
      </c>
      <c r="C910" s="4"/>
      <c r="D910" s="4"/>
      <c r="E910" s="4"/>
      <c r="F910" s="4"/>
      <c r="G910" s="4"/>
      <c r="H910" s="4"/>
      <c r="I910" s="4"/>
      <c r="J910" s="4" t="str">
        <f t="shared" si="30"/>
        <v/>
      </c>
      <c r="K910" s="4"/>
      <c r="L910" s="4" t="str">
        <f t="array" ref="L910">(IF(ISERROR(INDEX(Table34[Upper secondary completion rate (%)],MATCH(MAX(IF(Table34[Country]=B910,Table34[Year],0)),IF(Table34[Country]=B910,Table34[Year],"")))),"",INDEX(Table34[Upper secondary completion rate (%)],MATCH(MAX(IF(Table34[Country]=B910,Table34[Year],0)),IF(Table34[Country]=B910,Table34[Year],"")))*100))</f>
        <v/>
      </c>
      <c r="M910" s="4" t="str">
        <f t="shared" si="31"/>
        <v/>
      </c>
    </row>
    <row r="911" spans="1:13" ht="20.399999999999999" x14ac:dyDescent="0.25">
      <c r="A911" s="2" t="s">
        <v>211</v>
      </c>
      <c r="B911" s="2" t="s">
        <v>136</v>
      </c>
      <c r="C911" s="3"/>
      <c r="D911" s="3"/>
      <c r="E911" s="3"/>
      <c r="F911" s="3"/>
      <c r="G911" s="3"/>
      <c r="H911" s="3"/>
      <c r="I911" s="3"/>
      <c r="J911" s="3" t="str">
        <f t="shared" si="30"/>
        <v/>
      </c>
      <c r="K911" s="3"/>
      <c r="L911" s="3" t="str">
        <f t="array" ref="L911">(IF(ISERROR(INDEX(Table34[Upper secondary completion rate (%)],MATCH(MAX(IF(Table34[Country]=B911,Table34[Year],0)),IF(Table34[Country]=B911,Table34[Year],"")))),"",INDEX(Table34[Upper secondary completion rate (%)],MATCH(MAX(IF(Table34[Country]=B911,Table34[Year],0)),IF(Table34[Country]=B911,Table34[Year],"")))*100))</f>
        <v/>
      </c>
      <c r="M911" s="3" t="str">
        <f t="shared" si="31"/>
        <v/>
      </c>
    </row>
    <row r="912" spans="1:13" ht="20.399999999999999" x14ac:dyDescent="0.25">
      <c r="A912" s="2" t="s">
        <v>211</v>
      </c>
      <c r="B912" s="2" t="s">
        <v>137</v>
      </c>
      <c r="C912" s="4"/>
      <c r="D912" s="4"/>
      <c r="E912" s="4"/>
      <c r="F912" s="4"/>
      <c r="G912" s="4"/>
      <c r="H912" s="4"/>
      <c r="I912" s="4"/>
      <c r="J912" s="4" t="str">
        <f t="shared" si="30"/>
        <v/>
      </c>
      <c r="K912" s="4"/>
      <c r="L912" s="4">
        <f t="array" ref="L912">(IF(ISERROR(INDEX(Table34[Upper secondary completion rate (%)],MATCH(MAX(IF(Table34[Country]=B912,Table34[Year],0)),IF(Table34[Country]=B912,Table34[Year],"")))),"",INDEX(Table34[Upper secondary completion rate (%)],MATCH(MAX(IF(Table34[Country]=B912,Table34[Year],0)),IF(Table34[Country]=B912,Table34[Year],"")))*100))</f>
        <v>69.610259999999997</v>
      </c>
      <c r="M912" s="4">
        <f t="shared" si="31"/>
        <v>69.610259999999997</v>
      </c>
    </row>
    <row r="913" spans="1:13" ht="20.399999999999999" x14ac:dyDescent="0.25">
      <c r="A913" s="2" t="s">
        <v>211</v>
      </c>
      <c r="B913" s="2" t="s">
        <v>138</v>
      </c>
      <c r="C913" s="3"/>
      <c r="D913" s="3"/>
      <c r="E913" s="3"/>
      <c r="F913" s="3"/>
      <c r="G913" s="3"/>
      <c r="H913" s="3"/>
      <c r="I913" s="3"/>
      <c r="J913" s="3" t="str">
        <f t="shared" si="30"/>
        <v/>
      </c>
      <c r="K913" s="3"/>
      <c r="L913" s="3">
        <f t="array" ref="L913">(IF(ISERROR(INDEX(Table34[Upper secondary completion rate (%)],MATCH(MAX(IF(Table34[Country]=B913,Table34[Year],0)),IF(Table34[Country]=B913,Table34[Year],"")))),"",INDEX(Table34[Upper secondary completion rate (%)],MATCH(MAX(IF(Table34[Country]=B913,Table34[Year],0)),IF(Table34[Country]=B913,Table34[Year],"")))*100))</f>
        <v>78.926719999999989</v>
      </c>
      <c r="M913" s="3">
        <f t="shared" si="31"/>
        <v>78.926719999999989</v>
      </c>
    </row>
    <row r="914" spans="1:13" ht="20.399999999999999" x14ac:dyDescent="0.25">
      <c r="A914" s="2" t="s">
        <v>211</v>
      </c>
      <c r="B914" s="2" t="s">
        <v>139</v>
      </c>
      <c r="C914" s="4"/>
      <c r="D914" s="4"/>
      <c r="E914" s="4"/>
      <c r="F914" s="4"/>
      <c r="G914" s="4"/>
      <c r="H914" s="4"/>
      <c r="I914" s="4"/>
      <c r="J914" s="4" t="str">
        <f t="shared" si="30"/>
        <v/>
      </c>
      <c r="K914" s="4"/>
      <c r="L914" s="4">
        <f t="array" ref="L914">(IF(ISERROR(INDEX(Table34[Upper secondary completion rate (%)],MATCH(MAX(IF(Table34[Country]=B914,Table34[Year],0)),IF(Table34[Country]=B914,Table34[Year],"")))),"",INDEX(Table34[Upper secondary completion rate (%)],MATCH(MAX(IF(Table34[Country]=B914,Table34[Year],0)),IF(Table34[Country]=B914,Table34[Year],"")))*100))</f>
        <v>93.936509999999998</v>
      </c>
      <c r="M914" s="4">
        <f t="shared" si="31"/>
        <v>93.936509999999998</v>
      </c>
    </row>
    <row r="915" spans="1:13" ht="20.399999999999999" x14ac:dyDescent="0.25">
      <c r="A915" s="2" t="s">
        <v>211</v>
      </c>
      <c r="B915" s="2" t="s">
        <v>140</v>
      </c>
      <c r="C915" s="3"/>
      <c r="D915" s="3"/>
      <c r="E915" s="3"/>
      <c r="F915" s="3"/>
      <c r="G915" s="3"/>
      <c r="H915" s="3"/>
      <c r="I915" s="3"/>
      <c r="J915" s="3" t="str">
        <f t="shared" si="30"/>
        <v/>
      </c>
      <c r="K915" s="3"/>
      <c r="L915" s="3">
        <f t="array" ref="L915">(IF(ISERROR(INDEX(Table34[Upper secondary completion rate (%)],MATCH(MAX(IF(Table34[Country]=B915,Table34[Year],0)),IF(Table34[Country]=B915,Table34[Year],"")))),"",INDEX(Table34[Upper secondary completion rate (%)],MATCH(MAX(IF(Table34[Country]=B915,Table34[Year],0)),IF(Table34[Country]=B915,Table34[Year],"")))*100))</f>
        <v>72.776309999999995</v>
      </c>
      <c r="M915" s="3">
        <f t="shared" si="31"/>
        <v>72.776309999999995</v>
      </c>
    </row>
    <row r="916" spans="1:13" ht="20.399999999999999" x14ac:dyDescent="0.25">
      <c r="A916" s="2" t="s">
        <v>211</v>
      </c>
      <c r="B916" s="2" t="s">
        <v>141</v>
      </c>
      <c r="C916" s="4"/>
      <c r="D916" s="4"/>
      <c r="E916" s="4"/>
      <c r="F916" s="4"/>
      <c r="G916" s="4"/>
      <c r="H916" s="4"/>
      <c r="I916" s="4"/>
      <c r="J916" s="4" t="str">
        <f t="shared" si="30"/>
        <v/>
      </c>
      <c r="K916" s="4"/>
      <c r="L916" s="4" t="str">
        <f t="array" ref="L916">(IF(ISERROR(INDEX(Table34[Upper secondary completion rate (%)],MATCH(MAX(IF(Table34[Country]=B916,Table34[Year],0)),IF(Table34[Country]=B916,Table34[Year],"")))),"",INDEX(Table34[Upper secondary completion rate (%)],MATCH(MAX(IF(Table34[Country]=B916,Table34[Year],0)),IF(Table34[Country]=B916,Table34[Year],"")))*100))</f>
        <v/>
      </c>
      <c r="M916" s="4" t="str">
        <f t="shared" si="31"/>
        <v/>
      </c>
    </row>
    <row r="917" spans="1:13" ht="20.399999999999999" x14ac:dyDescent="0.25">
      <c r="A917" s="2" t="s">
        <v>211</v>
      </c>
      <c r="B917" s="2" t="s">
        <v>142</v>
      </c>
      <c r="C917" s="3"/>
      <c r="D917" s="3"/>
      <c r="E917" s="3"/>
      <c r="F917" s="3"/>
      <c r="G917" s="3"/>
      <c r="H917" s="3"/>
      <c r="I917" s="3"/>
      <c r="J917" s="3" t="str">
        <f t="shared" si="30"/>
        <v/>
      </c>
      <c r="K917" s="3"/>
      <c r="L917" s="3" t="str">
        <f t="array" ref="L917">(IF(ISERROR(INDEX(Table34[Upper secondary completion rate (%)],MATCH(MAX(IF(Table34[Country]=B917,Table34[Year],0)),IF(Table34[Country]=B917,Table34[Year],"")))),"",INDEX(Table34[Upper secondary completion rate (%)],MATCH(MAX(IF(Table34[Country]=B917,Table34[Year],0)),IF(Table34[Country]=B917,Table34[Year],"")))*100))</f>
        <v/>
      </c>
      <c r="M917" s="3" t="str">
        <f t="shared" si="31"/>
        <v/>
      </c>
    </row>
    <row r="918" spans="1:13" ht="20.399999999999999" x14ac:dyDescent="0.25">
      <c r="A918" s="2" t="s">
        <v>211</v>
      </c>
      <c r="B918" s="2" t="s">
        <v>143</v>
      </c>
      <c r="C918" s="4"/>
      <c r="D918" s="4"/>
      <c r="E918" s="4"/>
      <c r="F918" s="4"/>
      <c r="G918" s="4"/>
      <c r="H918" s="4"/>
      <c r="I918" s="4"/>
      <c r="J918" s="4" t="str">
        <f t="shared" si="30"/>
        <v/>
      </c>
      <c r="K918" s="4"/>
      <c r="L918" s="4">
        <f t="array" ref="L918">(IF(ISERROR(INDEX(Table34[Upper secondary completion rate (%)],MATCH(MAX(IF(Table34[Country]=B918,Table34[Year],0)),IF(Table34[Country]=B918,Table34[Year],"")))),"",INDEX(Table34[Upper secondary completion rate (%)],MATCH(MAX(IF(Table34[Country]=B918,Table34[Year],0)),IF(Table34[Country]=B918,Table34[Year],"")))*100))</f>
        <v>64.800440000000009</v>
      </c>
      <c r="M918" s="4">
        <f t="shared" si="31"/>
        <v>64.800440000000009</v>
      </c>
    </row>
    <row r="919" spans="1:13" ht="20.399999999999999" x14ac:dyDescent="0.25">
      <c r="A919" s="2" t="s">
        <v>211</v>
      </c>
      <c r="B919" s="2" t="s">
        <v>144</v>
      </c>
      <c r="C919" s="3"/>
      <c r="D919" s="3"/>
      <c r="E919" s="3"/>
      <c r="F919" s="3"/>
      <c r="G919" s="3"/>
      <c r="H919" s="3"/>
      <c r="I919" s="3"/>
      <c r="J919" s="3" t="str">
        <f t="shared" si="30"/>
        <v/>
      </c>
      <c r="K919" s="3"/>
      <c r="L919" s="3">
        <f t="array" ref="L919">(IF(ISERROR(INDEX(Table34[Upper secondary completion rate (%)],MATCH(MAX(IF(Table34[Country]=B919,Table34[Year],0)),IF(Table34[Country]=B919,Table34[Year],"")))),"",INDEX(Table34[Upper secondary completion rate (%)],MATCH(MAX(IF(Table34[Country]=B919,Table34[Year],0)),IF(Table34[Country]=B919,Table34[Year],"")))*100))</f>
        <v>78.442930000000004</v>
      </c>
      <c r="M919" s="3">
        <f t="shared" si="31"/>
        <v>78.442930000000004</v>
      </c>
    </row>
    <row r="920" spans="1:13" ht="40.799999999999997" x14ac:dyDescent="0.25">
      <c r="A920" s="2" t="s">
        <v>203</v>
      </c>
      <c r="B920" s="2" t="s">
        <v>145</v>
      </c>
      <c r="C920" s="4"/>
      <c r="D920" s="4"/>
      <c r="E920" s="4"/>
      <c r="F920" s="4"/>
      <c r="G920" s="4"/>
      <c r="H920" s="4"/>
      <c r="I920" s="4"/>
      <c r="J920" s="4" t="str">
        <f t="shared" si="30"/>
        <v/>
      </c>
      <c r="K920" s="4"/>
      <c r="L920" s="4">
        <f t="array" ref="L920">(IF(ISERROR(INDEX(Table34[Out-of-school adolescents (%) - lower secondary],MATCH(MAX(IF(Table34[Country]=B920,Table34[Year],0)),IF(Table34[Country]=B920,Table34[Year],"")))),"",INDEX(Table34[Out-of-school adolescents (%) - lower secondary],MATCH(MAX(IF(Table34[Country]=B920,Table34[Year],0)),IF(Table34[Country]=B920,Table34[Year],"")))*100))</f>
        <v>0.52069999999999994</v>
      </c>
      <c r="M920" s="4">
        <f t="shared" si="31"/>
        <v>0.52069999999999994</v>
      </c>
    </row>
    <row r="921" spans="1:13" ht="20.399999999999999" x14ac:dyDescent="0.25">
      <c r="A921" s="2" t="s">
        <v>211</v>
      </c>
      <c r="B921" s="2" t="s">
        <v>146</v>
      </c>
      <c r="C921" s="5">
        <v>9.4054099999999998</v>
      </c>
      <c r="D921" s="3"/>
      <c r="E921" s="3"/>
      <c r="F921" s="3"/>
      <c r="G921" s="3"/>
      <c r="H921" s="5">
        <v>16.199560000000002</v>
      </c>
      <c r="I921" s="3"/>
      <c r="J921" s="3">
        <f t="shared" si="30"/>
        <v>16.199560000000002</v>
      </c>
      <c r="K921" s="3"/>
      <c r="L921" s="3">
        <f t="array" ref="L921">(IF(ISERROR(INDEX(Table34[Upper secondary completion rate (%)],MATCH(MAX(IF(Table34[Country]=B921,Table34[Year],0)),IF(Table34[Country]=B921,Table34[Year],"")))),"",INDEX(Table34[Upper secondary completion rate (%)],MATCH(MAX(IF(Table34[Country]=B921,Table34[Year],0)),IF(Table34[Country]=B921,Table34[Year],"")))*100))</f>
        <v>6.8587099999999994</v>
      </c>
      <c r="M921" s="3">
        <f t="shared" si="31"/>
        <v>16.199560000000002</v>
      </c>
    </row>
    <row r="922" spans="1:13" ht="20.399999999999999" x14ac:dyDescent="0.25">
      <c r="A922" s="2" t="s">
        <v>211</v>
      </c>
      <c r="B922" s="2" t="s">
        <v>147</v>
      </c>
      <c r="C922" s="4"/>
      <c r="D922" s="4"/>
      <c r="E922" s="4"/>
      <c r="F922" s="4"/>
      <c r="G922" s="4"/>
      <c r="H922" s="4"/>
      <c r="I922" s="4"/>
      <c r="J922" s="4" t="str">
        <f t="shared" si="30"/>
        <v/>
      </c>
      <c r="K922" s="4"/>
      <c r="L922" s="4" t="str">
        <f t="array" ref="L922">(IF(ISERROR(INDEX(Table34[Upper secondary completion rate (%)],MATCH(MAX(IF(Table34[Country]=B922,Table34[Year],0)),IF(Table34[Country]=B922,Table34[Year],"")))),"",INDEX(Table34[Upper secondary completion rate (%)],MATCH(MAX(IF(Table34[Country]=B922,Table34[Year],0)),IF(Table34[Country]=B922,Table34[Year],"")))*100))</f>
        <v/>
      </c>
      <c r="M922" s="4" t="str">
        <f t="shared" si="31"/>
        <v/>
      </c>
    </row>
    <row r="923" spans="1:13" ht="20.399999999999999" x14ac:dyDescent="0.25">
      <c r="A923" s="2" t="s">
        <v>211</v>
      </c>
      <c r="B923" s="2" t="s">
        <v>148</v>
      </c>
      <c r="C923" s="3"/>
      <c r="D923" s="3"/>
      <c r="E923" s="5">
        <v>89.457070000000002</v>
      </c>
      <c r="F923" s="3"/>
      <c r="G923" s="3"/>
      <c r="H923" s="3"/>
      <c r="I923" s="3"/>
      <c r="J923" s="3">
        <f t="shared" si="30"/>
        <v>89.457070000000002</v>
      </c>
      <c r="K923" s="3"/>
      <c r="L923" s="3">
        <f t="array" ref="L923">(IF(ISERROR(INDEX(Table34[Upper secondary completion rate (%)],MATCH(MAX(IF(Table34[Country]=B923,Table34[Year],0)),IF(Table34[Country]=B923,Table34[Year],"")))),"",INDEX(Table34[Upper secondary completion rate (%)],MATCH(MAX(IF(Table34[Country]=B923,Table34[Year],0)),IF(Table34[Country]=B923,Table34[Year],"")))*100))</f>
        <v>80.182000000000002</v>
      </c>
      <c r="M923" s="3">
        <f t="shared" si="31"/>
        <v>89.457070000000002</v>
      </c>
    </row>
    <row r="924" spans="1:13" ht="20.399999999999999" x14ac:dyDescent="0.25">
      <c r="A924" s="2" t="s">
        <v>211</v>
      </c>
      <c r="B924" s="2" t="s">
        <v>149</v>
      </c>
      <c r="C924" s="4"/>
      <c r="D924" s="4"/>
      <c r="E924" s="4"/>
      <c r="F924" s="4"/>
      <c r="G924" s="4"/>
      <c r="H924" s="4"/>
      <c r="I924" s="4"/>
      <c r="J924" s="4" t="str">
        <f t="shared" si="30"/>
        <v/>
      </c>
      <c r="K924" s="4"/>
      <c r="L924" s="4" t="str">
        <f t="array" ref="L924">(IF(ISERROR(INDEX(Table34[Upper secondary completion rate (%)],MATCH(MAX(IF(Table34[Country]=B924,Table34[Year],0)),IF(Table34[Country]=B924,Table34[Year],"")))),"",INDEX(Table34[Upper secondary completion rate (%)],MATCH(MAX(IF(Table34[Country]=B924,Table34[Year],0)),IF(Table34[Country]=B924,Table34[Year],"")))*100))</f>
        <v/>
      </c>
      <c r="M924" s="4" t="str">
        <f t="shared" si="31"/>
        <v/>
      </c>
    </row>
    <row r="925" spans="1:13" ht="20.399999999999999" x14ac:dyDescent="0.25">
      <c r="A925" s="2" t="s">
        <v>211</v>
      </c>
      <c r="B925" s="2" t="s">
        <v>150</v>
      </c>
      <c r="C925" s="3"/>
      <c r="D925" s="3"/>
      <c r="E925" s="3"/>
      <c r="F925" s="3"/>
      <c r="G925" s="3"/>
      <c r="H925" s="3"/>
      <c r="I925" s="3"/>
      <c r="J925" s="3" t="str">
        <f t="shared" si="30"/>
        <v/>
      </c>
      <c r="K925" s="3"/>
      <c r="L925" s="3" t="str">
        <f t="array" ref="L925">(IF(ISERROR(INDEX(Table34[Upper secondary completion rate (%)],MATCH(MAX(IF(Table34[Country]=B925,Table34[Year],0)),IF(Table34[Country]=B925,Table34[Year],"")))),"",INDEX(Table34[Upper secondary completion rate (%)],MATCH(MAX(IF(Table34[Country]=B925,Table34[Year],0)),IF(Table34[Country]=B925,Table34[Year],"")))*100))</f>
        <v/>
      </c>
      <c r="M925" s="3" t="str">
        <f t="shared" si="31"/>
        <v/>
      </c>
    </row>
    <row r="926" spans="1:13" ht="20.399999999999999" x14ac:dyDescent="0.25">
      <c r="A926" s="2" t="s">
        <v>211</v>
      </c>
      <c r="B926" s="2" t="s">
        <v>151</v>
      </c>
      <c r="C926" s="4"/>
      <c r="D926" s="4"/>
      <c r="E926" s="4"/>
      <c r="F926" s="4"/>
      <c r="G926" s="4"/>
      <c r="H926" s="4"/>
      <c r="I926" s="4"/>
      <c r="J926" s="4" t="str">
        <f t="shared" si="30"/>
        <v/>
      </c>
      <c r="K926" s="4"/>
      <c r="L926" s="4" t="str">
        <f t="array" ref="L926">(IF(ISERROR(INDEX(Table34[Upper secondary completion rate (%)],MATCH(MAX(IF(Table34[Country]=B926,Table34[Year],0)),IF(Table34[Country]=B926,Table34[Year],"")))),"",INDEX(Table34[Upper secondary completion rate (%)],MATCH(MAX(IF(Table34[Country]=B926,Table34[Year],0)),IF(Table34[Country]=B926,Table34[Year],"")))*100))</f>
        <v/>
      </c>
      <c r="M926" s="4" t="str">
        <f t="shared" si="31"/>
        <v/>
      </c>
    </row>
    <row r="927" spans="1:13" ht="20.399999999999999" x14ac:dyDescent="0.25">
      <c r="A927" s="2" t="s">
        <v>211</v>
      </c>
      <c r="B927" s="2" t="s">
        <v>152</v>
      </c>
      <c r="C927" s="3"/>
      <c r="D927" s="3"/>
      <c r="E927" s="3"/>
      <c r="F927" s="3"/>
      <c r="G927" s="3"/>
      <c r="H927" s="3"/>
      <c r="I927" s="3"/>
      <c r="J927" s="3" t="str">
        <f t="shared" si="30"/>
        <v/>
      </c>
      <c r="K927" s="3"/>
      <c r="L927" s="3" t="str">
        <f t="array" ref="L927">(IF(ISERROR(INDEX(Table34[Upper secondary completion rate (%)],MATCH(MAX(IF(Table34[Country]=B927,Table34[Year],0)),IF(Table34[Country]=B927,Table34[Year],"")))),"",INDEX(Table34[Upper secondary completion rate (%)],MATCH(MAX(IF(Table34[Country]=B927,Table34[Year],0)),IF(Table34[Country]=B927,Table34[Year],"")))*100))</f>
        <v/>
      </c>
      <c r="M927" s="3" t="str">
        <f t="shared" si="31"/>
        <v/>
      </c>
    </row>
    <row r="928" spans="1:13" ht="20.399999999999999" x14ac:dyDescent="0.25">
      <c r="A928" s="2" t="s">
        <v>211</v>
      </c>
      <c r="B928" s="2" t="s">
        <v>153</v>
      </c>
      <c r="C928" s="4"/>
      <c r="D928" s="4"/>
      <c r="E928" s="4"/>
      <c r="F928" s="4"/>
      <c r="G928" s="4"/>
      <c r="H928" s="4"/>
      <c r="I928" s="4"/>
      <c r="J928" s="4" t="str">
        <f t="shared" si="30"/>
        <v/>
      </c>
      <c r="K928" s="4"/>
      <c r="L928" s="4" t="str">
        <f t="array" ref="L928">(IF(ISERROR(INDEX(Table34[Upper secondary completion rate (%)],MATCH(MAX(IF(Table34[Country]=B928,Table34[Year],0)),IF(Table34[Country]=B928,Table34[Year],"")))),"",INDEX(Table34[Upper secondary completion rate (%)],MATCH(MAX(IF(Table34[Country]=B928,Table34[Year],0)),IF(Table34[Country]=B928,Table34[Year],"")))*100))</f>
        <v/>
      </c>
      <c r="M928" s="4" t="str">
        <f t="shared" si="31"/>
        <v/>
      </c>
    </row>
    <row r="929" spans="1:13" ht="20.399999999999999" x14ac:dyDescent="0.25">
      <c r="A929" s="2" t="s">
        <v>211</v>
      </c>
      <c r="B929" s="2" t="s">
        <v>154</v>
      </c>
      <c r="C929" s="3"/>
      <c r="D929" s="5">
        <v>6.0275800000000004</v>
      </c>
      <c r="E929" s="3"/>
      <c r="F929" s="3"/>
      <c r="G929" s="3"/>
      <c r="H929" s="3"/>
      <c r="I929" s="3"/>
      <c r="J929" s="3">
        <f t="shared" si="30"/>
        <v>6.0275800000000004</v>
      </c>
      <c r="K929" s="3"/>
      <c r="L929" s="3">
        <f t="array" ref="L929">(IF(ISERROR(INDEX(Table34[Upper secondary completion rate (%)],MATCH(MAX(IF(Table34[Country]=B929,Table34[Year],0)),IF(Table34[Country]=B929,Table34[Year],"")))),"",INDEX(Table34[Upper secondary completion rate (%)],MATCH(MAX(IF(Table34[Country]=B929,Table34[Year],0)),IF(Table34[Country]=B929,Table34[Year],"")))*100))</f>
        <v>4.6519199999999996</v>
      </c>
      <c r="M929" s="3">
        <f t="shared" si="31"/>
        <v>6.0275800000000004</v>
      </c>
    </row>
    <row r="930" spans="1:13" ht="20.399999999999999" x14ac:dyDescent="0.25">
      <c r="A930" s="2" t="s">
        <v>211</v>
      </c>
      <c r="B930" s="2" t="s">
        <v>155</v>
      </c>
      <c r="C930" s="4"/>
      <c r="D930" s="6">
        <v>57.694299999999998</v>
      </c>
      <c r="E930" s="4"/>
      <c r="F930" s="4"/>
      <c r="G930" s="4"/>
      <c r="H930" s="4"/>
      <c r="I930" s="4"/>
      <c r="J930" s="4">
        <f t="shared" si="30"/>
        <v>57.694299999999998</v>
      </c>
      <c r="K930" s="4"/>
      <c r="L930" s="4">
        <f t="array" ref="L930">(IF(ISERROR(INDEX(Table34[Upper secondary completion rate (%)],MATCH(MAX(IF(Table34[Country]=B930,Table34[Year],0)),IF(Table34[Country]=B930,Table34[Year],"")))),"",INDEX(Table34[Upper secondary completion rate (%)],MATCH(MAX(IF(Table34[Country]=B930,Table34[Year],0)),IF(Table34[Country]=B930,Table34[Year],"")))*100))</f>
        <v>75.479320000000001</v>
      </c>
      <c r="M930" s="4">
        <f t="shared" si="31"/>
        <v>57.694299999999998</v>
      </c>
    </row>
    <row r="931" spans="1:13" ht="20.399999999999999" x14ac:dyDescent="0.25">
      <c r="A931" s="2" t="s">
        <v>211</v>
      </c>
      <c r="B931" s="2" t="s">
        <v>156</v>
      </c>
      <c r="C931" s="3"/>
      <c r="D931" s="3"/>
      <c r="E931" s="3"/>
      <c r="F931" s="3"/>
      <c r="G931" s="3"/>
      <c r="H931" s="3"/>
      <c r="I931" s="3"/>
      <c r="J931" s="3" t="str">
        <f t="shared" si="30"/>
        <v/>
      </c>
      <c r="K931" s="3"/>
      <c r="L931" s="3" t="str">
        <f t="array" ref="L931">(IF(ISERROR(INDEX(Table34[Upper secondary completion rate (%)],MATCH(MAX(IF(Table34[Country]=B931,Table34[Year],0)),IF(Table34[Country]=B931,Table34[Year],"")))),"",INDEX(Table34[Upper secondary completion rate (%)],MATCH(MAX(IF(Table34[Country]=B931,Table34[Year],0)),IF(Table34[Country]=B931,Table34[Year],"")))*100))</f>
        <v/>
      </c>
      <c r="M931" s="3" t="str">
        <f t="shared" si="31"/>
        <v/>
      </c>
    </row>
    <row r="932" spans="1:13" ht="20.399999999999999" x14ac:dyDescent="0.25">
      <c r="A932" s="2" t="s">
        <v>211</v>
      </c>
      <c r="B932" s="2" t="s">
        <v>157</v>
      </c>
      <c r="C932" s="4"/>
      <c r="D932" s="4"/>
      <c r="E932" s="4"/>
      <c r="F932" s="6">
        <v>16.789180000000002</v>
      </c>
      <c r="G932" s="4"/>
      <c r="H932" s="4"/>
      <c r="I932" s="4"/>
      <c r="J932" s="4">
        <f t="shared" si="30"/>
        <v>16.789180000000002</v>
      </c>
      <c r="K932" s="4"/>
      <c r="L932" s="4">
        <f t="array" ref="L932">(IF(ISERROR(INDEX(Table34[Upper secondary completion rate (%)],MATCH(MAX(IF(Table34[Country]=B932,Table34[Year],0)),IF(Table34[Country]=B932,Table34[Year],"")))),"",INDEX(Table34[Upper secondary completion rate (%)],MATCH(MAX(IF(Table34[Country]=B932,Table34[Year],0)),IF(Table34[Country]=B932,Table34[Year],"")))*100))</f>
        <v>10.7182</v>
      </c>
      <c r="M932" s="4">
        <f t="shared" si="31"/>
        <v>16.789180000000002</v>
      </c>
    </row>
    <row r="933" spans="1:13" ht="20.399999999999999" x14ac:dyDescent="0.25">
      <c r="A933" s="2" t="s">
        <v>211</v>
      </c>
      <c r="B933" s="2" t="s">
        <v>158</v>
      </c>
      <c r="C933" s="3"/>
      <c r="D933" s="3"/>
      <c r="E933" s="3"/>
      <c r="F933" s="3"/>
      <c r="G933" s="3"/>
      <c r="H933" s="3"/>
      <c r="I933" s="3"/>
      <c r="J933" s="3" t="str">
        <f t="shared" si="30"/>
        <v/>
      </c>
      <c r="K933" s="3"/>
      <c r="L933" s="3" t="str">
        <f t="array" ref="L933">(IF(ISERROR(INDEX(Table34[Upper secondary completion rate (%)],MATCH(MAX(IF(Table34[Country]=B933,Table34[Year],0)),IF(Table34[Country]=B933,Table34[Year],"")))),"",INDEX(Table34[Upper secondary completion rate (%)],MATCH(MAX(IF(Table34[Country]=B933,Table34[Year],0)),IF(Table34[Country]=B933,Table34[Year],"")))*100))</f>
        <v/>
      </c>
      <c r="M933" s="3" t="str">
        <f t="shared" si="31"/>
        <v/>
      </c>
    </row>
    <row r="934" spans="1:13" ht="20.399999999999999" x14ac:dyDescent="0.25">
      <c r="A934" s="2" t="s">
        <v>211</v>
      </c>
      <c r="B934" s="2" t="s">
        <v>159</v>
      </c>
      <c r="C934" s="4"/>
      <c r="D934" s="4"/>
      <c r="E934" s="4"/>
      <c r="F934" s="4"/>
      <c r="G934" s="4"/>
      <c r="H934" s="4"/>
      <c r="I934" s="4"/>
      <c r="J934" s="4" t="str">
        <f t="shared" si="30"/>
        <v/>
      </c>
      <c r="K934" s="4"/>
      <c r="L934" s="4">
        <f t="array" ref="L934">(IF(ISERROR(INDEX(Table34[Upper secondary completion rate (%)],MATCH(MAX(IF(Table34[Country]=B934,Table34[Year],0)),IF(Table34[Country]=B934,Table34[Year],"")))),"",INDEX(Table34[Upper secondary completion rate (%)],MATCH(MAX(IF(Table34[Country]=B934,Table34[Year],0)),IF(Table34[Country]=B934,Table34[Year],"")))*100))</f>
        <v>91.330120000000008</v>
      </c>
      <c r="M934" s="4">
        <f t="shared" si="31"/>
        <v>91.330120000000008</v>
      </c>
    </row>
    <row r="935" spans="1:13" ht="20.399999999999999" x14ac:dyDescent="0.25">
      <c r="A935" s="2" t="s">
        <v>211</v>
      </c>
      <c r="B935" s="2" t="s">
        <v>160</v>
      </c>
      <c r="C935" s="3"/>
      <c r="D935" s="3"/>
      <c r="E935" s="3"/>
      <c r="F935" s="3"/>
      <c r="G935" s="3"/>
      <c r="H935" s="3"/>
      <c r="I935" s="3"/>
      <c r="J935" s="3" t="str">
        <f t="shared" si="30"/>
        <v/>
      </c>
      <c r="K935" s="3"/>
      <c r="L935" s="3">
        <f t="array" ref="L935">(IF(ISERROR(INDEX(Table34[Upper secondary completion rate (%)],MATCH(MAX(IF(Table34[Country]=B935,Table34[Year],0)),IF(Table34[Country]=B935,Table34[Year],"")))),"",INDEX(Table34[Upper secondary completion rate (%)],MATCH(MAX(IF(Table34[Country]=B935,Table34[Year],0)),IF(Table34[Country]=B935,Table34[Year],"")))*100))</f>
        <v>93.162189999999995</v>
      </c>
      <c r="M935" s="3">
        <f t="shared" si="31"/>
        <v>93.162189999999995</v>
      </c>
    </row>
    <row r="936" spans="1:13" ht="20.399999999999999" x14ac:dyDescent="0.25">
      <c r="A936" s="2" t="s">
        <v>211</v>
      </c>
      <c r="B936" s="2" t="s">
        <v>161</v>
      </c>
      <c r="C936" s="4"/>
      <c r="D936" s="4"/>
      <c r="E936" s="4"/>
      <c r="F936" s="4"/>
      <c r="G936" s="4"/>
      <c r="H936" s="4"/>
      <c r="I936" s="4"/>
      <c r="J936" s="4" t="str">
        <f t="shared" si="30"/>
        <v/>
      </c>
      <c r="K936" s="4"/>
      <c r="L936" s="4" t="str">
        <f t="array" ref="L936">(IF(ISERROR(INDEX(Table34[Upper secondary completion rate (%)],MATCH(MAX(IF(Table34[Country]=B936,Table34[Year],0)),IF(Table34[Country]=B936,Table34[Year],"")))),"",INDEX(Table34[Upper secondary completion rate (%)],MATCH(MAX(IF(Table34[Country]=B936,Table34[Year],0)),IF(Table34[Country]=B936,Table34[Year],"")))*100))</f>
        <v/>
      </c>
      <c r="M936" s="4" t="str">
        <f t="shared" si="31"/>
        <v/>
      </c>
    </row>
    <row r="937" spans="1:13" ht="20.399999999999999" x14ac:dyDescent="0.25">
      <c r="A937" s="2" t="s">
        <v>211</v>
      </c>
      <c r="B937" s="2" t="s">
        <v>162</v>
      </c>
      <c r="C937" s="3"/>
      <c r="D937" s="3"/>
      <c r="E937" s="3"/>
      <c r="F937" s="3"/>
      <c r="G937" s="3"/>
      <c r="H937" s="3"/>
      <c r="I937" s="3"/>
      <c r="J937" s="3" t="str">
        <f t="shared" si="30"/>
        <v/>
      </c>
      <c r="K937" s="3"/>
      <c r="L937" s="3" t="str">
        <f t="array" ref="L937">(IF(ISERROR(INDEX(Table34[Upper secondary completion rate (%)],MATCH(MAX(IF(Table34[Country]=B937,Table34[Year],0)),IF(Table34[Country]=B937,Table34[Year],"")))),"",INDEX(Table34[Upper secondary completion rate (%)],MATCH(MAX(IF(Table34[Country]=B937,Table34[Year],0)),IF(Table34[Country]=B937,Table34[Year],"")))*100))</f>
        <v/>
      </c>
      <c r="M937" s="3" t="str">
        <f t="shared" si="31"/>
        <v/>
      </c>
    </row>
    <row r="938" spans="1:13" ht="20.399999999999999" x14ac:dyDescent="0.25">
      <c r="A938" s="2" t="s">
        <v>211</v>
      </c>
      <c r="B938" s="2" t="s">
        <v>163</v>
      </c>
      <c r="C938" s="4"/>
      <c r="D938" s="6">
        <v>52.391779999999997</v>
      </c>
      <c r="E938" s="4"/>
      <c r="F938" s="4"/>
      <c r="G938" s="4"/>
      <c r="H938" s="4"/>
      <c r="I938" s="4"/>
      <c r="J938" s="4">
        <f t="shared" si="30"/>
        <v>52.391779999999997</v>
      </c>
      <c r="K938" s="4"/>
      <c r="L938" s="4">
        <f t="array" ref="L938">(IF(ISERROR(INDEX(Table34[Upper secondary completion rate (%)],MATCH(MAX(IF(Table34[Country]=B938,Table34[Year],0)),IF(Table34[Country]=B938,Table34[Year],"")))),"",INDEX(Table34[Upper secondary completion rate (%)],MATCH(MAX(IF(Table34[Country]=B938,Table34[Year],0)),IF(Table34[Country]=B938,Table34[Year],"")))*100))</f>
        <v>46.819850000000002</v>
      </c>
      <c r="M938" s="4">
        <f t="shared" si="31"/>
        <v>52.391779999999997</v>
      </c>
    </row>
    <row r="939" spans="1:13" ht="20.399999999999999" x14ac:dyDescent="0.25">
      <c r="A939" s="2" t="s">
        <v>211</v>
      </c>
      <c r="B939" s="2" t="s">
        <v>164</v>
      </c>
      <c r="C939" s="5">
        <v>3.05044</v>
      </c>
      <c r="D939" s="3"/>
      <c r="E939" s="3"/>
      <c r="F939" s="3"/>
      <c r="G939" s="3"/>
      <c r="H939" s="3"/>
      <c r="I939" s="3"/>
      <c r="J939" s="3">
        <f t="shared" si="30"/>
        <v>3.05044</v>
      </c>
      <c r="K939" s="3"/>
      <c r="L939" s="3">
        <f t="array" ref="L939">(IF(ISERROR(INDEX(Table34[Upper secondary completion rate (%)],MATCH(MAX(IF(Table34[Country]=B939,Table34[Year],0)),IF(Table34[Country]=B939,Table34[Year],"")))),"",INDEX(Table34[Upper secondary completion rate (%)],MATCH(MAX(IF(Table34[Country]=B939,Table34[Year],0)),IF(Table34[Country]=B939,Table34[Year],"")))*100))</f>
        <v>2.7918700000000003</v>
      </c>
      <c r="M939" s="3">
        <f t="shared" si="31"/>
        <v>3.05044</v>
      </c>
    </row>
    <row r="940" spans="1:13" ht="20.399999999999999" x14ac:dyDescent="0.25">
      <c r="A940" s="2" t="s">
        <v>211</v>
      </c>
      <c r="B940" s="2" t="s">
        <v>165</v>
      </c>
      <c r="C940" s="4"/>
      <c r="D940" s="4"/>
      <c r="E940" s="4"/>
      <c r="F940" s="4"/>
      <c r="G940" s="4"/>
      <c r="H940" s="4"/>
      <c r="I940" s="4"/>
      <c r="J940" s="4" t="str">
        <f t="shared" si="30"/>
        <v/>
      </c>
      <c r="K940" s="4"/>
      <c r="L940" s="4">
        <f t="array" ref="L940">(IF(ISERROR(INDEX(Table34[Upper secondary completion rate (%)],MATCH(MAX(IF(Table34[Country]=B940,Table34[Year],0)),IF(Table34[Country]=B940,Table34[Year],"")))),"",INDEX(Table34[Upper secondary completion rate (%)],MATCH(MAX(IF(Table34[Country]=B940,Table34[Year],0)),IF(Table34[Country]=B940,Table34[Year],"")))*100))</f>
        <v>72.483530000000002</v>
      </c>
      <c r="M940" s="4">
        <f t="shared" si="31"/>
        <v>72.483530000000002</v>
      </c>
    </row>
    <row r="941" spans="1:13" ht="20.399999999999999" x14ac:dyDescent="0.25">
      <c r="A941" s="2" t="s">
        <v>211</v>
      </c>
      <c r="B941" s="2" t="s">
        <v>166</v>
      </c>
      <c r="C941" s="3"/>
      <c r="D941" s="3"/>
      <c r="E941" s="3"/>
      <c r="F941" s="3"/>
      <c r="G941" s="3"/>
      <c r="H941" s="3"/>
      <c r="I941" s="3"/>
      <c r="J941" s="3" t="str">
        <f t="shared" si="30"/>
        <v/>
      </c>
      <c r="K941" s="3"/>
      <c r="L941" s="3" t="str">
        <f t="array" ref="L941">(IF(ISERROR(INDEX(Table34[Upper secondary completion rate (%)],MATCH(MAX(IF(Table34[Country]=B941,Table34[Year],0)),IF(Table34[Country]=B941,Table34[Year],"")))),"",INDEX(Table34[Upper secondary completion rate (%)],MATCH(MAX(IF(Table34[Country]=B941,Table34[Year],0)),IF(Table34[Country]=B941,Table34[Year],"")))*100))</f>
        <v/>
      </c>
      <c r="M941" s="3" t="str">
        <f t="shared" si="31"/>
        <v/>
      </c>
    </row>
    <row r="942" spans="1:13" ht="20.399999999999999" x14ac:dyDescent="0.25">
      <c r="A942" s="2" t="s">
        <v>211</v>
      </c>
      <c r="B942" s="2" t="s">
        <v>167</v>
      </c>
      <c r="C942" s="4"/>
      <c r="D942" s="4"/>
      <c r="E942" s="4"/>
      <c r="F942" s="4"/>
      <c r="G942" s="6">
        <v>15.55805</v>
      </c>
      <c r="H942" s="4"/>
      <c r="I942" s="4"/>
      <c r="J942" s="4">
        <f t="shared" si="30"/>
        <v>15.55805</v>
      </c>
      <c r="K942" s="4"/>
      <c r="L942" s="4">
        <f t="array" ref="L942">(IF(ISERROR(INDEX(Table34[Upper secondary completion rate (%)],MATCH(MAX(IF(Table34[Country]=B942,Table34[Year],0)),IF(Table34[Country]=B942,Table34[Year],"")))),"",INDEX(Table34[Upper secondary completion rate (%)],MATCH(MAX(IF(Table34[Country]=B942,Table34[Year],0)),IF(Table34[Country]=B942,Table34[Year],"")))*100))</f>
        <v>15.393390000000002</v>
      </c>
      <c r="M942" s="4">
        <f t="shared" si="31"/>
        <v>15.55805</v>
      </c>
    </row>
    <row r="943" spans="1:13" ht="20.399999999999999" x14ac:dyDescent="0.25">
      <c r="A943" s="2" t="s">
        <v>211</v>
      </c>
      <c r="B943" s="2" t="s">
        <v>168</v>
      </c>
      <c r="C943" s="5">
        <v>27.780889999999999</v>
      </c>
      <c r="D943" s="3"/>
      <c r="E943" s="3"/>
      <c r="F943" s="3"/>
      <c r="G943" s="3"/>
      <c r="H943" s="3"/>
      <c r="I943" s="3"/>
      <c r="J943" s="3">
        <f t="shared" si="30"/>
        <v>27.780889999999999</v>
      </c>
      <c r="K943" s="3"/>
      <c r="L943" s="3">
        <f t="array" ref="L943">(IF(ISERROR(INDEX(Table34[Upper secondary completion rate (%)],MATCH(MAX(IF(Table34[Country]=B943,Table34[Year],0)),IF(Table34[Country]=B943,Table34[Year],"")))),"",INDEX(Table34[Upper secondary completion rate (%)],MATCH(MAX(IF(Table34[Country]=B943,Table34[Year],0)),IF(Table34[Country]=B943,Table34[Year],"")))*100))</f>
        <v>24.001649999999998</v>
      </c>
      <c r="M943" s="3">
        <f t="shared" si="31"/>
        <v>27.780889999999999</v>
      </c>
    </row>
    <row r="944" spans="1:13" ht="20.399999999999999" x14ac:dyDescent="0.25">
      <c r="A944" s="2" t="s">
        <v>211</v>
      </c>
      <c r="B944" s="2" t="s">
        <v>169</v>
      </c>
      <c r="C944" s="6">
        <v>28.73236</v>
      </c>
      <c r="D944" s="4"/>
      <c r="E944" s="4"/>
      <c r="F944" s="4"/>
      <c r="G944" s="4"/>
      <c r="H944" s="4"/>
      <c r="I944" s="4"/>
      <c r="J944" s="4">
        <f t="shared" si="30"/>
        <v>28.73236</v>
      </c>
      <c r="K944" s="4"/>
      <c r="L944" s="4">
        <f t="array" ref="L944">(IF(ISERROR(INDEX(Table34[Upper secondary completion rate (%)],MATCH(MAX(IF(Table34[Country]=B944,Table34[Year],0)),IF(Table34[Country]=B944,Table34[Year],"")))),"",INDEX(Table34[Upper secondary completion rate (%)],MATCH(MAX(IF(Table34[Country]=B944,Table34[Year],0)),IF(Table34[Country]=B944,Table34[Year],"")))*100))</f>
        <v>30.00949</v>
      </c>
      <c r="M944" s="4">
        <f t="shared" si="31"/>
        <v>28.73236</v>
      </c>
    </row>
    <row r="945" spans="1:13" ht="20.399999999999999" x14ac:dyDescent="0.25">
      <c r="A945" s="2" t="s">
        <v>211</v>
      </c>
      <c r="B945" s="2" t="s">
        <v>170</v>
      </c>
      <c r="C945" s="3"/>
      <c r="D945" s="3"/>
      <c r="E945" s="3"/>
      <c r="F945" s="3"/>
      <c r="G945" s="3"/>
      <c r="H945" s="3"/>
      <c r="I945" s="3"/>
      <c r="J945" s="3" t="str">
        <f t="shared" si="30"/>
        <v/>
      </c>
      <c r="K945" s="3"/>
      <c r="L945" s="3">
        <f t="array" ref="L945">(IF(ISERROR(INDEX(Table34[Upper secondary completion rate (%)],MATCH(MAX(IF(Table34[Country]=B945,Table34[Year],0)),IF(Table34[Country]=B945,Table34[Year],"")))),"",INDEX(Table34[Upper secondary completion rate (%)],MATCH(MAX(IF(Table34[Country]=B945,Table34[Year],0)),IF(Table34[Country]=B945,Table34[Year],"")))*100))</f>
        <v>95.348829999999992</v>
      </c>
      <c r="M945" s="3">
        <f t="shared" si="31"/>
        <v>95.348829999999992</v>
      </c>
    </row>
    <row r="946" spans="1:13" ht="20.399999999999999" x14ac:dyDescent="0.25">
      <c r="A946" s="2" t="s">
        <v>211</v>
      </c>
      <c r="B946" s="2" t="s">
        <v>171</v>
      </c>
      <c r="C946" s="4"/>
      <c r="D946" s="4"/>
      <c r="E946" s="4"/>
      <c r="F946" s="4"/>
      <c r="G946" s="4"/>
      <c r="H946" s="4"/>
      <c r="I946" s="4"/>
      <c r="J946" s="4" t="str">
        <f t="shared" ref="J946:J1009" si="32">IFERROR(LOOKUP(2,1/(C946:I946&lt;&gt;""),C946:I946),"")</f>
        <v/>
      </c>
      <c r="K946" s="4"/>
      <c r="L946" s="4">
        <f t="array" ref="L946">(IF(ISERROR(INDEX(Table34[Upper secondary completion rate (%)],MATCH(MAX(IF(Table34[Country]=B946,Table34[Year],0)),IF(Table34[Country]=B946,Table34[Year],"")))),"",INDEX(Table34[Upper secondary completion rate (%)],MATCH(MAX(IF(Table34[Country]=B946,Table34[Year],0)),IF(Table34[Country]=B946,Table34[Year],"")))*100))</f>
        <v>84.728040000000007</v>
      </c>
      <c r="M946" s="4">
        <f t="shared" ref="M946:M1009" si="33">IF(ISNUMBER(J946),J946,IF(ISNUMBER(K946),K946,IF(ISBLANK(L946),"",L946)))</f>
        <v>84.728040000000007</v>
      </c>
    </row>
    <row r="947" spans="1:13" ht="20.399999999999999" x14ac:dyDescent="0.25">
      <c r="A947" s="2" t="s">
        <v>211</v>
      </c>
      <c r="B947" s="2" t="s">
        <v>172</v>
      </c>
      <c r="C947" s="3"/>
      <c r="D947" s="3"/>
      <c r="E947" s="3"/>
      <c r="F947" s="3"/>
      <c r="G947" s="3"/>
      <c r="H947" s="3"/>
      <c r="I947" s="3"/>
      <c r="J947" s="3" t="str">
        <f t="shared" si="32"/>
        <v/>
      </c>
      <c r="K947" s="3"/>
      <c r="L947" s="3" t="str">
        <f t="array" ref="L947">(IF(ISERROR(INDEX(Table34[Upper secondary completion rate (%)],MATCH(MAX(IF(Table34[Country]=B947,Table34[Year],0)),IF(Table34[Country]=B947,Table34[Year],"")))),"",INDEX(Table34[Upper secondary completion rate (%)],MATCH(MAX(IF(Table34[Country]=B947,Table34[Year],0)),IF(Table34[Country]=B947,Table34[Year],"")))*100))</f>
        <v/>
      </c>
      <c r="M947" s="3" t="str">
        <f t="shared" si="33"/>
        <v/>
      </c>
    </row>
    <row r="948" spans="1:13" ht="20.399999999999999" x14ac:dyDescent="0.25">
      <c r="A948" s="2" t="s">
        <v>211</v>
      </c>
      <c r="B948" s="2" t="s">
        <v>173</v>
      </c>
      <c r="C948" s="4"/>
      <c r="D948" s="4"/>
      <c r="E948" s="6">
        <v>50.205599999999997</v>
      </c>
      <c r="F948" s="4"/>
      <c r="G948" s="4"/>
      <c r="H948" s="4"/>
      <c r="I948" s="4"/>
      <c r="J948" s="4">
        <f t="shared" si="32"/>
        <v>50.205599999999997</v>
      </c>
      <c r="K948" s="4"/>
      <c r="L948" s="4">
        <f t="array" ref="L948">(IF(ISERROR(INDEX(Table34[Upper secondary completion rate (%)],MATCH(MAX(IF(Table34[Country]=B948,Table34[Year],0)),IF(Table34[Country]=B948,Table34[Year],"")))),"",INDEX(Table34[Upper secondary completion rate (%)],MATCH(MAX(IF(Table34[Country]=B948,Table34[Year],0)),IF(Table34[Country]=B948,Table34[Year],"")))*100))</f>
        <v>44.804870000000001</v>
      </c>
      <c r="M948" s="4">
        <f t="shared" si="33"/>
        <v>50.205599999999997</v>
      </c>
    </row>
    <row r="949" spans="1:13" ht="20.399999999999999" x14ac:dyDescent="0.25">
      <c r="A949" s="2" t="s">
        <v>211</v>
      </c>
      <c r="B949" s="2" t="s">
        <v>174</v>
      </c>
      <c r="C949" s="3"/>
      <c r="D949" s="3"/>
      <c r="E949" s="3"/>
      <c r="F949" s="5">
        <v>59.563519999999997</v>
      </c>
      <c r="G949" s="3"/>
      <c r="H949" s="3"/>
      <c r="I949" s="3"/>
      <c r="J949" s="3">
        <f t="shared" si="32"/>
        <v>59.563519999999997</v>
      </c>
      <c r="K949" s="3"/>
      <c r="L949" s="3" t="str">
        <f t="array" ref="L949">(IF(ISERROR(INDEX(Table34[Upper secondary completion rate (%)],MATCH(MAX(IF(Table34[Country]=B949,Table34[Year],0)),IF(Table34[Country]=B949,Table34[Year],"")))),"",INDEX(Table34[Upper secondary completion rate (%)],MATCH(MAX(IF(Table34[Country]=B949,Table34[Year],0)),IF(Table34[Country]=B949,Table34[Year],"")))*100))</f>
        <v/>
      </c>
      <c r="M949" s="3">
        <f t="shared" si="33"/>
        <v>59.563519999999997</v>
      </c>
    </row>
    <row r="950" spans="1:13" ht="30.6" x14ac:dyDescent="0.25">
      <c r="A950" s="2" t="s">
        <v>202</v>
      </c>
      <c r="B950" s="2" t="s">
        <v>145</v>
      </c>
      <c r="C950" s="4"/>
      <c r="D950" s="4"/>
      <c r="E950" s="4"/>
      <c r="F950" s="4"/>
      <c r="G950" s="4"/>
      <c r="H950" s="4"/>
      <c r="I950" s="4"/>
      <c r="J950" s="4" t="str">
        <f t="shared" si="32"/>
        <v/>
      </c>
      <c r="K950" s="4" t="str">
        <f t="array" ref="K950">INDEX($J$3:$J$4464,MATCH(B950&amp;"Rate of out-of-school adolescents of lower secondary school age, male (household survey data) (%)",$B$3:$B$4464&amp;$A$3:$A$4464,0))</f>
        <v/>
      </c>
      <c r="L950" s="4">
        <f t="array" ref="L950">IF(ISERROR(INDEX(Table45[[#All],[Out-of-school adolescents (%) - lower secondary]],MATCH(MAX(IF(Table45[[#All],[Country]]=B950,Table45[[#All],[Year]],0)),IF(Table45[[#All],[Country]]=B950,Table45[[#All],[Year]],"")))),"",INDEX(Table45[[#All],[Out-of-school adolescents (%) - lower secondary]],MATCH(MAX(IF(Table45[[#All],[Country]]=B950,Table45[[#All],[Year]],0)),IF(Table45[[#All],[Country]]=B950,Table45[[#All],[Year]],"")))*100)</f>
        <v>0.46160999999999996</v>
      </c>
      <c r="M950" s="4">
        <f t="shared" si="33"/>
        <v>0.46160999999999996</v>
      </c>
    </row>
    <row r="951" spans="1:13" ht="20.399999999999999" x14ac:dyDescent="0.25">
      <c r="A951" s="2" t="s">
        <v>211</v>
      </c>
      <c r="B951" s="2" t="s">
        <v>176</v>
      </c>
      <c r="C951" s="3"/>
      <c r="D951" s="3"/>
      <c r="E951" s="3"/>
      <c r="F951" s="3"/>
      <c r="G951" s="3"/>
      <c r="H951" s="3"/>
      <c r="I951" s="3"/>
      <c r="J951" s="3" t="str">
        <f t="shared" si="32"/>
        <v/>
      </c>
      <c r="K951" s="3"/>
      <c r="L951" s="3" t="str">
        <f t="array" ref="L951">(IF(ISERROR(INDEX(Table34[Upper secondary completion rate (%)],MATCH(MAX(IF(Table34[Country]=B951,Table34[Year],0)),IF(Table34[Country]=B951,Table34[Year],"")))),"",INDEX(Table34[Upper secondary completion rate (%)],MATCH(MAX(IF(Table34[Country]=B951,Table34[Year],0)),IF(Table34[Country]=B951,Table34[Year],"")))*100))</f>
        <v/>
      </c>
      <c r="M951" s="3" t="str">
        <f t="shared" si="33"/>
        <v/>
      </c>
    </row>
    <row r="952" spans="1:13" ht="20.399999999999999" x14ac:dyDescent="0.25">
      <c r="A952" s="2" t="s">
        <v>211</v>
      </c>
      <c r="B952" s="2" t="s">
        <v>177</v>
      </c>
      <c r="C952" s="6">
        <v>7.2400099999999998</v>
      </c>
      <c r="D952" s="4"/>
      <c r="E952" s="4"/>
      <c r="F952" s="4"/>
      <c r="G952" s="6">
        <v>10.00675</v>
      </c>
      <c r="H952" s="4"/>
      <c r="I952" s="4"/>
      <c r="J952" s="4">
        <f t="shared" si="32"/>
        <v>10.00675</v>
      </c>
      <c r="K952" s="4"/>
      <c r="L952" s="4">
        <f t="array" ref="L952">(IF(ISERROR(INDEX(Table34[Upper secondary completion rate (%)],MATCH(MAX(IF(Table34[Country]=B952,Table34[Year],0)),IF(Table34[Country]=B952,Table34[Year],"")))),"",INDEX(Table34[Upper secondary completion rate (%)],MATCH(MAX(IF(Table34[Country]=B952,Table34[Year],0)),IF(Table34[Country]=B952,Table34[Year],"")))*100))</f>
        <v>7.7415099999999999</v>
      </c>
      <c r="M952" s="4">
        <f t="shared" si="33"/>
        <v>10.00675</v>
      </c>
    </row>
    <row r="953" spans="1:13" ht="20.399999999999999" x14ac:dyDescent="0.25">
      <c r="A953" s="2" t="s">
        <v>211</v>
      </c>
      <c r="B953" s="2" t="s">
        <v>178</v>
      </c>
      <c r="C953" s="3"/>
      <c r="D953" s="3"/>
      <c r="E953" s="3"/>
      <c r="F953" s="3"/>
      <c r="G953" s="3"/>
      <c r="H953" s="3"/>
      <c r="I953" s="3"/>
      <c r="J953" s="3" t="str">
        <f t="shared" si="32"/>
        <v/>
      </c>
      <c r="K953" s="3"/>
      <c r="L953" s="3" t="str">
        <f t="array" ref="L953">(IF(ISERROR(INDEX(Table34[Upper secondary completion rate (%)],MATCH(MAX(IF(Table34[Country]=B953,Table34[Year],0)),IF(Table34[Country]=B953,Table34[Year],"")))),"",INDEX(Table34[Upper secondary completion rate (%)],MATCH(MAX(IF(Table34[Country]=B953,Table34[Year],0)),IF(Table34[Country]=B953,Table34[Year],"")))*100))</f>
        <v/>
      </c>
      <c r="M953" s="3" t="str">
        <f t="shared" si="33"/>
        <v/>
      </c>
    </row>
    <row r="954" spans="1:13" ht="20.399999999999999" x14ac:dyDescent="0.25">
      <c r="A954" s="2" t="s">
        <v>211</v>
      </c>
      <c r="B954" s="2" t="s">
        <v>179</v>
      </c>
      <c r="C954" s="4"/>
      <c r="D954" s="4"/>
      <c r="E954" s="4"/>
      <c r="F954" s="4"/>
      <c r="G954" s="4"/>
      <c r="H954" s="4"/>
      <c r="I954" s="4"/>
      <c r="J954" s="4" t="str">
        <f t="shared" si="32"/>
        <v/>
      </c>
      <c r="K954" s="4"/>
      <c r="L954" s="4" t="str">
        <f t="array" ref="L954">(IF(ISERROR(INDEX(Table34[Upper secondary completion rate (%)],MATCH(MAX(IF(Table34[Country]=B954,Table34[Year],0)),IF(Table34[Country]=B954,Table34[Year],"")))),"",INDEX(Table34[Upper secondary completion rate (%)],MATCH(MAX(IF(Table34[Country]=B954,Table34[Year],0)),IF(Table34[Country]=B954,Table34[Year],"")))*100))</f>
        <v/>
      </c>
      <c r="M954" s="4" t="str">
        <f t="shared" si="33"/>
        <v/>
      </c>
    </row>
    <row r="955" spans="1:13" ht="20.399999999999999" x14ac:dyDescent="0.25">
      <c r="A955" s="2" t="s">
        <v>211</v>
      </c>
      <c r="B955" s="2" t="s">
        <v>180</v>
      </c>
      <c r="C955" s="3"/>
      <c r="D955" s="3"/>
      <c r="E955" s="5">
        <v>51.006100000000004</v>
      </c>
      <c r="F955" s="3"/>
      <c r="G955" s="3"/>
      <c r="H955" s="3"/>
      <c r="I955" s="3"/>
      <c r="J955" s="3">
        <f t="shared" si="32"/>
        <v>51.006100000000004</v>
      </c>
      <c r="K955" s="3"/>
      <c r="L955" s="3">
        <f t="array" ref="L955">(IF(ISERROR(INDEX(Table34[Upper secondary completion rate (%)],MATCH(MAX(IF(Table34[Country]=B955,Table34[Year],0)),IF(Table34[Country]=B955,Table34[Year],"")))),"",INDEX(Table34[Upper secondary completion rate (%)],MATCH(MAX(IF(Table34[Country]=B955,Table34[Year],0)),IF(Table34[Country]=B955,Table34[Year],"")))*100))</f>
        <v>47.702349999999996</v>
      </c>
      <c r="M955" s="3">
        <f t="shared" si="33"/>
        <v>51.006100000000004</v>
      </c>
    </row>
    <row r="956" spans="1:13" ht="20.399999999999999" x14ac:dyDescent="0.25">
      <c r="A956" s="2" t="s">
        <v>211</v>
      </c>
      <c r="B956" s="2" t="s">
        <v>181</v>
      </c>
      <c r="C956" s="4"/>
      <c r="D956" s="4"/>
      <c r="E956" s="4"/>
      <c r="F956" s="4"/>
      <c r="G956" s="4"/>
      <c r="H956" s="4"/>
      <c r="I956" s="4"/>
      <c r="J956" s="4" t="str">
        <f t="shared" si="32"/>
        <v/>
      </c>
      <c r="K956" s="4"/>
      <c r="L956" s="4" t="str">
        <f t="array" ref="L956">(IF(ISERROR(INDEX(Table34[Upper secondary completion rate (%)],MATCH(MAX(IF(Table34[Country]=B956,Table34[Year],0)),IF(Table34[Country]=B956,Table34[Year],"")))),"",INDEX(Table34[Upper secondary completion rate (%)],MATCH(MAX(IF(Table34[Country]=B956,Table34[Year],0)),IF(Table34[Country]=B956,Table34[Year],"")))*100))</f>
        <v/>
      </c>
      <c r="M956" s="4" t="str">
        <f t="shared" si="33"/>
        <v/>
      </c>
    </row>
    <row r="957" spans="1:13" ht="20.399999999999999" x14ac:dyDescent="0.25">
      <c r="A957" s="2" t="s">
        <v>211</v>
      </c>
      <c r="B957" s="2" t="s">
        <v>182</v>
      </c>
      <c r="C957" s="3"/>
      <c r="D957" s="3"/>
      <c r="E957" s="3"/>
      <c r="F957" s="3"/>
      <c r="G957" s="3"/>
      <c r="H957" s="3"/>
      <c r="I957" s="3"/>
      <c r="J957" s="3" t="str">
        <f t="shared" si="32"/>
        <v/>
      </c>
      <c r="K957" s="3"/>
      <c r="L957" s="3" t="str">
        <f t="array" ref="L957">(IF(ISERROR(INDEX(Table34[Upper secondary completion rate (%)],MATCH(MAX(IF(Table34[Country]=B957,Table34[Year],0)),IF(Table34[Country]=B957,Table34[Year],"")))),"",INDEX(Table34[Upper secondary completion rate (%)],MATCH(MAX(IF(Table34[Country]=B957,Table34[Year],0)),IF(Table34[Country]=B957,Table34[Year],"")))*100))</f>
        <v/>
      </c>
      <c r="M957" s="3" t="str">
        <f t="shared" si="33"/>
        <v/>
      </c>
    </row>
    <row r="958" spans="1:13" ht="20.399999999999999" x14ac:dyDescent="0.25">
      <c r="A958" s="2" t="s">
        <v>211</v>
      </c>
      <c r="B958" s="2" t="s">
        <v>183</v>
      </c>
      <c r="C958" s="4"/>
      <c r="D958" s="4"/>
      <c r="E958" s="4"/>
      <c r="F958" s="4"/>
      <c r="G958" s="4"/>
      <c r="H958" s="4"/>
      <c r="I958" s="4"/>
      <c r="J958" s="4" t="str">
        <f t="shared" si="32"/>
        <v/>
      </c>
      <c r="K958" s="4"/>
      <c r="L958" s="4" t="str">
        <f t="array" ref="L958">(IF(ISERROR(INDEX(Table34[Upper secondary completion rate (%)],MATCH(MAX(IF(Table34[Country]=B958,Table34[Year],0)),IF(Table34[Country]=B958,Table34[Year],"")))),"",INDEX(Table34[Upper secondary completion rate (%)],MATCH(MAX(IF(Table34[Country]=B958,Table34[Year],0)),IF(Table34[Country]=B958,Table34[Year],"")))*100))</f>
        <v/>
      </c>
      <c r="M958" s="4" t="str">
        <f t="shared" si="33"/>
        <v/>
      </c>
    </row>
    <row r="959" spans="1:13" ht="20.399999999999999" x14ac:dyDescent="0.25">
      <c r="A959" s="2" t="s">
        <v>211</v>
      </c>
      <c r="B959" s="2" t="s">
        <v>184</v>
      </c>
      <c r="C959" s="3"/>
      <c r="D959" s="5">
        <v>12.873139999999999</v>
      </c>
      <c r="E959" s="3"/>
      <c r="F959" s="3"/>
      <c r="G959" s="3"/>
      <c r="H959" s="3"/>
      <c r="I959" s="3"/>
      <c r="J959" s="3">
        <f t="shared" si="32"/>
        <v>12.873139999999999</v>
      </c>
      <c r="K959" s="3"/>
      <c r="L959" s="3">
        <f t="array" ref="L959">(IF(ISERROR(INDEX(Table34[Upper secondary completion rate (%)],MATCH(MAX(IF(Table34[Country]=B959,Table34[Year],0)),IF(Table34[Country]=B959,Table34[Year],"")))),"",INDEX(Table34[Upper secondary completion rate (%)],MATCH(MAX(IF(Table34[Country]=B959,Table34[Year],0)),IF(Table34[Country]=B959,Table34[Year],"")))*100))</f>
        <v>11.28584</v>
      </c>
      <c r="M959" s="3">
        <f t="shared" si="33"/>
        <v>12.873139999999999</v>
      </c>
    </row>
    <row r="960" spans="1:13" ht="20.399999999999999" x14ac:dyDescent="0.25">
      <c r="A960" s="2" t="s">
        <v>211</v>
      </c>
      <c r="B960" s="2" t="s">
        <v>185</v>
      </c>
      <c r="C960" s="4"/>
      <c r="D960" s="4"/>
      <c r="E960" s="4"/>
      <c r="F960" s="4"/>
      <c r="G960" s="4"/>
      <c r="H960" s="4"/>
      <c r="I960" s="4"/>
      <c r="J960" s="4" t="str">
        <f t="shared" si="32"/>
        <v/>
      </c>
      <c r="K960" s="4"/>
      <c r="L960" s="4">
        <f t="array" ref="L960">(IF(ISERROR(INDEX(Table34[Upper secondary completion rate (%)],MATCH(MAX(IF(Table34[Country]=B960,Table34[Year],0)),IF(Table34[Country]=B960,Table34[Year],"")))),"",INDEX(Table34[Upper secondary completion rate (%)],MATCH(MAX(IF(Table34[Country]=B960,Table34[Year],0)),IF(Table34[Country]=B960,Table34[Year],"")))*100))</f>
        <v>94.340599999999995</v>
      </c>
      <c r="M960" s="4">
        <f t="shared" si="33"/>
        <v>94.340599999999995</v>
      </c>
    </row>
    <row r="961" spans="1:13" ht="20.399999999999999" x14ac:dyDescent="0.25">
      <c r="A961" s="2" t="s">
        <v>211</v>
      </c>
      <c r="B961" s="2" t="s">
        <v>186</v>
      </c>
      <c r="C961" s="3"/>
      <c r="D961" s="3"/>
      <c r="E961" s="3"/>
      <c r="F961" s="3"/>
      <c r="G961" s="3"/>
      <c r="H961" s="3"/>
      <c r="I961" s="3"/>
      <c r="J961" s="3" t="str">
        <f t="shared" si="32"/>
        <v/>
      </c>
      <c r="K961" s="3"/>
      <c r="L961" s="3" t="str">
        <f t="array" ref="L961">(IF(ISERROR(INDEX(Table34[Upper secondary completion rate (%)],MATCH(MAX(IF(Table34[Country]=B961,Table34[Year],0)),IF(Table34[Country]=B961,Table34[Year],"")))),"",INDEX(Table34[Upper secondary completion rate (%)],MATCH(MAX(IF(Table34[Country]=B961,Table34[Year],0)),IF(Table34[Country]=B961,Table34[Year],"")))*100))</f>
        <v/>
      </c>
      <c r="M961" s="3" t="str">
        <f t="shared" si="33"/>
        <v/>
      </c>
    </row>
    <row r="962" spans="1:13" ht="30.6" x14ac:dyDescent="0.25">
      <c r="A962" s="2" t="s">
        <v>204</v>
      </c>
      <c r="B962" s="2" t="s">
        <v>145</v>
      </c>
      <c r="C962" s="4"/>
      <c r="D962" s="4"/>
      <c r="E962" s="4"/>
      <c r="F962" s="4"/>
      <c r="G962" s="4"/>
      <c r="H962" s="4"/>
      <c r="I962" s="4"/>
      <c r="J962" s="4" t="str">
        <f t="shared" si="32"/>
        <v/>
      </c>
      <c r="K962" s="4"/>
      <c r="L962" s="4"/>
      <c r="M962" s="4" t="str">
        <f t="shared" si="33"/>
        <v/>
      </c>
    </row>
    <row r="963" spans="1:13" ht="20.399999999999999" x14ac:dyDescent="0.25">
      <c r="A963" s="2" t="s">
        <v>211</v>
      </c>
      <c r="B963" s="2" t="s">
        <v>188</v>
      </c>
      <c r="C963" s="5">
        <v>3.0305399999999998</v>
      </c>
      <c r="D963" s="3"/>
      <c r="E963" s="3"/>
      <c r="F963" s="3"/>
      <c r="G963" s="3"/>
      <c r="H963" s="3"/>
      <c r="I963" s="3"/>
      <c r="J963" s="3">
        <f t="shared" si="32"/>
        <v>3.0305399999999998</v>
      </c>
      <c r="K963" s="3"/>
      <c r="L963" s="3">
        <f t="array" ref="L963">(IF(ISERROR(INDEX(Table34[Upper secondary completion rate (%)],MATCH(MAX(IF(Table34[Country]=B963,Table34[Year],0)),IF(Table34[Country]=B963,Table34[Year],"")))),"",INDEX(Table34[Upper secondary completion rate (%)],MATCH(MAX(IF(Table34[Country]=B963,Table34[Year],0)),IF(Table34[Country]=B963,Table34[Year],"")))*100))</f>
        <v>2.17109</v>
      </c>
      <c r="M963" s="3">
        <f t="shared" si="33"/>
        <v>3.0305399999999998</v>
      </c>
    </row>
    <row r="964" spans="1:13" ht="20.399999999999999" x14ac:dyDescent="0.25">
      <c r="A964" s="2" t="s">
        <v>211</v>
      </c>
      <c r="B964" s="2" t="s">
        <v>189</v>
      </c>
      <c r="C964" s="6">
        <v>92.113950000000003</v>
      </c>
      <c r="D964" s="4"/>
      <c r="E964" s="4"/>
      <c r="F964" s="4"/>
      <c r="G964" s="4"/>
      <c r="H964" s="4"/>
      <c r="I964" s="4"/>
      <c r="J964" s="4">
        <f t="shared" si="32"/>
        <v>92.113950000000003</v>
      </c>
      <c r="K964" s="4"/>
      <c r="L964" s="4">
        <f t="array" ref="L964">(IF(ISERROR(INDEX(Table34[Upper secondary completion rate (%)],MATCH(MAX(IF(Table34[Country]=B964,Table34[Year],0)),IF(Table34[Country]=B964,Table34[Year],"")))),"",INDEX(Table34[Upper secondary completion rate (%)],MATCH(MAX(IF(Table34[Country]=B964,Table34[Year],0)),IF(Table34[Country]=B964,Table34[Year],"")))*100))</f>
        <v>92.423279999999991</v>
      </c>
      <c r="M964" s="4">
        <f t="shared" si="33"/>
        <v>92.113950000000003</v>
      </c>
    </row>
    <row r="965" spans="1:13" ht="20.399999999999999" x14ac:dyDescent="0.25">
      <c r="A965" s="2" t="s">
        <v>211</v>
      </c>
      <c r="B965" s="2" t="s">
        <v>190</v>
      </c>
      <c r="C965" s="3"/>
      <c r="D965" s="3"/>
      <c r="E965" s="3"/>
      <c r="F965" s="5">
        <v>28.160520000000002</v>
      </c>
      <c r="G965" s="3"/>
      <c r="H965" s="3"/>
      <c r="I965" s="3"/>
      <c r="J965" s="3">
        <f t="shared" si="32"/>
        <v>28.160520000000002</v>
      </c>
      <c r="K965" s="3"/>
      <c r="L965" s="3">
        <f t="array" ref="L965">(IF(ISERROR(INDEX(Table34[Upper secondary completion rate (%)],MATCH(MAX(IF(Table34[Country]=B965,Table34[Year],0)),IF(Table34[Country]=B965,Table34[Year],"")))),"",INDEX(Table34[Upper secondary completion rate (%)],MATCH(MAX(IF(Table34[Country]=B965,Table34[Year],0)),IF(Table34[Country]=B965,Table34[Year],"")))*100))</f>
        <v>35.461959999999998</v>
      </c>
      <c r="M965" s="3">
        <f t="shared" si="33"/>
        <v>28.160520000000002</v>
      </c>
    </row>
    <row r="966" spans="1:13" ht="20.399999999999999" x14ac:dyDescent="0.25">
      <c r="A966" s="2" t="s">
        <v>211</v>
      </c>
      <c r="B966" s="2" t="s">
        <v>191</v>
      </c>
      <c r="C966" s="4"/>
      <c r="D966" s="4"/>
      <c r="E966" s="4"/>
      <c r="F966" s="4"/>
      <c r="G966" s="4"/>
      <c r="H966" s="4"/>
      <c r="I966" s="4"/>
      <c r="J966" s="4" t="str">
        <f t="shared" si="32"/>
        <v/>
      </c>
      <c r="K966" s="4"/>
      <c r="L966" s="4" t="str">
        <f t="array" ref="L966">(IF(ISERROR(INDEX(Table34[Upper secondary completion rate (%)],MATCH(MAX(IF(Table34[Country]=B966,Table34[Year],0)),IF(Table34[Country]=B966,Table34[Year],"")))),"",INDEX(Table34[Upper secondary completion rate (%)],MATCH(MAX(IF(Table34[Country]=B966,Table34[Year],0)),IF(Table34[Country]=B966,Table34[Year],"")))*100))</f>
        <v/>
      </c>
      <c r="M966" s="4" t="str">
        <f t="shared" si="33"/>
        <v/>
      </c>
    </row>
    <row r="967" spans="1:13" ht="20.399999999999999" x14ac:dyDescent="0.25">
      <c r="A967" s="2" t="s">
        <v>211</v>
      </c>
      <c r="B967" s="2" t="s">
        <v>192</v>
      </c>
      <c r="C967" s="3"/>
      <c r="D967" s="3"/>
      <c r="E967" s="3"/>
      <c r="F967" s="3"/>
      <c r="G967" s="3"/>
      <c r="H967" s="3"/>
      <c r="I967" s="3"/>
      <c r="J967" s="3" t="str">
        <f t="shared" si="32"/>
        <v/>
      </c>
      <c r="K967" s="3"/>
      <c r="L967" s="3" t="str">
        <f t="array" ref="L967">(IF(ISERROR(INDEX(Table34[Upper secondary completion rate (%)],MATCH(MAX(IF(Table34[Country]=B967,Table34[Year],0)),IF(Table34[Country]=B967,Table34[Year],"")))),"",INDEX(Table34[Upper secondary completion rate (%)],MATCH(MAX(IF(Table34[Country]=B967,Table34[Year],0)),IF(Table34[Country]=B967,Table34[Year],"")))*100))</f>
        <v/>
      </c>
      <c r="M967" s="3" t="str">
        <f t="shared" si="33"/>
        <v/>
      </c>
    </row>
    <row r="968" spans="1:13" ht="20.399999999999999" x14ac:dyDescent="0.25">
      <c r="A968" s="2" t="s">
        <v>211</v>
      </c>
      <c r="B968" s="2" t="s">
        <v>193</v>
      </c>
      <c r="C968" s="4"/>
      <c r="D968" s="4"/>
      <c r="E968" s="4"/>
      <c r="F968" s="4"/>
      <c r="G968" s="4"/>
      <c r="H968" s="4"/>
      <c r="I968" s="4"/>
      <c r="J968" s="4" t="str">
        <f t="shared" si="32"/>
        <v/>
      </c>
      <c r="K968" s="4"/>
      <c r="L968" s="4" t="str">
        <f t="array" ref="L968">(IF(ISERROR(INDEX(Table34[Upper secondary completion rate (%)],MATCH(MAX(IF(Table34[Country]=B968,Table34[Year],0)),IF(Table34[Country]=B968,Table34[Year],"")))),"",INDEX(Table34[Upper secondary completion rate (%)],MATCH(MAX(IF(Table34[Country]=B968,Table34[Year],0)),IF(Table34[Country]=B968,Table34[Year],"")))*100))</f>
        <v/>
      </c>
      <c r="M968" s="4" t="str">
        <f t="shared" si="33"/>
        <v/>
      </c>
    </row>
    <row r="969" spans="1:13" ht="20.399999999999999" x14ac:dyDescent="0.25">
      <c r="A969" s="2" t="s">
        <v>211</v>
      </c>
      <c r="B969" s="2" t="s">
        <v>194</v>
      </c>
      <c r="C969" s="3"/>
      <c r="D969" s="5">
        <v>50.96566</v>
      </c>
      <c r="E969" s="3"/>
      <c r="F969" s="3"/>
      <c r="G969" s="3"/>
      <c r="H969" s="3"/>
      <c r="I969" s="3"/>
      <c r="J969" s="3">
        <f t="shared" si="32"/>
        <v>50.96566</v>
      </c>
      <c r="K969" s="3"/>
      <c r="L969" s="3">
        <f t="array" ref="L969">(IF(ISERROR(INDEX(Table34[Upper secondary completion rate (%)],MATCH(MAX(IF(Table34[Country]=B969,Table34[Year],0)),IF(Table34[Country]=B969,Table34[Year],"")))),"",INDEX(Table34[Upper secondary completion rate (%)],MATCH(MAX(IF(Table34[Country]=B969,Table34[Year],0)),IF(Table34[Country]=B969,Table34[Year],"")))*100))</f>
        <v>53.233370000000001</v>
      </c>
      <c r="M969" s="3">
        <f t="shared" si="33"/>
        <v>50.96566</v>
      </c>
    </row>
    <row r="970" spans="1:13" ht="20.399999999999999" x14ac:dyDescent="0.25">
      <c r="A970" s="2" t="s">
        <v>211</v>
      </c>
      <c r="B970" s="2" t="s">
        <v>195</v>
      </c>
      <c r="C970" s="4"/>
      <c r="D970" s="4"/>
      <c r="E970" s="4"/>
      <c r="F970" s="4"/>
      <c r="G970" s="4"/>
      <c r="H970" s="4"/>
      <c r="I970" s="4"/>
      <c r="J970" s="4" t="str">
        <f t="shared" si="32"/>
        <v/>
      </c>
      <c r="K970" s="4"/>
      <c r="L970" s="4">
        <f t="array" ref="L970">(IF(ISERROR(INDEX(Table34[Upper secondary completion rate (%)],MATCH(MAX(IF(Table34[Country]=B970,Table34[Year],0)),IF(Table34[Country]=B970,Table34[Year],"")))),"",INDEX(Table34[Upper secondary completion rate (%)],MATCH(MAX(IF(Table34[Country]=B970,Table34[Year],0)),IF(Table34[Country]=B970,Table34[Year],"")))*100))</f>
        <v>21.70467</v>
      </c>
      <c r="M970" s="4">
        <f t="shared" si="33"/>
        <v>21.70467</v>
      </c>
    </row>
    <row r="971" spans="1:13" ht="20.399999999999999" x14ac:dyDescent="0.25">
      <c r="A971" s="2" t="s">
        <v>211</v>
      </c>
      <c r="B971" s="2" t="s">
        <v>196</v>
      </c>
      <c r="C971" s="5">
        <v>26.28952</v>
      </c>
      <c r="D971" s="3"/>
      <c r="E971" s="3"/>
      <c r="F971" s="5">
        <v>23.558579999999999</v>
      </c>
      <c r="G971" s="3"/>
      <c r="H971" s="3"/>
      <c r="I971" s="3"/>
      <c r="J971" s="3">
        <f t="shared" si="32"/>
        <v>23.558579999999999</v>
      </c>
      <c r="K971" s="3"/>
      <c r="L971" s="3">
        <f t="array" ref="L971">(IF(ISERROR(INDEX(Table34[Upper secondary completion rate (%)],MATCH(MAX(IF(Table34[Country]=B971,Table34[Year],0)),IF(Table34[Country]=B971,Table34[Year],"")))),"",INDEX(Table34[Upper secondary completion rate (%)],MATCH(MAX(IF(Table34[Country]=B971,Table34[Year],0)),IF(Table34[Country]=B971,Table34[Year],"")))*100))</f>
        <v>20.599080000000001</v>
      </c>
      <c r="M971" s="3">
        <f t="shared" si="33"/>
        <v>23.558579999999999</v>
      </c>
    </row>
    <row r="972" spans="1:13" ht="20.399999999999999" x14ac:dyDescent="0.25">
      <c r="A972" s="2" t="s">
        <v>211</v>
      </c>
      <c r="B972" s="2" t="s">
        <v>197</v>
      </c>
      <c r="C972" s="6">
        <v>10.112909999999999</v>
      </c>
      <c r="D972" s="4"/>
      <c r="E972" s="4"/>
      <c r="F972" s="4"/>
      <c r="G972" s="4"/>
      <c r="H972" s="4"/>
      <c r="I972" s="4"/>
      <c r="J972" s="4">
        <f t="shared" si="32"/>
        <v>10.112909999999999</v>
      </c>
      <c r="K972" s="4"/>
      <c r="L972" s="4">
        <f t="array" ref="L972">(IF(ISERROR(INDEX(Table34[Upper secondary completion rate (%)],MATCH(MAX(IF(Table34[Country]=B972,Table34[Year],0)),IF(Table34[Country]=B972,Table34[Year],"")))),"",INDEX(Table34[Upper secondary completion rate (%)],MATCH(MAX(IF(Table34[Country]=B972,Table34[Year],0)),IF(Table34[Country]=B972,Table34[Year],"")))*100))</f>
        <v>8.9075399999999991</v>
      </c>
      <c r="M972" s="4">
        <f t="shared" si="33"/>
        <v>10.112909999999999</v>
      </c>
    </row>
    <row r="973" spans="1:13" ht="20.399999999999999" x14ac:dyDescent="0.25">
      <c r="A973" s="2" t="s">
        <v>212</v>
      </c>
      <c r="B973" s="2" t="s">
        <v>4</v>
      </c>
      <c r="C973" s="3"/>
      <c r="D973" s="5">
        <v>20.62782</v>
      </c>
      <c r="E973" s="3"/>
      <c r="F973" s="3"/>
      <c r="G973" s="3"/>
      <c r="H973" s="3"/>
      <c r="I973" s="3"/>
      <c r="J973" s="3">
        <f t="shared" si="32"/>
        <v>20.62782</v>
      </c>
      <c r="K973" s="3"/>
      <c r="L973" s="3">
        <f t="array" ref="L973">(IF(ISERROR(INDEX(Table45[[#All],[Upper secondary completion rate (%)]],MATCH(MAX(IF(Table45[[#All],[Country]]=B973,Table45[[#All],[Year]],0)),IF(Table45[[#All],[Country]]=B973,Table45[[#All],[Year]],"")))),"",INDEX(Table45[[#All],[Upper secondary completion rate (%)]],MATCH(MAX(IF(Table45[[#All],[Country]]=B973,Table45[[#All],[Year]],0)),IF(Table45[[#All],[Country]]=B973,Table45[[#All],[Year]],"")))*100))</f>
        <v>17.786490000000001</v>
      </c>
      <c r="M973" s="3">
        <f t="shared" si="33"/>
        <v>20.62782</v>
      </c>
    </row>
    <row r="974" spans="1:13" ht="20.399999999999999" x14ac:dyDescent="0.25">
      <c r="A974" s="2" t="s">
        <v>212</v>
      </c>
      <c r="B974" s="2" t="s">
        <v>5</v>
      </c>
      <c r="C974" s="4"/>
      <c r="D974" s="4"/>
      <c r="E974" s="4"/>
      <c r="F974" s="4"/>
      <c r="G974" s="4"/>
      <c r="H974" s="4"/>
      <c r="I974" s="4"/>
      <c r="J974" s="4" t="str">
        <f t="shared" si="32"/>
        <v/>
      </c>
      <c r="K974" s="4"/>
      <c r="L974" s="4" t="str">
        <f t="array" ref="L974">(IF(ISERROR(INDEX(Table45[[#All],[Upper secondary completion rate (%)]],MATCH(MAX(IF(Table45[[#All],[Country]]=B974,Table45[[#All],[Year]],0)),IF(Table45[[#All],[Country]]=B974,Table45[[#All],[Year]],"")))),"",INDEX(Table45[[#All],[Upper secondary completion rate (%)]],MATCH(MAX(IF(Table45[[#All],[Country]]=B974,Table45[[#All],[Year]],0)),IF(Table45[[#All],[Country]]=B974,Table45[[#All],[Year]],"")))*100))</f>
        <v/>
      </c>
      <c r="M974" s="4" t="str">
        <f t="shared" si="33"/>
        <v/>
      </c>
    </row>
    <row r="975" spans="1:13" ht="20.399999999999999" x14ac:dyDescent="0.25">
      <c r="A975" s="2" t="s">
        <v>212</v>
      </c>
      <c r="B975" s="2" t="s">
        <v>6</v>
      </c>
      <c r="C975" s="3"/>
      <c r="D975" s="3"/>
      <c r="E975" s="3"/>
      <c r="F975" s="5">
        <v>21.304390000000001</v>
      </c>
      <c r="G975" s="3"/>
      <c r="H975" s="3"/>
      <c r="I975" s="3"/>
      <c r="J975" s="3">
        <f t="shared" si="32"/>
        <v>21.304390000000001</v>
      </c>
      <c r="K975" s="3"/>
      <c r="L975" s="3" t="str">
        <f t="array" ref="L975">(IF(ISERROR(INDEX(Table45[[#All],[Upper secondary completion rate (%)]],MATCH(MAX(IF(Table45[[#All],[Country]]=B975,Table45[[#All],[Year]],0)),IF(Table45[[#All],[Country]]=B975,Table45[[#All],[Year]],"")))),"",INDEX(Table45[[#All],[Upper secondary completion rate (%)]],MATCH(MAX(IF(Table45[[#All],[Country]]=B975,Table45[[#All],[Year]],0)),IF(Table45[[#All],[Country]]=B975,Table45[[#All],[Year]],"")))*100))</f>
        <v/>
      </c>
      <c r="M975" s="3">
        <f t="shared" si="33"/>
        <v>21.304390000000001</v>
      </c>
    </row>
    <row r="976" spans="1:13" ht="20.399999999999999" x14ac:dyDescent="0.25">
      <c r="A976" s="2" t="s">
        <v>212</v>
      </c>
      <c r="B976" s="2" t="s">
        <v>7</v>
      </c>
      <c r="C976" s="4"/>
      <c r="D976" s="4"/>
      <c r="E976" s="4"/>
      <c r="F976" s="4"/>
      <c r="G976" s="4"/>
      <c r="H976" s="4"/>
      <c r="I976" s="4"/>
      <c r="J976" s="4" t="str">
        <f t="shared" si="32"/>
        <v/>
      </c>
      <c r="K976" s="4"/>
      <c r="L976" s="4" t="str">
        <f t="array" ref="L976">(IF(ISERROR(INDEX(Table45[[#All],[Upper secondary completion rate (%)]],MATCH(MAX(IF(Table45[[#All],[Country]]=B976,Table45[[#All],[Year]],0)),IF(Table45[[#All],[Country]]=B976,Table45[[#All],[Year]],"")))),"",INDEX(Table45[[#All],[Upper secondary completion rate (%)]],MATCH(MAX(IF(Table45[[#All],[Country]]=B976,Table45[[#All],[Year]],0)),IF(Table45[[#All],[Country]]=B976,Table45[[#All],[Year]],"")))*100))</f>
        <v/>
      </c>
      <c r="M976" s="4" t="str">
        <f t="shared" si="33"/>
        <v/>
      </c>
    </row>
    <row r="977" spans="1:13" ht="20.399999999999999" x14ac:dyDescent="0.25">
      <c r="A977" s="2" t="s">
        <v>212</v>
      </c>
      <c r="B977" s="2" t="s">
        <v>8</v>
      </c>
      <c r="C977" s="3"/>
      <c r="D977" s="3"/>
      <c r="E977" s="3"/>
      <c r="F977" s="3"/>
      <c r="G977" s="3"/>
      <c r="H977" s="3"/>
      <c r="I977" s="3"/>
      <c r="J977" s="3" t="str">
        <f t="shared" si="32"/>
        <v/>
      </c>
      <c r="K977" s="3"/>
      <c r="L977" s="3" t="str">
        <f t="array" ref="L977">(IF(ISERROR(INDEX(Table45[[#All],[Upper secondary completion rate (%)]],MATCH(MAX(IF(Table45[[#All],[Country]]=B977,Table45[[#All],[Year]],0)),IF(Table45[[#All],[Country]]=B977,Table45[[#All],[Year]],"")))),"",INDEX(Table45[[#All],[Upper secondary completion rate (%)]],MATCH(MAX(IF(Table45[[#All],[Country]]=B977,Table45[[#All],[Year]],0)),IF(Table45[[#All],[Country]]=B977,Table45[[#All],[Year]],"")))*100))</f>
        <v/>
      </c>
      <c r="M977" s="3" t="str">
        <f t="shared" si="33"/>
        <v/>
      </c>
    </row>
    <row r="978" spans="1:13" ht="20.399999999999999" x14ac:dyDescent="0.25">
      <c r="A978" s="2" t="s">
        <v>212</v>
      </c>
      <c r="B978" s="2" t="s">
        <v>9</v>
      </c>
      <c r="C978" s="4"/>
      <c r="D978" s="4"/>
      <c r="E978" s="4"/>
      <c r="F978" s="4"/>
      <c r="G978" s="4"/>
      <c r="H978" s="4"/>
      <c r="I978" s="4"/>
      <c r="J978" s="4" t="str">
        <f t="shared" si="32"/>
        <v/>
      </c>
      <c r="K978" s="4"/>
      <c r="L978" s="4" t="str">
        <f t="array" ref="L978">(IF(ISERROR(INDEX(Table45[[#All],[Upper secondary completion rate (%)]],MATCH(MAX(IF(Table45[[#All],[Country]]=B978,Table45[[#All],[Year]],0)),IF(Table45[[#All],[Country]]=B978,Table45[[#All],[Year]],"")))),"",INDEX(Table45[[#All],[Upper secondary completion rate (%)]],MATCH(MAX(IF(Table45[[#All],[Country]]=B978,Table45[[#All],[Year]],0)),IF(Table45[[#All],[Country]]=B978,Table45[[#All],[Year]],"")))*100))</f>
        <v/>
      </c>
      <c r="M978" s="4" t="str">
        <f t="shared" si="33"/>
        <v/>
      </c>
    </row>
    <row r="979" spans="1:13" ht="20.399999999999999" x14ac:dyDescent="0.25">
      <c r="A979" s="2" t="s">
        <v>212</v>
      </c>
      <c r="B979" s="2" t="s">
        <v>10</v>
      </c>
      <c r="C979" s="5">
        <v>49.432949999999998</v>
      </c>
      <c r="D979" s="3"/>
      <c r="E979" s="3"/>
      <c r="F979" s="3"/>
      <c r="G979" s="3"/>
      <c r="H979" s="3"/>
      <c r="I979" s="3"/>
      <c r="J979" s="3">
        <f t="shared" si="32"/>
        <v>49.432949999999998</v>
      </c>
      <c r="K979" s="3"/>
      <c r="L979" s="3">
        <f t="array" ref="L979">(IF(ISERROR(INDEX(Table45[[#All],[Upper secondary completion rate (%)]],MATCH(MAX(IF(Table45[[#All],[Country]]=B979,Table45[[#All],[Year]],0)),IF(Table45[[#All],[Country]]=B979,Table45[[#All],[Year]],"")))),"",INDEX(Table45[[#All],[Upper secondary completion rate (%)]],MATCH(MAX(IF(Table45[[#All],[Country]]=B979,Table45[[#All],[Year]],0)),IF(Table45[[#All],[Country]]=B979,Table45[[#All],[Year]],"")))*100))</f>
        <v>65.334050000000005</v>
      </c>
      <c r="M979" s="3">
        <f t="shared" si="33"/>
        <v>49.432949999999998</v>
      </c>
    </row>
    <row r="980" spans="1:13" ht="20.399999999999999" x14ac:dyDescent="0.25">
      <c r="A980" s="2" t="s">
        <v>212</v>
      </c>
      <c r="B980" s="2" t="s">
        <v>11</v>
      </c>
      <c r="C980" s="4"/>
      <c r="D980" s="6">
        <v>48.442439999999998</v>
      </c>
      <c r="E980" s="4"/>
      <c r="F980" s="4"/>
      <c r="G980" s="4"/>
      <c r="H980" s="4"/>
      <c r="I980" s="4"/>
      <c r="J980" s="4">
        <f t="shared" si="32"/>
        <v>48.442439999999998</v>
      </c>
      <c r="K980" s="4"/>
      <c r="L980" s="4">
        <f t="array" ref="L980">(IF(ISERROR(INDEX(Table45[[#All],[Upper secondary completion rate (%)]],MATCH(MAX(IF(Table45[[#All],[Country]]=B980,Table45[[#All],[Year]],0)),IF(Table45[[#All],[Country]]=B980,Table45[[#All],[Year]],"")))),"",INDEX(Table45[[#All],[Upper secondary completion rate (%)]],MATCH(MAX(IF(Table45[[#All],[Country]]=B980,Table45[[#All],[Year]],0)),IF(Table45[[#All],[Country]]=B980,Table45[[#All],[Year]],"")))*100))</f>
        <v>88.035110000000003</v>
      </c>
      <c r="M980" s="4">
        <f t="shared" si="33"/>
        <v>48.442439999999998</v>
      </c>
    </row>
    <row r="981" spans="1:13" ht="20.399999999999999" x14ac:dyDescent="0.25">
      <c r="A981" s="2" t="s">
        <v>212</v>
      </c>
      <c r="B981" s="2" t="s">
        <v>12</v>
      </c>
      <c r="C981" s="3"/>
      <c r="D981" s="3"/>
      <c r="E981" s="3"/>
      <c r="F981" s="3"/>
      <c r="G981" s="3"/>
      <c r="H981" s="3"/>
      <c r="I981" s="3"/>
      <c r="J981" s="3" t="str">
        <f t="shared" si="32"/>
        <v/>
      </c>
      <c r="K981" s="3"/>
      <c r="L981" s="3">
        <f t="array" ref="L981">(IF(ISERROR(INDEX(Table45[[#All],[Upper secondary completion rate (%)]],MATCH(MAX(IF(Table45[[#All],[Country]]=B981,Table45[[#All],[Year]],0)),IF(Table45[[#All],[Country]]=B981,Table45[[#All],[Year]],"")))),"",INDEX(Table45[[#All],[Upper secondary completion rate (%)]],MATCH(MAX(IF(Table45[[#All],[Country]]=B981,Table45[[#All],[Year]],0)),IF(Table45[[#All],[Country]]=B981,Table45[[#All],[Year]],"")))*100))</f>
        <v>83.700110000000009</v>
      </c>
      <c r="M981" s="3">
        <f t="shared" si="33"/>
        <v>83.700110000000009</v>
      </c>
    </row>
    <row r="982" spans="1:13" ht="20.399999999999999" x14ac:dyDescent="0.25">
      <c r="A982" s="2" t="s">
        <v>212</v>
      </c>
      <c r="B982" s="2" t="s">
        <v>13</v>
      </c>
      <c r="C982" s="4"/>
      <c r="D982" s="4"/>
      <c r="E982" s="4"/>
      <c r="F982" s="4"/>
      <c r="G982" s="4"/>
      <c r="H982" s="4"/>
      <c r="I982" s="4"/>
      <c r="J982" s="4" t="str">
        <f t="shared" si="32"/>
        <v/>
      </c>
      <c r="K982" s="4"/>
      <c r="L982" s="4">
        <f t="array" ref="L982">(IF(ISERROR(INDEX(Table45[[#All],[Upper secondary completion rate (%)]],MATCH(MAX(IF(Table45[[#All],[Country]]=B982,Table45[[#All],[Year]],0)),IF(Table45[[#All],[Country]]=B982,Table45[[#All],[Year]],"")))),"",INDEX(Table45[[#All],[Upper secondary completion rate (%)]],MATCH(MAX(IF(Table45[[#All],[Country]]=B982,Table45[[#All],[Year]],0)),IF(Table45[[#All],[Country]]=B982,Table45[[#All],[Year]],"")))*100))</f>
        <v>89.205970000000008</v>
      </c>
      <c r="M982" s="4">
        <f t="shared" si="33"/>
        <v>89.205970000000008</v>
      </c>
    </row>
    <row r="983" spans="1:13" ht="20.399999999999999" x14ac:dyDescent="0.25">
      <c r="A983" s="2" t="s">
        <v>212</v>
      </c>
      <c r="B983" s="2" t="s">
        <v>14</v>
      </c>
      <c r="C983" s="3"/>
      <c r="D983" s="3"/>
      <c r="E983" s="3"/>
      <c r="F983" s="3"/>
      <c r="G983" s="3"/>
      <c r="H983" s="3"/>
      <c r="I983" s="3"/>
      <c r="J983" s="3" t="str">
        <f t="shared" si="32"/>
        <v/>
      </c>
      <c r="K983" s="3"/>
      <c r="L983" s="3" t="str">
        <f t="array" ref="L983">(IF(ISERROR(INDEX(Table45[[#All],[Upper secondary completion rate (%)]],MATCH(MAX(IF(Table45[[#All],[Country]]=B983,Table45[[#All],[Year]],0)),IF(Table45[[#All],[Country]]=B983,Table45[[#All],[Year]],"")))),"",INDEX(Table45[[#All],[Upper secondary completion rate (%)]],MATCH(MAX(IF(Table45[[#All],[Country]]=B983,Table45[[#All],[Year]],0)),IF(Table45[[#All],[Country]]=B983,Table45[[#All],[Year]],"")))*100))</f>
        <v/>
      </c>
      <c r="M983" s="3" t="str">
        <f t="shared" si="33"/>
        <v/>
      </c>
    </row>
    <row r="984" spans="1:13" ht="20.399999999999999" x14ac:dyDescent="0.25">
      <c r="A984" s="2" t="s">
        <v>212</v>
      </c>
      <c r="B984" s="2" t="s">
        <v>15</v>
      </c>
      <c r="C984" s="4"/>
      <c r="D984" s="4"/>
      <c r="E984" s="4"/>
      <c r="F984" s="4"/>
      <c r="G984" s="4"/>
      <c r="H984" s="4"/>
      <c r="I984" s="4"/>
      <c r="J984" s="4" t="str">
        <f t="shared" si="32"/>
        <v/>
      </c>
      <c r="K984" s="4"/>
      <c r="L984" s="4" t="str">
        <f t="array" ref="L984">(IF(ISERROR(INDEX(Table45[[#All],[Upper secondary completion rate (%)]],MATCH(MAX(IF(Table45[[#All],[Country]]=B984,Table45[[#All],[Year]],0)),IF(Table45[[#All],[Country]]=B984,Table45[[#All],[Year]],"")))),"",INDEX(Table45[[#All],[Upper secondary completion rate (%)]],MATCH(MAX(IF(Table45[[#All],[Country]]=B984,Table45[[#All],[Year]],0)),IF(Table45[[#All],[Country]]=B984,Table45[[#All],[Year]],"")))*100))</f>
        <v/>
      </c>
      <c r="M984" s="4" t="str">
        <f t="shared" si="33"/>
        <v/>
      </c>
    </row>
    <row r="985" spans="1:13" ht="20.399999999999999" x14ac:dyDescent="0.25">
      <c r="A985" s="2" t="s">
        <v>212</v>
      </c>
      <c r="B985" s="2" t="s">
        <v>16</v>
      </c>
      <c r="C985" s="3"/>
      <c r="D985" s="3"/>
      <c r="E985" s="3"/>
      <c r="F985" s="3"/>
      <c r="G985" s="3"/>
      <c r="H985" s="3"/>
      <c r="I985" s="3"/>
      <c r="J985" s="3" t="str">
        <f t="shared" si="32"/>
        <v/>
      </c>
      <c r="K985" s="3"/>
      <c r="L985" s="3" t="str">
        <f t="array" ref="L985">(IF(ISERROR(INDEX(Table45[[#All],[Upper secondary completion rate (%)]],MATCH(MAX(IF(Table45[[#All],[Country]]=B985,Table45[[#All],[Year]],0)),IF(Table45[[#All],[Country]]=B985,Table45[[#All],[Year]],"")))),"",INDEX(Table45[[#All],[Upper secondary completion rate (%)]],MATCH(MAX(IF(Table45[[#All],[Country]]=B985,Table45[[#All],[Year]],0)),IF(Table45[[#All],[Country]]=B985,Table45[[#All],[Year]],"")))*100))</f>
        <v/>
      </c>
      <c r="M985" s="3" t="str">
        <f t="shared" si="33"/>
        <v/>
      </c>
    </row>
    <row r="986" spans="1:13" ht="20.399999999999999" x14ac:dyDescent="0.25">
      <c r="A986" s="2" t="s">
        <v>212</v>
      </c>
      <c r="B986" s="2" t="s">
        <v>17</v>
      </c>
      <c r="C986" s="4"/>
      <c r="D986" s="6">
        <v>17.941980000000001</v>
      </c>
      <c r="E986" s="4"/>
      <c r="F986" s="4"/>
      <c r="G986" s="6">
        <v>21.247640000000001</v>
      </c>
      <c r="H986" s="4"/>
      <c r="I986" s="4"/>
      <c r="J986" s="4">
        <f t="shared" si="32"/>
        <v>21.247640000000001</v>
      </c>
      <c r="K986" s="4"/>
      <c r="L986" s="4">
        <f t="array" ref="L986">(IF(ISERROR(INDEX(Table45[[#All],[Upper secondary completion rate (%)]],MATCH(MAX(IF(Table45[[#All],[Country]]=B986,Table45[[#All],[Year]],0)),IF(Table45[[#All],[Country]]=B986,Table45[[#All],[Year]],"")))),"",INDEX(Table45[[#All],[Upper secondary completion rate (%)]],MATCH(MAX(IF(Table45[[#All],[Country]]=B986,Table45[[#All],[Year]],0)),IF(Table45[[#All],[Country]]=B986,Table45[[#All],[Year]],"")))*100))</f>
        <v>19.122</v>
      </c>
      <c r="M986" s="4">
        <f t="shared" si="33"/>
        <v>21.247640000000001</v>
      </c>
    </row>
    <row r="987" spans="1:13" ht="20.399999999999999" x14ac:dyDescent="0.25">
      <c r="A987" s="2" t="s">
        <v>212</v>
      </c>
      <c r="B987" s="2" t="s">
        <v>18</v>
      </c>
      <c r="C987" s="3"/>
      <c r="D987" s="3"/>
      <c r="E987" s="5">
        <v>91.440759999999997</v>
      </c>
      <c r="F987" s="3"/>
      <c r="G987" s="3"/>
      <c r="H987" s="3"/>
      <c r="I987" s="3"/>
      <c r="J987" s="3">
        <f t="shared" si="32"/>
        <v>91.440759999999997</v>
      </c>
      <c r="K987" s="3"/>
      <c r="L987" s="3">
        <f t="array" ref="L987">(IF(ISERROR(INDEX(Table45[[#All],[Upper secondary completion rate (%)]],MATCH(MAX(IF(Table45[[#All],[Country]]=B987,Table45[[#All],[Year]],0)),IF(Table45[[#All],[Country]]=B987,Table45[[#All],[Year]],"")))),"",INDEX(Table45[[#All],[Upper secondary completion rate (%)]],MATCH(MAX(IF(Table45[[#All],[Country]]=B987,Table45[[#All],[Year]],0)),IF(Table45[[#All],[Country]]=B987,Table45[[#All],[Year]],"")))*100))</f>
        <v>90.552509999999998</v>
      </c>
      <c r="M987" s="3">
        <f t="shared" si="33"/>
        <v>91.440759999999997</v>
      </c>
    </row>
    <row r="988" spans="1:13" ht="20.399999999999999" x14ac:dyDescent="0.25">
      <c r="A988" s="2" t="s">
        <v>212</v>
      </c>
      <c r="B988" s="2" t="s">
        <v>19</v>
      </c>
      <c r="C988" s="4"/>
      <c r="D988" s="4"/>
      <c r="E988" s="6">
        <v>85.237009999999998</v>
      </c>
      <c r="F988" s="4"/>
      <c r="G988" s="4"/>
      <c r="H988" s="4"/>
      <c r="I988" s="4"/>
      <c r="J988" s="4">
        <f t="shared" si="32"/>
        <v>85.237009999999998</v>
      </c>
      <c r="K988" s="4"/>
      <c r="L988" s="4">
        <f t="array" ref="L988">(IF(ISERROR(INDEX(Table45[[#All],[Upper secondary completion rate (%)]],MATCH(MAX(IF(Table45[[#All],[Country]]=B988,Table45[[#All],[Year]],0)),IF(Table45[[#All],[Country]]=B988,Table45[[#All],[Year]],"")))),"",INDEX(Table45[[#All],[Upper secondary completion rate (%)]],MATCH(MAX(IF(Table45[[#All],[Country]]=B988,Table45[[#All],[Year]],0)),IF(Table45[[#All],[Country]]=B988,Table45[[#All],[Year]],"")))*100))</f>
        <v>84.828289999999996</v>
      </c>
      <c r="M988" s="4">
        <f t="shared" si="33"/>
        <v>85.237009999999998</v>
      </c>
    </row>
    <row r="989" spans="1:13" ht="20.399999999999999" x14ac:dyDescent="0.25">
      <c r="A989" s="2" t="s">
        <v>212</v>
      </c>
      <c r="B989" s="2" t="s">
        <v>20</v>
      </c>
      <c r="C989" s="3"/>
      <c r="D989" s="3"/>
      <c r="E989" s="3"/>
      <c r="F989" s="3"/>
      <c r="G989" s="3"/>
      <c r="H989" s="3"/>
      <c r="I989" s="3"/>
      <c r="J989" s="3" t="str">
        <f t="shared" si="32"/>
        <v/>
      </c>
      <c r="K989" s="3"/>
      <c r="L989" s="3">
        <f t="array" ref="L989">(IF(ISERROR(INDEX(Table45[[#All],[Upper secondary completion rate (%)]],MATCH(MAX(IF(Table45[[#All],[Country]]=B989,Table45[[#All],[Year]],0)),IF(Table45[[#All],[Country]]=B989,Table45[[#All],[Year]],"")))),"",INDEX(Table45[[#All],[Upper secondary completion rate (%)]],MATCH(MAX(IF(Table45[[#All],[Country]]=B989,Table45[[#All],[Year]],0)),IF(Table45[[#All],[Country]]=B989,Table45[[#All],[Year]],"")))*100))</f>
        <v>81.723650000000006</v>
      </c>
      <c r="M989" s="3">
        <f t="shared" si="33"/>
        <v>81.723650000000006</v>
      </c>
    </row>
    <row r="990" spans="1:13" ht="20.399999999999999" x14ac:dyDescent="0.25">
      <c r="A990" s="2" t="s">
        <v>212</v>
      </c>
      <c r="B990" s="2" t="s">
        <v>21</v>
      </c>
      <c r="C990" s="4"/>
      <c r="D990" s="4"/>
      <c r="E990" s="4"/>
      <c r="F990" s="4"/>
      <c r="G990" s="4"/>
      <c r="H990" s="4"/>
      <c r="I990" s="4"/>
      <c r="J990" s="4" t="str">
        <f t="shared" si="32"/>
        <v/>
      </c>
      <c r="K990" s="4"/>
      <c r="L990" s="4">
        <f t="array" ref="L990">(IF(ISERROR(INDEX(Table45[[#All],[Upper secondary completion rate (%)]],MATCH(MAX(IF(Table45[[#All],[Country]]=B990,Table45[[#All],[Year]],0)),IF(Table45[[#All],[Country]]=B990,Table45[[#All],[Year]],"")))),"",INDEX(Table45[[#All],[Upper secondary completion rate (%)]],MATCH(MAX(IF(Table45[[#All],[Country]]=B990,Table45[[#All],[Year]],0)),IF(Table45[[#All],[Country]]=B990,Table45[[#All],[Year]],"")))*100))</f>
        <v>16.772939999999998</v>
      </c>
      <c r="M990" s="4">
        <f t="shared" si="33"/>
        <v>16.772939999999998</v>
      </c>
    </row>
    <row r="991" spans="1:13" ht="20.399999999999999" x14ac:dyDescent="0.25">
      <c r="A991" s="2" t="s">
        <v>212</v>
      </c>
      <c r="B991" s="2" t="s">
        <v>22</v>
      </c>
      <c r="C991" s="3"/>
      <c r="D991" s="5">
        <v>22.556899999999999</v>
      </c>
      <c r="E991" s="3"/>
      <c r="F991" s="3"/>
      <c r="G991" s="3"/>
      <c r="H991" s="3"/>
      <c r="I991" s="3"/>
      <c r="J991" s="3">
        <f t="shared" si="32"/>
        <v>22.556899999999999</v>
      </c>
      <c r="K991" s="3"/>
      <c r="L991" s="3">
        <f t="array" ref="L991">(IF(ISERROR(INDEX(Table45[[#All],[Upper secondary completion rate (%)]],MATCH(MAX(IF(Table45[[#All],[Country]]=B991,Table45[[#All],[Year]],0)),IF(Table45[[#All],[Country]]=B991,Table45[[#All],[Year]],"")))),"",INDEX(Table45[[#All],[Upper secondary completion rate (%)]],MATCH(MAX(IF(Table45[[#All],[Country]]=B991,Table45[[#All],[Year]],0)),IF(Table45[[#All],[Country]]=B991,Table45[[#All],[Year]],"")))*100))</f>
        <v>18.893709999999999</v>
      </c>
      <c r="M991" s="3">
        <f t="shared" si="33"/>
        <v>22.556899999999999</v>
      </c>
    </row>
    <row r="992" spans="1:13" ht="20.399999999999999" x14ac:dyDescent="0.25">
      <c r="A992" s="2" t="s">
        <v>212</v>
      </c>
      <c r="B992" s="2" t="s">
        <v>23</v>
      </c>
      <c r="C992" s="6">
        <v>24.556069999999998</v>
      </c>
      <c r="D992" s="4"/>
      <c r="E992" s="4"/>
      <c r="F992" s="4"/>
      <c r="G992" s="4"/>
      <c r="H992" s="4"/>
      <c r="I992" s="4"/>
      <c r="J992" s="4">
        <f t="shared" si="32"/>
        <v>24.556069999999998</v>
      </c>
      <c r="K992" s="4"/>
      <c r="L992" s="4">
        <f t="array" ref="L992">(IF(ISERROR(INDEX(Table45[[#All],[Upper secondary completion rate (%)]],MATCH(MAX(IF(Table45[[#All],[Country]]=B992,Table45[[#All],[Year]],0)),IF(Table45[[#All],[Country]]=B992,Table45[[#All],[Year]],"")))),"",INDEX(Table45[[#All],[Upper secondary completion rate (%)]],MATCH(MAX(IF(Table45[[#All],[Country]]=B992,Table45[[#All],[Year]],0)),IF(Table45[[#All],[Country]]=B992,Table45[[#All],[Year]],"")))*100))</f>
        <v>8.6434599999999993</v>
      </c>
      <c r="M992" s="4">
        <f t="shared" si="33"/>
        <v>24.556069999999998</v>
      </c>
    </row>
    <row r="993" spans="1:13" ht="20.399999999999999" x14ac:dyDescent="0.25">
      <c r="A993" s="2" t="s">
        <v>212</v>
      </c>
      <c r="B993" s="2" t="s">
        <v>24</v>
      </c>
      <c r="C993" s="3"/>
      <c r="D993" s="3"/>
      <c r="E993" s="3"/>
      <c r="F993" s="3"/>
      <c r="G993" s="3"/>
      <c r="H993" s="3"/>
      <c r="I993" s="3"/>
      <c r="J993" s="3" t="str">
        <f t="shared" si="32"/>
        <v/>
      </c>
      <c r="K993" s="3"/>
      <c r="L993" s="3" t="str">
        <f t="array" ref="L993">(IF(ISERROR(INDEX(Table45[[#All],[Upper secondary completion rate (%)]],MATCH(MAX(IF(Table45[[#All],[Country]]=B993,Table45[[#All],[Year]],0)),IF(Table45[[#All],[Country]]=B993,Table45[[#All],[Year]],"")))),"",INDEX(Table45[[#All],[Upper secondary completion rate (%)]],MATCH(MAX(IF(Table45[[#All],[Country]]=B993,Table45[[#All],[Year]],0)),IF(Table45[[#All],[Country]]=B993,Table45[[#All],[Year]],"")))*100))</f>
        <v/>
      </c>
      <c r="M993" s="3" t="str">
        <f t="shared" si="33"/>
        <v/>
      </c>
    </row>
    <row r="994" spans="1:13" ht="20.399999999999999" x14ac:dyDescent="0.25">
      <c r="A994" s="2" t="s">
        <v>212</v>
      </c>
      <c r="B994" s="2" t="s">
        <v>25</v>
      </c>
      <c r="C994" s="4"/>
      <c r="D994" s="4"/>
      <c r="E994" s="4"/>
      <c r="F994" s="4"/>
      <c r="G994" s="4"/>
      <c r="H994" s="4"/>
      <c r="I994" s="4"/>
      <c r="J994" s="4" t="str">
        <f t="shared" si="32"/>
        <v/>
      </c>
      <c r="K994" s="4"/>
      <c r="L994" s="4">
        <f t="array" ref="L994">(IF(ISERROR(INDEX(Table45[[#All],[Upper secondary completion rate (%)]],MATCH(MAX(IF(Table45[[#All],[Country]]=B994,Table45[[#All],[Year]],0)),IF(Table45[[#All],[Country]]=B994,Table45[[#All],[Year]],"")))),"",INDEX(Table45[[#All],[Upper secondary completion rate (%)]],MATCH(MAX(IF(Table45[[#All],[Country]]=B994,Table45[[#All],[Year]],0)),IF(Table45[[#All],[Country]]=B994,Table45[[#All],[Year]],"")))*100))</f>
        <v>57.62068</v>
      </c>
      <c r="M994" s="4">
        <f t="shared" si="33"/>
        <v>57.62068</v>
      </c>
    </row>
    <row r="995" spans="1:13" ht="20.399999999999999" x14ac:dyDescent="0.25">
      <c r="A995" s="2" t="s">
        <v>212</v>
      </c>
      <c r="B995" s="2" t="s">
        <v>26</v>
      </c>
      <c r="C995" s="3"/>
      <c r="D995" s="3"/>
      <c r="E995" s="3"/>
      <c r="F995" s="3"/>
      <c r="G995" s="3"/>
      <c r="H995" s="3"/>
      <c r="I995" s="3"/>
      <c r="J995" s="3" t="str">
        <f t="shared" si="32"/>
        <v/>
      </c>
      <c r="K995" s="3"/>
      <c r="L995" s="3" t="str">
        <f t="array" ref="L995">(IF(ISERROR(INDEX(Table45[[#All],[Upper secondary completion rate (%)]],MATCH(MAX(IF(Table45[[#All],[Country]]=B995,Table45[[#All],[Year]],0)),IF(Table45[[#All],[Country]]=B995,Table45[[#All],[Year]],"")))),"",INDEX(Table45[[#All],[Upper secondary completion rate (%)]],MATCH(MAX(IF(Table45[[#All],[Country]]=B995,Table45[[#All],[Year]],0)),IF(Table45[[#All],[Country]]=B995,Table45[[#All],[Year]],"")))*100))</f>
        <v/>
      </c>
      <c r="M995" s="3" t="str">
        <f t="shared" si="33"/>
        <v/>
      </c>
    </row>
    <row r="996" spans="1:13" ht="20.399999999999999" x14ac:dyDescent="0.25">
      <c r="A996" s="2" t="s">
        <v>212</v>
      </c>
      <c r="B996" s="2" t="s">
        <v>27</v>
      </c>
      <c r="C996" s="4"/>
      <c r="D996" s="4"/>
      <c r="E996" s="4"/>
      <c r="F996" s="4"/>
      <c r="G996" s="4"/>
      <c r="H996" s="4"/>
      <c r="I996" s="4"/>
      <c r="J996" s="4" t="str">
        <f t="shared" si="32"/>
        <v/>
      </c>
      <c r="K996" s="4"/>
      <c r="L996" s="4">
        <f t="array" ref="L996">(IF(ISERROR(INDEX(Table45[[#All],[Upper secondary completion rate (%)]],MATCH(MAX(IF(Table45[[#All],[Country]]=B996,Table45[[#All],[Year]],0)),IF(Table45[[#All],[Country]]=B996,Table45[[#All],[Year]],"")))),"",INDEX(Table45[[#All],[Upper secondary completion rate (%)]],MATCH(MAX(IF(Table45[[#All],[Country]]=B996,Table45[[#All],[Year]],0)),IF(Table45[[#All],[Country]]=B996,Table45[[#All],[Year]],"")))*100))</f>
        <v>19.01519</v>
      </c>
      <c r="M996" s="4">
        <f t="shared" si="33"/>
        <v>19.01519</v>
      </c>
    </row>
    <row r="997" spans="1:13" ht="20.399999999999999" x14ac:dyDescent="0.25">
      <c r="A997" s="2" t="s">
        <v>212</v>
      </c>
      <c r="B997" s="2" t="s">
        <v>28</v>
      </c>
      <c r="C997" s="3"/>
      <c r="D997" s="3"/>
      <c r="E997" s="3"/>
      <c r="F997" s="3"/>
      <c r="G997" s="3"/>
      <c r="H997" s="3"/>
      <c r="I997" s="3"/>
      <c r="J997" s="3" t="str">
        <f t="shared" si="32"/>
        <v/>
      </c>
      <c r="K997" s="3"/>
      <c r="L997" s="3" t="str">
        <f t="array" ref="L997">(IF(ISERROR(INDEX(Table45[[#All],[Upper secondary completion rate (%)]],MATCH(MAX(IF(Table45[[#All],[Country]]=B997,Table45[[#All],[Year]],0)),IF(Table45[[#All],[Country]]=B997,Table45[[#All],[Year]],"")))),"",INDEX(Table45[[#All],[Upper secondary completion rate (%)]],MATCH(MAX(IF(Table45[[#All],[Country]]=B997,Table45[[#All],[Year]],0)),IF(Table45[[#All],[Country]]=B997,Table45[[#All],[Year]],"")))*100))</f>
        <v/>
      </c>
      <c r="M997" s="3" t="str">
        <f t="shared" si="33"/>
        <v/>
      </c>
    </row>
    <row r="998" spans="1:13" ht="20.399999999999999" x14ac:dyDescent="0.25">
      <c r="A998" s="2" t="s">
        <v>212</v>
      </c>
      <c r="B998" s="2" t="s">
        <v>29</v>
      </c>
      <c r="C998" s="4"/>
      <c r="D998" s="4"/>
      <c r="E998" s="4"/>
      <c r="F998" s="4"/>
      <c r="G998" s="4"/>
      <c r="H998" s="4"/>
      <c r="I998" s="4"/>
      <c r="J998" s="4" t="str">
        <f t="shared" si="32"/>
        <v/>
      </c>
      <c r="K998" s="4"/>
      <c r="L998" s="4">
        <f t="array" ref="L998">(IF(ISERROR(INDEX(Table45[[#All],[Upper secondary completion rate (%)]],MATCH(MAX(IF(Table45[[#All],[Country]]=B998,Table45[[#All],[Year]],0)),IF(Table45[[#All],[Country]]=B998,Table45[[#All],[Year]],"")))),"",INDEX(Table45[[#All],[Upper secondary completion rate (%)]],MATCH(MAX(IF(Table45[[#All],[Country]]=B998,Table45[[#All],[Year]],0)),IF(Table45[[#All],[Country]]=B998,Table45[[#All],[Year]],"")))*100))</f>
        <v>82.987840000000006</v>
      </c>
      <c r="M998" s="4">
        <f t="shared" si="33"/>
        <v>82.987840000000006</v>
      </c>
    </row>
    <row r="999" spans="1:13" ht="20.399999999999999" x14ac:dyDescent="0.25">
      <c r="A999" s="2" t="s">
        <v>212</v>
      </c>
      <c r="B999" s="2" t="s">
        <v>30</v>
      </c>
      <c r="C999" s="5">
        <v>4.42225</v>
      </c>
      <c r="D999" s="3"/>
      <c r="E999" s="3"/>
      <c r="F999" s="3"/>
      <c r="G999" s="3"/>
      <c r="H999" s="3"/>
      <c r="I999" s="3"/>
      <c r="J999" s="3">
        <f t="shared" si="32"/>
        <v>4.42225</v>
      </c>
      <c r="K999" s="3"/>
      <c r="L999" s="3">
        <f t="array" ref="L999">(IF(ISERROR(INDEX(Table45[[#All],[Upper secondary completion rate (%)]],MATCH(MAX(IF(Table45[[#All],[Country]]=B999,Table45[[#All],[Year]],0)),IF(Table45[[#All],[Country]]=B999,Table45[[#All],[Year]],"")))),"",INDEX(Table45[[#All],[Upper secondary completion rate (%)]],MATCH(MAX(IF(Table45[[#All],[Country]]=B999,Table45[[#All],[Year]],0)),IF(Table45[[#All],[Country]]=B999,Table45[[#All],[Year]],"")))*100))</f>
        <v>5.3986299999999998</v>
      </c>
      <c r="M999" s="3">
        <f t="shared" si="33"/>
        <v>4.42225</v>
      </c>
    </row>
    <row r="1000" spans="1:13" ht="20.399999999999999" x14ac:dyDescent="0.25">
      <c r="A1000" s="2" t="s">
        <v>212</v>
      </c>
      <c r="B1000" s="2" t="s">
        <v>31</v>
      </c>
      <c r="C1000" s="6">
        <v>6.7141799999999998</v>
      </c>
      <c r="D1000" s="4"/>
      <c r="E1000" s="4"/>
      <c r="F1000" s="4"/>
      <c r="G1000" s="4"/>
      <c r="H1000" s="4"/>
      <c r="I1000" s="4"/>
      <c r="J1000" s="4">
        <f t="shared" si="32"/>
        <v>6.7141799999999998</v>
      </c>
      <c r="K1000" s="4"/>
      <c r="L1000" s="4">
        <f t="array" ref="L1000">(IF(ISERROR(INDEX(Table45[[#All],[Upper secondary completion rate (%)]],MATCH(MAX(IF(Table45[[#All],[Country]]=B1000,Table45[[#All],[Year]],0)),IF(Table45[[#All],[Country]]=B1000,Table45[[#All],[Year]],"")))),"",INDEX(Table45[[#All],[Upper secondary completion rate (%)]],MATCH(MAX(IF(Table45[[#All],[Country]]=B1000,Table45[[#All],[Year]],0)),IF(Table45[[#All],[Country]]=B1000,Table45[[#All],[Year]],"")))*100))</f>
        <v>5.0217199999999993</v>
      </c>
      <c r="M1000" s="4">
        <f t="shared" si="33"/>
        <v>6.7141799999999998</v>
      </c>
    </row>
    <row r="1001" spans="1:13" ht="20.399999999999999" x14ac:dyDescent="0.25">
      <c r="A1001" s="2" t="s">
        <v>212</v>
      </c>
      <c r="B1001" s="2" t="s">
        <v>32</v>
      </c>
      <c r="C1001" s="5">
        <v>18.448879999999999</v>
      </c>
      <c r="D1001" s="3"/>
      <c r="E1001" s="3"/>
      <c r="F1001" s="3"/>
      <c r="G1001" s="5">
        <v>21.593769999999999</v>
      </c>
      <c r="H1001" s="3"/>
      <c r="I1001" s="3"/>
      <c r="J1001" s="3">
        <f t="shared" si="32"/>
        <v>21.593769999999999</v>
      </c>
      <c r="K1001" s="3"/>
      <c r="L1001" s="3">
        <f t="array" ref="L1001">(IF(ISERROR(INDEX(Table45[[#All],[Upper secondary completion rate (%)]],MATCH(MAX(IF(Table45[[#All],[Country]]=B1001,Table45[[#All],[Year]],0)),IF(Table45[[#All],[Country]]=B1001,Table45[[#All],[Year]],"")))),"",INDEX(Table45[[#All],[Upper secondary completion rate (%)]],MATCH(MAX(IF(Table45[[#All],[Country]]=B1001,Table45[[#All],[Year]],0)),IF(Table45[[#All],[Country]]=B1001,Table45[[#All],[Year]],"")))*100))</f>
        <v>19.97504</v>
      </c>
      <c r="M1001" s="3">
        <f t="shared" si="33"/>
        <v>21.593769999999999</v>
      </c>
    </row>
    <row r="1002" spans="1:13" ht="20.399999999999999" x14ac:dyDescent="0.25">
      <c r="A1002" s="2" t="s">
        <v>212</v>
      </c>
      <c r="B1002" s="2" t="s">
        <v>33</v>
      </c>
      <c r="C1002" s="4"/>
      <c r="D1002" s="6">
        <v>18.471889999999998</v>
      </c>
      <c r="E1002" s="4"/>
      <c r="F1002" s="4"/>
      <c r="G1002" s="4"/>
      <c r="H1002" s="4"/>
      <c r="I1002" s="4"/>
      <c r="J1002" s="4">
        <f t="shared" si="32"/>
        <v>18.471889999999998</v>
      </c>
      <c r="K1002" s="4"/>
      <c r="L1002" s="4">
        <f t="array" ref="L1002">(IF(ISERROR(INDEX(Table45[[#All],[Upper secondary completion rate (%)]],MATCH(MAX(IF(Table45[[#All],[Country]]=B1002,Table45[[#All],[Year]],0)),IF(Table45[[#All],[Country]]=B1002,Table45[[#All],[Year]],"")))),"",INDEX(Table45[[#All],[Upper secondary completion rate (%)]],MATCH(MAX(IF(Table45[[#All],[Country]]=B1002,Table45[[#All],[Year]],0)),IF(Table45[[#All],[Country]]=B1002,Table45[[#All],[Year]],"")))*100))</f>
        <v>16.166359999999997</v>
      </c>
      <c r="M1002" s="4">
        <f t="shared" si="33"/>
        <v>18.471889999999998</v>
      </c>
    </row>
    <row r="1003" spans="1:13" ht="20.399999999999999" x14ac:dyDescent="0.25">
      <c r="A1003" s="2" t="s">
        <v>212</v>
      </c>
      <c r="B1003" s="2" t="s">
        <v>34</v>
      </c>
      <c r="C1003" s="3"/>
      <c r="D1003" s="3"/>
      <c r="E1003" s="3"/>
      <c r="F1003" s="3"/>
      <c r="G1003" s="3"/>
      <c r="H1003" s="3"/>
      <c r="I1003" s="3"/>
      <c r="J1003" s="3" t="str">
        <f t="shared" si="32"/>
        <v/>
      </c>
      <c r="K1003" s="3"/>
      <c r="L1003" s="3">
        <f t="array" ref="L1003">(IF(ISERROR(INDEX(Table45[[#All],[Upper secondary completion rate (%)]],MATCH(MAX(IF(Table45[[#All],[Country]]=B1003,Table45[[#All],[Year]],0)),IF(Table45[[#All],[Country]]=B1003,Table45[[#All],[Year]],"")))),"",INDEX(Table45[[#All],[Upper secondary completion rate (%)]],MATCH(MAX(IF(Table45[[#All],[Country]]=B1003,Table45[[#All],[Year]],0)),IF(Table45[[#All],[Country]]=B1003,Table45[[#All],[Year]],"")))*100))</f>
        <v>89.069449999999989</v>
      </c>
      <c r="M1003" s="3">
        <f t="shared" si="33"/>
        <v>89.069449999999989</v>
      </c>
    </row>
    <row r="1004" spans="1:13" ht="20.399999999999999" x14ac:dyDescent="0.25">
      <c r="A1004" s="2" t="s">
        <v>212</v>
      </c>
      <c r="B1004" s="2" t="s">
        <v>35</v>
      </c>
      <c r="C1004" s="4"/>
      <c r="D1004" s="4"/>
      <c r="E1004" s="4"/>
      <c r="F1004" s="4"/>
      <c r="G1004" s="4"/>
      <c r="H1004" s="4"/>
      <c r="I1004" s="4"/>
      <c r="J1004" s="4" t="str">
        <f t="shared" si="32"/>
        <v/>
      </c>
      <c r="K1004" s="4"/>
      <c r="L1004" s="4" t="str">
        <f t="array" ref="L1004">(IF(ISERROR(INDEX(Table45[[#All],[Upper secondary completion rate (%)]],MATCH(MAX(IF(Table45[[#All],[Country]]=B1004,Table45[[#All],[Year]],0)),IF(Table45[[#All],[Country]]=B1004,Table45[[#All],[Year]],"")))),"",INDEX(Table45[[#All],[Upper secondary completion rate (%)]],MATCH(MAX(IF(Table45[[#All],[Country]]=B1004,Table45[[#All],[Year]],0)),IF(Table45[[#All],[Country]]=B1004,Table45[[#All],[Year]],"")))*100))</f>
        <v/>
      </c>
      <c r="M1004" s="4" t="str">
        <f t="shared" si="33"/>
        <v/>
      </c>
    </row>
    <row r="1005" spans="1:13" ht="20.399999999999999" x14ac:dyDescent="0.25">
      <c r="A1005" s="2" t="s">
        <v>212</v>
      </c>
      <c r="B1005" s="2" t="s">
        <v>36</v>
      </c>
      <c r="C1005" s="3"/>
      <c r="D1005" s="3"/>
      <c r="E1005" s="3"/>
      <c r="F1005" s="3"/>
      <c r="G1005" s="3"/>
      <c r="H1005" s="3"/>
      <c r="I1005" s="3"/>
      <c r="J1005" s="3" t="str">
        <f t="shared" si="32"/>
        <v/>
      </c>
      <c r="K1005" s="3"/>
      <c r="L1005" s="3">
        <f t="array" ref="L1005">(IF(ISERROR(INDEX(Table45[[#All],[Upper secondary completion rate (%)]],MATCH(MAX(IF(Table45[[#All],[Country]]=B1005,Table45[[#All],[Year]],0)),IF(Table45[[#All],[Country]]=B1005,Table45[[#All],[Year]],"")))),"",INDEX(Table45[[#All],[Upper secondary completion rate (%)]],MATCH(MAX(IF(Table45[[#All],[Country]]=B1005,Table45[[#All],[Year]],0)),IF(Table45[[#All],[Country]]=B1005,Table45[[#All],[Year]],"")))*100))</f>
        <v>8.6540300000000006</v>
      </c>
      <c r="M1005" s="3">
        <f t="shared" si="33"/>
        <v>8.6540300000000006</v>
      </c>
    </row>
    <row r="1006" spans="1:13" ht="20.399999999999999" x14ac:dyDescent="0.25">
      <c r="A1006" s="2" t="s">
        <v>212</v>
      </c>
      <c r="B1006" s="2" t="s">
        <v>37</v>
      </c>
      <c r="C1006" s="4"/>
      <c r="D1006" s="4"/>
      <c r="E1006" s="4"/>
      <c r="F1006" s="4"/>
      <c r="G1006" s="6">
        <v>14.638059999999999</v>
      </c>
      <c r="H1006" s="4"/>
      <c r="I1006" s="4"/>
      <c r="J1006" s="4">
        <f t="shared" si="32"/>
        <v>14.638059999999999</v>
      </c>
      <c r="K1006" s="4"/>
      <c r="L1006" s="4">
        <f t="array" ref="L1006">(IF(ISERROR(INDEX(Table45[[#All],[Upper secondary completion rate (%)]],MATCH(MAX(IF(Table45[[#All],[Country]]=B1006,Table45[[#All],[Year]],0)),IF(Table45[[#All],[Country]]=B1006,Table45[[#All],[Year]],"")))),"",INDEX(Table45[[#All],[Upper secondary completion rate (%)]],MATCH(MAX(IF(Table45[[#All],[Country]]=B1006,Table45[[#All],[Year]],0)),IF(Table45[[#All],[Country]]=B1006,Table45[[#All],[Year]],"")))*100))</f>
        <v>11.07915</v>
      </c>
      <c r="M1006" s="4">
        <f t="shared" si="33"/>
        <v>14.638059999999999</v>
      </c>
    </row>
    <row r="1007" spans="1:13" ht="20.399999999999999" x14ac:dyDescent="0.25">
      <c r="A1007" s="2" t="s">
        <v>212</v>
      </c>
      <c r="B1007" s="2" t="s">
        <v>38</v>
      </c>
      <c r="C1007" s="3"/>
      <c r="D1007" s="3"/>
      <c r="E1007" s="3"/>
      <c r="F1007" s="3"/>
      <c r="G1007" s="3"/>
      <c r="H1007" s="3"/>
      <c r="I1007" s="3"/>
      <c r="J1007" s="3" t="str">
        <f t="shared" si="32"/>
        <v/>
      </c>
      <c r="K1007" s="3"/>
      <c r="L1007" s="3">
        <f t="array" ref="L1007">(IF(ISERROR(INDEX(Table45[[#All],[Upper secondary completion rate (%)]],MATCH(MAX(IF(Table45[[#All],[Country]]=B1007,Table45[[#All],[Year]],0)),IF(Table45[[#All],[Country]]=B1007,Table45[[#All],[Year]],"")))),"",INDEX(Table45[[#All],[Upper secondary completion rate (%)]],MATCH(MAX(IF(Table45[[#All],[Country]]=B1007,Table45[[#All],[Year]],0)),IF(Table45[[#All],[Country]]=B1007,Table45[[#All],[Year]],"")))*100))</f>
        <v>44.400109999999998</v>
      </c>
      <c r="M1007" s="3">
        <f t="shared" si="33"/>
        <v>44.400109999999998</v>
      </c>
    </row>
    <row r="1008" spans="1:13" ht="20.399999999999999" x14ac:dyDescent="0.25">
      <c r="A1008" s="2" t="s">
        <v>212</v>
      </c>
      <c r="B1008" s="2" t="s">
        <v>39</v>
      </c>
      <c r="C1008" s="4"/>
      <c r="D1008" s="4"/>
      <c r="E1008" s="4"/>
      <c r="F1008" s="4"/>
      <c r="G1008" s="4"/>
      <c r="H1008" s="4"/>
      <c r="I1008" s="4"/>
      <c r="J1008" s="4" t="str">
        <f t="shared" si="32"/>
        <v/>
      </c>
      <c r="K1008" s="4"/>
      <c r="L1008" s="4">
        <f t="array" ref="L1008">(IF(ISERROR(INDEX(Table45[[#All],[Upper secondary completion rate (%)]],MATCH(MAX(IF(Table45[[#All],[Country]]=B1008,Table45[[#All],[Year]],0)),IF(Table45[[#All],[Country]]=B1008,Table45[[#All],[Year]],"")))),"",INDEX(Table45[[#All],[Upper secondary completion rate (%)]],MATCH(MAX(IF(Table45[[#All],[Country]]=B1008,Table45[[#All],[Year]],0)),IF(Table45[[#All],[Country]]=B1008,Table45[[#All],[Year]],"")))*100))</f>
        <v>38.565480000000001</v>
      </c>
      <c r="M1008" s="4">
        <f t="shared" si="33"/>
        <v>38.565480000000001</v>
      </c>
    </row>
    <row r="1009" spans="1:13" ht="20.399999999999999" x14ac:dyDescent="0.25">
      <c r="A1009" s="2" t="s">
        <v>212</v>
      </c>
      <c r="B1009" s="2" t="s">
        <v>40</v>
      </c>
      <c r="C1009" s="5">
        <v>61.638809999999999</v>
      </c>
      <c r="D1009" s="3"/>
      <c r="E1009" s="3"/>
      <c r="F1009" s="3"/>
      <c r="G1009" s="3"/>
      <c r="H1009" s="3"/>
      <c r="I1009" s="3"/>
      <c r="J1009" s="3">
        <f t="shared" si="32"/>
        <v>61.638809999999999</v>
      </c>
      <c r="K1009" s="3"/>
      <c r="L1009" s="3">
        <f t="array" ref="L1009">(IF(ISERROR(INDEX(Table45[[#All],[Upper secondary completion rate (%)]],MATCH(MAX(IF(Table45[[#All],[Country]]=B1009,Table45[[#All],[Year]],0)),IF(Table45[[#All],[Country]]=B1009,Table45[[#All],[Year]],"")))),"",INDEX(Table45[[#All],[Upper secondary completion rate (%)]],MATCH(MAX(IF(Table45[[#All],[Country]]=B1009,Table45[[#All],[Year]],0)),IF(Table45[[#All],[Country]]=B1009,Table45[[#All],[Year]],"")))*100))</f>
        <v>60.65193</v>
      </c>
      <c r="M1009" s="3">
        <f t="shared" si="33"/>
        <v>61.638809999999999</v>
      </c>
    </row>
    <row r="1010" spans="1:13" ht="20.399999999999999" x14ac:dyDescent="0.25">
      <c r="A1010" s="2" t="s">
        <v>212</v>
      </c>
      <c r="B1010" s="2" t="s">
        <v>41</v>
      </c>
      <c r="C1010" s="4"/>
      <c r="D1010" s="4"/>
      <c r="E1010" s="4"/>
      <c r="F1010" s="4"/>
      <c r="G1010" s="4"/>
      <c r="H1010" s="4"/>
      <c r="I1010" s="4"/>
      <c r="J1010" s="4" t="str">
        <f t="shared" ref="J1010:J1073" si="34">IFERROR(LOOKUP(2,1/(C1010:I1010&lt;&gt;""),C1010:I1010),"")</f>
        <v/>
      </c>
      <c r="K1010" s="4"/>
      <c r="L1010" s="4">
        <f t="array" ref="L1010">(IF(ISERROR(INDEX(Table45[[#All],[Upper secondary completion rate (%)]],MATCH(MAX(IF(Table45[[#All],[Country]]=B1010,Table45[[#All],[Year]],0)),IF(Table45[[#All],[Country]]=B1010,Table45[[#All],[Year]],"")))),"",INDEX(Table45[[#All],[Upper secondary completion rate (%)]],MATCH(MAX(IF(Table45[[#All],[Country]]=B1010,Table45[[#All],[Year]],0)),IF(Table45[[#All],[Country]]=B1010,Table45[[#All],[Year]],"")))*100))</f>
        <v>24.424679999999999</v>
      </c>
      <c r="M1010" s="4">
        <f t="shared" ref="M1010:M1073" si="35">IF(ISNUMBER(J1010),J1010,IF(ISNUMBER(K1010),K1010,IF(ISBLANK(L1010),"",L1010)))</f>
        <v>24.424679999999999</v>
      </c>
    </row>
    <row r="1011" spans="1:13" ht="20.399999999999999" x14ac:dyDescent="0.25">
      <c r="A1011" s="2" t="s">
        <v>212</v>
      </c>
      <c r="B1011" s="2" t="s">
        <v>42</v>
      </c>
      <c r="C1011" s="3"/>
      <c r="D1011" s="3"/>
      <c r="E1011" s="5">
        <v>15.492139999999999</v>
      </c>
      <c r="F1011" s="3"/>
      <c r="G1011" s="3"/>
      <c r="H1011" s="3"/>
      <c r="I1011" s="3"/>
      <c r="J1011" s="3">
        <f t="shared" si="34"/>
        <v>15.492139999999999</v>
      </c>
      <c r="K1011" s="3"/>
      <c r="L1011" s="3">
        <f t="array" ref="L1011">(IF(ISERROR(INDEX(Table45[[#All],[Upper secondary completion rate (%)]],MATCH(MAX(IF(Table45[[#All],[Country]]=B1011,Table45[[#All],[Year]],0)),IF(Table45[[#All],[Country]]=B1011,Table45[[#All],[Year]],"")))),"",INDEX(Table45[[#All],[Upper secondary completion rate (%)]],MATCH(MAX(IF(Table45[[#All],[Country]]=B1011,Table45[[#All],[Year]],0)),IF(Table45[[#All],[Country]]=B1011,Table45[[#All],[Year]],"")))*100))</f>
        <v>20.332270000000001</v>
      </c>
      <c r="M1011" s="3">
        <f t="shared" si="35"/>
        <v>15.492139999999999</v>
      </c>
    </row>
    <row r="1012" spans="1:13" ht="20.399999999999999" x14ac:dyDescent="0.25">
      <c r="A1012" s="2" t="s">
        <v>212</v>
      </c>
      <c r="B1012" s="2" t="s">
        <v>43</v>
      </c>
      <c r="C1012" s="4"/>
      <c r="D1012" s="6">
        <v>37.316569999999999</v>
      </c>
      <c r="E1012" s="4"/>
      <c r="F1012" s="4"/>
      <c r="G1012" s="4"/>
      <c r="H1012" s="4"/>
      <c r="I1012" s="4"/>
      <c r="J1012" s="4">
        <f t="shared" si="34"/>
        <v>37.316569999999999</v>
      </c>
      <c r="K1012" s="4"/>
      <c r="L1012" s="4">
        <f t="array" ref="L1012">(IF(ISERROR(INDEX(Table45[[#All],[Upper secondary completion rate (%)]],MATCH(MAX(IF(Table45[[#All],[Country]]=B1012,Table45[[#All],[Year]],0)),IF(Table45[[#All],[Country]]=B1012,Table45[[#All],[Year]],"")))),"",INDEX(Table45[[#All],[Upper secondary completion rate (%)]],MATCH(MAX(IF(Table45[[#All],[Country]]=B1012,Table45[[#All],[Year]],0)),IF(Table45[[#All],[Country]]=B1012,Table45[[#All],[Year]],"")))*100))</f>
        <v>26.92754</v>
      </c>
      <c r="M1012" s="4">
        <f t="shared" si="35"/>
        <v>37.316569999999999</v>
      </c>
    </row>
    <row r="1013" spans="1:13" ht="20.399999999999999" x14ac:dyDescent="0.25">
      <c r="A1013" s="2" t="s">
        <v>212</v>
      </c>
      <c r="B1013" s="2" t="s">
        <v>44</v>
      </c>
      <c r="C1013" s="3"/>
      <c r="D1013" s="3"/>
      <c r="E1013" s="5">
        <v>16.4071</v>
      </c>
      <c r="F1013" s="3"/>
      <c r="G1013" s="3"/>
      <c r="H1013" s="3"/>
      <c r="I1013" s="3"/>
      <c r="J1013" s="3">
        <f t="shared" si="34"/>
        <v>16.4071</v>
      </c>
      <c r="K1013" s="3"/>
      <c r="L1013" s="3">
        <f t="array" ref="L1013">(IF(ISERROR(INDEX(Table45[[#All],[Upper secondary completion rate (%)]],MATCH(MAX(IF(Table45[[#All],[Country]]=B1013,Table45[[#All],[Year]],0)),IF(Table45[[#All],[Country]]=B1013,Table45[[#All],[Year]],"")))),"",INDEX(Table45[[#All],[Upper secondary completion rate (%)]],MATCH(MAX(IF(Table45[[#All],[Country]]=B1013,Table45[[#All],[Year]],0)),IF(Table45[[#All],[Country]]=B1013,Table45[[#All],[Year]],"")))*100))</f>
        <v>19.287890000000001</v>
      </c>
      <c r="M1013" s="3">
        <f t="shared" si="35"/>
        <v>16.4071</v>
      </c>
    </row>
    <row r="1014" spans="1:13" ht="20.399999999999999" x14ac:dyDescent="0.25">
      <c r="A1014" s="2" t="s">
        <v>212</v>
      </c>
      <c r="B1014" s="2" t="s">
        <v>45</v>
      </c>
      <c r="C1014" s="4"/>
      <c r="D1014" s="4"/>
      <c r="E1014" s="4"/>
      <c r="F1014" s="4"/>
      <c r="G1014" s="4"/>
      <c r="H1014" s="4"/>
      <c r="I1014" s="4"/>
      <c r="J1014" s="4" t="str">
        <f t="shared" si="34"/>
        <v/>
      </c>
      <c r="K1014" s="4"/>
      <c r="L1014" s="4">
        <f t="array" ref="L1014">(IF(ISERROR(INDEX(Table45[[#All],[Upper secondary completion rate (%)]],MATCH(MAX(IF(Table45[[#All],[Country]]=B1014,Table45[[#All],[Year]],0)),IF(Table45[[#All],[Country]]=B1014,Table45[[#All],[Year]],"")))),"",INDEX(Table45[[#All],[Upper secondary completion rate (%)]],MATCH(MAX(IF(Table45[[#All],[Country]]=B1014,Table45[[#All],[Year]],0)),IF(Table45[[#All],[Country]]=B1014,Table45[[#All],[Year]],"")))*100))</f>
        <v>93.857420000000005</v>
      </c>
      <c r="M1014" s="4">
        <f t="shared" si="35"/>
        <v>93.857420000000005</v>
      </c>
    </row>
    <row r="1015" spans="1:13" ht="20.399999999999999" x14ac:dyDescent="0.25">
      <c r="A1015" s="2" t="s">
        <v>212</v>
      </c>
      <c r="B1015" s="2" t="s">
        <v>46</v>
      </c>
      <c r="C1015" s="3"/>
      <c r="D1015" s="3"/>
      <c r="E1015" s="3"/>
      <c r="F1015" s="3"/>
      <c r="G1015" s="5">
        <v>85.626689999999996</v>
      </c>
      <c r="H1015" s="3"/>
      <c r="I1015" s="3"/>
      <c r="J1015" s="3">
        <f t="shared" si="34"/>
        <v>85.626689999999996</v>
      </c>
      <c r="K1015" s="3"/>
      <c r="L1015" s="3" t="str">
        <f t="array" ref="L1015">(IF(ISERROR(INDEX(Table45[[#All],[Upper secondary completion rate (%)]],MATCH(MAX(IF(Table45[[#All],[Country]]=B1015,Table45[[#All],[Year]],0)),IF(Table45[[#All],[Country]]=B1015,Table45[[#All],[Year]],"")))),"",INDEX(Table45[[#All],[Upper secondary completion rate (%)]],MATCH(MAX(IF(Table45[[#All],[Country]]=B1015,Table45[[#All],[Year]],0)),IF(Table45[[#All],[Country]]=B1015,Table45[[#All],[Year]],"")))*100))</f>
        <v/>
      </c>
      <c r="M1015" s="3">
        <f t="shared" si="35"/>
        <v>85.626689999999996</v>
      </c>
    </row>
    <row r="1016" spans="1:13" ht="20.399999999999999" x14ac:dyDescent="0.25">
      <c r="A1016" s="2" t="s">
        <v>212</v>
      </c>
      <c r="B1016" s="2" t="s">
        <v>47</v>
      </c>
      <c r="C1016" s="4"/>
      <c r="D1016" s="4"/>
      <c r="E1016" s="4"/>
      <c r="F1016" s="4"/>
      <c r="G1016" s="4"/>
      <c r="H1016" s="4"/>
      <c r="I1016" s="4"/>
      <c r="J1016" s="4" t="str">
        <f t="shared" si="34"/>
        <v/>
      </c>
      <c r="K1016" s="4"/>
      <c r="L1016" s="4">
        <f t="array" ref="L1016">(IF(ISERROR(INDEX(Table45[[#All],[Upper secondary completion rate (%)]],MATCH(MAX(IF(Table45[[#All],[Country]]=B1016,Table45[[#All],[Year]],0)),IF(Table45[[#All],[Country]]=B1016,Table45[[#All],[Year]],"")))),"",INDEX(Table45[[#All],[Upper secondary completion rate (%)]],MATCH(MAX(IF(Table45[[#All],[Country]]=B1016,Table45[[#All],[Year]],0)),IF(Table45[[#All],[Country]]=B1016,Table45[[#All],[Year]],"")))*100))</f>
        <v>86.921880000000002</v>
      </c>
      <c r="M1016" s="4">
        <f t="shared" si="35"/>
        <v>86.921880000000002</v>
      </c>
    </row>
    <row r="1017" spans="1:13" ht="20.399999999999999" x14ac:dyDescent="0.25">
      <c r="A1017" s="2" t="s">
        <v>212</v>
      </c>
      <c r="B1017" s="2" t="s">
        <v>48</v>
      </c>
      <c r="C1017" s="3"/>
      <c r="D1017" s="3"/>
      <c r="E1017" s="3"/>
      <c r="F1017" s="3"/>
      <c r="G1017" s="3"/>
      <c r="H1017" s="3"/>
      <c r="I1017" s="3"/>
      <c r="J1017" s="3" t="str">
        <f t="shared" si="34"/>
        <v/>
      </c>
      <c r="K1017" s="3"/>
      <c r="L1017" s="3">
        <f t="array" ref="L1017">(IF(ISERROR(INDEX(Table45[[#All],[Upper secondary completion rate (%)]],MATCH(MAX(IF(Table45[[#All],[Country]]=B1017,Table45[[#All],[Year]],0)),IF(Table45[[#All],[Country]]=B1017,Table45[[#All],[Year]],"")))),"",INDEX(Table45[[#All],[Upper secondary completion rate (%)]],MATCH(MAX(IF(Table45[[#All],[Country]]=B1017,Table45[[#All],[Year]],0)),IF(Table45[[#All],[Country]]=B1017,Table45[[#All],[Year]],"")))*100))</f>
        <v>87.888059999999996</v>
      </c>
      <c r="M1017" s="3">
        <f t="shared" si="35"/>
        <v>87.888059999999996</v>
      </c>
    </row>
    <row r="1018" spans="1:13" ht="20.399999999999999" x14ac:dyDescent="0.25">
      <c r="A1018" s="2" t="s">
        <v>212</v>
      </c>
      <c r="B1018" s="2" t="s">
        <v>49</v>
      </c>
      <c r="C1018" s="4"/>
      <c r="D1018" s="4"/>
      <c r="E1018" s="4"/>
      <c r="F1018" s="4"/>
      <c r="G1018" s="4"/>
      <c r="H1018" s="4"/>
      <c r="I1018" s="4"/>
      <c r="J1018" s="4" t="str">
        <f t="shared" si="34"/>
        <v/>
      </c>
      <c r="K1018" s="4"/>
      <c r="L1018" s="4" t="str">
        <f t="array" ref="L1018">(IF(ISERROR(INDEX(Table45[[#All],[Upper secondary completion rate (%)]],MATCH(MAX(IF(Table45[[#All],[Country]]=B1018,Table45[[#All],[Year]],0)),IF(Table45[[#All],[Country]]=B1018,Table45[[#All],[Year]],"")))),"",INDEX(Table45[[#All],[Upper secondary completion rate (%)]],MATCH(MAX(IF(Table45[[#All],[Country]]=B1018,Table45[[#All],[Year]],0)),IF(Table45[[#All],[Country]]=B1018,Table45[[#All],[Year]],"")))*100))</f>
        <v/>
      </c>
      <c r="M1018" s="4" t="str">
        <f t="shared" si="35"/>
        <v/>
      </c>
    </row>
    <row r="1019" spans="1:13" ht="20.399999999999999" x14ac:dyDescent="0.25">
      <c r="A1019" s="2" t="s">
        <v>212</v>
      </c>
      <c r="B1019" s="2" t="s">
        <v>50</v>
      </c>
      <c r="C1019" s="5">
        <v>17.220960000000002</v>
      </c>
      <c r="D1019" s="3"/>
      <c r="E1019" s="3"/>
      <c r="F1019" s="5">
        <v>30.435189999999999</v>
      </c>
      <c r="G1019" s="3"/>
      <c r="H1019" s="3"/>
      <c r="I1019" s="3"/>
      <c r="J1019" s="3">
        <f t="shared" si="34"/>
        <v>30.435189999999999</v>
      </c>
      <c r="K1019" s="3"/>
      <c r="L1019" s="3">
        <f t="array" ref="L1019">(IF(ISERROR(INDEX(Table45[[#All],[Upper secondary completion rate (%)]],MATCH(MAX(IF(Table45[[#All],[Country]]=B1019,Table45[[#All],[Year]],0)),IF(Table45[[#All],[Country]]=B1019,Table45[[#All],[Year]],"")))),"",INDEX(Table45[[#All],[Upper secondary completion rate (%)]],MATCH(MAX(IF(Table45[[#All],[Country]]=B1019,Table45[[#All],[Year]],0)),IF(Table45[[#All],[Country]]=B1019,Table45[[#All],[Year]],"")))*100))</f>
        <v>33.77346</v>
      </c>
      <c r="M1019" s="3">
        <f t="shared" si="35"/>
        <v>30.435189999999999</v>
      </c>
    </row>
    <row r="1020" spans="1:13" ht="20.399999999999999" x14ac:dyDescent="0.25">
      <c r="A1020" s="2" t="s">
        <v>212</v>
      </c>
      <c r="B1020" s="2" t="s">
        <v>51</v>
      </c>
      <c r="C1020" s="4"/>
      <c r="D1020" s="4"/>
      <c r="E1020" s="4"/>
      <c r="F1020" s="4"/>
      <c r="G1020" s="4"/>
      <c r="H1020" s="4"/>
      <c r="I1020" s="4"/>
      <c r="J1020" s="4" t="str">
        <f t="shared" si="34"/>
        <v/>
      </c>
      <c r="K1020" s="4"/>
      <c r="L1020" s="4">
        <f t="array" ref="L1020">(IF(ISERROR(INDEX(Table45[[#All],[Upper secondary completion rate (%)]],MATCH(MAX(IF(Table45[[#All],[Country]]=B1020,Table45[[#All],[Year]],0)),IF(Table45[[#All],[Country]]=B1020,Table45[[#All],[Year]],"")))),"",INDEX(Table45[[#All],[Upper secondary completion rate (%)]],MATCH(MAX(IF(Table45[[#All],[Country]]=B1020,Table45[[#All],[Year]],0)),IF(Table45[[#All],[Country]]=B1020,Table45[[#All],[Year]],"")))*100))</f>
        <v>70.456189999999992</v>
      </c>
      <c r="M1020" s="4">
        <f t="shared" si="35"/>
        <v>70.456189999999992</v>
      </c>
    </row>
    <row r="1021" spans="1:13" ht="20.399999999999999" x14ac:dyDescent="0.25">
      <c r="A1021" s="2" t="s">
        <v>212</v>
      </c>
      <c r="B1021" s="2" t="s">
        <v>52</v>
      </c>
      <c r="C1021" s="3"/>
      <c r="D1021" s="3"/>
      <c r="E1021" s="3"/>
      <c r="F1021" s="3"/>
      <c r="G1021" s="3"/>
      <c r="H1021" s="3"/>
      <c r="I1021" s="3"/>
      <c r="J1021" s="3" t="str">
        <f t="shared" si="34"/>
        <v/>
      </c>
      <c r="K1021" s="3"/>
      <c r="L1021" s="3" t="str">
        <f t="array" ref="L1021">(IF(ISERROR(INDEX(Table45[[#All],[Upper secondary completion rate (%)]],MATCH(MAX(IF(Table45[[#All],[Country]]=B1021,Table45[[#All],[Year]],0)),IF(Table45[[#All],[Country]]=B1021,Table45[[#All],[Year]],"")))),"",INDEX(Table45[[#All],[Upper secondary completion rate (%)]],MATCH(MAX(IF(Table45[[#All],[Country]]=B1021,Table45[[#All],[Year]],0)),IF(Table45[[#All],[Country]]=B1021,Table45[[#All],[Year]],"")))*100))</f>
        <v/>
      </c>
      <c r="M1021" s="3" t="str">
        <f t="shared" si="35"/>
        <v/>
      </c>
    </row>
    <row r="1022" spans="1:13" ht="20.399999999999999" x14ac:dyDescent="0.25">
      <c r="A1022" s="2" t="s">
        <v>212</v>
      </c>
      <c r="B1022" s="2" t="s">
        <v>53</v>
      </c>
      <c r="C1022" s="4"/>
      <c r="D1022" s="4"/>
      <c r="E1022" s="4"/>
      <c r="F1022" s="4"/>
      <c r="G1022" s="4"/>
      <c r="H1022" s="4"/>
      <c r="I1022" s="4"/>
      <c r="J1022" s="4" t="str">
        <f t="shared" si="34"/>
        <v/>
      </c>
      <c r="K1022" s="4"/>
      <c r="L1022" s="4" t="str">
        <f t="array" ref="L1022">(IF(ISERROR(INDEX(Table45[[#All],[Upper secondary completion rate (%)]],MATCH(MAX(IF(Table45[[#All],[Country]]=B1022,Table45[[#All],[Year]],0)),IF(Table45[[#All],[Country]]=B1022,Table45[[#All],[Year]],"")))),"",INDEX(Table45[[#All],[Upper secondary completion rate (%)]],MATCH(MAX(IF(Table45[[#All],[Country]]=B1022,Table45[[#All],[Year]],0)),IF(Table45[[#All],[Country]]=B1022,Table45[[#All],[Year]],"")))*100))</f>
        <v/>
      </c>
      <c r="M1022" s="4" t="str">
        <f t="shared" si="35"/>
        <v/>
      </c>
    </row>
    <row r="1023" spans="1:13" ht="20.399999999999999" x14ac:dyDescent="0.25">
      <c r="A1023" s="2" t="s">
        <v>212</v>
      </c>
      <c r="B1023" s="2" t="s">
        <v>54</v>
      </c>
      <c r="C1023" s="3"/>
      <c r="D1023" s="3"/>
      <c r="E1023" s="3"/>
      <c r="F1023" s="5">
        <v>46.80462</v>
      </c>
      <c r="G1023" s="3"/>
      <c r="H1023" s="3"/>
      <c r="I1023" s="3"/>
      <c r="J1023" s="3">
        <f t="shared" si="34"/>
        <v>46.80462</v>
      </c>
      <c r="K1023" s="3"/>
      <c r="L1023" s="3">
        <f t="array" ref="L1023">(IF(ISERROR(INDEX(Table45[[#All],[Upper secondary completion rate (%)]],MATCH(MAX(IF(Table45[[#All],[Country]]=B1023,Table45[[#All],[Year]],0)),IF(Table45[[#All],[Country]]=B1023,Table45[[#All],[Year]],"")))),"",INDEX(Table45[[#All],[Upper secondary completion rate (%)]],MATCH(MAX(IF(Table45[[#All],[Country]]=B1023,Table45[[#All],[Year]],0)),IF(Table45[[#All],[Country]]=B1023,Table45[[#All],[Year]],"")))*100))</f>
        <v>48.890779999999999</v>
      </c>
      <c r="M1023" s="3">
        <f t="shared" si="35"/>
        <v>46.80462</v>
      </c>
    </row>
    <row r="1024" spans="1:13" ht="20.399999999999999" x14ac:dyDescent="0.25">
      <c r="A1024" s="2" t="s">
        <v>212</v>
      </c>
      <c r="B1024" s="2" t="s">
        <v>55</v>
      </c>
      <c r="C1024" s="4"/>
      <c r="D1024" s="4"/>
      <c r="E1024" s="4"/>
      <c r="F1024" s="4"/>
      <c r="G1024" s="4"/>
      <c r="H1024" s="4"/>
      <c r="I1024" s="4"/>
      <c r="J1024" s="4" t="str">
        <f t="shared" si="34"/>
        <v/>
      </c>
      <c r="K1024" s="4"/>
      <c r="L1024" s="4">
        <f t="array" ref="L1024">(IF(ISERROR(INDEX(Table45[[#All],[Upper secondary completion rate (%)]],MATCH(MAX(IF(Table45[[#All],[Country]]=B1024,Table45[[#All],[Year]],0)),IF(Table45[[#All],[Country]]=B1024,Table45[[#All],[Year]],"")))),"",INDEX(Table45[[#All],[Upper secondary completion rate (%)]],MATCH(MAX(IF(Table45[[#All],[Country]]=B1024,Table45[[#All],[Year]],0)),IF(Table45[[#All],[Country]]=B1024,Table45[[#All],[Year]],"")))*100))</f>
        <v>62.170080000000006</v>
      </c>
      <c r="M1024" s="4">
        <f t="shared" si="35"/>
        <v>62.170080000000006</v>
      </c>
    </row>
    <row r="1025" spans="1:13" ht="20.399999999999999" x14ac:dyDescent="0.25">
      <c r="A1025" s="2" t="s">
        <v>212</v>
      </c>
      <c r="B1025" s="2" t="s">
        <v>56</v>
      </c>
      <c r="C1025" s="3"/>
      <c r="D1025" s="3"/>
      <c r="E1025" s="3"/>
      <c r="F1025" s="3"/>
      <c r="G1025" s="5">
        <v>42.810519999999997</v>
      </c>
      <c r="H1025" s="3"/>
      <c r="I1025" s="3"/>
      <c r="J1025" s="3">
        <f t="shared" si="34"/>
        <v>42.810519999999997</v>
      </c>
      <c r="K1025" s="3"/>
      <c r="L1025" s="3">
        <f t="array" ref="L1025">(IF(ISERROR(INDEX(Table45[[#All],[Upper secondary completion rate (%)]],MATCH(MAX(IF(Table45[[#All],[Country]]=B1025,Table45[[#All],[Year]],0)),IF(Table45[[#All],[Country]]=B1025,Table45[[#All],[Year]],"")))),"",INDEX(Table45[[#All],[Upper secondary completion rate (%)]],MATCH(MAX(IF(Table45[[#All],[Country]]=B1025,Table45[[#All],[Year]],0)),IF(Table45[[#All],[Country]]=B1025,Table45[[#All],[Year]],"")))*100))</f>
        <v>71.111919999999998</v>
      </c>
      <c r="M1025" s="3">
        <f t="shared" si="35"/>
        <v>42.810519999999997</v>
      </c>
    </row>
    <row r="1026" spans="1:13" ht="20.399999999999999" x14ac:dyDescent="0.25">
      <c r="A1026" s="2" t="s">
        <v>212</v>
      </c>
      <c r="B1026" s="2" t="s">
        <v>57</v>
      </c>
      <c r="C1026" s="4"/>
      <c r="D1026" s="4"/>
      <c r="E1026" s="4"/>
      <c r="F1026" s="4"/>
      <c r="G1026" s="4"/>
      <c r="H1026" s="4"/>
      <c r="I1026" s="4"/>
      <c r="J1026" s="4" t="str">
        <f t="shared" si="34"/>
        <v/>
      </c>
      <c r="K1026" s="4"/>
      <c r="L1026" s="4" t="str">
        <f t="array" ref="L1026">(IF(ISERROR(INDEX(Table45[[#All],[Upper secondary completion rate (%)]],MATCH(MAX(IF(Table45[[#All],[Country]]=B1026,Table45[[#All],[Year]],0)),IF(Table45[[#All],[Country]]=B1026,Table45[[#All],[Year]],"")))),"",INDEX(Table45[[#All],[Upper secondary completion rate (%)]],MATCH(MAX(IF(Table45[[#All],[Country]]=B1026,Table45[[#All],[Year]],0)),IF(Table45[[#All],[Country]]=B1026,Table45[[#All],[Year]],"")))*100))</f>
        <v/>
      </c>
      <c r="M1026" s="4" t="str">
        <f t="shared" si="35"/>
        <v/>
      </c>
    </row>
    <row r="1027" spans="1:13" ht="20.399999999999999" x14ac:dyDescent="0.25">
      <c r="A1027" s="2" t="s">
        <v>212</v>
      </c>
      <c r="B1027" s="2" t="s">
        <v>58</v>
      </c>
      <c r="C1027" s="3"/>
      <c r="D1027" s="3"/>
      <c r="E1027" s="3"/>
      <c r="F1027" s="3"/>
      <c r="G1027" s="3"/>
      <c r="H1027" s="3"/>
      <c r="I1027" s="3"/>
      <c r="J1027" s="3" t="str">
        <f t="shared" si="34"/>
        <v/>
      </c>
      <c r="K1027" s="3"/>
      <c r="L1027" s="3" t="str">
        <f t="array" ref="L1027">(IF(ISERROR(INDEX(Table45[[#All],[Upper secondary completion rate (%)]],MATCH(MAX(IF(Table45[[#All],[Country]]=B1027,Table45[[#All],[Year]],0)),IF(Table45[[#All],[Country]]=B1027,Table45[[#All],[Year]],"")))),"",INDEX(Table45[[#All],[Upper secondary completion rate (%)]],MATCH(MAX(IF(Table45[[#All],[Country]]=B1027,Table45[[#All],[Year]],0)),IF(Table45[[#All],[Country]]=B1027,Table45[[#All],[Year]],"")))*100))</f>
        <v/>
      </c>
      <c r="M1027" s="3" t="str">
        <f t="shared" si="35"/>
        <v/>
      </c>
    </row>
    <row r="1028" spans="1:13" ht="20.399999999999999" x14ac:dyDescent="0.25">
      <c r="A1028" s="2" t="s">
        <v>212</v>
      </c>
      <c r="B1028" s="2" t="s">
        <v>59</v>
      </c>
      <c r="C1028" s="4"/>
      <c r="D1028" s="4"/>
      <c r="E1028" s="4"/>
      <c r="F1028" s="4"/>
      <c r="G1028" s="4"/>
      <c r="H1028" s="4"/>
      <c r="I1028" s="4"/>
      <c r="J1028" s="4" t="str">
        <f t="shared" si="34"/>
        <v/>
      </c>
      <c r="K1028" s="4"/>
      <c r="L1028" s="4" t="str">
        <f t="array" ref="L1028">(IF(ISERROR(INDEX(Table45[[#All],[Upper secondary completion rate (%)]],MATCH(MAX(IF(Table45[[#All],[Country]]=B1028,Table45[[#All],[Year]],0)),IF(Table45[[#All],[Country]]=B1028,Table45[[#All],[Year]],"")))),"",INDEX(Table45[[#All],[Upper secondary completion rate (%)]],MATCH(MAX(IF(Table45[[#All],[Country]]=B1028,Table45[[#All],[Year]],0)),IF(Table45[[#All],[Country]]=B1028,Table45[[#All],[Year]],"")))*100))</f>
        <v/>
      </c>
      <c r="M1028" s="4" t="str">
        <f t="shared" si="35"/>
        <v/>
      </c>
    </row>
    <row r="1029" spans="1:13" ht="20.399999999999999" x14ac:dyDescent="0.25">
      <c r="A1029" s="2" t="s">
        <v>212</v>
      </c>
      <c r="B1029" s="2" t="s">
        <v>60</v>
      </c>
      <c r="C1029" s="3"/>
      <c r="D1029" s="3"/>
      <c r="E1029" s="3"/>
      <c r="F1029" s="3"/>
      <c r="G1029" s="3"/>
      <c r="H1029" s="3"/>
      <c r="I1029" s="3"/>
      <c r="J1029" s="3" t="str">
        <f t="shared" si="34"/>
        <v/>
      </c>
      <c r="K1029" s="3"/>
      <c r="L1029" s="3">
        <f t="array" ref="L1029">(IF(ISERROR(INDEX(Table45[[#All],[Upper secondary completion rate (%)]],MATCH(MAX(IF(Table45[[#All],[Country]]=B1029,Table45[[#All],[Year]],0)),IF(Table45[[#All],[Country]]=B1029,Table45[[#All],[Year]],"")))),"",INDEX(Table45[[#All],[Upper secondary completion rate (%)]],MATCH(MAX(IF(Table45[[#All],[Country]]=B1029,Table45[[#All],[Year]],0)),IF(Table45[[#All],[Country]]=B1029,Table45[[#All],[Year]],"")))*100))</f>
        <v>77.169259999999994</v>
      </c>
      <c r="M1029" s="3">
        <f t="shared" si="35"/>
        <v>77.169259999999994</v>
      </c>
    </row>
    <row r="1030" spans="1:13" ht="20.399999999999999" x14ac:dyDescent="0.25">
      <c r="A1030" s="2" t="s">
        <v>212</v>
      </c>
      <c r="B1030" s="2" t="s">
        <v>61</v>
      </c>
      <c r="C1030" s="4"/>
      <c r="D1030" s="6">
        <v>12.44054</v>
      </c>
      <c r="E1030" s="4"/>
      <c r="F1030" s="4"/>
      <c r="G1030" s="4"/>
      <c r="H1030" s="4"/>
      <c r="I1030" s="4"/>
      <c r="J1030" s="4">
        <f t="shared" si="34"/>
        <v>12.44054</v>
      </c>
      <c r="K1030" s="4"/>
      <c r="L1030" s="4">
        <f t="array" ref="L1030">(IF(ISERROR(INDEX(Table45[[#All],[Upper secondary completion rate (%)]],MATCH(MAX(IF(Table45[[#All],[Country]]=B1030,Table45[[#All],[Year]],0)),IF(Table45[[#All],[Country]]=B1030,Table45[[#All],[Year]],"")))),"",INDEX(Table45[[#All],[Upper secondary completion rate (%)]],MATCH(MAX(IF(Table45[[#All],[Country]]=B1030,Table45[[#All],[Year]],0)),IF(Table45[[#All],[Country]]=B1030,Table45[[#All],[Year]],"")))*100))</f>
        <v>12.964980000000001</v>
      </c>
      <c r="M1030" s="4">
        <f t="shared" si="35"/>
        <v>12.44054</v>
      </c>
    </row>
    <row r="1031" spans="1:13" ht="20.399999999999999" x14ac:dyDescent="0.25">
      <c r="A1031" s="2" t="s">
        <v>212</v>
      </c>
      <c r="B1031" s="2" t="s">
        <v>62</v>
      </c>
      <c r="C1031" s="3"/>
      <c r="D1031" s="3"/>
      <c r="E1031" s="3"/>
      <c r="F1031" s="3"/>
      <c r="G1031" s="3"/>
      <c r="H1031" s="3"/>
      <c r="I1031" s="3"/>
      <c r="J1031" s="3" t="str">
        <f t="shared" si="34"/>
        <v/>
      </c>
      <c r="K1031" s="3"/>
      <c r="L1031" s="3" t="str">
        <f t="array" ref="L1031">(IF(ISERROR(INDEX(Table45[[#All],[Upper secondary completion rate (%)]],MATCH(MAX(IF(Table45[[#All],[Country]]=B1031,Table45[[#All],[Year]],0)),IF(Table45[[#All],[Country]]=B1031,Table45[[#All],[Year]],"")))),"",INDEX(Table45[[#All],[Upper secondary completion rate (%)]],MATCH(MAX(IF(Table45[[#All],[Country]]=B1031,Table45[[#All],[Year]],0)),IF(Table45[[#All],[Country]]=B1031,Table45[[#All],[Year]],"")))*100))</f>
        <v/>
      </c>
      <c r="M1031" s="3" t="str">
        <f t="shared" si="35"/>
        <v/>
      </c>
    </row>
    <row r="1032" spans="1:13" ht="20.399999999999999" x14ac:dyDescent="0.25">
      <c r="A1032" s="2" t="s">
        <v>212</v>
      </c>
      <c r="B1032" s="2" t="s">
        <v>63</v>
      </c>
      <c r="C1032" s="4"/>
      <c r="D1032" s="4"/>
      <c r="E1032" s="4"/>
      <c r="F1032" s="4"/>
      <c r="G1032" s="4"/>
      <c r="H1032" s="4"/>
      <c r="I1032" s="4"/>
      <c r="J1032" s="4" t="str">
        <f t="shared" si="34"/>
        <v/>
      </c>
      <c r="K1032" s="4"/>
      <c r="L1032" s="4">
        <f t="array" ref="L1032">(IF(ISERROR(INDEX(Table45[[#All],[Upper secondary completion rate (%)]],MATCH(MAX(IF(Table45[[#All],[Country]]=B1032,Table45[[#All],[Year]],0)),IF(Table45[[#All],[Country]]=B1032,Table45[[#All],[Year]],"")))),"",INDEX(Table45[[#All],[Upper secondary completion rate (%)]],MATCH(MAX(IF(Table45[[#All],[Country]]=B1032,Table45[[#All],[Year]],0)),IF(Table45[[#All],[Country]]=B1032,Table45[[#All],[Year]],"")))*100))</f>
        <v>84.518709999999999</v>
      </c>
      <c r="M1032" s="4">
        <f t="shared" si="35"/>
        <v>84.518709999999999</v>
      </c>
    </row>
    <row r="1033" spans="1:13" ht="20.399999999999999" x14ac:dyDescent="0.25">
      <c r="A1033" s="2" t="s">
        <v>212</v>
      </c>
      <c r="B1033" s="2" t="s">
        <v>64</v>
      </c>
      <c r="C1033" s="3"/>
      <c r="D1033" s="3"/>
      <c r="E1033" s="3"/>
      <c r="F1033" s="3"/>
      <c r="G1033" s="3"/>
      <c r="H1033" s="3"/>
      <c r="I1033" s="3"/>
      <c r="J1033" s="3" t="str">
        <f t="shared" si="34"/>
        <v/>
      </c>
      <c r="K1033" s="3"/>
      <c r="L1033" s="3">
        <f t="array" ref="L1033">(IF(ISERROR(INDEX(Table45[[#All],[Upper secondary completion rate (%)]],MATCH(MAX(IF(Table45[[#All],[Country]]=B1033,Table45[[#All],[Year]],0)),IF(Table45[[#All],[Country]]=B1033,Table45[[#All],[Year]],"")))),"",INDEX(Table45[[#All],[Upper secondary completion rate (%)]],MATCH(MAX(IF(Table45[[#All],[Country]]=B1033,Table45[[#All],[Year]],0)),IF(Table45[[#All],[Country]]=B1033,Table45[[#All],[Year]],"")))*100))</f>
        <v>85.989739999999998</v>
      </c>
      <c r="M1033" s="3">
        <f t="shared" si="35"/>
        <v>85.989739999999998</v>
      </c>
    </row>
    <row r="1034" spans="1:13" ht="20.399999999999999" x14ac:dyDescent="0.25">
      <c r="A1034" s="2" t="s">
        <v>212</v>
      </c>
      <c r="B1034" s="2" t="s">
        <v>65</v>
      </c>
      <c r="C1034" s="4"/>
      <c r="D1034" s="4"/>
      <c r="E1034" s="6">
        <v>10.405720000000001</v>
      </c>
      <c r="F1034" s="4"/>
      <c r="G1034" s="4"/>
      <c r="H1034" s="4"/>
      <c r="I1034" s="4"/>
      <c r="J1034" s="4">
        <f t="shared" si="34"/>
        <v>10.405720000000001</v>
      </c>
      <c r="K1034" s="4"/>
      <c r="L1034" s="4">
        <f t="array" ref="L1034">(IF(ISERROR(INDEX(Table45[[#All],[Upper secondary completion rate (%)]],MATCH(MAX(IF(Table45[[#All],[Country]]=B1034,Table45[[#All],[Year]],0)),IF(Table45[[#All],[Country]]=B1034,Table45[[#All],[Year]],"")))),"",INDEX(Table45[[#All],[Upper secondary completion rate (%)]],MATCH(MAX(IF(Table45[[#All],[Country]]=B1034,Table45[[#All],[Year]],0)),IF(Table45[[#All],[Country]]=B1034,Table45[[#All],[Year]],"")))*100))</f>
        <v>19.457799999999999</v>
      </c>
      <c r="M1034" s="4">
        <f t="shared" si="35"/>
        <v>10.405720000000001</v>
      </c>
    </row>
    <row r="1035" spans="1:13" ht="20.399999999999999" x14ac:dyDescent="0.25">
      <c r="A1035" s="2" t="s">
        <v>212</v>
      </c>
      <c r="B1035" s="2" t="s">
        <v>66</v>
      </c>
      <c r="C1035" s="3"/>
      <c r="D1035" s="3"/>
      <c r="E1035" s="3"/>
      <c r="F1035" s="5">
        <v>32.813270000000003</v>
      </c>
      <c r="G1035" s="3"/>
      <c r="H1035" s="3"/>
      <c r="I1035" s="3"/>
      <c r="J1035" s="3">
        <f t="shared" si="34"/>
        <v>32.813270000000003</v>
      </c>
      <c r="K1035" s="3"/>
      <c r="L1035" s="3">
        <f t="array" ref="L1035">(IF(ISERROR(INDEX(Table45[[#All],[Upper secondary completion rate (%)]],MATCH(MAX(IF(Table45[[#All],[Country]]=B1035,Table45[[#All],[Year]],0)),IF(Table45[[#All],[Country]]=B1035,Table45[[#All],[Year]],"")))),"",INDEX(Table45[[#All],[Upper secondary completion rate (%)]],MATCH(MAX(IF(Table45[[#All],[Country]]=B1035,Table45[[#All],[Year]],0)),IF(Table45[[#All],[Country]]=B1035,Table45[[#All],[Year]],"")))*100))</f>
        <v>31.790210000000002</v>
      </c>
      <c r="M1035" s="3">
        <f t="shared" si="35"/>
        <v>32.813270000000003</v>
      </c>
    </row>
    <row r="1036" spans="1:13" ht="20.399999999999999" x14ac:dyDescent="0.25">
      <c r="A1036" s="2" t="s">
        <v>212</v>
      </c>
      <c r="B1036" s="2" t="s">
        <v>67</v>
      </c>
      <c r="C1036" s="4"/>
      <c r="D1036" s="4"/>
      <c r="E1036" s="4"/>
      <c r="F1036" s="4"/>
      <c r="G1036" s="4"/>
      <c r="H1036" s="4"/>
      <c r="I1036" s="4"/>
      <c r="J1036" s="4" t="str">
        <f t="shared" si="34"/>
        <v/>
      </c>
      <c r="K1036" s="4"/>
      <c r="L1036" s="4">
        <f t="array" ref="L1036">(IF(ISERROR(INDEX(Table45[[#All],[Upper secondary completion rate (%)]],MATCH(MAX(IF(Table45[[#All],[Country]]=B1036,Table45[[#All],[Year]],0)),IF(Table45[[#All],[Country]]=B1036,Table45[[#All],[Year]],"")))),"",INDEX(Table45[[#All],[Upper secondary completion rate (%)]],MATCH(MAX(IF(Table45[[#All],[Country]]=B1036,Table45[[#All],[Year]],0)),IF(Table45[[#All],[Country]]=B1036,Table45[[#All],[Year]],"")))*100))</f>
        <v>94.003610000000009</v>
      </c>
      <c r="M1036" s="4">
        <f t="shared" si="35"/>
        <v>94.003610000000009</v>
      </c>
    </row>
    <row r="1037" spans="1:13" ht="20.399999999999999" x14ac:dyDescent="0.25">
      <c r="A1037" s="2" t="s">
        <v>212</v>
      </c>
      <c r="B1037" s="2" t="s">
        <v>68</v>
      </c>
      <c r="C1037" s="3"/>
      <c r="D1037" s="3"/>
      <c r="E1037" s="3"/>
      <c r="F1037" s="3"/>
      <c r="G1037" s="3"/>
      <c r="H1037" s="3"/>
      <c r="I1037" s="3"/>
      <c r="J1037" s="3" t="str">
        <f t="shared" si="34"/>
        <v/>
      </c>
      <c r="K1037" s="3"/>
      <c r="L1037" s="3">
        <f t="array" ref="L1037">(IF(ISERROR(INDEX(Table45[[#All],[Upper secondary completion rate (%)]],MATCH(MAX(IF(Table45[[#All],[Country]]=B1037,Table45[[#All],[Year]],0)),IF(Table45[[#All],[Country]]=B1037,Table45[[#All],[Year]],"")))),"",INDEX(Table45[[#All],[Upper secondary completion rate (%)]],MATCH(MAX(IF(Table45[[#All],[Country]]=B1037,Table45[[#All],[Year]],0)),IF(Table45[[#All],[Country]]=B1037,Table45[[#All],[Year]],"")))*100))</f>
        <v>78.766300000000001</v>
      </c>
      <c r="M1037" s="3">
        <f t="shared" si="35"/>
        <v>78.766300000000001</v>
      </c>
    </row>
    <row r="1038" spans="1:13" ht="20.399999999999999" x14ac:dyDescent="0.25">
      <c r="A1038" s="2" t="s">
        <v>212</v>
      </c>
      <c r="B1038" s="2" t="s">
        <v>69</v>
      </c>
      <c r="C1038" s="6">
        <v>14.809939999999999</v>
      </c>
      <c r="D1038" s="4"/>
      <c r="E1038" s="4"/>
      <c r="F1038" s="4"/>
      <c r="G1038" s="4"/>
      <c r="H1038" s="6">
        <v>48.886279999999999</v>
      </c>
      <c r="I1038" s="4"/>
      <c r="J1038" s="4">
        <f t="shared" si="34"/>
        <v>48.886279999999999</v>
      </c>
      <c r="K1038" s="4"/>
      <c r="L1038" s="4">
        <f t="array" ref="L1038">(IF(ISERROR(INDEX(Table45[[#All],[Upper secondary completion rate (%)]],MATCH(MAX(IF(Table45[[#All],[Country]]=B1038,Table45[[#All],[Year]],0)),IF(Table45[[#All],[Country]]=B1038,Table45[[#All],[Year]],"")))),"",INDEX(Table45[[#All],[Upper secondary completion rate (%)]],MATCH(MAX(IF(Table45[[#All],[Country]]=B1038,Table45[[#All],[Year]],0)),IF(Table45[[#All],[Country]]=B1038,Table45[[#All],[Year]],"")))*100))</f>
        <v>42.383279999999999</v>
      </c>
      <c r="M1038" s="4">
        <f t="shared" si="35"/>
        <v>48.886279999999999</v>
      </c>
    </row>
    <row r="1039" spans="1:13" ht="20.399999999999999" x14ac:dyDescent="0.25">
      <c r="A1039" s="2" t="s">
        <v>212</v>
      </c>
      <c r="B1039" s="2" t="s">
        <v>70</v>
      </c>
      <c r="C1039" s="3"/>
      <c r="D1039" s="3"/>
      <c r="E1039" s="3"/>
      <c r="F1039" s="3"/>
      <c r="G1039" s="3"/>
      <c r="H1039" s="3"/>
      <c r="I1039" s="3"/>
      <c r="J1039" s="3" t="str">
        <f t="shared" si="34"/>
        <v/>
      </c>
      <c r="K1039" s="3"/>
      <c r="L1039" s="3">
        <f t="array" ref="L1039">(IF(ISERROR(INDEX(Table45[[#All],[Upper secondary completion rate (%)]],MATCH(MAX(IF(Table45[[#All],[Country]]=B1039,Table45[[#All],[Year]],0)),IF(Table45[[#All],[Country]]=B1039,Table45[[#All],[Year]],"")))),"",INDEX(Table45[[#All],[Upper secondary completion rate (%)]],MATCH(MAX(IF(Table45[[#All],[Country]]=B1039,Table45[[#All],[Year]],0)),IF(Table45[[#All],[Country]]=B1039,Table45[[#All],[Year]],"")))*100))</f>
        <v>89.230519999999999</v>
      </c>
      <c r="M1039" s="3">
        <f t="shared" si="35"/>
        <v>89.230519999999999</v>
      </c>
    </row>
    <row r="1040" spans="1:13" ht="20.399999999999999" x14ac:dyDescent="0.25">
      <c r="A1040" s="2" t="s">
        <v>212</v>
      </c>
      <c r="B1040" s="2" t="s">
        <v>71</v>
      </c>
      <c r="C1040" s="4"/>
      <c r="D1040" s="4"/>
      <c r="E1040" s="4"/>
      <c r="F1040" s="4"/>
      <c r="G1040" s="4"/>
      <c r="H1040" s="4"/>
      <c r="I1040" s="4"/>
      <c r="J1040" s="4" t="str">
        <f t="shared" si="34"/>
        <v/>
      </c>
      <c r="K1040" s="4"/>
      <c r="L1040" s="4" t="str">
        <f t="array" ref="L1040">(IF(ISERROR(INDEX(Table45[[#All],[Upper secondary completion rate (%)]],MATCH(MAX(IF(Table45[[#All],[Country]]=B1040,Table45[[#All],[Year]],0)),IF(Table45[[#All],[Country]]=B1040,Table45[[#All],[Year]],"")))),"",INDEX(Table45[[#All],[Upper secondary completion rate (%)]],MATCH(MAX(IF(Table45[[#All],[Country]]=B1040,Table45[[#All],[Year]],0)),IF(Table45[[#All],[Country]]=B1040,Table45[[#All],[Year]],"")))*100))</f>
        <v/>
      </c>
      <c r="M1040" s="4" t="str">
        <f t="shared" si="35"/>
        <v/>
      </c>
    </row>
    <row r="1041" spans="1:13" ht="20.399999999999999" x14ac:dyDescent="0.25">
      <c r="A1041" s="2" t="s">
        <v>212</v>
      </c>
      <c r="B1041" s="2" t="s">
        <v>72</v>
      </c>
      <c r="C1041" s="3"/>
      <c r="D1041" s="3"/>
      <c r="E1041" s="3"/>
      <c r="F1041" s="3"/>
      <c r="G1041" s="3"/>
      <c r="H1041" s="3"/>
      <c r="I1041" s="3"/>
      <c r="J1041" s="3" t="str">
        <f t="shared" si="34"/>
        <v/>
      </c>
      <c r="K1041" s="3"/>
      <c r="L1041" s="3">
        <f t="array" ref="L1041">(IF(ISERROR(INDEX(Table45[[#All],[Upper secondary completion rate (%)]],MATCH(MAX(IF(Table45[[#All],[Country]]=B1041,Table45[[#All],[Year]],0)),IF(Table45[[#All],[Country]]=B1041,Table45[[#All],[Year]],"")))),"",INDEX(Table45[[#All],[Upper secondary completion rate (%)]],MATCH(MAX(IF(Table45[[#All],[Country]]=B1041,Table45[[#All],[Year]],0)),IF(Table45[[#All],[Country]]=B1041,Table45[[#All],[Year]],"")))*100))</f>
        <v>22.292839999999998</v>
      </c>
      <c r="M1041" s="3">
        <f t="shared" si="35"/>
        <v>22.292839999999998</v>
      </c>
    </row>
    <row r="1042" spans="1:13" ht="20.399999999999999" x14ac:dyDescent="0.25">
      <c r="A1042" s="2" t="s">
        <v>212</v>
      </c>
      <c r="B1042" s="2" t="s">
        <v>73</v>
      </c>
      <c r="C1042" s="4"/>
      <c r="D1042" s="4"/>
      <c r="E1042" s="6">
        <v>23.043330000000001</v>
      </c>
      <c r="F1042" s="4"/>
      <c r="G1042" s="4"/>
      <c r="H1042" s="4"/>
      <c r="I1042" s="4"/>
      <c r="J1042" s="4">
        <f t="shared" si="34"/>
        <v>23.043330000000001</v>
      </c>
      <c r="K1042" s="4"/>
      <c r="L1042" s="4">
        <f t="array" ref="L1042">(IF(ISERROR(INDEX(Table45[[#All],[Upper secondary completion rate (%)]],MATCH(MAX(IF(Table45[[#All],[Country]]=B1042,Table45[[#All],[Year]],0)),IF(Table45[[#All],[Country]]=B1042,Table45[[#All],[Year]],"")))),"",INDEX(Table45[[#All],[Upper secondary completion rate (%)]],MATCH(MAX(IF(Table45[[#All],[Country]]=B1042,Table45[[#All],[Year]],0)),IF(Table45[[#All],[Country]]=B1042,Table45[[#All],[Year]],"")))*100))</f>
        <v>18.468139999999998</v>
      </c>
      <c r="M1042" s="4">
        <f t="shared" si="35"/>
        <v>23.043330000000001</v>
      </c>
    </row>
    <row r="1043" spans="1:13" ht="20.399999999999999" x14ac:dyDescent="0.25">
      <c r="A1043" s="2" t="s">
        <v>212</v>
      </c>
      <c r="B1043" s="2" t="s">
        <v>74</v>
      </c>
      <c r="C1043" s="3"/>
      <c r="D1043" s="3"/>
      <c r="E1043" s="3"/>
      <c r="F1043" s="3"/>
      <c r="G1043" s="3"/>
      <c r="H1043" s="3"/>
      <c r="I1043" s="3"/>
      <c r="J1043" s="3" t="str">
        <f t="shared" si="34"/>
        <v/>
      </c>
      <c r="K1043" s="3"/>
      <c r="L1043" s="3" t="str">
        <f t="array" ref="L1043">(IF(ISERROR(INDEX(Table45[[#All],[Upper secondary completion rate (%)]],MATCH(MAX(IF(Table45[[#All],[Country]]=B1043,Table45[[#All],[Year]],0)),IF(Table45[[#All],[Country]]=B1043,Table45[[#All],[Year]],"")))),"",INDEX(Table45[[#All],[Upper secondary completion rate (%)]],MATCH(MAX(IF(Table45[[#All],[Country]]=B1043,Table45[[#All],[Year]],0)),IF(Table45[[#All],[Country]]=B1043,Table45[[#All],[Year]],"")))*100))</f>
        <v/>
      </c>
      <c r="M1043" s="3" t="str">
        <f t="shared" si="35"/>
        <v/>
      </c>
    </row>
    <row r="1044" spans="1:13" ht="20.399999999999999" x14ac:dyDescent="0.25">
      <c r="A1044" s="2" t="s">
        <v>212</v>
      </c>
      <c r="B1044" s="2" t="s">
        <v>75</v>
      </c>
      <c r="C1044" s="4"/>
      <c r="D1044" s="4"/>
      <c r="E1044" s="4"/>
      <c r="F1044" s="4"/>
      <c r="G1044" s="4"/>
      <c r="H1044" s="4"/>
      <c r="I1044" s="4"/>
      <c r="J1044" s="4" t="str">
        <f t="shared" si="34"/>
        <v/>
      </c>
      <c r="K1044" s="4"/>
      <c r="L1044" s="4" t="str">
        <f t="array" ref="L1044">(IF(ISERROR(INDEX(Table45[[#All],[Upper secondary completion rate (%)]],MATCH(MAX(IF(Table45[[#All],[Country]]=B1044,Table45[[#All],[Year]],0)),IF(Table45[[#All],[Country]]=B1044,Table45[[#All],[Year]],"")))),"",INDEX(Table45[[#All],[Upper secondary completion rate (%)]],MATCH(MAX(IF(Table45[[#All],[Country]]=B1044,Table45[[#All],[Year]],0)),IF(Table45[[#All],[Country]]=B1044,Table45[[#All],[Year]],"")))*100))</f>
        <v/>
      </c>
      <c r="M1044" s="4" t="str">
        <f t="shared" si="35"/>
        <v/>
      </c>
    </row>
    <row r="1045" spans="1:13" ht="20.399999999999999" x14ac:dyDescent="0.25">
      <c r="A1045" s="2" t="s">
        <v>212</v>
      </c>
      <c r="B1045" s="2" t="s">
        <v>76</v>
      </c>
      <c r="C1045" s="3"/>
      <c r="D1045" s="3"/>
      <c r="E1045" s="5">
        <v>14.34803</v>
      </c>
      <c r="F1045" s="3"/>
      <c r="G1045" s="3"/>
      <c r="H1045" s="3"/>
      <c r="I1045" s="3"/>
      <c r="J1045" s="3">
        <f t="shared" si="34"/>
        <v>14.34803</v>
      </c>
      <c r="K1045" s="3"/>
      <c r="L1045" s="3">
        <f t="array" ref="L1045">(IF(ISERROR(INDEX(Table45[[#All],[Upper secondary completion rate (%)]],MATCH(MAX(IF(Table45[[#All],[Country]]=B1045,Table45[[#All],[Year]],0)),IF(Table45[[#All],[Country]]=B1045,Table45[[#All],[Year]],"")))),"",INDEX(Table45[[#All],[Upper secondary completion rate (%)]],MATCH(MAX(IF(Table45[[#All],[Country]]=B1045,Table45[[#All],[Year]],0)),IF(Table45[[#All],[Country]]=B1045,Table45[[#All],[Year]],"")))*100))</f>
        <v>15.482080000000002</v>
      </c>
      <c r="M1045" s="3">
        <f t="shared" si="35"/>
        <v>14.34803</v>
      </c>
    </row>
    <row r="1046" spans="1:13" ht="20.399999999999999" x14ac:dyDescent="0.25">
      <c r="A1046" s="2" t="s">
        <v>212</v>
      </c>
      <c r="B1046" s="2" t="s">
        <v>77</v>
      </c>
      <c r="C1046" s="4"/>
      <c r="D1046" s="6">
        <v>35.106070000000003</v>
      </c>
      <c r="E1046" s="4"/>
      <c r="F1046" s="4"/>
      <c r="G1046" s="4"/>
      <c r="H1046" s="4"/>
      <c r="I1046" s="4"/>
      <c r="J1046" s="4">
        <f t="shared" si="34"/>
        <v>35.106070000000003</v>
      </c>
      <c r="K1046" s="4"/>
      <c r="L1046" s="4">
        <f t="array" ref="L1046">(IF(ISERROR(INDEX(Table45[[#All],[Upper secondary completion rate (%)]],MATCH(MAX(IF(Table45[[#All],[Country]]=B1046,Table45[[#All],[Year]],0)),IF(Table45[[#All],[Country]]=B1046,Table45[[#All],[Year]],"")))),"",INDEX(Table45[[#All],[Upper secondary completion rate (%)]],MATCH(MAX(IF(Table45[[#All],[Country]]=B1046,Table45[[#All],[Year]],0)),IF(Table45[[#All],[Country]]=B1046,Table45[[#All],[Year]],"")))*100))</f>
        <v>27.242100000000001</v>
      </c>
      <c r="M1046" s="4">
        <f t="shared" si="35"/>
        <v>35.106070000000003</v>
      </c>
    </row>
    <row r="1047" spans="1:13" ht="20.399999999999999" x14ac:dyDescent="0.25">
      <c r="A1047" s="2" t="s">
        <v>212</v>
      </c>
      <c r="B1047" s="2" t="s">
        <v>78</v>
      </c>
      <c r="C1047" s="3"/>
      <c r="D1047" s="3"/>
      <c r="E1047" s="3"/>
      <c r="F1047" s="3"/>
      <c r="G1047" s="3"/>
      <c r="H1047" s="3"/>
      <c r="I1047" s="3"/>
      <c r="J1047" s="3" t="str">
        <f t="shared" si="34"/>
        <v/>
      </c>
      <c r="K1047" s="3"/>
      <c r="L1047" s="3">
        <f t="array" ref="L1047">(IF(ISERROR(INDEX(Table45[[#All],[Upper secondary completion rate (%)]],MATCH(MAX(IF(Table45[[#All],[Country]]=B1047,Table45[[#All],[Year]],0)),IF(Table45[[#All],[Country]]=B1047,Table45[[#All],[Year]],"")))),"",INDEX(Table45[[#All],[Upper secondary completion rate (%)]],MATCH(MAX(IF(Table45[[#All],[Country]]=B1047,Table45[[#All],[Year]],0)),IF(Table45[[#All],[Country]]=B1047,Table45[[#All],[Year]],"")))*100))</f>
        <v>85.243919999999989</v>
      </c>
      <c r="M1047" s="3">
        <f t="shared" si="35"/>
        <v>85.243919999999989</v>
      </c>
    </row>
    <row r="1048" spans="1:13" ht="20.399999999999999" x14ac:dyDescent="0.25">
      <c r="A1048" s="2" t="s">
        <v>212</v>
      </c>
      <c r="B1048" s="2" t="s">
        <v>79</v>
      </c>
      <c r="C1048" s="4"/>
      <c r="D1048" s="4"/>
      <c r="E1048" s="4"/>
      <c r="F1048" s="4"/>
      <c r="G1048" s="4"/>
      <c r="H1048" s="4"/>
      <c r="I1048" s="4"/>
      <c r="J1048" s="4" t="str">
        <f t="shared" si="34"/>
        <v/>
      </c>
      <c r="K1048" s="4"/>
      <c r="L1048" s="4">
        <f t="array" ref="L1048">(IF(ISERROR(INDEX(Table45[[#All],[Upper secondary completion rate (%)]],MATCH(MAX(IF(Table45[[#All],[Country]]=B1048,Table45[[#All],[Year]],0)),IF(Table45[[#All],[Country]]=B1048,Table45[[#All],[Year]],"")))),"",INDEX(Table45[[#All],[Upper secondary completion rate (%)]],MATCH(MAX(IF(Table45[[#All],[Country]]=B1048,Table45[[#All],[Year]],0)),IF(Table45[[#All],[Country]]=B1048,Table45[[#All],[Year]],"")))*100))</f>
        <v>53.229930000000003</v>
      </c>
      <c r="M1048" s="4">
        <f t="shared" si="35"/>
        <v>53.229930000000003</v>
      </c>
    </row>
    <row r="1049" spans="1:13" ht="20.399999999999999" x14ac:dyDescent="0.25">
      <c r="A1049" s="2" t="s">
        <v>212</v>
      </c>
      <c r="B1049" s="2" t="s">
        <v>80</v>
      </c>
      <c r="C1049" s="3"/>
      <c r="D1049" s="3"/>
      <c r="E1049" s="3"/>
      <c r="F1049" s="3"/>
      <c r="G1049" s="3"/>
      <c r="H1049" s="3"/>
      <c r="I1049" s="3"/>
      <c r="J1049" s="3" t="str">
        <f t="shared" si="34"/>
        <v/>
      </c>
      <c r="K1049" s="3"/>
      <c r="L1049" s="3">
        <f t="array" ref="L1049">(IF(ISERROR(INDEX(Table45[[#All],[Upper secondary completion rate (%)]],MATCH(MAX(IF(Table45[[#All],[Country]]=B1049,Table45[[#All],[Year]],0)),IF(Table45[[#All],[Country]]=B1049,Table45[[#All],[Year]],"")))),"",INDEX(Table45[[#All],[Upper secondary completion rate (%)]],MATCH(MAX(IF(Table45[[#All],[Country]]=B1049,Table45[[#All],[Year]],0)),IF(Table45[[#All],[Country]]=B1049,Table45[[#All],[Year]],"")))*100))</f>
        <v>33.475149999999999</v>
      </c>
      <c r="M1049" s="3">
        <f t="shared" si="35"/>
        <v>33.475149999999999</v>
      </c>
    </row>
    <row r="1050" spans="1:13" ht="20.399999999999999" x14ac:dyDescent="0.25">
      <c r="A1050" s="2" t="s">
        <v>212</v>
      </c>
      <c r="B1050" s="2" t="s">
        <v>81</v>
      </c>
      <c r="C1050" s="4"/>
      <c r="D1050" s="4"/>
      <c r="E1050" s="4"/>
      <c r="F1050" s="4"/>
      <c r="G1050" s="4"/>
      <c r="H1050" s="4"/>
      <c r="I1050" s="4"/>
      <c r="J1050" s="4" t="str">
        <f t="shared" si="34"/>
        <v/>
      </c>
      <c r="K1050" s="4"/>
      <c r="L1050" s="4">
        <f t="array" ref="L1050">(IF(ISERROR(INDEX(Table45[[#All],[Upper secondary completion rate (%)]],MATCH(MAX(IF(Table45[[#All],[Country]]=B1050,Table45[[#All],[Year]],0)),IF(Table45[[#All],[Country]]=B1050,Table45[[#All],[Year]],"")))),"",INDEX(Table45[[#All],[Upper secondary completion rate (%)]],MATCH(MAX(IF(Table45[[#All],[Country]]=B1050,Table45[[#All],[Year]],0)),IF(Table45[[#All],[Country]]=B1050,Table45[[#All],[Year]],"")))*100))</f>
        <v>48.804099999999998</v>
      </c>
      <c r="M1050" s="4">
        <f t="shared" si="35"/>
        <v>48.804099999999998</v>
      </c>
    </row>
    <row r="1051" spans="1:13" ht="20.399999999999999" x14ac:dyDescent="0.25">
      <c r="A1051" s="2" t="s">
        <v>212</v>
      </c>
      <c r="B1051" s="2" t="s">
        <v>82</v>
      </c>
      <c r="C1051" s="3"/>
      <c r="D1051" s="3"/>
      <c r="E1051" s="3"/>
      <c r="F1051" s="3"/>
      <c r="G1051" s="3"/>
      <c r="H1051" s="3"/>
      <c r="I1051" s="3"/>
      <c r="J1051" s="3" t="str">
        <f t="shared" si="34"/>
        <v/>
      </c>
      <c r="K1051" s="3"/>
      <c r="L1051" s="3" t="str">
        <f t="array" ref="L1051">(IF(ISERROR(INDEX(Table45[[#All],[Upper secondary completion rate (%)]],MATCH(MAX(IF(Table45[[#All],[Country]]=B1051,Table45[[#All],[Year]],0)),IF(Table45[[#All],[Country]]=B1051,Table45[[#All],[Year]],"")))),"",INDEX(Table45[[#All],[Upper secondary completion rate (%)]],MATCH(MAX(IF(Table45[[#All],[Country]]=B1051,Table45[[#All],[Year]],0)),IF(Table45[[#All],[Country]]=B1051,Table45[[#All],[Year]],"")))*100))</f>
        <v/>
      </c>
      <c r="M1051" s="3" t="str">
        <f t="shared" si="35"/>
        <v/>
      </c>
    </row>
    <row r="1052" spans="1:13" ht="20.399999999999999" x14ac:dyDescent="0.25">
      <c r="A1052" s="2" t="s">
        <v>212</v>
      </c>
      <c r="B1052" s="2" t="s">
        <v>83</v>
      </c>
      <c r="C1052" s="4"/>
      <c r="D1052" s="6">
        <v>19.155740000000002</v>
      </c>
      <c r="E1052" s="4"/>
      <c r="F1052" s="4"/>
      <c r="G1052" s="4"/>
      <c r="H1052" s="4"/>
      <c r="I1052" s="4"/>
      <c r="J1052" s="4">
        <f t="shared" si="34"/>
        <v>19.155740000000002</v>
      </c>
      <c r="K1052" s="4"/>
      <c r="L1052" s="4">
        <f t="array" ref="L1052">(IF(ISERROR(INDEX(Table45[[#All],[Upper secondary completion rate (%)]],MATCH(MAX(IF(Table45[[#All],[Country]]=B1052,Table45[[#All],[Year]],0)),IF(Table45[[#All],[Country]]=B1052,Table45[[#All],[Year]],"")))),"",INDEX(Table45[[#All],[Upper secondary completion rate (%)]],MATCH(MAX(IF(Table45[[#All],[Country]]=B1052,Table45[[#All],[Year]],0)),IF(Table45[[#All],[Country]]=B1052,Table45[[#All],[Year]],"")))*100))</f>
        <v>21.585139999999999</v>
      </c>
      <c r="M1052" s="4">
        <f t="shared" si="35"/>
        <v>19.155740000000002</v>
      </c>
    </row>
    <row r="1053" spans="1:13" ht="20.399999999999999" x14ac:dyDescent="0.25">
      <c r="A1053" s="2" t="s">
        <v>212</v>
      </c>
      <c r="B1053" s="2" t="s">
        <v>84</v>
      </c>
      <c r="C1053" s="3"/>
      <c r="D1053" s="3"/>
      <c r="E1053" s="3"/>
      <c r="F1053" s="3"/>
      <c r="G1053" s="3"/>
      <c r="H1053" s="3"/>
      <c r="I1053" s="3"/>
      <c r="J1053" s="3" t="str">
        <f t="shared" si="34"/>
        <v/>
      </c>
      <c r="K1053" s="3"/>
      <c r="L1053" s="3" t="str">
        <f t="array" ref="L1053">(IF(ISERROR(INDEX(Table45[[#All],[Upper secondary completion rate (%)]],MATCH(MAX(IF(Table45[[#All],[Country]]=B1053,Table45[[#All],[Year]],0)),IF(Table45[[#All],[Country]]=B1053,Table45[[#All],[Year]],"")))),"",INDEX(Table45[[#All],[Upper secondary completion rate (%)]],MATCH(MAX(IF(Table45[[#All],[Country]]=B1053,Table45[[#All],[Year]],0)),IF(Table45[[#All],[Country]]=B1053,Table45[[#All],[Year]],"")))*100))</f>
        <v/>
      </c>
      <c r="M1053" s="3" t="str">
        <f t="shared" si="35"/>
        <v/>
      </c>
    </row>
    <row r="1054" spans="1:13" ht="20.399999999999999" x14ac:dyDescent="0.25">
      <c r="A1054" s="2" t="s">
        <v>212</v>
      </c>
      <c r="B1054" s="2" t="s">
        <v>85</v>
      </c>
      <c r="C1054" s="4"/>
      <c r="D1054" s="4"/>
      <c r="E1054" s="4"/>
      <c r="F1054" s="4"/>
      <c r="G1054" s="4"/>
      <c r="H1054" s="4"/>
      <c r="I1054" s="4"/>
      <c r="J1054" s="4" t="str">
        <f t="shared" si="34"/>
        <v/>
      </c>
      <c r="K1054" s="4"/>
      <c r="L1054" s="4">
        <f t="array" ref="L1054">(IF(ISERROR(INDEX(Table45[[#All],[Upper secondary completion rate (%)]],MATCH(MAX(IF(Table45[[#All],[Country]]=B1054,Table45[[#All],[Year]],0)),IF(Table45[[#All],[Country]]=B1054,Table45[[#All],[Year]],"")))),"",INDEX(Table45[[#All],[Upper secondary completion rate (%)]],MATCH(MAX(IF(Table45[[#All],[Country]]=B1054,Table45[[#All],[Year]],0)),IF(Table45[[#All],[Country]]=B1054,Table45[[#All],[Year]],"")))*100))</f>
        <v>84.348730000000003</v>
      </c>
      <c r="M1054" s="4">
        <f t="shared" si="35"/>
        <v>84.348730000000003</v>
      </c>
    </row>
    <row r="1055" spans="1:13" ht="20.399999999999999" x14ac:dyDescent="0.25">
      <c r="A1055" s="2" t="s">
        <v>212</v>
      </c>
      <c r="B1055" s="2" t="s">
        <v>86</v>
      </c>
      <c r="C1055" s="3"/>
      <c r="D1055" s="3"/>
      <c r="E1055" s="3"/>
      <c r="F1055" s="3"/>
      <c r="G1055" s="3"/>
      <c r="H1055" s="3"/>
      <c r="I1055" s="3"/>
      <c r="J1055" s="3" t="str">
        <f t="shared" si="34"/>
        <v/>
      </c>
      <c r="K1055" s="3"/>
      <c r="L1055" s="3">
        <f t="array" ref="L1055">(IF(ISERROR(INDEX(Table45[[#All],[Upper secondary completion rate (%)]],MATCH(MAX(IF(Table45[[#All],[Country]]=B1055,Table45[[#All],[Year]],0)),IF(Table45[[#All],[Country]]=B1055,Table45[[#All],[Year]],"")))),"",INDEX(Table45[[#All],[Upper secondary completion rate (%)]],MATCH(MAX(IF(Table45[[#All],[Country]]=B1055,Table45[[#All],[Year]],0)),IF(Table45[[#All],[Country]]=B1055,Table45[[#All],[Year]],"")))*100))</f>
        <v>79.489589999999993</v>
      </c>
      <c r="M1055" s="3">
        <f t="shared" si="35"/>
        <v>79.489589999999993</v>
      </c>
    </row>
    <row r="1056" spans="1:13" ht="20.399999999999999" x14ac:dyDescent="0.25">
      <c r="A1056" s="2" t="s">
        <v>212</v>
      </c>
      <c r="B1056" s="2" t="s">
        <v>87</v>
      </c>
      <c r="C1056" s="4"/>
      <c r="D1056" s="4"/>
      <c r="E1056" s="4"/>
      <c r="F1056" s="4"/>
      <c r="G1056" s="4"/>
      <c r="H1056" s="4"/>
      <c r="I1056" s="4"/>
      <c r="J1056" s="4" t="str">
        <f t="shared" si="34"/>
        <v/>
      </c>
      <c r="K1056" s="4"/>
      <c r="L1056" s="4">
        <f t="array" ref="L1056">(IF(ISERROR(INDEX(Table45[[#All],[Upper secondary completion rate (%)]],MATCH(MAX(IF(Table45[[#All],[Country]]=B1056,Table45[[#All],[Year]],0)),IF(Table45[[#All],[Country]]=B1056,Table45[[#All],[Year]],"")))),"",INDEX(Table45[[#All],[Upper secondary completion rate (%)]],MATCH(MAX(IF(Table45[[#All],[Country]]=B1056,Table45[[#All],[Year]],0)),IF(Table45[[#All],[Country]]=B1056,Table45[[#All],[Year]],"")))*100))</f>
        <v>72.809029999999993</v>
      </c>
      <c r="M1056" s="4">
        <f t="shared" si="35"/>
        <v>72.809029999999993</v>
      </c>
    </row>
    <row r="1057" spans="1:13" ht="20.399999999999999" x14ac:dyDescent="0.25">
      <c r="A1057" s="2" t="s">
        <v>212</v>
      </c>
      <c r="B1057" s="2" t="s">
        <v>88</v>
      </c>
      <c r="C1057" s="3"/>
      <c r="D1057" s="3"/>
      <c r="E1057" s="3"/>
      <c r="F1057" s="3"/>
      <c r="G1057" s="3"/>
      <c r="H1057" s="3"/>
      <c r="I1057" s="3"/>
      <c r="J1057" s="3" t="str">
        <f t="shared" si="34"/>
        <v/>
      </c>
      <c r="K1057" s="3"/>
      <c r="L1057" s="3" t="str">
        <f t="array" ref="L1057">(IF(ISERROR(INDEX(Table45[[#All],[Upper secondary completion rate (%)]],MATCH(MAX(IF(Table45[[#All],[Country]]=B1057,Table45[[#All],[Year]],0)),IF(Table45[[#All],[Country]]=B1057,Table45[[#All],[Year]],"")))),"",INDEX(Table45[[#All],[Upper secondary completion rate (%)]],MATCH(MAX(IF(Table45[[#All],[Country]]=B1057,Table45[[#All],[Year]],0)),IF(Table45[[#All],[Country]]=B1057,Table45[[#All],[Year]],"")))*100))</f>
        <v/>
      </c>
      <c r="M1057" s="3" t="str">
        <f t="shared" si="35"/>
        <v/>
      </c>
    </row>
    <row r="1058" spans="1:13" ht="20.399999999999999" x14ac:dyDescent="0.25">
      <c r="A1058" s="2" t="s">
        <v>212</v>
      </c>
      <c r="B1058" s="2" t="s">
        <v>89</v>
      </c>
      <c r="C1058" s="4"/>
      <c r="D1058" s="4"/>
      <c r="E1058" s="4"/>
      <c r="F1058" s="4"/>
      <c r="G1058" s="4"/>
      <c r="H1058" s="4"/>
      <c r="I1058" s="4"/>
      <c r="J1058" s="4" t="str">
        <f t="shared" si="34"/>
        <v/>
      </c>
      <c r="K1058" s="4"/>
      <c r="L1058" s="4">
        <f t="array" ref="L1058">(IF(ISERROR(INDEX(Table45[[#All],[Upper secondary completion rate (%)]],MATCH(MAX(IF(Table45[[#All],[Country]]=B1058,Table45[[#All],[Year]],0)),IF(Table45[[#All],[Country]]=B1058,Table45[[#All],[Year]],"")))),"",INDEX(Table45[[#All],[Upper secondary completion rate (%)]],MATCH(MAX(IF(Table45[[#All],[Country]]=B1058,Table45[[#All],[Year]],0)),IF(Table45[[#All],[Country]]=B1058,Table45[[#All],[Year]],"")))*100))</f>
        <v>53.099159999999998</v>
      </c>
      <c r="M1058" s="4">
        <f t="shared" si="35"/>
        <v>53.099159999999998</v>
      </c>
    </row>
    <row r="1059" spans="1:13" ht="20.399999999999999" x14ac:dyDescent="0.25">
      <c r="A1059" s="2" t="s">
        <v>212</v>
      </c>
      <c r="B1059" s="2" t="s">
        <v>90</v>
      </c>
      <c r="C1059" s="3"/>
      <c r="D1059" s="3"/>
      <c r="E1059" s="3"/>
      <c r="F1059" s="3"/>
      <c r="G1059" s="3"/>
      <c r="H1059" s="3"/>
      <c r="I1059" s="3"/>
      <c r="J1059" s="3" t="str">
        <f t="shared" si="34"/>
        <v/>
      </c>
      <c r="K1059" s="3"/>
      <c r="L1059" s="3">
        <f t="array" ref="L1059">(IF(ISERROR(INDEX(Table45[[#All],[Upper secondary completion rate (%)]],MATCH(MAX(IF(Table45[[#All],[Country]]=B1059,Table45[[#All],[Year]],0)),IF(Table45[[#All],[Country]]=B1059,Table45[[#All],[Year]],"")))),"",INDEX(Table45[[#All],[Upper secondary completion rate (%)]],MATCH(MAX(IF(Table45[[#All],[Country]]=B1059,Table45[[#All],[Year]],0)),IF(Table45[[#All],[Country]]=B1059,Table45[[#All],[Year]],"")))*100))</f>
        <v>90.640810000000002</v>
      </c>
      <c r="M1059" s="3">
        <f t="shared" si="35"/>
        <v>90.640810000000002</v>
      </c>
    </row>
    <row r="1060" spans="1:13" ht="20.399999999999999" x14ac:dyDescent="0.25">
      <c r="A1060" s="2" t="s">
        <v>212</v>
      </c>
      <c r="B1060" s="2" t="s">
        <v>91</v>
      </c>
      <c r="C1060" s="4"/>
      <c r="D1060" s="4"/>
      <c r="E1060" s="4"/>
      <c r="F1060" s="4"/>
      <c r="G1060" s="6">
        <v>46.022320000000001</v>
      </c>
      <c r="H1060" s="4"/>
      <c r="I1060" s="4"/>
      <c r="J1060" s="4">
        <f t="shared" si="34"/>
        <v>46.022320000000001</v>
      </c>
      <c r="K1060" s="4"/>
      <c r="L1060" s="4">
        <f t="array" ref="L1060">(IF(ISERROR(INDEX(Table45[[#All],[Upper secondary completion rate (%)]],MATCH(MAX(IF(Table45[[#All],[Country]]=B1060,Table45[[#All],[Year]],0)),IF(Table45[[#All],[Country]]=B1060,Table45[[#All],[Year]],"")))),"",INDEX(Table45[[#All],[Upper secondary completion rate (%)]],MATCH(MAX(IF(Table45[[#All],[Country]]=B1060,Table45[[#All],[Year]],0)),IF(Table45[[#All],[Country]]=B1060,Table45[[#All],[Year]],"")))*100))</f>
        <v>45.733629999999998</v>
      </c>
      <c r="M1060" s="4">
        <f t="shared" si="35"/>
        <v>46.022320000000001</v>
      </c>
    </row>
    <row r="1061" spans="1:13" ht="20.399999999999999" x14ac:dyDescent="0.25">
      <c r="A1061" s="2" t="s">
        <v>212</v>
      </c>
      <c r="B1061" s="2" t="s">
        <v>92</v>
      </c>
      <c r="C1061" s="3"/>
      <c r="D1061" s="3"/>
      <c r="E1061" s="3"/>
      <c r="F1061" s="3"/>
      <c r="G1061" s="3"/>
      <c r="H1061" s="3"/>
      <c r="I1061" s="3"/>
      <c r="J1061" s="3" t="str">
        <f t="shared" si="34"/>
        <v/>
      </c>
      <c r="K1061" s="3"/>
      <c r="L1061" s="3" t="str">
        <f t="array" ref="L1061">(IF(ISERROR(INDEX(Table45[[#All],[Upper secondary completion rate (%)]],MATCH(MAX(IF(Table45[[#All],[Country]]=B1061,Table45[[#All],[Year]],0)),IF(Table45[[#All],[Country]]=B1061,Table45[[#All],[Year]],"")))),"",INDEX(Table45[[#All],[Upper secondary completion rate (%)]],MATCH(MAX(IF(Table45[[#All],[Country]]=B1061,Table45[[#All],[Year]],0)),IF(Table45[[#All],[Country]]=B1061,Table45[[#All],[Year]],"")))*100))</f>
        <v/>
      </c>
      <c r="M1061" s="3" t="str">
        <f t="shared" si="35"/>
        <v/>
      </c>
    </row>
    <row r="1062" spans="1:13" ht="20.399999999999999" x14ac:dyDescent="0.25">
      <c r="A1062" s="2" t="s">
        <v>212</v>
      </c>
      <c r="B1062" s="2" t="s">
        <v>93</v>
      </c>
      <c r="C1062" s="4"/>
      <c r="D1062" s="4"/>
      <c r="E1062" s="4"/>
      <c r="F1062" s="4"/>
      <c r="G1062" s="4"/>
      <c r="H1062" s="4"/>
      <c r="I1062" s="4"/>
      <c r="J1062" s="4" t="str">
        <f t="shared" si="34"/>
        <v/>
      </c>
      <c r="K1062" s="4"/>
      <c r="L1062" s="4" t="str">
        <f t="array" ref="L1062">(IF(ISERROR(INDEX(Table45[[#All],[Upper secondary completion rate (%)]],MATCH(MAX(IF(Table45[[#All],[Country]]=B1062,Table45[[#All],[Year]],0)),IF(Table45[[#All],[Country]]=B1062,Table45[[#All],[Year]],"")))),"",INDEX(Table45[[#All],[Upper secondary completion rate (%)]],MATCH(MAX(IF(Table45[[#All],[Country]]=B1062,Table45[[#All],[Year]],0)),IF(Table45[[#All],[Country]]=B1062,Table45[[#All],[Year]],"")))*100))</f>
        <v/>
      </c>
      <c r="M1062" s="4" t="str">
        <f t="shared" si="35"/>
        <v/>
      </c>
    </row>
    <row r="1063" spans="1:13" ht="20.399999999999999" x14ac:dyDescent="0.25">
      <c r="A1063" s="2" t="s">
        <v>212</v>
      </c>
      <c r="B1063" s="2" t="s">
        <v>94</v>
      </c>
      <c r="C1063" s="3"/>
      <c r="D1063" s="3"/>
      <c r="E1063" s="5">
        <v>83.103229999999996</v>
      </c>
      <c r="F1063" s="3"/>
      <c r="G1063" s="3"/>
      <c r="H1063" s="3"/>
      <c r="I1063" s="3"/>
      <c r="J1063" s="3">
        <f t="shared" si="34"/>
        <v>83.103229999999996</v>
      </c>
      <c r="K1063" s="3"/>
      <c r="L1063" s="3">
        <f t="array" ref="L1063">(IF(ISERROR(INDEX(Table45[[#All],[Upper secondary completion rate (%)]],MATCH(MAX(IF(Table45[[#All],[Country]]=B1063,Table45[[#All],[Year]],0)),IF(Table45[[#All],[Country]]=B1063,Table45[[#All],[Year]],"")))),"",INDEX(Table45[[#All],[Upper secondary completion rate (%)]],MATCH(MAX(IF(Table45[[#All],[Country]]=B1063,Table45[[#All],[Year]],0)),IF(Table45[[#All],[Country]]=B1063,Table45[[#All],[Year]],"")))*100))</f>
        <v>81.843469999999996</v>
      </c>
      <c r="M1063" s="3">
        <f t="shared" si="35"/>
        <v>83.103229999999996</v>
      </c>
    </row>
    <row r="1064" spans="1:13" ht="20.399999999999999" x14ac:dyDescent="0.25">
      <c r="A1064" s="2" t="s">
        <v>212</v>
      </c>
      <c r="B1064" s="2" t="s">
        <v>95</v>
      </c>
      <c r="C1064" s="4"/>
      <c r="D1064" s="4"/>
      <c r="E1064" s="6">
        <v>24.952159999999999</v>
      </c>
      <c r="F1064" s="4"/>
      <c r="G1064" s="4"/>
      <c r="H1064" s="4"/>
      <c r="I1064" s="4"/>
      <c r="J1064" s="4">
        <f t="shared" si="34"/>
        <v>24.952159999999999</v>
      </c>
      <c r="K1064" s="4"/>
      <c r="L1064" s="4">
        <f t="array" ref="L1064">(IF(ISERROR(INDEX(Table45[[#All],[Upper secondary completion rate (%)]],MATCH(MAX(IF(Table45[[#All],[Country]]=B1064,Table45[[#All],[Year]],0)),IF(Table45[[#All],[Country]]=B1064,Table45[[#All],[Year]],"")))),"",INDEX(Table45[[#All],[Upper secondary completion rate (%)]],MATCH(MAX(IF(Table45[[#All],[Country]]=B1064,Table45[[#All],[Year]],0)),IF(Table45[[#All],[Country]]=B1064,Table45[[#All],[Year]],"")))*100))</f>
        <v>26.92305</v>
      </c>
      <c r="M1064" s="4">
        <f t="shared" si="35"/>
        <v>24.952159999999999</v>
      </c>
    </row>
    <row r="1065" spans="1:13" ht="20.399999999999999" x14ac:dyDescent="0.25">
      <c r="A1065" s="2" t="s">
        <v>212</v>
      </c>
      <c r="B1065" s="2" t="s">
        <v>96</v>
      </c>
      <c r="C1065" s="3"/>
      <c r="D1065" s="3"/>
      <c r="E1065" s="3"/>
      <c r="F1065" s="3"/>
      <c r="G1065" s="3"/>
      <c r="H1065" s="3"/>
      <c r="I1065" s="3"/>
      <c r="J1065" s="3" t="str">
        <f t="shared" si="34"/>
        <v/>
      </c>
      <c r="K1065" s="3"/>
      <c r="L1065" s="3">
        <f t="array" ref="L1065">(IF(ISERROR(INDEX(Table45[[#All],[Upper secondary completion rate (%)]],MATCH(MAX(IF(Table45[[#All],[Country]]=B1065,Table45[[#All],[Year]],0)),IF(Table45[[#All],[Country]]=B1065,Table45[[#All],[Year]],"")))),"",INDEX(Table45[[#All],[Upper secondary completion rate (%)]],MATCH(MAX(IF(Table45[[#All],[Country]]=B1065,Table45[[#All],[Year]],0)),IF(Table45[[#All],[Country]]=B1065,Table45[[#All],[Year]],"")))*100))</f>
        <v>73.614049999999992</v>
      </c>
      <c r="M1065" s="3">
        <f t="shared" si="35"/>
        <v>73.614049999999992</v>
      </c>
    </row>
    <row r="1066" spans="1:13" ht="20.399999999999999" x14ac:dyDescent="0.25">
      <c r="A1066" s="2" t="s">
        <v>212</v>
      </c>
      <c r="B1066" s="2" t="s">
        <v>97</v>
      </c>
      <c r="C1066" s="4"/>
      <c r="D1066" s="4"/>
      <c r="E1066" s="4"/>
      <c r="F1066" s="4"/>
      <c r="G1066" s="4"/>
      <c r="H1066" s="4"/>
      <c r="I1066" s="4"/>
      <c r="J1066" s="4" t="str">
        <f t="shared" si="34"/>
        <v/>
      </c>
      <c r="K1066" s="4"/>
      <c r="L1066" s="4" t="str">
        <f t="array" ref="L1066">(IF(ISERROR(INDEX(Table45[[#All],[Upper secondary completion rate (%)]],MATCH(MAX(IF(Table45[[#All],[Country]]=B1066,Table45[[#All],[Year]],0)),IF(Table45[[#All],[Country]]=B1066,Table45[[#All],[Year]],"")))),"",INDEX(Table45[[#All],[Upper secondary completion rate (%)]],MATCH(MAX(IF(Table45[[#All],[Country]]=B1066,Table45[[#All],[Year]],0)),IF(Table45[[#All],[Country]]=B1066,Table45[[#All],[Year]],"")))*100))</f>
        <v/>
      </c>
      <c r="M1066" s="4" t="str">
        <f t="shared" si="35"/>
        <v/>
      </c>
    </row>
    <row r="1067" spans="1:13" ht="20.399999999999999" x14ac:dyDescent="0.25">
      <c r="A1067" s="2" t="s">
        <v>212</v>
      </c>
      <c r="B1067" s="2" t="s">
        <v>98</v>
      </c>
      <c r="C1067" s="3"/>
      <c r="D1067" s="3"/>
      <c r="E1067" s="3"/>
      <c r="F1067" s="3"/>
      <c r="G1067" s="5">
        <v>8.8116900000000005</v>
      </c>
      <c r="H1067" s="3"/>
      <c r="I1067" s="3"/>
      <c r="J1067" s="3">
        <f t="shared" si="34"/>
        <v>8.8116900000000005</v>
      </c>
      <c r="K1067" s="3"/>
      <c r="L1067" s="3" t="str">
        <f t="array" ref="L1067">(IF(ISERROR(INDEX(Table45[[#All],[Upper secondary completion rate (%)]],MATCH(MAX(IF(Table45[[#All],[Country]]=B1067,Table45[[#All],[Year]],0)),IF(Table45[[#All],[Country]]=B1067,Table45[[#All],[Year]],"")))),"",INDEX(Table45[[#All],[Upper secondary completion rate (%)]],MATCH(MAX(IF(Table45[[#All],[Country]]=B1067,Table45[[#All],[Year]],0)),IF(Table45[[#All],[Country]]=B1067,Table45[[#All],[Year]],"")))*100))</f>
        <v/>
      </c>
      <c r="M1067" s="3">
        <f t="shared" si="35"/>
        <v>8.8116900000000005</v>
      </c>
    </row>
    <row r="1068" spans="1:13" ht="20.399999999999999" x14ac:dyDescent="0.25">
      <c r="A1068" s="2" t="s">
        <v>212</v>
      </c>
      <c r="B1068" s="2" t="s">
        <v>99</v>
      </c>
      <c r="C1068" s="4"/>
      <c r="D1068" s="4"/>
      <c r="E1068" s="4"/>
      <c r="F1068" s="6">
        <v>17.308450000000001</v>
      </c>
      <c r="G1068" s="4"/>
      <c r="H1068" s="4"/>
      <c r="I1068" s="4"/>
      <c r="J1068" s="4">
        <f t="shared" si="34"/>
        <v>17.308450000000001</v>
      </c>
      <c r="K1068" s="4"/>
      <c r="L1068" s="4">
        <f t="array" ref="L1068">(IF(ISERROR(INDEX(Table45[[#All],[Upper secondary completion rate (%)]],MATCH(MAX(IF(Table45[[#All],[Country]]=B1068,Table45[[#All],[Year]],0)),IF(Table45[[#All],[Country]]=B1068,Table45[[#All],[Year]],"")))),"",INDEX(Table45[[#All],[Upper secondary completion rate (%)]],MATCH(MAX(IF(Table45[[#All],[Country]]=B1068,Table45[[#All],[Year]],0)),IF(Table45[[#All],[Country]]=B1068,Table45[[#All],[Year]],"")))*100))</f>
        <v>29.996129999999997</v>
      </c>
      <c r="M1068" s="4">
        <f t="shared" si="35"/>
        <v>17.308450000000001</v>
      </c>
    </row>
    <row r="1069" spans="1:13" ht="20.399999999999999" x14ac:dyDescent="0.25">
      <c r="A1069" s="2" t="s">
        <v>212</v>
      </c>
      <c r="B1069" s="2" t="s">
        <v>100</v>
      </c>
      <c r="C1069" s="3"/>
      <c r="D1069" s="3"/>
      <c r="E1069" s="3"/>
      <c r="F1069" s="3"/>
      <c r="G1069" s="3"/>
      <c r="H1069" s="3"/>
      <c r="I1069" s="3"/>
      <c r="J1069" s="3" t="str">
        <f t="shared" si="34"/>
        <v/>
      </c>
      <c r="K1069" s="3"/>
      <c r="L1069" s="3" t="str">
        <f t="array" ref="L1069">(IF(ISERROR(INDEX(Table45[[#All],[Upper secondary completion rate (%)]],MATCH(MAX(IF(Table45[[#All],[Country]]=B1069,Table45[[#All],[Year]],0)),IF(Table45[[#All],[Country]]=B1069,Table45[[#All],[Year]],"")))),"",INDEX(Table45[[#All],[Upper secondary completion rate (%)]],MATCH(MAX(IF(Table45[[#All],[Country]]=B1069,Table45[[#All],[Year]],0)),IF(Table45[[#All],[Country]]=B1069,Table45[[#All],[Year]],"")))*100))</f>
        <v/>
      </c>
      <c r="M1069" s="3" t="str">
        <f t="shared" si="35"/>
        <v/>
      </c>
    </row>
    <row r="1070" spans="1:13" ht="20.399999999999999" x14ac:dyDescent="0.25">
      <c r="A1070" s="2" t="s">
        <v>212</v>
      </c>
      <c r="B1070" s="2" t="s">
        <v>101</v>
      </c>
      <c r="C1070" s="4"/>
      <c r="D1070" s="4"/>
      <c r="E1070" s="4"/>
      <c r="F1070" s="4"/>
      <c r="G1070" s="4"/>
      <c r="H1070" s="4"/>
      <c r="I1070" s="4"/>
      <c r="J1070" s="4" t="str">
        <f t="shared" si="34"/>
        <v/>
      </c>
      <c r="K1070" s="4"/>
      <c r="L1070" s="4" t="str">
        <f t="array" ref="L1070">(IF(ISERROR(INDEX(Table45[[#All],[Upper secondary completion rate (%)]],MATCH(MAX(IF(Table45[[#All],[Country]]=B1070,Table45[[#All],[Year]],0)),IF(Table45[[#All],[Country]]=B1070,Table45[[#All],[Year]],"")))),"",INDEX(Table45[[#All],[Upper secondary completion rate (%)]],MATCH(MAX(IF(Table45[[#All],[Country]]=B1070,Table45[[#All],[Year]],0)),IF(Table45[[#All],[Country]]=B1070,Table45[[#All],[Year]],"")))*100))</f>
        <v/>
      </c>
      <c r="M1070" s="4" t="str">
        <f t="shared" si="35"/>
        <v/>
      </c>
    </row>
    <row r="1071" spans="1:13" ht="20.399999999999999" x14ac:dyDescent="0.25">
      <c r="A1071" s="2" t="s">
        <v>212</v>
      </c>
      <c r="B1071" s="2" t="s">
        <v>102</v>
      </c>
      <c r="C1071" s="3"/>
      <c r="D1071" s="3"/>
      <c r="E1071" s="3"/>
      <c r="F1071" s="3"/>
      <c r="G1071" s="3"/>
      <c r="H1071" s="3"/>
      <c r="I1071" s="3"/>
      <c r="J1071" s="3" t="str">
        <f t="shared" si="34"/>
        <v/>
      </c>
      <c r="K1071" s="3"/>
      <c r="L1071" s="3">
        <f t="array" ref="L1071">(IF(ISERROR(INDEX(Table45[[#All],[Upper secondary completion rate (%)]],MATCH(MAX(IF(Table45[[#All],[Country]]=B1071,Table45[[#All],[Year]],0)),IF(Table45[[#All],[Country]]=B1071,Table45[[#All],[Year]],"")))),"",INDEX(Table45[[#All],[Upper secondary completion rate (%)]],MATCH(MAX(IF(Table45[[#All],[Country]]=B1071,Table45[[#All],[Year]],0)),IF(Table45[[#All],[Country]]=B1071,Table45[[#All],[Year]],"")))*100))</f>
        <v>84.902450000000002</v>
      </c>
      <c r="M1071" s="3">
        <f t="shared" si="35"/>
        <v>84.902450000000002</v>
      </c>
    </row>
    <row r="1072" spans="1:13" ht="20.399999999999999" x14ac:dyDescent="0.25">
      <c r="A1072" s="2" t="s">
        <v>212</v>
      </c>
      <c r="B1072" s="2" t="s">
        <v>103</v>
      </c>
      <c r="C1072" s="4"/>
      <c r="D1072" s="4"/>
      <c r="E1072" s="4"/>
      <c r="F1072" s="4"/>
      <c r="G1072" s="4"/>
      <c r="H1072" s="4"/>
      <c r="I1072" s="4"/>
      <c r="J1072" s="4" t="str">
        <f t="shared" si="34"/>
        <v/>
      </c>
      <c r="K1072" s="4"/>
      <c r="L1072" s="4">
        <f t="array" ref="L1072">(IF(ISERROR(INDEX(Table45[[#All],[Upper secondary completion rate (%)]],MATCH(MAX(IF(Table45[[#All],[Country]]=B1072,Table45[[#All],[Year]],0)),IF(Table45[[#All],[Country]]=B1072,Table45[[#All],[Year]],"")))),"",INDEX(Table45[[#All],[Upper secondary completion rate (%)]],MATCH(MAX(IF(Table45[[#All],[Country]]=B1072,Table45[[#All],[Year]],0)),IF(Table45[[#All],[Country]]=B1072,Table45[[#All],[Year]],"")))*100))</f>
        <v>64.199110000000005</v>
      </c>
      <c r="M1072" s="4">
        <f t="shared" si="35"/>
        <v>64.199110000000005</v>
      </c>
    </row>
    <row r="1073" spans="1:13" ht="20.399999999999999" x14ac:dyDescent="0.25">
      <c r="A1073" s="2" t="s">
        <v>212</v>
      </c>
      <c r="B1073" s="2" t="s">
        <v>104</v>
      </c>
      <c r="C1073" s="3"/>
      <c r="D1073" s="3"/>
      <c r="E1073" s="3"/>
      <c r="F1073" s="3"/>
      <c r="G1073" s="3"/>
      <c r="H1073" s="3"/>
      <c r="I1073" s="3"/>
      <c r="J1073" s="3" t="str">
        <f t="shared" si="34"/>
        <v/>
      </c>
      <c r="K1073" s="3"/>
      <c r="L1073" s="3" t="str">
        <f t="array" ref="L1073">(IF(ISERROR(INDEX(Table45[[#All],[Upper secondary completion rate (%)]],MATCH(MAX(IF(Table45[[#All],[Country]]=B1073,Table45[[#All],[Year]],0)),IF(Table45[[#All],[Country]]=B1073,Table45[[#All],[Year]],"")))),"",INDEX(Table45[[#All],[Upper secondary completion rate (%)]],MATCH(MAX(IF(Table45[[#All],[Country]]=B1073,Table45[[#All],[Year]],0)),IF(Table45[[#All],[Country]]=B1073,Table45[[#All],[Year]],"")))*100))</f>
        <v/>
      </c>
      <c r="M1073" s="3" t="str">
        <f t="shared" si="35"/>
        <v/>
      </c>
    </row>
    <row r="1074" spans="1:13" ht="20.399999999999999" x14ac:dyDescent="0.25">
      <c r="A1074" s="2" t="s">
        <v>212</v>
      </c>
      <c r="B1074" s="2" t="s">
        <v>105</v>
      </c>
      <c r="C1074" s="6">
        <v>18.883420000000001</v>
      </c>
      <c r="D1074" s="4"/>
      <c r="E1074" s="4"/>
      <c r="F1074" s="4"/>
      <c r="G1074" s="4"/>
      <c r="H1074" s="4"/>
      <c r="I1074" s="4"/>
      <c r="J1074" s="4">
        <f t="shared" ref="J1074:J1137" si="36">IFERROR(LOOKUP(2,1/(C1074:I1074&lt;&gt;""),C1074:I1074),"")</f>
        <v>18.883420000000001</v>
      </c>
      <c r="K1074" s="4"/>
      <c r="L1074" s="4">
        <f t="array" ref="L1074">(IF(ISERROR(INDEX(Table45[[#All],[Upper secondary completion rate (%)]],MATCH(MAX(IF(Table45[[#All],[Country]]=B1074,Table45[[#All],[Year]],0)),IF(Table45[[#All],[Country]]=B1074,Table45[[#All],[Year]],"")))),"",INDEX(Table45[[#All],[Upper secondary completion rate (%)]],MATCH(MAX(IF(Table45[[#All],[Country]]=B1074,Table45[[#All],[Year]],0)),IF(Table45[[#All],[Country]]=B1074,Table45[[#All],[Year]],"")))*100))</f>
        <v>18.43712</v>
      </c>
      <c r="M1074" s="4">
        <f t="shared" ref="M1074:M1137" si="37">IF(ISNUMBER(J1074),J1074,IF(ISNUMBER(K1074),K1074,IF(ISBLANK(L1074),"",L1074)))</f>
        <v>18.883420000000001</v>
      </c>
    </row>
    <row r="1075" spans="1:13" ht="20.399999999999999" x14ac:dyDescent="0.25">
      <c r="A1075" s="2" t="s">
        <v>212</v>
      </c>
      <c r="B1075" s="2" t="s">
        <v>106</v>
      </c>
      <c r="C1075" s="3"/>
      <c r="D1075" s="3"/>
      <c r="E1075" s="3"/>
      <c r="F1075" s="3"/>
      <c r="G1075" s="3"/>
      <c r="H1075" s="3"/>
      <c r="I1075" s="3"/>
      <c r="J1075" s="3" t="str">
        <f t="shared" si="36"/>
        <v/>
      </c>
      <c r="K1075" s="3"/>
      <c r="L1075" s="3" t="str">
        <f t="array" ref="L1075">(IF(ISERROR(INDEX(Table45[[#All],[Upper secondary completion rate (%)]],MATCH(MAX(IF(Table45[[#All],[Country]]=B1075,Table45[[#All],[Year]],0)),IF(Table45[[#All],[Country]]=B1075,Table45[[#All],[Year]],"")))),"",INDEX(Table45[[#All],[Upper secondary completion rate (%)]],MATCH(MAX(IF(Table45[[#All],[Country]]=B1075,Table45[[#All],[Year]],0)),IF(Table45[[#All],[Country]]=B1075,Table45[[#All],[Year]],"")))*100))</f>
        <v/>
      </c>
      <c r="M1075" s="3" t="str">
        <f t="shared" si="37"/>
        <v/>
      </c>
    </row>
    <row r="1076" spans="1:13" ht="20.399999999999999" x14ac:dyDescent="0.25">
      <c r="A1076" s="2" t="s">
        <v>212</v>
      </c>
      <c r="B1076" s="2" t="s">
        <v>107</v>
      </c>
      <c r="C1076" s="4"/>
      <c r="D1076" s="4"/>
      <c r="E1076" s="4"/>
      <c r="F1076" s="4"/>
      <c r="G1076" s="4"/>
      <c r="H1076" s="4"/>
      <c r="I1076" s="4"/>
      <c r="J1076" s="4" t="str">
        <f t="shared" si="36"/>
        <v/>
      </c>
      <c r="K1076" s="4"/>
      <c r="L1076" s="4" t="str">
        <f t="array" ref="L1076">(IF(ISERROR(INDEX(Table45[[#All],[Upper secondary completion rate (%)]],MATCH(MAX(IF(Table45[[#All],[Country]]=B1076,Table45[[#All],[Year]],0)),IF(Table45[[#All],[Country]]=B1076,Table45[[#All],[Year]],"")))),"",INDEX(Table45[[#All],[Upper secondary completion rate (%)]],MATCH(MAX(IF(Table45[[#All],[Country]]=B1076,Table45[[#All],[Year]],0)),IF(Table45[[#All],[Country]]=B1076,Table45[[#All],[Year]],"")))*100))</f>
        <v/>
      </c>
      <c r="M1076" s="4" t="str">
        <f t="shared" si="37"/>
        <v/>
      </c>
    </row>
    <row r="1077" spans="1:13" ht="20.399999999999999" x14ac:dyDescent="0.25">
      <c r="A1077" s="2" t="s">
        <v>212</v>
      </c>
      <c r="B1077" s="2" t="s">
        <v>108</v>
      </c>
      <c r="C1077" s="3"/>
      <c r="D1077" s="3"/>
      <c r="E1077" s="3"/>
      <c r="F1077" s="5">
        <v>16.220490000000002</v>
      </c>
      <c r="G1077" s="3"/>
      <c r="H1077" s="3"/>
      <c r="I1077" s="3"/>
      <c r="J1077" s="3">
        <f t="shared" si="36"/>
        <v>16.220490000000002</v>
      </c>
      <c r="K1077" s="3"/>
      <c r="L1077" s="3">
        <f t="array" ref="L1077">(IF(ISERROR(INDEX(Table45[[#All],[Upper secondary completion rate (%)]],MATCH(MAX(IF(Table45[[#All],[Country]]=B1077,Table45[[#All],[Year]],0)),IF(Table45[[#All],[Country]]=B1077,Table45[[#All],[Year]],"")))),"",INDEX(Table45[[#All],[Upper secondary completion rate (%)]],MATCH(MAX(IF(Table45[[#All],[Country]]=B1077,Table45[[#All],[Year]],0)),IF(Table45[[#All],[Country]]=B1077,Table45[[#All],[Year]],"")))*100))</f>
        <v>15.04297</v>
      </c>
      <c r="M1077" s="3">
        <f t="shared" si="37"/>
        <v>16.220490000000002</v>
      </c>
    </row>
    <row r="1078" spans="1:13" ht="20.399999999999999" x14ac:dyDescent="0.25">
      <c r="A1078" s="2" t="s">
        <v>212</v>
      </c>
      <c r="B1078" s="2" t="s">
        <v>109</v>
      </c>
      <c r="C1078" s="4"/>
      <c r="D1078" s="4"/>
      <c r="E1078" s="4"/>
      <c r="F1078" s="4"/>
      <c r="G1078" s="4"/>
      <c r="H1078" s="4"/>
      <c r="I1078" s="4"/>
      <c r="J1078" s="4" t="str">
        <f t="shared" si="36"/>
        <v/>
      </c>
      <c r="K1078" s="4"/>
      <c r="L1078" s="4">
        <f t="array" ref="L1078">(IF(ISERROR(INDEX(Table45[[#All],[Upper secondary completion rate (%)]],MATCH(MAX(IF(Table45[[#All],[Country]]=B1078,Table45[[#All],[Year]],0)),IF(Table45[[#All],[Country]]=B1078,Table45[[#All],[Year]],"")))),"",INDEX(Table45[[#All],[Upper secondary completion rate (%)]],MATCH(MAX(IF(Table45[[#All],[Country]]=B1078,Table45[[#All],[Year]],0)),IF(Table45[[#All],[Country]]=B1078,Table45[[#All],[Year]],"")))*100))</f>
        <v>63.160910000000001</v>
      </c>
      <c r="M1078" s="4">
        <f t="shared" si="37"/>
        <v>63.160910000000001</v>
      </c>
    </row>
    <row r="1079" spans="1:13" ht="20.399999999999999" x14ac:dyDescent="0.25">
      <c r="A1079" s="2" t="s">
        <v>212</v>
      </c>
      <c r="B1079" s="2" t="s">
        <v>110</v>
      </c>
      <c r="C1079" s="3"/>
      <c r="D1079" s="3"/>
      <c r="E1079" s="3"/>
      <c r="F1079" s="3"/>
      <c r="G1079" s="3"/>
      <c r="H1079" s="3"/>
      <c r="I1079" s="3"/>
      <c r="J1079" s="3" t="str">
        <f t="shared" si="36"/>
        <v/>
      </c>
      <c r="K1079" s="3"/>
      <c r="L1079" s="3" t="str">
        <f t="array" ref="L1079">(IF(ISERROR(INDEX(Table45[[#All],[Upper secondary completion rate (%)]],MATCH(MAX(IF(Table45[[#All],[Country]]=B1079,Table45[[#All],[Year]],0)),IF(Table45[[#All],[Country]]=B1079,Table45[[#All],[Year]],"")))),"",INDEX(Table45[[#All],[Upper secondary completion rate (%)]],MATCH(MAX(IF(Table45[[#All],[Country]]=B1079,Table45[[#All],[Year]],0)),IF(Table45[[#All],[Country]]=B1079,Table45[[#All],[Year]],"")))*100))</f>
        <v/>
      </c>
      <c r="M1079" s="3" t="str">
        <f t="shared" si="37"/>
        <v/>
      </c>
    </row>
    <row r="1080" spans="1:13" ht="20.399999999999999" x14ac:dyDescent="0.25">
      <c r="A1080" s="2" t="s">
        <v>212</v>
      </c>
      <c r="B1080" s="2" t="s">
        <v>111</v>
      </c>
      <c r="C1080" s="4"/>
      <c r="D1080" s="4"/>
      <c r="E1080" s="4"/>
      <c r="F1080" s="4"/>
      <c r="G1080" s="4"/>
      <c r="H1080" s="4"/>
      <c r="I1080" s="4"/>
      <c r="J1080" s="4" t="str">
        <f t="shared" si="36"/>
        <v/>
      </c>
      <c r="K1080" s="4"/>
      <c r="L1080" s="4">
        <f t="array" ref="L1080">(IF(ISERROR(INDEX(Table45[[#All],[Upper secondary completion rate (%)]],MATCH(MAX(IF(Table45[[#All],[Country]]=B1080,Table45[[#All],[Year]],0)),IF(Table45[[#All],[Country]]=B1080,Table45[[#All],[Year]],"")))),"",INDEX(Table45[[#All],[Upper secondary completion rate (%)]],MATCH(MAX(IF(Table45[[#All],[Country]]=B1080,Table45[[#All],[Year]],0)),IF(Table45[[#All],[Country]]=B1080,Table45[[#All],[Year]],"")))*100))</f>
        <v>20.736750000000001</v>
      </c>
      <c r="M1080" s="4">
        <f t="shared" si="37"/>
        <v>20.736750000000001</v>
      </c>
    </row>
    <row r="1081" spans="1:13" ht="20.399999999999999" x14ac:dyDescent="0.25">
      <c r="A1081" s="2" t="s">
        <v>212</v>
      </c>
      <c r="B1081" s="2" t="s">
        <v>112</v>
      </c>
      <c r="C1081" s="3"/>
      <c r="D1081" s="3"/>
      <c r="E1081" s="3"/>
      <c r="F1081" s="3"/>
      <c r="G1081" s="3"/>
      <c r="H1081" s="3"/>
      <c r="I1081" s="3"/>
      <c r="J1081" s="3" t="str">
        <f t="shared" si="36"/>
        <v/>
      </c>
      <c r="K1081" s="3"/>
      <c r="L1081" s="3" t="str">
        <f t="array" ref="L1081">(IF(ISERROR(INDEX(Table45[[#All],[Upper secondary completion rate (%)]],MATCH(MAX(IF(Table45[[#All],[Country]]=B1081,Table45[[#All],[Year]],0)),IF(Table45[[#All],[Country]]=B1081,Table45[[#All],[Year]],"")))),"",INDEX(Table45[[#All],[Upper secondary completion rate (%)]],MATCH(MAX(IF(Table45[[#All],[Country]]=B1081,Table45[[#All],[Year]],0)),IF(Table45[[#All],[Country]]=B1081,Table45[[#All],[Year]],"")))*100))</f>
        <v/>
      </c>
      <c r="M1081" s="3" t="str">
        <f t="shared" si="37"/>
        <v/>
      </c>
    </row>
    <row r="1082" spans="1:13" ht="20.399999999999999" x14ac:dyDescent="0.25">
      <c r="A1082" s="2" t="s">
        <v>212</v>
      </c>
      <c r="B1082" s="2" t="s">
        <v>113</v>
      </c>
      <c r="C1082" s="4"/>
      <c r="D1082" s="4"/>
      <c r="E1082" s="4"/>
      <c r="F1082" s="4"/>
      <c r="G1082" s="4"/>
      <c r="H1082" s="4"/>
      <c r="I1082" s="4"/>
      <c r="J1082" s="4" t="str">
        <f t="shared" si="36"/>
        <v/>
      </c>
      <c r="K1082" s="4"/>
      <c r="L1082" s="4">
        <f t="array" ref="L1082">(IF(ISERROR(INDEX(Table45[[#All],[Upper secondary completion rate (%)]],MATCH(MAX(IF(Table45[[#All],[Country]]=B1082,Table45[[#All],[Year]],0)),IF(Table45[[#All],[Country]]=B1082,Table45[[#All],[Year]],"")))),"",INDEX(Table45[[#All],[Upper secondary completion rate (%)]],MATCH(MAX(IF(Table45[[#All],[Country]]=B1082,Table45[[#All],[Year]],0)),IF(Table45[[#All],[Country]]=B1082,Table45[[#All],[Year]],"")))*100))</f>
        <v>48.508679999999998</v>
      </c>
      <c r="M1082" s="4">
        <f t="shared" si="37"/>
        <v>48.508679999999998</v>
      </c>
    </row>
    <row r="1083" spans="1:13" ht="20.399999999999999" x14ac:dyDescent="0.25">
      <c r="A1083" s="2" t="s">
        <v>212</v>
      </c>
      <c r="B1083" s="2" t="s">
        <v>114</v>
      </c>
      <c r="C1083" s="3"/>
      <c r="D1083" s="3"/>
      <c r="E1083" s="3"/>
      <c r="F1083" s="3"/>
      <c r="G1083" s="3"/>
      <c r="H1083" s="3"/>
      <c r="I1083" s="3"/>
      <c r="J1083" s="3" t="str">
        <f t="shared" si="36"/>
        <v/>
      </c>
      <c r="K1083" s="3"/>
      <c r="L1083" s="3" t="str">
        <f t="array" ref="L1083">(IF(ISERROR(INDEX(Table45[[#All],[Upper secondary completion rate (%)]],MATCH(MAX(IF(Table45[[#All],[Country]]=B1083,Table45[[#All],[Year]],0)),IF(Table45[[#All],[Country]]=B1083,Table45[[#All],[Year]],"")))),"",INDEX(Table45[[#All],[Upper secondary completion rate (%)]],MATCH(MAX(IF(Table45[[#All],[Country]]=B1083,Table45[[#All],[Year]],0)),IF(Table45[[#All],[Country]]=B1083,Table45[[#All],[Year]],"")))*100))</f>
        <v/>
      </c>
      <c r="M1083" s="3" t="str">
        <f t="shared" si="37"/>
        <v/>
      </c>
    </row>
    <row r="1084" spans="1:13" ht="20.399999999999999" x14ac:dyDescent="0.25">
      <c r="A1084" s="2" t="s">
        <v>212</v>
      </c>
      <c r="B1084" s="2" t="s">
        <v>115</v>
      </c>
      <c r="C1084" s="4"/>
      <c r="D1084" s="4"/>
      <c r="E1084" s="4"/>
      <c r="F1084" s="4"/>
      <c r="G1084" s="4"/>
      <c r="H1084" s="4"/>
      <c r="I1084" s="4"/>
      <c r="J1084" s="4" t="str">
        <f t="shared" si="36"/>
        <v/>
      </c>
      <c r="K1084" s="4"/>
      <c r="L1084" s="4" t="str">
        <f t="array" ref="L1084">(IF(ISERROR(INDEX(Table45[[#All],[Upper secondary completion rate (%)]],MATCH(MAX(IF(Table45[[#All],[Country]]=B1084,Table45[[#All],[Year]],0)),IF(Table45[[#All],[Country]]=B1084,Table45[[#All],[Year]],"")))),"",INDEX(Table45[[#All],[Upper secondary completion rate (%)]],MATCH(MAX(IF(Table45[[#All],[Country]]=B1084,Table45[[#All],[Year]],0)),IF(Table45[[#All],[Country]]=B1084,Table45[[#All],[Year]],"")))*100))</f>
        <v/>
      </c>
      <c r="M1084" s="4" t="str">
        <f t="shared" si="37"/>
        <v/>
      </c>
    </row>
    <row r="1085" spans="1:13" ht="20.399999999999999" x14ac:dyDescent="0.25">
      <c r="A1085" s="2" t="s">
        <v>212</v>
      </c>
      <c r="B1085" s="2" t="s">
        <v>116</v>
      </c>
      <c r="C1085" s="3"/>
      <c r="D1085" s="3"/>
      <c r="E1085" s="3"/>
      <c r="F1085" s="3"/>
      <c r="G1085" s="3"/>
      <c r="H1085" s="3"/>
      <c r="I1085" s="3"/>
      <c r="J1085" s="3" t="str">
        <f t="shared" si="36"/>
        <v/>
      </c>
      <c r="K1085" s="3"/>
      <c r="L1085" s="3">
        <f t="array" ref="L1085">(IF(ISERROR(INDEX(Table45[[#All],[Upper secondary completion rate (%)]],MATCH(MAX(IF(Table45[[#All],[Country]]=B1085,Table45[[#All],[Year]],0)),IF(Table45[[#All],[Country]]=B1085,Table45[[#All],[Year]],"")))),"",INDEX(Table45[[#All],[Upper secondary completion rate (%)]],MATCH(MAX(IF(Table45[[#All],[Country]]=B1085,Table45[[#All],[Year]],0)),IF(Table45[[#All],[Country]]=B1085,Table45[[#All],[Year]],"")))*100))</f>
        <v>43.469000000000001</v>
      </c>
      <c r="M1085" s="3">
        <f t="shared" si="37"/>
        <v>43.469000000000001</v>
      </c>
    </row>
    <row r="1086" spans="1:13" ht="20.399999999999999" x14ac:dyDescent="0.25">
      <c r="A1086" s="2" t="s">
        <v>212</v>
      </c>
      <c r="B1086" s="2" t="s">
        <v>117</v>
      </c>
      <c r="C1086" s="4"/>
      <c r="D1086" s="4"/>
      <c r="E1086" s="4"/>
      <c r="F1086" s="6">
        <v>45.271239999999999</v>
      </c>
      <c r="G1086" s="4"/>
      <c r="H1086" s="4"/>
      <c r="I1086" s="4"/>
      <c r="J1086" s="4">
        <f t="shared" si="36"/>
        <v>45.271239999999999</v>
      </c>
      <c r="K1086" s="4"/>
      <c r="L1086" s="4">
        <f t="array" ref="L1086">(IF(ISERROR(INDEX(Table45[[#All],[Upper secondary completion rate (%)]],MATCH(MAX(IF(Table45[[#All],[Country]]=B1086,Table45[[#All],[Year]],0)),IF(Table45[[#All],[Country]]=B1086,Table45[[#All],[Year]],"")))),"",INDEX(Table45[[#All],[Upper secondary completion rate (%)]],MATCH(MAX(IF(Table45[[#All],[Country]]=B1086,Table45[[#All],[Year]],0)),IF(Table45[[#All],[Country]]=B1086,Table45[[#All],[Year]],"")))*100))</f>
        <v>76.517529999999994</v>
      </c>
      <c r="M1086" s="4">
        <f t="shared" si="37"/>
        <v>45.271239999999999</v>
      </c>
    </row>
    <row r="1087" spans="1:13" ht="20.399999999999999" x14ac:dyDescent="0.25">
      <c r="A1087" s="2" t="s">
        <v>212</v>
      </c>
      <c r="B1087" s="2" t="s">
        <v>118</v>
      </c>
      <c r="C1087" s="3"/>
      <c r="D1087" s="3"/>
      <c r="E1087" s="3"/>
      <c r="F1087" s="3"/>
      <c r="G1087" s="3"/>
      <c r="H1087" s="3"/>
      <c r="I1087" s="3"/>
      <c r="J1087" s="3" t="str">
        <f t="shared" si="36"/>
        <v/>
      </c>
      <c r="K1087" s="3"/>
      <c r="L1087" s="3" t="str">
        <f t="array" ref="L1087">(IF(ISERROR(INDEX(Table45[[#All],[Upper secondary completion rate (%)]],MATCH(MAX(IF(Table45[[#All],[Country]]=B1087,Table45[[#All],[Year]],0)),IF(Table45[[#All],[Country]]=B1087,Table45[[#All],[Year]],"")))),"",INDEX(Table45[[#All],[Upper secondary completion rate (%)]],MATCH(MAX(IF(Table45[[#All],[Country]]=B1087,Table45[[#All],[Year]],0)),IF(Table45[[#All],[Country]]=B1087,Table45[[#All],[Year]],"")))*100))</f>
        <v/>
      </c>
      <c r="M1087" s="3" t="str">
        <f t="shared" si="37"/>
        <v/>
      </c>
    </row>
    <row r="1088" spans="1:13" ht="20.399999999999999" x14ac:dyDescent="0.25">
      <c r="A1088" s="2" t="s">
        <v>212</v>
      </c>
      <c r="B1088" s="2" t="s">
        <v>119</v>
      </c>
      <c r="C1088" s="4"/>
      <c r="D1088" s="6">
        <v>8.6343300000000003</v>
      </c>
      <c r="E1088" s="4"/>
      <c r="F1088" s="4"/>
      <c r="G1088" s="4"/>
      <c r="H1088" s="4"/>
      <c r="I1088" s="4"/>
      <c r="J1088" s="4">
        <f t="shared" si="36"/>
        <v>8.6343300000000003</v>
      </c>
      <c r="K1088" s="4"/>
      <c r="L1088" s="4">
        <f t="array" ref="L1088">(IF(ISERROR(INDEX(Table45[[#All],[Upper secondary completion rate (%)]],MATCH(MAX(IF(Table45[[#All],[Country]]=B1088,Table45[[#All],[Year]],0)),IF(Table45[[#All],[Country]]=B1088,Table45[[#All],[Year]],"")))),"",INDEX(Table45[[#All],[Upper secondary completion rate (%)]],MATCH(MAX(IF(Table45[[#All],[Country]]=B1088,Table45[[#All],[Year]],0)),IF(Table45[[#All],[Country]]=B1088,Table45[[#All],[Year]],"")))*100))</f>
        <v>9.3506300000000007</v>
      </c>
      <c r="M1088" s="4">
        <f t="shared" si="37"/>
        <v>8.6343300000000003</v>
      </c>
    </row>
    <row r="1089" spans="1:13" ht="20.399999999999999" x14ac:dyDescent="0.25">
      <c r="A1089" s="2" t="s">
        <v>212</v>
      </c>
      <c r="B1089" s="2" t="s">
        <v>120</v>
      </c>
      <c r="C1089" s="3"/>
      <c r="D1089" s="3"/>
      <c r="E1089" s="3"/>
      <c r="F1089" s="3"/>
      <c r="G1089" s="3"/>
      <c r="H1089" s="3"/>
      <c r="I1089" s="3"/>
      <c r="J1089" s="3" t="str">
        <f t="shared" si="36"/>
        <v/>
      </c>
      <c r="K1089" s="3"/>
      <c r="L1089" s="3" t="str">
        <f t="array" ref="L1089">(IF(ISERROR(INDEX(Table45[[#All],[Upper secondary completion rate (%)]],MATCH(MAX(IF(Table45[[#All],[Country]]=B1089,Table45[[#All],[Year]],0)),IF(Table45[[#All],[Country]]=B1089,Table45[[#All],[Year]],"")))),"",INDEX(Table45[[#All],[Upper secondary completion rate (%)]],MATCH(MAX(IF(Table45[[#All],[Country]]=B1089,Table45[[#All],[Year]],0)),IF(Table45[[#All],[Country]]=B1089,Table45[[#All],[Year]],"")))*100))</f>
        <v/>
      </c>
      <c r="M1089" s="3" t="str">
        <f t="shared" si="37"/>
        <v/>
      </c>
    </row>
    <row r="1090" spans="1:13" ht="20.399999999999999" x14ac:dyDescent="0.25">
      <c r="A1090" s="2" t="s">
        <v>212</v>
      </c>
      <c r="B1090" s="2" t="s">
        <v>121</v>
      </c>
      <c r="C1090" s="4"/>
      <c r="D1090" s="4"/>
      <c r="E1090" s="4"/>
      <c r="F1090" s="6">
        <v>34.686300000000003</v>
      </c>
      <c r="G1090" s="4"/>
      <c r="H1090" s="4"/>
      <c r="I1090" s="4"/>
      <c r="J1090" s="4">
        <f t="shared" si="36"/>
        <v>34.686300000000003</v>
      </c>
      <c r="K1090" s="4"/>
      <c r="L1090" s="4">
        <f t="array" ref="L1090">(IF(ISERROR(INDEX(Table45[[#All],[Upper secondary completion rate (%)]],MATCH(MAX(IF(Table45[[#All],[Country]]=B1090,Table45[[#All],[Year]],0)),IF(Table45[[#All],[Country]]=B1090,Table45[[#All],[Year]],"")))),"",INDEX(Table45[[#All],[Upper secondary completion rate (%)]],MATCH(MAX(IF(Table45[[#All],[Country]]=B1090,Table45[[#All],[Year]],0)),IF(Table45[[#All],[Country]]=B1090,Table45[[#All],[Year]],"")))*100))</f>
        <v>32.296289999999999</v>
      </c>
      <c r="M1090" s="4">
        <f t="shared" si="37"/>
        <v>34.686300000000003</v>
      </c>
    </row>
    <row r="1091" spans="1:13" ht="20.399999999999999" x14ac:dyDescent="0.25">
      <c r="A1091" s="2" t="s">
        <v>212</v>
      </c>
      <c r="B1091" s="2" t="s">
        <v>122</v>
      </c>
      <c r="C1091" s="3"/>
      <c r="D1091" s="3"/>
      <c r="E1091" s="3"/>
      <c r="F1091" s="3"/>
      <c r="G1091" s="3"/>
      <c r="H1091" s="3"/>
      <c r="I1091" s="3"/>
      <c r="J1091" s="3" t="str">
        <f t="shared" si="36"/>
        <v/>
      </c>
      <c r="K1091" s="3"/>
      <c r="L1091" s="3" t="str">
        <f t="array" ref="L1091">(IF(ISERROR(INDEX(Table45[[#All],[Upper secondary completion rate (%)]],MATCH(MAX(IF(Table45[[#All],[Country]]=B1091,Table45[[#All],[Year]],0)),IF(Table45[[#All],[Country]]=B1091,Table45[[#All],[Year]],"")))),"",INDEX(Table45[[#All],[Upper secondary completion rate (%)]],MATCH(MAX(IF(Table45[[#All],[Country]]=B1091,Table45[[#All],[Year]],0)),IF(Table45[[#All],[Country]]=B1091,Table45[[#All],[Year]],"")))*100))</f>
        <v/>
      </c>
      <c r="M1091" s="3" t="str">
        <f t="shared" si="37"/>
        <v/>
      </c>
    </row>
    <row r="1092" spans="1:13" ht="20.399999999999999" x14ac:dyDescent="0.25">
      <c r="A1092" s="2" t="s">
        <v>212</v>
      </c>
      <c r="B1092" s="2" t="s">
        <v>123</v>
      </c>
      <c r="C1092" s="4"/>
      <c r="D1092" s="6"/>
      <c r="E1092" s="4"/>
      <c r="F1092" s="4"/>
      <c r="G1092" s="4"/>
      <c r="H1092" s="4"/>
      <c r="I1092" s="4"/>
      <c r="J1092" s="4" t="str">
        <f t="shared" si="36"/>
        <v/>
      </c>
      <c r="K1092" s="4"/>
      <c r="L1092" s="4">
        <f t="array" ref="L1092">(IF(ISERROR(INDEX(Table45[[#All],[Upper secondary completion rate (%)]],MATCH(MAX(IF(Table45[[#All],[Country]]=B1092,Table45[[#All],[Year]],0)),IF(Table45[[#All],[Country]]=B1092,Table45[[#All],[Year]],"")))),"",INDEX(Table45[[#All],[Upper secondary completion rate (%)]],MATCH(MAX(IF(Table45[[#All],[Country]]=B1092,Table45[[#All],[Year]],0)),IF(Table45[[#All],[Country]]=B1092,Table45[[#All],[Year]],"")))*100))</f>
        <v>50.555499999999995</v>
      </c>
      <c r="M1092" s="4">
        <f t="shared" si="37"/>
        <v>50.555499999999995</v>
      </c>
    </row>
    <row r="1093" spans="1:13" ht="20.399999999999999" x14ac:dyDescent="0.25">
      <c r="A1093" s="2" t="s">
        <v>212</v>
      </c>
      <c r="B1093" s="2" t="s">
        <v>124</v>
      </c>
      <c r="C1093" s="3"/>
      <c r="D1093" s="3"/>
      <c r="E1093" s="3"/>
      <c r="F1093" s="3"/>
      <c r="G1093" s="3"/>
      <c r="H1093" s="3"/>
      <c r="I1093" s="3"/>
      <c r="J1093" s="3" t="str">
        <f t="shared" si="36"/>
        <v/>
      </c>
      <c r="K1093" s="3"/>
      <c r="L1093" s="3">
        <f t="array" ref="L1093">(IF(ISERROR(INDEX(Table45[[#All],[Upper secondary completion rate (%)]],MATCH(MAX(IF(Table45[[#All],[Country]]=B1093,Table45[[#All],[Year]],0)),IF(Table45[[#All],[Country]]=B1093,Table45[[#All],[Year]],"")))),"",INDEX(Table45[[#All],[Upper secondary completion rate (%)]],MATCH(MAX(IF(Table45[[#All],[Country]]=B1093,Table45[[#All],[Year]],0)),IF(Table45[[#All],[Country]]=B1093,Table45[[#All],[Year]],"")))*100))</f>
        <v>78.930459999999997</v>
      </c>
      <c r="M1093" s="3">
        <f t="shared" si="37"/>
        <v>78.930459999999997</v>
      </c>
    </row>
    <row r="1094" spans="1:13" ht="20.399999999999999" x14ac:dyDescent="0.25">
      <c r="A1094" s="2" t="s">
        <v>212</v>
      </c>
      <c r="B1094" s="2" t="s">
        <v>125</v>
      </c>
      <c r="C1094" s="4"/>
      <c r="D1094" s="4"/>
      <c r="E1094" s="4"/>
      <c r="F1094" s="4"/>
      <c r="G1094" s="4"/>
      <c r="H1094" s="4"/>
      <c r="I1094" s="4"/>
      <c r="J1094" s="4" t="str">
        <f t="shared" si="36"/>
        <v/>
      </c>
      <c r="K1094" s="4"/>
      <c r="L1094" s="4" t="str">
        <f t="array" ref="L1094">(IF(ISERROR(INDEX(Table45[[#All],[Upper secondary completion rate (%)]],MATCH(MAX(IF(Table45[[#All],[Country]]=B1094,Table45[[#All],[Year]],0)),IF(Table45[[#All],[Country]]=B1094,Table45[[#All],[Year]],"")))),"",INDEX(Table45[[#All],[Upper secondary completion rate (%)]],MATCH(MAX(IF(Table45[[#All],[Country]]=B1094,Table45[[#All],[Year]],0)),IF(Table45[[#All],[Country]]=B1094,Table45[[#All],[Year]],"")))*100))</f>
        <v/>
      </c>
      <c r="M1094" s="4" t="str">
        <f t="shared" si="37"/>
        <v/>
      </c>
    </row>
    <row r="1095" spans="1:13" ht="20.399999999999999" x14ac:dyDescent="0.25">
      <c r="A1095" s="2" t="s">
        <v>212</v>
      </c>
      <c r="B1095" s="2" t="s">
        <v>126</v>
      </c>
      <c r="C1095" s="3"/>
      <c r="D1095" s="3"/>
      <c r="E1095" s="3"/>
      <c r="F1095" s="3"/>
      <c r="G1095" s="3"/>
      <c r="H1095" s="3"/>
      <c r="I1095" s="3"/>
      <c r="J1095" s="3" t="str">
        <f t="shared" si="36"/>
        <v/>
      </c>
      <c r="K1095" s="3"/>
      <c r="L1095" s="3" t="str">
        <f t="array" ref="L1095">(IF(ISERROR(INDEX(Table45[[#All],[Upper secondary completion rate (%)]],MATCH(MAX(IF(Table45[[#All],[Country]]=B1095,Table45[[#All],[Year]],0)),IF(Table45[[#All],[Country]]=B1095,Table45[[#All],[Year]],"")))),"",INDEX(Table45[[#All],[Upper secondary completion rate (%)]],MATCH(MAX(IF(Table45[[#All],[Country]]=B1095,Table45[[#All],[Year]],0)),IF(Table45[[#All],[Country]]=B1095,Table45[[#All],[Year]],"")))*100))</f>
        <v/>
      </c>
      <c r="M1095" s="3" t="str">
        <f t="shared" si="37"/>
        <v/>
      </c>
    </row>
    <row r="1096" spans="1:13" ht="20.399999999999999" x14ac:dyDescent="0.25">
      <c r="A1096" s="2" t="s">
        <v>212</v>
      </c>
      <c r="B1096" s="2" t="s">
        <v>127</v>
      </c>
      <c r="C1096" s="4"/>
      <c r="D1096" s="4"/>
      <c r="E1096" s="6">
        <v>3.0211700000000001</v>
      </c>
      <c r="F1096" s="4"/>
      <c r="G1096" s="4"/>
      <c r="H1096" s="4"/>
      <c r="I1096" s="4"/>
      <c r="J1096" s="4">
        <f t="shared" si="36"/>
        <v>3.0211700000000001</v>
      </c>
      <c r="K1096" s="4"/>
      <c r="L1096" s="4">
        <f t="array" ref="L1096">(IF(ISERROR(INDEX(Table45[[#All],[Upper secondary completion rate (%)]],MATCH(MAX(IF(Table45[[#All],[Country]]=B1096,Table45[[#All],[Year]],0)),IF(Table45[[#All],[Country]]=B1096,Table45[[#All],[Year]],"")))),"",INDEX(Table45[[#All],[Upper secondary completion rate (%)]],MATCH(MAX(IF(Table45[[#All],[Country]]=B1096,Table45[[#All],[Year]],0)),IF(Table45[[#All],[Country]]=B1096,Table45[[#All],[Year]],"")))*100))</f>
        <v>2.9813499999999999</v>
      </c>
      <c r="M1096" s="4">
        <f t="shared" si="37"/>
        <v>3.0211700000000001</v>
      </c>
    </row>
    <row r="1097" spans="1:13" ht="20.399999999999999" x14ac:dyDescent="0.25">
      <c r="A1097" s="2" t="s">
        <v>212</v>
      </c>
      <c r="B1097" s="2" t="s">
        <v>128</v>
      </c>
      <c r="C1097" s="5">
        <v>52.134030000000003</v>
      </c>
      <c r="D1097" s="5">
        <v>52.787460000000003</v>
      </c>
      <c r="E1097" s="3"/>
      <c r="F1097" s="5">
        <v>57.564610000000002</v>
      </c>
      <c r="G1097" s="3"/>
      <c r="H1097" s="3"/>
      <c r="I1097" s="3"/>
      <c r="J1097" s="3">
        <f t="shared" si="36"/>
        <v>57.564610000000002</v>
      </c>
      <c r="K1097" s="3"/>
      <c r="L1097" s="3">
        <f t="array" ref="L1097">(IF(ISERROR(INDEX(Table45[[#All],[Upper secondary completion rate (%)]],MATCH(MAX(IF(Table45[[#All],[Country]]=B1097,Table45[[#All],[Year]],0)),IF(Table45[[#All],[Country]]=B1097,Table45[[#All],[Year]],"")))),"",INDEX(Table45[[#All],[Upper secondary completion rate (%)]],MATCH(MAX(IF(Table45[[#All],[Country]]=B1097,Table45[[#All],[Year]],0)),IF(Table45[[#All],[Country]]=B1097,Table45[[#All],[Year]],"")))*100))</f>
        <v>53.832080000000005</v>
      </c>
      <c r="M1097" s="3">
        <f t="shared" si="37"/>
        <v>57.564610000000002</v>
      </c>
    </row>
    <row r="1098" spans="1:13" ht="20.399999999999999" x14ac:dyDescent="0.25">
      <c r="A1098" s="2" t="s">
        <v>212</v>
      </c>
      <c r="B1098" s="2" t="s">
        <v>129</v>
      </c>
      <c r="C1098" s="4"/>
      <c r="D1098" s="4"/>
      <c r="E1098" s="4"/>
      <c r="F1098" s="4"/>
      <c r="G1098" s="4"/>
      <c r="H1098" s="4"/>
      <c r="I1098" s="4"/>
      <c r="J1098" s="4" t="str">
        <f t="shared" si="36"/>
        <v/>
      </c>
      <c r="K1098" s="4"/>
      <c r="L1098" s="4">
        <f t="array" ref="L1098">(IF(ISERROR(INDEX(Table45[[#All],[Upper secondary completion rate (%)]],MATCH(MAX(IF(Table45[[#All],[Country]]=B1098,Table45[[#All],[Year]],0)),IF(Table45[[#All],[Country]]=B1098,Table45[[#All],[Year]],"")))),"",INDEX(Table45[[#All],[Upper secondary completion rate (%)]],MATCH(MAX(IF(Table45[[#All],[Country]]=B1098,Table45[[#All],[Year]],0)),IF(Table45[[#All],[Country]]=B1098,Table45[[#All],[Year]],"")))*100))</f>
        <v>67.309960000000004</v>
      </c>
      <c r="M1098" s="4">
        <f t="shared" si="37"/>
        <v>67.309960000000004</v>
      </c>
    </row>
    <row r="1099" spans="1:13" ht="20.399999999999999" x14ac:dyDescent="0.25">
      <c r="A1099" s="2" t="s">
        <v>212</v>
      </c>
      <c r="B1099" s="2" t="s">
        <v>130</v>
      </c>
      <c r="C1099" s="3"/>
      <c r="D1099" s="3"/>
      <c r="E1099" s="3"/>
      <c r="F1099" s="3"/>
      <c r="G1099" s="3"/>
      <c r="H1099" s="3"/>
      <c r="I1099" s="3"/>
      <c r="J1099" s="3" t="str">
        <f t="shared" si="36"/>
        <v/>
      </c>
      <c r="K1099" s="3"/>
      <c r="L1099" s="3" t="str">
        <f t="array" ref="L1099">(IF(ISERROR(INDEX(Table45[[#All],[Upper secondary completion rate (%)]],MATCH(MAX(IF(Table45[[#All],[Country]]=B1099,Table45[[#All],[Year]],0)),IF(Table45[[#All],[Country]]=B1099,Table45[[#All],[Year]],"")))),"",INDEX(Table45[[#All],[Upper secondary completion rate (%)]],MATCH(MAX(IF(Table45[[#All],[Country]]=B1099,Table45[[#All],[Year]],0)),IF(Table45[[#All],[Country]]=B1099,Table45[[#All],[Year]],"")))*100))</f>
        <v/>
      </c>
      <c r="M1099" s="3" t="str">
        <f t="shared" si="37"/>
        <v/>
      </c>
    </row>
    <row r="1100" spans="1:13" ht="20.399999999999999" x14ac:dyDescent="0.25">
      <c r="A1100" s="2" t="s">
        <v>212</v>
      </c>
      <c r="B1100" s="2" t="s">
        <v>131</v>
      </c>
      <c r="C1100" s="4"/>
      <c r="D1100" s="4"/>
      <c r="E1100" s="6">
        <v>21.261749999999999</v>
      </c>
      <c r="F1100" s="4"/>
      <c r="G1100" s="4"/>
      <c r="H1100" s="4"/>
      <c r="I1100" s="4"/>
      <c r="J1100" s="4">
        <f t="shared" si="36"/>
        <v>21.261749999999999</v>
      </c>
      <c r="K1100" s="4"/>
      <c r="L1100" s="4">
        <f t="array" ref="L1100">(IF(ISERROR(INDEX(Table45[[#All],[Upper secondary completion rate (%)]],MATCH(MAX(IF(Table45[[#All],[Country]]=B1100,Table45[[#All],[Year]],0)),IF(Table45[[#All],[Country]]=B1100,Table45[[#All],[Year]],"")))),"",INDEX(Table45[[#All],[Upper secondary completion rate (%)]],MATCH(MAX(IF(Table45[[#All],[Country]]=B1100,Table45[[#All],[Year]],0)),IF(Table45[[#All],[Country]]=B1100,Table45[[#All],[Year]],"")))*100))</f>
        <v>21.707460000000001</v>
      </c>
      <c r="M1100" s="4">
        <f t="shared" si="37"/>
        <v>21.261749999999999</v>
      </c>
    </row>
    <row r="1101" spans="1:13" ht="20.399999999999999" x14ac:dyDescent="0.25">
      <c r="A1101" s="2" t="s">
        <v>212</v>
      </c>
      <c r="B1101" s="2" t="s">
        <v>132</v>
      </c>
      <c r="C1101" s="3"/>
      <c r="D1101" s="3"/>
      <c r="E1101" s="3"/>
      <c r="F1101" s="3"/>
      <c r="G1101" s="3"/>
      <c r="H1101" s="3"/>
      <c r="I1101" s="3"/>
      <c r="J1101" s="3" t="str">
        <f t="shared" si="36"/>
        <v/>
      </c>
      <c r="K1101" s="3"/>
      <c r="L1101" s="3" t="str">
        <f t="array" ref="L1101">(IF(ISERROR(INDEX(Table45[[#All],[Upper secondary completion rate (%)]],MATCH(MAX(IF(Table45[[#All],[Country]]=B1101,Table45[[#All],[Year]],0)),IF(Table45[[#All],[Country]]=B1101,Table45[[#All],[Year]],"")))),"",INDEX(Table45[[#All],[Upper secondary completion rate (%)]],MATCH(MAX(IF(Table45[[#All],[Country]]=B1101,Table45[[#All],[Year]],0)),IF(Table45[[#All],[Country]]=B1101,Table45[[#All],[Year]],"")))*100))</f>
        <v/>
      </c>
      <c r="M1101" s="3" t="str">
        <f t="shared" si="37"/>
        <v/>
      </c>
    </row>
    <row r="1102" spans="1:13" ht="20.399999999999999" x14ac:dyDescent="0.25">
      <c r="A1102" s="2" t="s">
        <v>212</v>
      </c>
      <c r="B1102" s="2" t="s">
        <v>133</v>
      </c>
      <c r="C1102" s="4"/>
      <c r="D1102" s="4"/>
      <c r="E1102" s="4"/>
      <c r="F1102" s="4"/>
      <c r="G1102" s="6">
        <v>52.136360000000003</v>
      </c>
      <c r="H1102" s="4"/>
      <c r="I1102" s="4"/>
      <c r="J1102" s="4">
        <f t="shared" si="36"/>
        <v>52.136360000000003</v>
      </c>
      <c r="K1102" s="4"/>
      <c r="L1102" s="4">
        <f t="array" ref="L1102">(IF(ISERROR(INDEX(Table45[[#All],[Upper secondary completion rate (%)]],MATCH(MAX(IF(Table45[[#All],[Country]]=B1102,Table45[[#All],[Year]],0)),IF(Table45[[#All],[Country]]=B1102,Table45[[#All],[Year]],"")))),"",INDEX(Table45[[#All],[Upper secondary completion rate (%)]],MATCH(MAX(IF(Table45[[#All],[Country]]=B1102,Table45[[#All],[Year]],0)),IF(Table45[[#All],[Country]]=B1102,Table45[[#All],[Year]],"")))*100))</f>
        <v>54.650570000000002</v>
      </c>
      <c r="M1102" s="4">
        <f t="shared" si="37"/>
        <v>52.136360000000003</v>
      </c>
    </row>
    <row r="1103" spans="1:13" ht="20.399999999999999" x14ac:dyDescent="0.25">
      <c r="A1103" s="2" t="s">
        <v>212</v>
      </c>
      <c r="B1103" s="2" t="s">
        <v>134</v>
      </c>
      <c r="C1103" s="3"/>
      <c r="D1103" s="3"/>
      <c r="E1103" s="3"/>
      <c r="F1103" s="3"/>
      <c r="G1103" s="3"/>
      <c r="H1103" s="3"/>
      <c r="I1103" s="3"/>
      <c r="J1103" s="3" t="str">
        <f t="shared" si="36"/>
        <v/>
      </c>
      <c r="K1103" s="3"/>
      <c r="L1103" s="3">
        <f t="array" ref="L1103">(IF(ISERROR(INDEX(Table45[[#All],[Upper secondary completion rate (%)]],MATCH(MAX(IF(Table45[[#All],[Country]]=B1103,Table45[[#All],[Year]],0)),IF(Table45[[#All],[Country]]=B1103,Table45[[#All],[Year]],"")))),"",INDEX(Table45[[#All],[Upper secondary completion rate (%)]],MATCH(MAX(IF(Table45[[#All],[Country]]=B1103,Table45[[#All],[Year]],0)),IF(Table45[[#All],[Country]]=B1103,Table45[[#All],[Year]],"")))*100))</f>
        <v>53.293100000000003</v>
      </c>
      <c r="M1103" s="3">
        <f t="shared" si="37"/>
        <v>53.293100000000003</v>
      </c>
    </row>
    <row r="1104" spans="1:13" ht="20.399999999999999" x14ac:dyDescent="0.25">
      <c r="A1104" s="2" t="s">
        <v>212</v>
      </c>
      <c r="B1104" s="2" t="s">
        <v>135</v>
      </c>
      <c r="C1104" s="4"/>
      <c r="D1104" s="4"/>
      <c r="E1104" s="4"/>
      <c r="F1104" s="4"/>
      <c r="G1104" s="4"/>
      <c r="H1104" s="4"/>
      <c r="I1104" s="4"/>
      <c r="J1104" s="4" t="str">
        <f t="shared" si="36"/>
        <v/>
      </c>
      <c r="K1104" s="4"/>
      <c r="L1104" s="4" t="str">
        <f t="array" ref="L1104">(IF(ISERROR(INDEX(Table45[[#All],[Upper secondary completion rate (%)]],MATCH(MAX(IF(Table45[[#All],[Country]]=B1104,Table45[[#All],[Year]],0)),IF(Table45[[#All],[Country]]=B1104,Table45[[#All],[Year]],"")))),"",INDEX(Table45[[#All],[Upper secondary completion rate (%)]],MATCH(MAX(IF(Table45[[#All],[Country]]=B1104,Table45[[#All],[Year]],0)),IF(Table45[[#All],[Country]]=B1104,Table45[[#All],[Year]],"")))*100))</f>
        <v/>
      </c>
      <c r="M1104" s="4" t="str">
        <f t="shared" si="37"/>
        <v/>
      </c>
    </row>
    <row r="1105" spans="1:13" ht="20.399999999999999" x14ac:dyDescent="0.25">
      <c r="A1105" s="2" t="s">
        <v>212</v>
      </c>
      <c r="B1105" s="2" t="s">
        <v>136</v>
      </c>
      <c r="C1105" s="3"/>
      <c r="D1105" s="3"/>
      <c r="E1105" s="3"/>
      <c r="F1105" s="3"/>
      <c r="G1105" s="3"/>
      <c r="H1105" s="3"/>
      <c r="I1105" s="3"/>
      <c r="J1105" s="3" t="str">
        <f t="shared" si="36"/>
        <v/>
      </c>
      <c r="K1105" s="3"/>
      <c r="L1105" s="3" t="str">
        <f t="array" ref="L1105">(IF(ISERROR(INDEX(Table45[[#All],[Upper secondary completion rate (%)]],MATCH(MAX(IF(Table45[[#All],[Country]]=B1105,Table45[[#All],[Year]],0)),IF(Table45[[#All],[Country]]=B1105,Table45[[#All],[Year]],"")))),"",INDEX(Table45[[#All],[Upper secondary completion rate (%)]],MATCH(MAX(IF(Table45[[#All],[Country]]=B1105,Table45[[#All],[Year]],0)),IF(Table45[[#All],[Country]]=B1105,Table45[[#All],[Year]],"")))*100))</f>
        <v/>
      </c>
      <c r="M1105" s="3" t="str">
        <f t="shared" si="37"/>
        <v/>
      </c>
    </row>
    <row r="1106" spans="1:13" ht="20.399999999999999" x14ac:dyDescent="0.25">
      <c r="A1106" s="2" t="s">
        <v>212</v>
      </c>
      <c r="B1106" s="2" t="s">
        <v>137</v>
      </c>
      <c r="C1106" s="4"/>
      <c r="D1106" s="4"/>
      <c r="E1106" s="4"/>
      <c r="F1106" s="4"/>
      <c r="G1106" s="4"/>
      <c r="H1106" s="4"/>
      <c r="I1106" s="4"/>
      <c r="J1106" s="4" t="str">
        <f t="shared" si="36"/>
        <v/>
      </c>
      <c r="K1106" s="4"/>
      <c r="L1106" s="4">
        <f t="array" ref="L1106">(IF(ISERROR(INDEX(Table45[[#All],[Upper secondary completion rate (%)]],MATCH(MAX(IF(Table45[[#All],[Country]]=B1106,Table45[[#All],[Year]],0)),IF(Table45[[#All],[Country]]=B1106,Table45[[#All],[Year]],"")))),"",INDEX(Table45[[#All],[Upper secondary completion rate (%)]],MATCH(MAX(IF(Table45[[#All],[Country]]=B1106,Table45[[#All],[Year]],0)),IF(Table45[[#All],[Country]]=B1106,Table45[[#All],[Year]],"")))*100))</f>
        <v>75.49127</v>
      </c>
      <c r="M1106" s="4">
        <f t="shared" si="37"/>
        <v>75.49127</v>
      </c>
    </row>
    <row r="1107" spans="1:13" ht="20.399999999999999" x14ac:dyDescent="0.25">
      <c r="A1107" s="2" t="s">
        <v>212</v>
      </c>
      <c r="B1107" s="2" t="s">
        <v>138</v>
      </c>
      <c r="C1107" s="3"/>
      <c r="D1107" s="3"/>
      <c r="E1107" s="3"/>
      <c r="F1107" s="3"/>
      <c r="G1107" s="3"/>
      <c r="H1107" s="3"/>
      <c r="I1107" s="3"/>
      <c r="J1107" s="3" t="str">
        <f t="shared" si="36"/>
        <v/>
      </c>
      <c r="K1107" s="3"/>
      <c r="L1107" s="3">
        <f t="array" ref="L1107">(IF(ISERROR(INDEX(Table45[[#All],[Upper secondary completion rate (%)]],MATCH(MAX(IF(Table45[[#All],[Country]]=B1107,Table45[[#All],[Year]],0)),IF(Table45[[#All],[Country]]=B1107,Table45[[#All],[Year]],"")))),"",INDEX(Table45[[#All],[Upper secondary completion rate (%)]],MATCH(MAX(IF(Table45[[#All],[Country]]=B1107,Table45[[#All],[Year]],0)),IF(Table45[[#All],[Country]]=B1107,Table45[[#All],[Year]],"")))*100))</f>
        <v>64.576350000000005</v>
      </c>
      <c r="M1107" s="3">
        <f t="shared" si="37"/>
        <v>64.576350000000005</v>
      </c>
    </row>
    <row r="1108" spans="1:13" ht="20.399999999999999" x14ac:dyDescent="0.25">
      <c r="A1108" s="2" t="s">
        <v>212</v>
      </c>
      <c r="B1108" s="2" t="s">
        <v>139</v>
      </c>
      <c r="C1108" s="4"/>
      <c r="D1108" s="4"/>
      <c r="E1108" s="4"/>
      <c r="F1108" s="4"/>
      <c r="G1108" s="4"/>
      <c r="H1108" s="4"/>
      <c r="I1108" s="4"/>
      <c r="J1108" s="4" t="str">
        <f t="shared" si="36"/>
        <v/>
      </c>
      <c r="K1108" s="4"/>
      <c r="L1108" s="4">
        <f t="array" ref="L1108">(IF(ISERROR(INDEX(Table45[[#All],[Upper secondary completion rate (%)]],MATCH(MAX(IF(Table45[[#All],[Country]]=B1108,Table45[[#All],[Year]],0)),IF(Table45[[#All],[Country]]=B1108,Table45[[#All],[Year]],"")))),"",INDEX(Table45[[#All],[Upper secondary completion rate (%)]],MATCH(MAX(IF(Table45[[#All],[Country]]=B1108,Table45[[#All],[Year]],0)),IF(Table45[[#All],[Country]]=B1108,Table45[[#All],[Year]],"")))*100))</f>
        <v>88.823180000000008</v>
      </c>
      <c r="M1108" s="4">
        <f t="shared" si="37"/>
        <v>88.823180000000008</v>
      </c>
    </row>
    <row r="1109" spans="1:13" ht="20.399999999999999" x14ac:dyDescent="0.25">
      <c r="A1109" s="2" t="s">
        <v>212</v>
      </c>
      <c r="B1109" s="2" t="s">
        <v>140</v>
      </c>
      <c r="C1109" s="3"/>
      <c r="D1109" s="3"/>
      <c r="E1109" s="3"/>
      <c r="F1109" s="3"/>
      <c r="G1109" s="3"/>
      <c r="H1109" s="3"/>
      <c r="I1109" s="3"/>
      <c r="J1109" s="3" t="str">
        <f t="shared" si="36"/>
        <v/>
      </c>
      <c r="K1109" s="3"/>
      <c r="L1109" s="3">
        <f t="array" ref="L1109">(IF(ISERROR(INDEX(Table45[[#All],[Upper secondary completion rate (%)]],MATCH(MAX(IF(Table45[[#All],[Country]]=B1109,Table45[[#All],[Year]],0)),IF(Table45[[#All],[Country]]=B1109,Table45[[#All],[Year]],"")))),"",INDEX(Table45[[#All],[Upper secondary completion rate (%)]],MATCH(MAX(IF(Table45[[#All],[Country]]=B1109,Table45[[#All],[Year]],0)),IF(Table45[[#All],[Country]]=B1109,Table45[[#All],[Year]],"")))*100))</f>
        <v>55.569849999999995</v>
      </c>
      <c r="M1109" s="3">
        <f t="shared" si="37"/>
        <v>55.569849999999995</v>
      </c>
    </row>
    <row r="1110" spans="1:13" ht="20.399999999999999" x14ac:dyDescent="0.25">
      <c r="A1110" s="2" t="s">
        <v>212</v>
      </c>
      <c r="B1110" s="2" t="s">
        <v>141</v>
      </c>
      <c r="C1110" s="4"/>
      <c r="D1110" s="4"/>
      <c r="E1110" s="4"/>
      <c r="F1110" s="4"/>
      <c r="G1110" s="4"/>
      <c r="H1110" s="4"/>
      <c r="I1110" s="4"/>
      <c r="J1110" s="4" t="str">
        <f t="shared" si="36"/>
        <v/>
      </c>
      <c r="K1110" s="4"/>
      <c r="L1110" s="4" t="str">
        <f t="array" ref="L1110">(IF(ISERROR(INDEX(Table45[[#All],[Upper secondary completion rate (%)]],MATCH(MAX(IF(Table45[[#All],[Country]]=B1110,Table45[[#All],[Year]],0)),IF(Table45[[#All],[Country]]=B1110,Table45[[#All],[Year]],"")))),"",INDEX(Table45[[#All],[Upper secondary completion rate (%)]],MATCH(MAX(IF(Table45[[#All],[Country]]=B1110,Table45[[#All],[Year]],0)),IF(Table45[[#All],[Country]]=B1110,Table45[[#All],[Year]],"")))*100))</f>
        <v/>
      </c>
      <c r="M1110" s="4" t="str">
        <f t="shared" si="37"/>
        <v/>
      </c>
    </row>
    <row r="1111" spans="1:13" ht="20.399999999999999" x14ac:dyDescent="0.25">
      <c r="A1111" s="2" t="s">
        <v>212</v>
      </c>
      <c r="B1111" s="2" t="s">
        <v>142</v>
      </c>
      <c r="C1111" s="3"/>
      <c r="D1111" s="3"/>
      <c r="E1111" s="3"/>
      <c r="F1111" s="3"/>
      <c r="G1111" s="3"/>
      <c r="H1111" s="3"/>
      <c r="I1111" s="3"/>
      <c r="J1111" s="3" t="str">
        <f t="shared" si="36"/>
        <v/>
      </c>
      <c r="K1111" s="3"/>
      <c r="L1111" s="3" t="str">
        <f t="array" ref="L1111">(IF(ISERROR(INDEX(Table45[[#All],[Upper secondary completion rate (%)]],MATCH(MAX(IF(Table45[[#All],[Country]]=B1111,Table45[[#All],[Year]],0)),IF(Table45[[#All],[Country]]=B1111,Table45[[#All],[Year]],"")))),"",INDEX(Table45[[#All],[Upper secondary completion rate (%)]],MATCH(MAX(IF(Table45[[#All],[Country]]=B1111,Table45[[#All],[Year]],0)),IF(Table45[[#All],[Country]]=B1111,Table45[[#All],[Year]],"")))*100))</f>
        <v/>
      </c>
      <c r="M1111" s="3" t="str">
        <f t="shared" si="37"/>
        <v/>
      </c>
    </row>
    <row r="1112" spans="1:13" ht="20.399999999999999" x14ac:dyDescent="0.25">
      <c r="A1112" s="2" t="s">
        <v>212</v>
      </c>
      <c r="B1112" s="2" t="s">
        <v>143</v>
      </c>
      <c r="C1112" s="4"/>
      <c r="D1112" s="4"/>
      <c r="E1112" s="4"/>
      <c r="F1112" s="4"/>
      <c r="G1112" s="4"/>
      <c r="H1112" s="4"/>
      <c r="I1112" s="4"/>
      <c r="J1112" s="4" t="str">
        <f t="shared" si="36"/>
        <v/>
      </c>
      <c r="K1112" s="4"/>
      <c r="L1112" s="4">
        <f t="array" ref="L1112">(IF(ISERROR(INDEX(Table45[[#All],[Upper secondary completion rate (%)]],MATCH(MAX(IF(Table45[[#All],[Country]]=B1112,Table45[[#All],[Year]],0)),IF(Table45[[#All],[Country]]=B1112,Table45[[#All],[Year]],"")))),"",INDEX(Table45[[#All],[Upper secondary completion rate (%)]],MATCH(MAX(IF(Table45[[#All],[Country]]=B1112,Table45[[#All],[Year]],0)),IF(Table45[[#All],[Country]]=B1112,Table45[[#All],[Year]],"")))*100))</f>
        <v>53.56718</v>
      </c>
      <c r="M1112" s="4">
        <f t="shared" si="37"/>
        <v>53.56718</v>
      </c>
    </row>
    <row r="1113" spans="1:13" ht="20.399999999999999" x14ac:dyDescent="0.25">
      <c r="A1113" s="2" t="s">
        <v>212</v>
      </c>
      <c r="B1113" s="2" t="s">
        <v>144</v>
      </c>
      <c r="C1113" s="3"/>
      <c r="D1113" s="3"/>
      <c r="E1113" s="3"/>
      <c r="F1113" s="3"/>
      <c r="G1113" s="3"/>
      <c r="H1113" s="3"/>
      <c r="I1113" s="3"/>
      <c r="J1113" s="3" t="str">
        <f t="shared" si="36"/>
        <v/>
      </c>
      <c r="K1113" s="3"/>
      <c r="L1113" s="3">
        <f t="array" ref="L1113">(IF(ISERROR(INDEX(Table45[[#All],[Upper secondary completion rate (%)]],MATCH(MAX(IF(Table45[[#All],[Country]]=B1113,Table45[[#All],[Year]],0)),IF(Table45[[#All],[Country]]=B1113,Table45[[#All],[Year]],"")))),"",INDEX(Table45[[#All],[Upper secondary completion rate (%)]],MATCH(MAX(IF(Table45[[#All],[Country]]=B1113,Table45[[#All],[Year]],0)),IF(Table45[[#All],[Country]]=B1113,Table45[[#All],[Year]],"")))*100))</f>
        <v>76.043559999999999</v>
      </c>
      <c r="M1113" s="3">
        <f t="shared" si="37"/>
        <v>76.043559999999999</v>
      </c>
    </row>
    <row r="1114" spans="1:13" ht="20.399999999999999" x14ac:dyDescent="0.25">
      <c r="A1114" s="2" t="s">
        <v>3</v>
      </c>
      <c r="B1114" s="2" t="s">
        <v>145</v>
      </c>
      <c r="C1114" s="4"/>
      <c r="D1114" s="4">
        <v>2.1479400000000002</v>
      </c>
      <c r="E1114" s="4">
        <v>2.0335100000000002</v>
      </c>
      <c r="F1114" s="4">
        <v>1.87639</v>
      </c>
      <c r="G1114" s="4">
        <v>3.0819800000000002</v>
      </c>
      <c r="H1114" s="4">
        <v>1.83551</v>
      </c>
      <c r="I1114" s="4"/>
      <c r="J1114" s="4">
        <f t="shared" si="36"/>
        <v>1.83551</v>
      </c>
      <c r="K1114" s="4" t="str">
        <f t="array" ref="K1114">INDEX($J$3:$J$4464,MATCH(B1114&amp;"Rate of out-of-school children of primary school age, female (household survey data) (%)",$B$3:$B$4464&amp;$A$3:$A$4464,0))</f>
        <v/>
      </c>
      <c r="L1114" s="4">
        <f t="array" ref="L1114">(IF(ISERROR(INDEX(Table34[Out-of-school children (%) - primary],MATCH(MAX(IF(Table34[Country]=B1114,Table34[Year],0)),IF(Table34[Country]=B1114,Table34[Year],"")))),"",INDEX(Table34[Out-of-school children (%) - primary],MATCH(MAX(IF(Table34[Country]=B1114,Table34[Year],0)),IF(Table34[Country]=B1114,Table34[Year],"")))*100))</f>
        <v>0.52766999999999997</v>
      </c>
      <c r="M1114" s="4">
        <f t="shared" si="37"/>
        <v>1.83551</v>
      </c>
    </row>
    <row r="1115" spans="1:13" ht="20.399999999999999" x14ac:dyDescent="0.25">
      <c r="A1115" s="2" t="s">
        <v>212</v>
      </c>
      <c r="B1115" s="2" t="s">
        <v>146</v>
      </c>
      <c r="C1115" s="5">
        <v>11.27694</v>
      </c>
      <c r="D1115" s="3"/>
      <c r="E1115" s="3"/>
      <c r="F1115" s="3"/>
      <c r="G1115" s="3"/>
      <c r="H1115" s="5">
        <v>19.205010000000001</v>
      </c>
      <c r="I1115" s="3"/>
      <c r="J1115" s="3">
        <f t="shared" si="36"/>
        <v>19.205010000000001</v>
      </c>
      <c r="K1115" s="3"/>
      <c r="L1115" s="3">
        <f t="array" ref="L1115">(IF(ISERROR(INDEX(Table45[[#All],[Upper secondary completion rate (%)]],MATCH(MAX(IF(Table45[[#All],[Country]]=B1115,Table45[[#All],[Year]],0)),IF(Table45[[#All],[Country]]=B1115,Table45[[#All],[Year]],"")))),"",INDEX(Table45[[#All],[Upper secondary completion rate (%)]],MATCH(MAX(IF(Table45[[#All],[Country]]=B1115,Table45[[#All],[Year]],0)),IF(Table45[[#All],[Country]]=B1115,Table45[[#All],[Year]],"")))*100))</f>
        <v>8.7409099999999995</v>
      </c>
      <c r="M1115" s="3">
        <f t="shared" si="37"/>
        <v>19.205010000000001</v>
      </c>
    </row>
    <row r="1116" spans="1:13" ht="20.399999999999999" x14ac:dyDescent="0.25">
      <c r="A1116" s="2" t="s">
        <v>212</v>
      </c>
      <c r="B1116" s="2" t="s">
        <v>147</v>
      </c>
      <c r="C1116" s="4"/>
      <c r="D1116" s="4"/>
      <c r="E1116" s="4"/>
      <c r="F1116" s="4"/>
      <c r="G1116" s="4"/>
      <c r="H1116" s="4"/>
      <c r="I1116" s="4"/>
      <c r="J1116" s="4" t="str">
        <f t="shared" si="36"/>
        <v/>
      </c>
      <c r="K1116" s="4"/>
      <c r="L1116" s="4" t="str">
        <f t="array" ref="L1116">(IF(ISERROR(INDEX(Table45[[#All],[Upper secondary completion rate (%)]],MATCH(MAX(IF(Table45[[#All],[Country]]=B1116,Table45[[#All],[Year]],0)),IF(Table45[[#All],[Country]]=B1116,Table45[[#All],[Year]],"")))),"",INDEX(Table45[[#All],[Upper secondary completion rate (%)]],MATCH(MAX(IF(Table45[[#All],[Country]]=B1116,Table45[[#All],[Year]],0)),IF(Table45[[#All],[Country]]=B1116,Table45[[#All],[Year]],"")))*100))</f>
        <v/>
      </c>
      <c r="M1116" s="4" t="str">
        <f t="shared" si="37"/>
        <v/>
      </c>
    </row>
    <row r="1117" spans="1:13" ht="20.399999999999999" x14ac:dyDescent="0.25">
      <c r="A1117" s="2" t="s">
        <v>212</v>
      </c>
      <c r="B1117" s="2" t="s">
        <v>148</v>
      </c>
      <c r="C1117" s="3"/>
      <c r="D1117" s="3"/>
      <c r="E1117" s="5">
        <v>73.709860000000006</v>
      </c>
      <c r="F1117" s="3"/>
      <c r="G1117" s="3"/>
      <c r="H1117" s="3"/>
      <c r="I1117" s="3"/>
      <c r="J1117" s="3">
        <f t="shared" si="36"/>
        <v>73.709860000000006</v>
      </c>
      <c r="K1117" s="3"/>
      <c r="L1117" s="3">
        <f t="array" ref="L1117">(IF(ISERROR(INDEX(Table45[[#All],[Upper secondary completion rate (%)]],MATCH(MAX(IF(Table45[[#All],[Country]]=B1117,Table45[[#All],[Year]],0)),IF(Table45[[#All],[Country]]=B1117,Table45[[#All],[Year]],"")))),"",INDEX(Table45[[#All],[Upper secondary completion rate (%)]],MATCH(MAX(IF(Table45[[#All],[Country]]=B1117,Table45[[#All],[Year]],0)),IF(Table45[[#All],[Country]]=B1117,Table45[[#All],[Year]],"")))*100))</f>
        <v>68.498490000000004</v>
      </c>
      <c r="M1117" s="3">
        <f t="shared" si="37"/>
        <v>73.709860000000006</v>
      </c>
    </row>
    <row r="1118" spans="1:13" ht="20.399999999999999" x14ac:dyDescent="0.25">
      <c r="A1118" s="2" t="s">
        <v>212</v>
      </c>
      <c r="B1118" s="2" t="s">
        <v>149</v>
      </c>
      <c r="C1118" s="4"/>
      <c r="D1118" s="4"/>
      <c r="E1118" s="4"/>
      <c r="F1118" s="4"/>
      <c r="G1118" s="4"/>
      <c r="H1118" s="4"/>
      <c r="I1118" s="4"/>
      <c r="J1118" s="4" t="str">
        <f t="shared" si="36"/>
        <v/>
      </c>
      <c r="K1118" s="4"/>
      <c r="L1118" s="4" t="str">
        <f t="array" ref="L1118">(IF(ISERROR(INDEX(Table45[[#All],[Upper secondary completion rate (%)]],MATCH(MAX(IF(Table45[[#All],[Country]]=B1118,Table45[[#All],[Year]],0)),IF(Table45[[#All],[Country]]=B1118,Table45[[#All],[Year]],"")))),"",INDEX(Table45[[#All],[Upper secondary completion rate (%)]],MATCH(MAX(IF(Table45[[#All],[Country]]=B1118,Table45[[#All],[Year]],0)),IF(Table45[[#All],[Country]]=B1118,Table45[[#All],[Year]],"")))*100))</f>
        <v/>
      </c>
      <c r="M1118" s="4" t="str">
        <f t="shared" si="37"/>
        <v/>
      </c>
    </row>
    <row r="1119" spans="1:13" ht="20.399999999999999" x14ac:dyDescent="0.25">
      <c r="A1119" s="2" t="s">
        <v>212</v>
      </c>
      <c r="B1119" s="2" t="s">
        <v>150</v>
      </c>
      <c r="C1119" s="3"/>
      <c r="D1119" s="3"/>
      <c r="E1119" s="3"/>
      <c r="F1119" s="3"/>
      <c r="G1119" s="3"/>
      <c r="H1119" s="3"/>
      <c r="I1119" s="3"/>
      <c r="J1119" s="3" t="str">
        <f t="shared" si="36"/>
        <v/>
      </c>
      <c r="K1119" s="3"/>
      <c r="L1119" s="3" t="str">
        <f t="array" ref="L1119">(IF(ISERROR(INDEX(Table45[[#All],[Upper secondary completion rate (%)]],MATCH(MAX(IF(Table45[[#All],[Country]]=B1119,Table45[[#All],[Year]],0)),IF(Table45[[#All],[Country]]=B1119,Table45[[#All],[Year]],"")))),"",INDEX(Table45[[#All],[Upper secondary completion rate (%)]],MATCH(MAX(IF(Table45[[#All],[Country]]=B1119,Table45[[#All],[Year]],0)),IF(Table45[[#All],[Country]]=B1119,Table45[[#All],[Year]],"")))*100))</f>
        <v/>
      </c>
      <c r="M1119" s="3" t="str">
        <f t="shared" si="37"/>
        <v/>
      </c>
    </row>
    <row r="1120" spans="1:13" ht="20.399999999999999" x14ac:dyDescent="0.25">
      <c r="A1120" s="2" t="s">
        <v>212</v>
      </c>
      <c r="B1120" s="2" t="s">
        <v>151</v>
      </c>
      <c r="C1120" s="4"/>
      <c r="D1120" s="4"/>
      <c r="E1120" s="4"/>
      <c r="F1120" s="4"/>
      <c r="G1120" s="4"/>
      <c r="H1120" s="4"/>
      <c r="I1120" s="4"/>
      <c r="J1120" s="4" t="str">
        <f t="shared" si="36"/>
        <v/>
      </c>
      <c r="K1120" s="4"/>
      <c r="L1120" s="4" t="str">
        <f t="array" ref="L1120">(IF(ISERROR(INDEX(Table45[[#All],[Upper secondary completion rate (%)]],MATCH(MAX(IF(Table45[[#All],[Country]]=B1120,Table45[[#All],[Year]],0)),IF(Table45[[#All],[Country]]=B1120,Table45[[#All],[Year]],"")))),"",INDEX(Table45[[#All],[Upper secondary completion rate (%)]],MATCH(MAX(IF(Table45[[#All],[Country]]=B1120,Table45[[#All],[Year]],0)),IF(Table45[[#All],[Country]]=B1120,Table45[[#All],[Year]],"")))*100))</f>
        <v/>
      </c>
      <c r="M1120" s="4" t="str">
        <f t="shared" si="37"/>
        <v/>
      </c>
    </row>
    <row r="1121" spans="1:13" ht="20.399999999999999" x14ac:dyDescent="0.25">
      <c r="A1121" s="2" t="s">
        <v>212</v>
      </c>
      <c r="B1121" s="2" t="s">
        <v>152</v>
      </c>
      <c r="C1121" s="3"/>
      <c r="D1121" s="3"/>
      <c r="E1121" s="3"/>
      <c r="F1121" s="3"/>
      <c r="G1121" s="3"/>
      <c r="H1121" s="3"/>
      <c r="I1121" s="3"/>
      <c r="J1121" s="3" t="str">
        <f t="shared" si="36"/>
        <v/>
      </c>
      <c r="K1121" s="3"/>
      <c r="L1121" s="3" t="str">
        <f t="array" ref="L1121">(IF(ISERROR(INDEX(Table45[[#All],[Upper secondary completion rate (%)]],MATCH(MAX(IF(Table45[[#All],[Country]]=B1121,Table45[[#All],[Year]],0)),IF(Table45[[#All],[Country]]=B1121,Table45[[#All],[Year]],"")))),"",INDEX(Table45[[#All],[Upper secondary completion rate (%)]],MATCH(MAX(IF(Table45[[#All],[Country]]=B1121,Table45[[#All],[Year]],0)),IF(Table45[[#All],[Country]]=B1121,Table45[[#All],[Year]],"")))*100))</f>
        <v/>
      </c>
      <c r="M1121" s="3" t="str">
        <f t="shared" si="37"/>
        <v/>
      </c>
    </row>
    <row r="1122" spans="1:13" ht="20.399999999999999" x14ac:dyDescent="0.25">
      <c r="A1122" s="2" t="s">
        <v>212</v>
      </c>
      <c r="B1122" s="2" t="s">
        <v>153</v>
      </c>
      <c r="C1122" s="4"/>
      <c r="D1122" s="4"/>
      <c r="E1122" s="4"/>
      <c r="F1122" s="4"/>
      <c r="G1122" s="4"/>
      <c r="H1122" s="4"/>
      <c r="I1122" s="4"/>
      <c r="J1122" s="4" t="str">
        <f t="shared" si="36"/>
        <v/>
      </c>
      <c r="K1122" s="4"/>
      <c r="L1122" s="4" t="str">
        <f t="array" ref="L1122">(IF(ISERROR(INDEX(Table45[[#All],[Upper secondary completion rate (%)]],MATCH(MAX(IF(Table45[[#All],[Country]]=B1122,Table45[[#All],[Year]],0)),IF(Table45[[#All],[Country]]=B1122,Table45[[#All],[Year]],"")))),"",INDEX(Table45[[#All],[Upper secondary completion rate (%)]],MATCH(MAX(IF(Table45[[#All],[Country]]=B1122,Table45[[#All],[Year]],0)),IF(Table45[[#All],[Country]]=B1122,Table45[[#All],[Year]],"")))*100))</f>
        <v/>
      </c>
      <c r="M1122" s="4" t="str">
        <f t="shared" si="37"/>
        <v/>
      </c>
    </row>
    <row r="1123" spans="1:13" ht="20.399999999999999" x14ac:dyDescent="0.25">
      <c r="A1123" s="2" t="s">
        <v>212</v>
      </c>
      <c r="B1123" s="2" t="s">
        <v>154</v>
      </c>
      <c r="C1123" s="3"/>
      <c r="D1123" s="5">
        <v>9.6261500000000009</v>
      </c>
      <c r="E1123" s="3"/>
      <c r="F1123" s="3"/>
      <c r="G1123" s="3"/>
      <c r="H1123" s="3"/>
      <c r="I1123" s="3"/>
      <c r="J1123" s="3">
        <f t="shared" si="36"/>
        <v>9.6261500000000009</v>
      </c>
      <c r="K1123" s="3"/>
      <c r="L1123" s="3">
        <f t="array" ref="L1123">(IF(ISERROR(INDEX(Table45[[#All],[Upper secondary completion rate (%)]],MATCH(MAX(IF(Table45[[#All],[Country]]=B1123,Table45[[#All],[Year]],0)),IF(Table45[[#All],[Country]]=B1123,Table45[[#All],[Year]],"")))),"",INDEX(Table45[[#All],[Upper secondary completion rate (%)]],MATCH(MAX(IF(Table45[[#All],[Country]]=B1123,Table45[[#All],[Year]],0)),IF(Table45[[#All],[Country]]=B1123,Table45[[#All],[Year]],"")))*100))</f>
        <v>11.193960000000001</v>
      </c>
      <c r="M1123" s="3">
        <f t="shared" si="37"/>
        <v>9.6261500000000009</v>
      </c>
    </row>
    <row r="1124" spans="1:13" ht="20.399999999999999" x14ac:dyDescent="0.25">
      <c r="A1124" s="2" t="s">
        <v>212</v>
      </c>
      <c r="B1124" s="2" t="s">
        <v>155</v>
      </c>
      <c r="C1124" s="4"/>
      <c r="D1124" s="6">
        <v>40.888950000000001</v>
      </c>
      <c r="E1124" s="4"/>
      <c r="F1124" s="4"/>
      <c r="G1124" s="4"/>
      <c r="H1124" s="4"/>
      <c r="I1124" s="4"/>
      <c r="J1124" s="4">
        <f t="shared" si="36"/>
        <v>40.888950000000001</v>
      </c>
      <c r="K1124" s="4"/>
      <c r="L1124" s="4">
        <f t="array" ref="L1124">(IF(ISERROR(INDEX(Table45[[#All],[Upper secondary completion rate (%)]],MATCH(MAX(IF(Table45[[#All],[Country]]=B1124,Table45[[#All],[Year]],0)),IF(Table45[[#All],[Country]]=B1124,Table45[[#All],[Year]],"")))),"",INDEX(Table45[[#All],[Upper secondary completion rate (%)]],MATCH(MAX(IF(Table45[[#All],[Country]]=B1124,Table45[[#All],[Year]],0)),IF(Table45[[#All],[Country]]=B1124,Table45[[#All],[Year]],"")))*100))</f>
        <v>60.613170000000004</v>
      </c>
      <c r="M1124" s="4">
        <f t="shared" si="37"/>
        <v>40.888950000000001</v>
      </c>
    </row>
    <row r="1125" spans="1:13" ht="20.399999999999999" x14ac:dyDescent="0.25">
      <c r="A1125" s="2" t="s">
        <v>212</v>
      </c>
      <c r="B1125" s="2" t="s">
        <v>156</v>
      </c>
      <c r="C1125" s="3"/>
      <c r="D1125" s="3"/>
      <c r="E1125" s="3"/>
      <c r="F1125" s="3"/>
      <c r="G1125" s="3"/>
      <c r="H1125" s="3"/>
      <c r="I1125" s="3"/>
      <c r="J1125" s="3" t="str">
        <f t="shared" si="36"/>
        <v/>
      </c>
      <c r="K1125" s="3"/>
      <c r="L1125" s="3" t="str">
        <f t="array" ref="L1125">(IF(ISERROR(INDEX(Table45[[#All],[Upper secondary completion rate (%)]],MATCH(MAX(IF(Table45[[#All],[Country]]=B1125,Table45[[#All],[Year]],0)),IF(Table45[[#All],[Country]]=B1125,Table45[[#All],[Year]],"")))),"",INDEX(Table45[[#All],[Upper secondary completion rate (%)]],MATCH(MAX(IF(Table45[[#All],[Country]]=B1125,Table45[[#All],[Year]],0)),IF(Table45[[#All],[Country]]=B1125,Table45[[#All],[Year]],"")))*100))</f>
        <v/>
      </c>
      <c r="M1125" s="3" t="str">
        <f t="shared" si="37"/>
        <v/>
      </c>
    </row>
    <row r="1126" spans="1:13" ht="20.399999999999999" x14ac:dyDescent="0.25">
      <c r="A1126" s="2" t="s">
        <v>212</v>
      </c>
      <c r="B1126" s="2" t="s">
        <v>157</v>
      </c>
      <c r="C1126" s="4"/>
      <c r="D1126" s="4"/>
      <c r="E1126" s="4"/>
      <c r="F1126" s="6">
        <v>22.834879999999998</v>
      </c>
      <c r="G1126" s="4"/>
      <c r="H1126" s="4"/>
      <c r="I1126" s="4"/>
      <c r="J1126" s="4">
        <f t="shared" si="36"/>
        <v>22.834879999999998</v>
      </c>
      <c r="K1126" s="4"/>
      <c r="L1126" s="4">
        <f t="array" ref="L1126">(IF(ISERROR(INDEX(Table45[[#All],[Upper secondary completion rate (%)]],MATCH(MAX(IF(Table45[[#All],[Country]]=B1126,Table45[[#All],[Year]],0)),IF(Table45[[#All],[Country]]=B1126,Table45[[#All],[Year]],"")))),"",INDEX(Table45[[#All],[Upper secondary completion rate (%)]],MATCH(MAX(IF(Table45[[#All],[Country]]=B1126,Table45[[#All],[Year]],0)),IF(Table45[[#All],[Country]]=B1126,Table45[[#All],[Year]],"")))*100))</f>
        <v>21.949819999999999</v>
      </c>
      <c r="M1126" s="4">
        <f t="shared" si="37"/>
        <v>22.834879999999998</v>
      </c>
    </row>
    <row r="1127" spans="1:13" ht="20.399999999999999" x14ac:dyDescent="0.25">
      <c r="A1127" s="2" t="s">
        <v>212</v>
      </c>
      <c r="B1127" s="2" t="s">
        <v>158</v>
      </c>
      <c r="C1127" s="3"/>
      <c r="D1127" s="3"/>
      <c r="E1127" s="3"/>
      <c r="F1127" s="3"/>
      <c r="G1127" s="3"/>
      <c r="H1127" s="3"/>
      <c r="I1127" s="3"/>
      <c r="J1127" s="3" t="str">
        <f t="shared" si="36"/>
        <v/>
      </c>
      <c r="K1127" s="3"/>
      <c r="L1127" s="3" t="str">
        <f t="array" ref="L1127">(IF(ISERROR(INDEX(Table45[[#All],[Upper secondary completion rate (%)]],MATCH(MAX(IF(Table45[[#All],[Country]]=B1127,Table45[[#All],[Year]],0)),IF(Table45[[#All],[Country]]=B1127,Table45[[#All],[Year]],"")))),"",INDEX(Table45[[#All],[Upper secondary completion rate (%)]],MATCH(MAX(IF(Table45[[#All],[Country]]=B1127,Table45[[#All],[Year]],0)),IF(Table45[[#All],[Country]]=B1127,Table45[[#All],[Year]],"")))*100))</f>
        <v/>
      </c>
      <c r="M1127" s="3" t="str">
        <f t="shared" si="37"/>
        <v/>
      </c>
    </row>
    <row r="1128" spans="1:13" ht="20.399999999999999" x14ac:dyDescent="0.25">
      <c r="A1128" s="2" t="s">
        <v>212</v>
      </c>
      <c r="B1128" s="2" t="s">
        <v>159</v>
      </c>
      <c r="C1128" s="4"/>
      <c r="D1128" s="4"/>
      <c r="E1128" s="4"/>
      <c r="F1128" s="4"/>
      <c r="G1128" s="4"/>
      <c r="H1128" s="4"/>
      <c r="I1128" s="4"/>
      <c r="J1128" s="4" t="str">
        <f t="shared" si="36"/>
        <v/>
      </c>
      <c r="K1128" s="4"/>
      <c r="L1128" s="4">
        <f t="array" ref="L1128">(IF(ISERROR(INDEX(Table45[[#All],[Upper secondary completion rate (%)]],MATCH(MAX(IF(Table45[[#All],[Country]]=B1128,Table45[[#All],[Year]],0)),IF(Table45[[#All],[Country]]=B1128,Table45[[#All],[Year]],"")))),"",INDEX(Table45[[#All],[Upper secondary completion rate (%)]],MATCH(MAX(IF(Table45[[#All],[Country]]=B1128,Table45[[#All],[Year]],0)),IF(Table45[[#All],[Country]]=B1128,Table45[[#All],[Year]],"")))*100))</f>
        <v>89.700729999999993</v>
      </c>
      <c r="M1128" s="4">
        <f t="shared" si="37"/>
        <v>89.700729999999993</v>
      </c>
    </row>
    <row r="1129" spans="1:13" ht="20.399999999999999" x14ac:dyDescent="0.25">
      <c r="A1129" s="2" t="s">
        <v>212</v>
      </c>
      <c r="B1129" s="2" t="s">
        <v>160</v>
      </c>
      <c r="C1129" s="3"/>
      <c r="D1129" s="3"/>
      <c r="E1129" s="3"/>
      <c r="F1129" s="3"/>
      <c r="G1129" s="3"/>
      <c r="H1129" s="3"/>
      <c r="I1129" s="3"/>
      <c r="J1129" s="3" t="str">
        <f t="shared" si="36"/>
        <v/>
      </c>
      <c r="K1129" s="3"/>
      <c r="L1129" s="3">
        <f t="array" ref="L1129">(IF(ISERROR(INDEX(Table45[[#All],[Upper secondary completion rate (%)]],MATCH(MAX(IF(Table45[[#All],[Country]]=B1129,Table45[[#All],[Year]],0)),IF(Table45[[#All],[Country]]=B1129,Table45[[#All],[Year]],"")))),"",INDEX(Table45[[#All],[Upper secondary completion rate (%)]],MATCH(MAX(IF(Table45[[#All],[Country]]=B1129,Table45[[#All],[Year]],0)),IF(Table45[[#All],[Country]]=B1129,Table45[[#All],[Year]],"")))*100))</f>
        <v>86.681200000000004</v>
      </c>
      <c r="M1129" s="3">
        <f t="shared" si="37"/>
        <v>86.681200000000004</v>
      </c>
    </row>
    <row r="1130" spans="1:13" ht="20.399999999999999" x14ac:dyDescent="0.25">
      <c r="A1130" s="2" t="s">
        <v>212</v>
      </c>
      <c r="B1130" s="2" t="s">
        <v>161</v>
      </c>
      <c r="C1130" s="4"/>
      <c r="D1130" s="4"/>
      <c r="E1130" s="4"/>
      <c r="F1130" s="4"/>
      <c r="G1130" s="4"/>
      <c r="H1130" s="4"/>
      <c r="I1130" s="4"/>
      <c r="J1130" s="4" t="str">
        <f t="shared" si="36"/>
        <v/>
      </c>
      <c r="K1130" s="4"/>
      <c r="L1130" s="4" t="str">
        <f t="array" ref="L1130">(IF(ISERROR(INDEX(Table45[[#All],[Upper secondary completion rate (%)]],MATCH(MAX(IF(Table45[[#All],[Country]]=B1130,Table45[[#All],[Year]],0)),IF(Table45[[#All],[Country]]=B1130,Table45[[#All],[Year]],"")))),"",INDEX(Table45[[#All],[Upper secondary completion rate (%)]],MATCH(MAX(IF(Table45[[#All],[Country]]=B1130,Table45[[#All],[Year]],0)),IF(Table45[[#All],[Country]]=B1130,Table45[[#All],[Year]],"")))*100))</f>
        <v/>
      </c>
      <c r="M1130" s="4" t="str">
        <f t="shared" si="37"/>
        <v/>
      </c>
    </row>
    <row r="1131" spans="1:13" ht="20.399999999999999" x14ac:dyDescent="0.25">
      <c r="A1131" s="2" t="s">
        <v>212</v>
      </c>
      <c r="B1131" s="2" t="s">
        <v>162</v>
      </c>
      <c r="C1131" s="3"/>
      <c r="D1131" s="3"/>
      <c r="E1131" s="3"/>
      <c r="F1131" s="3"/>
      <c r="G1131" s="3"/>
      <c r="H1131" s="3"/>
      <c r="I1131" s="3"/>
      <c r="J1131" s="3" t="str">
        <f t="shared" si="36"/>
        <v/>
      </c>
      <c r="K1131" s="3"/>
      <c r="L1131" s="3" t="str">
        <f t="array" ref="L1131">(IF(ISERROR(INDEX(Table45[[#All],[Upper secondary completion rate (%)]],MATCH(MAX(IF(Table45[[#All],[Country]]=B1131,Table45[[#All],[Year]],0)),IF(Table45[[#All],[Country]]=B1131,Table45[[#All],[Year]],"")))),"",INDEX(Table45[[#All],[Upper secondary completion rate (%)]],MATCH(MAX(IF(Table45[[#All],[Country]]=B1131,Table45[[#All],[Year]],0)),IF(Table45[[#All],[Country]]=B1131,Table45[[#All],[Year]],"")))*100))</f>
        <v/>
      </c>
      <c r="M1131" s="3" t="str">
        <f t="shared" si="37"/>
        <v/>
      </c>
    </row>
    <row r="1132" spans="1:13" ht="20.399999999999999" x14ac:dyDescent="0.25">
      <c r="A1132" s="2" t="s">
        <v>212</v>
      </c>
      <c r="B1132" s="2" t="s">
        <v>163</v>
      </c>
      <c r="C1132" s="4"/>
      <c r="D1132" s="6">
        <v>46.005629999999996</v>
      </c>
      <c r="E1132" s="4"/>
      <c r="F1132" s="4"/>
      <c r="G1132" s="4"/>
      <c r="H1132" s="4"/>
      <c r="I1132" s="4"/>
      <c r="J1132" s="4">
        <f t="shared" si="36"/>
        <v>46.005629999999996</v>
      </c>
      <c r="K1132" s="4"/>
      <c r="L1132" s="4">
        <f t="array" ref="L1132">(IF(ISERROR(INDEX(Table45[[#All],[Upper secondary completion rate (%)]],MATCH(MAX(IF(Table45[[#All],[Country]]=B1132,Table45[[#All],[Year]],0)),IF(Table45[[#All],[Country]]=B1132,Table45[[#All],[Year]],"")))),"",INDEX(Table45[[#All],[Upper secondary completion rate (%)]],MATCH(MAX(IF(Table45[[#All],[Country]]=B1132,Table45[[#All],[Year]],0)),IF(Table45[[#All],[Country]]=B1132,Table45[[#All],[Year]],"")))*100))</f>
        <v>41.582320000000003</v>
      </c>
      <c r="M1132" s="4">
        <f t="shared" si="37"/>
        <v>46.005629999999996</v>
      </c>
    </row>
    <row r="1133" spans="1:13" ht="20.399999999999999" x14ac:dyDescent="0.25">
      <c r="A1133" s="2" t="s">
        <v>212</v>
      </c>
      <c r="B1133" s="2" t="s">
        <v>164</v>
      </c>
      <c r="C1133" s="5">
        <v>9.5900700000000008</v>
      </c>
      <c r="D1133" s="3"/>
      <c r="E1133" s="3"/>
      <c r="F1133" s="3"/>
      <c r="G1133" s="3"/>
      <c r="H1133" s="3"/>
      <c r="I1133" s="3"/>
      <c r="J1133" s="3">
        <f t="shared" si="36"/>
        <v>9.5900700000000008</v>
      </c>
      <c r="K1133" s="3"/>
      <c r="L1133" s="3">
        <f t="array" ref="L1133">(IF(ISERROR(INDEX(Table45[[#All],[Upper secondary completion rate (%)]],MATCH(MAX(IF(Table45[[#All],[Country]]=B1133,Table45[[#All],[Year]],0)),IF(Table45[[#All],[Country]]=B1133,Table45[[#All],[Year]],"")))),"",INDEX(Table45[[#All],[Upper secondary completion rate (%)]],MATCH(MAX(IF(Table45[[#All],[Country]]=B1133,Table45[[#All],[Year]],0)),IF(Table45[[#All],[Country]]=B1133,Table45[[#All],[Year]],"")))*100))</f>
        <v>12.096690000000001</v>
      </c>
      <c r="M1133" s="3">
        <f t="shared" si="37"/>
        <v>9.5900700000000008</v>
      </c>
    </row>
    <row r="1134" spans="1:13" ht="20.399999999999999" x14ac:dyDescent="0.25">
      <c r="A1134" s="2" t="s">
        <v>212</v>
      </c>
      <c r="B1134" s="2" t="s">
        <v>165</v>
      </c>
      <c r="C1134" s="4"/>
      <c r="D1134" s="4"/>
      <c r="E1134" s="4"/>
      <c r="F1134" s="4"/>
      <c r="G1134" s="4"/>
      <c r="H1134" s="4"/>
      <c r="I1134" s="4"/>
      <c r="J1134" s="4" t="str">
        <f t="shared" si="36"/>
        <v/>
      </c>
      <c r="K1134" s="4"/>
      <c r="L1134" s="4">
        <f t="array" ref="L1134">(IF(ISERROR(INDEX(Table45[[#All],[Upper secondary completion rate (%)]],MATCH(MAX(IF(Table45[[#All],[Country]]=B1134,Table45[[#All],[Year]],0)),IF(Table45[[#All],[Country]]=B1134,Table45[[#All],[Year]],"")))),"",INDEX(Table45[[#All],[Upper secondary completion rate (%)]],MATCH(MAX(IF(Table45[[#All],[Country]]=B1134,Table45[[#All],[Year]],0)),IF(Table45[[#All],[Country]]=B1134,Table45[[#All],[Year]],"")))*100))</f>
        <v>60.482050000000001</v>
      </c>
      <c r="M1134" s="4">
        <f t="shared" si="37"/>
        <v>60.482050000000001</v>
      </c>
    </row>
    <row r="1135" spans="1:13" ht="20.399999999999999" x14ac:dyDescent="0.25">
      <c r="A1135" s="2" t="s">
        <v>212</v>
      </c>
      <c r="B1135" s="2" t="s">
        <v>166</v>
      </c>
      <c r="C1135" s="3"/>
      <c r="D1135" s="3"/>
      <c r="E1135" s="3"/>
      <c r="F1135" s="3"/>
      <c r="G1135" s="3"/>
      <c r="H1135" s="3"/>
      <c r="I1135" s="3"/>
      <c r="J1135" s="3" t="str">
        <f t="shared" si="36"/>
        <v/>
      </c>
      <c r="K1135" s="3"/>
      <c r="L1135" s="3" t="str">
        <f t="array" ref="L1135">(IF(ISERROR(INDEX(Table45[[#All],[Upper secondary completion rate (%)]],MATCH(MAX(IF(Table45[[#All],[Country]]=B1135,Table45[[#All],[Year]],0)),IF(Table45[[#All],[Country]]=B1135,Table45[[#All],[Year]],"")))),"",INDEX(Table45[[#All],[Upper secondary completion rate (%)]],MATCH(MAX(IF(Table45[[#All],[Country]]=B1135,Table45[[#All],[Year]],0)),IF(Table45[[#All],[Country]]=B1135,Table45[[#All],[Year]],"")))*100))</f>
        <v/>
      </c>
      <c r="M1135" s="3" t="str">
        <f t="shared" si="37"/>
        <v/>
      </c>
    </row>
    <row r="1136" spans="1:13" ht="20.399999999999999" x14ac:dyDescent="0.25">
      <c r="A1136" s="2" t="s">
        <v>212</v>
      </c>
      <c r="B1136" s="2" t="s">
        <v>167</v>
      </c>
      <c r="C1136" s="4"/>
      <c r="D1136" s="4"/>
      <c r="E1136" s="4"/>
      <c r="F1136" s="4"/>
      <c r="G1136" s="6">
        <v>17.74258</v>
      </c>
      <c r="H1136" s="4"/>
      <c r="I1136" s="4"/>
      <c r="J1136" s="4">
        <f t="shared" si="36"/>
        <v>17.74258</v>
      </c>
      <c r="K1136" s="4"/>
      <c r="L1136" s="4">
        <f t="array" ref="L1136">(IF(ISERROR(INDEX(Table45[[#All],[Upper secondary completion rate (%)]],MATCH(MAX(IF(Table45[[#All],[Country]]=B1136,Table45[[#All],[Year]],0)),IF(Table45[[#All],[Country]]=B1136,Table45[[#All],[Year]],"")))),"",INDEX(Table45[[#All],[Upper secondary completion rate (%)]],MATCH(MAX(IF(Table45[[#All],[Country]]=B1136,Table45[[#All],[Year]],0)),IF(Table45[[#All],[Country]]=B1136,Table45[[#All],[Year]],"")))*100))</f>
        <v>22.27497</v>
      </c>
      <c r="M1136" s="4">
        <f t="shared" si="37"/>
        <v>17.74258</v>
      </c>
    </row>
    <row r="1137" spans="1:13" ht="20.399999999999999" x14ac:dyDescent="0.25">
      <c r="A1137" s="2" t="s">
        <v>212</v>
      </c>
      <c r="B1137" s="2" t="s">
        <v>168</v>
      </c>
      <c r="C1137" s="5">
        <v>21.54975</v>
      </c>
      <c r="D1137" s="3"/>
      <c r="E1137" s="3"/>
      <c r="F1137" s="3"/>
      <c r="G1137" s="3"/>
      <c r="H1137" s="3"/>
      <c r="I1137" s="3"/>
      <c r="J1137" s="3">
        <f t="shared" si="36"/>
        <v>21.54975</v>
      </c>
      <c r="K1137" s="3"/>
      <c r="L1137" s="3">
        <f t="array" ref="L1137">(IF(ISERROR(INDEX(Table45[[#All],[Upper secondary completion rate (%)]],MATCH(MAX(IF(Table45[[#All],[Country]]=B1137,Table45[[#All],[Year]],0)),IF(Table45[[#All],[Country]]=B1137,Table45[[#All],[Year]],"")))),"",INDEX(Table45[[#All],[Upper secondary completion rate (%)]],MATCH(MAX(IF(Table45[[#All],[Country]]=B1137,Table45[[#All],[Year]],0)),IF(Table45[[#All],[Country]]=B1137,Table45[[#All],[Year]],"")))*100))</f>
        <v>14.177880000000002</v>
      </c>
      <c r="M1137" s="3">
        <f t="shared" si="37"/>
        <v>21.54975</v>
      </c>
    </row>
    <row r="1138" spans="1:13" ht="20.399999999999999" x14ac:dyDescent="0.25">
      <c r="A1138" s="2" t="s">
        <v>212</v>
      </c>
      <c r="B1138" s="2" t="s">
        <v>169</v>
      </c>
      <c r="C1138" s="6">
        <v>27.423010000000001</v>
      </c>
      <c r="D1138" s="4"/>
      <c r="E1138" s="4"/>
      <c r="F1138" s="4"/>
      <c r="G1138" s="4"/>
      <c r="H1138" s="4"/>
      <c r="I1138" s="4"/>
      <c r="J1138" s="4">
        <f t="shared" ref="J1138:J1201" si="38">IFERROR(LOOKUP(2,1/(C1138:I1138&lt;&gt;""),C1138:I1138),"")</f>
        <v>27.423010000000001</v>
      </c>
      <c r="K1138" s="4"/>
      <c r="L1138" s="4">
        <f t="array" ref="L1138">(IF(ISERROR(INDEX(Table45[[#All],[Upper secondary completion rate (%)]],MATCH(MAX(IF(Table45[[#All],[Country]]=B1138,Table45[[#All],[Year]],0)),IF(Table45[[#All],[Country]]=B1138,Table45[[#All],[Year]],"")))),"",INDEX(Table45[[#All],[Upper secondary completion rate (%)]],MATCH(MAX(IF(Table45[[#All],[Country]]=B1138,Table45[[#All],[Year]],0)),IF(Table45[[#All],[Country]]=B1138,Table45[[#All],[Year]],"")))*100))</f>
        <v>33.87621</v>
      </c>
      <c r="M1138" s="4">
        <f t="shared" ref="M1138:M1201" si="39">IF(ISNUMBER(J1138),J1138,IF(ISNUMBER(K1138),K1138,IF(ISBLANK(L1138),"",L1138)))</f>
        <v>27.423010000000001</v>
      </c>
    </row>
    <row r="1139" spans="1:13" ht="20.399999999999999" x14ac:dyDescent="0.25">
      <c r="A1139" s="2" t="s">
        <v>212</v>
      </c>
      <c r="B1139" s="2" t="s">
        <v>170</v>
      </c>
      <c r="C1139" s="3"/>
      <c r="D1139" s="3"/>
      <c r="E1139" s="3"/>
      <c r="F1139" s="3"/>
      <c r="G1139" s="3"/>
      <c r="H1139" s="3"/>
      <c r="I1139" s="3"/>
      <c r="J1139" s="3" t="str">
        <f t="shared" si="38"/>
        <v/>
      </c>
      <c r="K1139" s="3"/>
      <c r="L1139" s="3">
        <f t="array" ref="L1139">(IF(ISERROR(INDEX(Table45[[#All],[Upper secondary completion rate (%)]],MATCH(MAX(IF(Table45[[#All],[Country]]=B1139,Table45[[#All],[Year]],0)),IF(Table45[[#All],[Country]]=B1139,Table45[[#All],[Year]],"")))),"",INDEX(Table45[[#All],[Upper secondary completion rate (%)]],MATCH(MAX(IF(Table45[[#All],[Country]]=B1139,Table45[[#All],[Year]],0)),IF(Table45[[#All],[Country]]=B1139,Table45[[#All],[Year]],"")))*100))</f>
        <v>92.296170000000004</v>
      </c>
      <c r="M1139" s="3">
        <f t="shared" si="39"/>
        <v>92.296170000000004</v>
      </c>
    </row>
    <row r="1140" spans="1:13" ht="20.399999999999999" x14ac:dyDescent="0.25">
      <c r="A1140" s="2" t="s">
        <v>212</v>
      </c>
      <c r="B1140" s="2" t="s">
        <v>171</v>
      </c>
      <c r="C1140" s="4"/>
      <c r="D1140" s="4"/>
      <c r="E1140" s="4"/>
      <c r="F1140" s="4"/>
      <c r="G1140" s="4"/>
      <c r="H1140" s="4"/>
      <c r="I1140" s="4"/>
      <c r="J1140" s="4" t="str">
        <f t="shared" si="38"/>
        <v/>
      </c>
      <c r="K1140" s="4"/>
      <c r="L1140" s="4">
        <f t="array" ref="L1140">(IF(ISERROR(INDEX(Table45[[#All],[Upper secondary completion rate (%)]],MATCH(MAX(IF(Table45[[#All],[Country]]=B1140,Table45[[#All],[Year]],0)),IF(Table45[[#All],[Country]]=B1140,Table45[[#All],[Year]],"")))),"",INDEX(Table45[[#All],[Upper secondary completion rate (%)]],MATCH(MAX(IF(Table45[[#All],[Country]]=B1140,Table45[[#All],[Year]],0)),IF(Table45[[#All],[Country]]=B1140,Table45[[#All],[Year]],"")))*100))</f>
        <v>83.812880000000007</v>
      </c>
      <c r="M1140" s="4">
        <f t="shared" si="39"/>
        <v>83.812880000000007</v>
      </c>
    </row>
    <row r="1141" spans="1:13" ht="20.399999999999999" x14ac:dyDescent="0.25">
      <c r="A1141" s="2" t="s">
        <v>212</v>
      </c>
      <c r="B1141" s="2" t="s">
        <v>172</v>
      </c>
      <c r="C1141" s="3"/>
      <c r="D1141" s="3"/>
      <c r="E1141" s="3"/>
      <c r="F1141" s="3"/>
      <c r="G1141" s="3"/>
      <c r="H1141" s="3"/>
      <c r="I1141" s="3"/>
      <c r="J1141" s="3" t="str">
        <f t="shared" si="38"/>
        <v/>
      </c>
      <c r="K1141" s="3"/>
      <c r="L1141" s="3" t="str">
        <f t="array" ref="L1141">(IF(ISERROR(INDEX(Table45[[#All],[Upper secondary completion rate (%)]],MATCH(MAX(IF(Table45[[#All],[Country]]=B1141,Table45[[#All],[Year]],0)),IF(Table45[[#All],[Country]]=B1141,Table45[[#All],[Year]],"")))),"",INDEX(Table45[[#All],[Upper secondary completion rate (%)]],MATCH(MAX(IF(Table45[[#All],[Country]]=B1141,Table45[[#All],[Year]],0)),IF(Table45[[#All],[Country]]=B1141,Table45[[#All],[Year]],"")))*100))</f>
        <v/>
      </c>
      <c r="M1141" s="3" t="str">
        <f t="shared" si="39"/>
        <v/>
      </c>
    </row>
    <row r="1142" spans="1:13" ht="20.399999999999999" x14ac:dyDescent="0.25">
      <c r="A1142" s="2" t="s">
        <v>212</v>
      </c>
      <c r="B1142" s="2" t="s">
        <v>173</v>
      </c>
      <c r="C1142" s="4"/>
      <c r="D1142" s="4"/>
      <c r="E1142" s="6">
        <v>74.448610000000002</v>
      </c>
      <c r="F1142" s="4"/>
      <c r="G1142" s="4"/>
      <c r="H1142" s="4"/>
      <c r="I1142" s="4"/>
      <c r="J1142" s="4">
        <f t="shared" si="38"/>
        <v>74.448610000000002</v>
      </c>
      <c r="K1142" s="4"/>
      <c r="L1142" s="4">
        <f t="array" ref="L1142">(IF(ISERROR(INDEX(Table45[[#All],[Upper secondary completion rate (%)]],MATCH(MAX(IF(Table45[[#All],[Country]]=B1142,Table45[[#All],[Year]],0)),IF(Table45[[#All],[Country]]=B1142,Table45[[#All],[Year]],"")))),"",INDEX(Table45[[#All],[Upper secondary completion rate (%)]],MATCH(MAX(IF(Table45[[#All],[Country]]=B1142,Table45[[#All],[Year]],0)),IF(Table45[[#All],[Country]]=B1142,Table45[[#All],[Year]],"")))*100))</f>
        <v>70.390270000000001</v>
      </c>
      <c r="M1142" s="4">
        <f t="shared" si="39"/>
        <v>74.448610000000002</v>
      </c>
    </row>
    <row r="1143" spans="1:13" ht="20.399999999999999" x14ac:dyDescent="0.25">
      <c r="A1143" s="2" t="s">
        <v>212</v>
      </c>
      <c r="B1143" s="2" t="s">
        <v>174</v>
      </c>
      <c r="C1143" s="3"/>
      <c r="D1143" s="3"/>
      <c r="E1143" s="3"/>
      <c r="F1143" s="5">
        <v>52.015540000000001</v>
      </c>
      <c r="G1143" s="3"/>
      <c r="H1143" s="3"/>
      <c r="I1143" s="3"/>
      <c r="J1143" s="3">
        <f t="shared" si="38"/>
        <v>52.015540000000001</v>
      </c>
      <c r="K1143" s="3"/>
      <c r="L1143" s="3" t="str">
        <f t="array" ref="L1143">(IF(ISERROR(INDEX(Table45[[#All],[Upper secondary completion rate (%)]],MATCH(MAX(IF(Table45[[#All],[Country]]=B1143,Table45[[#All],[Year]],0)),IF(Table45[[#All],[Country]]=B1143,Table45[[#All],[Year]],"")))),"",INDEX(Table45[[#All],[Upper secondary completion rate (%)]],MATCH(MAX(IF(Table45[[#All],[Country]]=B1143,Table45[[#All],[Year]],0)),IF(Table45[[#All],[Country]]=B1143,Table45[[#All],[Year]],"")))*100))</f>
        <v/>
      </c>
      <c r="M1143" s="3">
        <f t="shared" si="39"/>
        <v>52.015540000000001</v>
      </c>
    </row>
    <row r="1144" spans="1:13" ht="30.6" x14ac:dyDescent="0.25">
      <c r="A1144" s="2" t="s">
        <v>199</v>
      </c>
      <c r="B1144" s="2" t="s">
        <v>145</v>
      </c>
      <c r="C1144" s="4"/>
      <c r="D1144" s="4"/>
      <c r="E1144" s="4"/>
      <c r="F1144" s="4"/>
      <c r="G1144" s="4"/>
      <c r="H1144" s="4"/>
      <c r="I1144" s="4"/>
      <c r="J1144" s="4" t="str">
        <f t="shared" si="38"/>
        <v/>
      </c>
      <c r="K1144" s="4"/>
      <c r="L1144" s="4">
        <f t="array" ref="L1144">(IF(ISERROR(INDEX(Table34[Out-of-school children (%) - primary],MATCH(MAX(IF(Table34[Country]=B1144,Table34[Year],0)),IF(Table34[Country]=B1144,Table34[Year],"")))),"",INDEX(Table34[Out-of-school children (%) - primary],MATCH(MAX(IF(Table34[Country]=B1144,Table34[Year],0)),IF(Table34[Country]=B1144,Table34[Year],"")))*100))</f>
        <v>0.52766999999999997</v>
      </c>
      <c r="M1144" s="4">
        <f t="shared" si="39"/>
        <v>0.52766999999999997</v>
      </c>
    </row>
    <row r="1145" spans="1:13" ht="20.399999999999999" x14ac:dyDescent="0.25">
      <c r="A1145" s="2" t="s">
        <v>212</v>
      </c>
      <c r="B1145" s="2" t="s">
        <v>176</v>
      </c>
      <c r="C1145" s="3"/>
      <c r="D1145" s="3"/>
      <c r="E1145" s="3"/>
      <c r="F1145" s="3"/>
      <c r="G1145" s="3"/>
      <c r="H1145" s="3"/>
      <c r="I1145" s="3"/>
      <c r="J1145" s="3" t="str">
        <f t="shared" si="38"/>
        <v/>
      </c>
      <c r="K1145" s="3"/>
      <c r="L1145" s="3" t="str">
        <f t="array" ref="L1145">(IF(ISERROR(INDEX(Table45[[#All],[Upper secondary completion rate (%)]],MATCH(MAX(IF(Table45[[#All],[Country]]=B1145,Table45[[#All],[Year]],0)),IF(Table45[[#All],[Country]]=B1145,Table45[[#All],[Year]],"")))),"",INDEX(Table45[[#All],[Upper secondary completion rate (%)]],MATCH(MAX(IF(Table45[[#All],[Country]]=B1145,Table45[[#All],[Year]],0)),IF(Table45[[#All],[Country]]=B1145,Table45[[#All],[Year]],"")))*100))</f>
        <v/>
      </c>
      <c r="M1145" s="3" t="str">
        <f t="shared" si="39"/>
        <v/>
      </c>
    </row>
    <row r="1146" spans="1:13" ht="20.399999999999999" x14ac:dyDescent="0.25">
      <c r="A1146" s="2" t="s">
        <v>212</v>
      </c>
      <c r="B1146" s="2" t="s">
        <v>177</v>
      </c>
      <c r="C1146" s="6">
        <v>12.449960000000001</v>
      </c>
      <c r="D1146" s="4"/>
      <c r="E1146" s="4"/>
      <c r="F1146" s="4"/>
      <c r="G1146" s="6">
        <v>20.527830000000002</v>
      </c>
      <c r="H1146" s="4"/>
      <c r="I1146" s="4"/>
      <c r="J1146" s="4">
        <f t="shared" si="38"/>
        <v>20.527830000000002</v>
      </c>
      <c r="K1146" s="4"/>
      <c r="L1146" s="4">
        <f t="array" ref="L1146">(IF(ISERROR(INDEX(Table45[[#All],[Upper secondary completion rate (%)]],MATCH(MAX(IF(Table45[[#All],[Country]]=B1146,Table45[[#All],[Year]],0)),IF(Table45[[#All],[Country]]=B1146,Table45[[#All],[Year]],"")))),"",INDEX(Table45[[#All],[Upper secondary completion rate (%)]],MATCH(MAX(IF(Table45[[#All],[Country]]=B1146,Table45[[#All],[Year]],0)),IF(Table45[[#All],[Country]]=B1146,Table45[[#All],[Year]],"")))*100))</f>
        <v>20.316390000000002</v>
      </c>
      <c r="M1146" s="4">
        <f t="shared" si="39"/>
        <v>20.527830000000002</v>
      </c>
    </row>
    <row r="1147" spans="1:13" ht="20.399999999999999" x14ac:dyDescent="0.25">
      <c r="A1147" s="2" t="s">
        <v>212</v>
      </c>
      <c r="B1147" s="2" t="s">
        <v>178</v>
      </c>
      <c r="C1147" s="3"/>
      <c r="D1147" s="3"/>
      <c r="E1147" s="3"/>
      <c r="F1147" s="3"/>
      <c r="G1147" s="3"/>
      <c r="H1147" s="3"/>
      <c r="I1147" s="3"/>
      <c r="J1147" s="3" t="str">
        <f t="shared" si="38"/>
        <v/>
      </c>
      <c r="K1147" s="3"/>
      <c r="L1147" s="3" t="str">
        <f t="array" ref="L1147">(IF(ISERROR(INDEX(Table45[[#All],[Upper secondary completion rate (%)]],MATCH(MAX(IF(Table45[[#All],[Country]]=B1147,Table45[[#All],[Year]],0)),IF(Table45[[#All],[Country]]=B1147,Table45[[#All],[Year]],"")))),"",INDEX(Table45[[#All],[Upper secondary completion rate (%)]],MATCH(MAX(IF(Table45[[#All],[Country]]=B1147,Table45[[#All],[Year]],0)),IF(Table45[[#All],[Country]]=B1147,Table45[[#All],[Year]],"")))*100))</f>
        <v/>
      </c>
      <c r="M1147" s="3" t="str">
        <f t="shared" si="39"/>
        <v/>
      </c>
    </row>
    <row r="1148" spans="1:13" ht="20.399999999999999" x14ac:dyDescent="0.25">
      <c r="A1148" s="2" t="s">
        <v>212</v>
      </c>
      <c r="B1148" s="2" t="s">
        <v>179</v>
      </c>
      <c r="C1148" s="4"/>
      <c r="D1148" s="4"/>
      <c r="E1148" s="4"/>
      <c r="F1148" s="4"/>
      <c r="G1148" s="4"/>
      <c r="H1148" s="4"/>
      <c r="I1148" s="4"/>
      <c r="J1148" s="4" t="str">
        <f t="shared" si="38"/>
        <v/>
      </c>
      <c r="K1148" s="4"/>
      <c r="L1148" s="4" t="str">
        <f t="array" ref="L1148">(IF(ISERROR(INDEX(Table45[[#All],[Upper secondary completion rate (%)]],MATCH(MAX(IF(Table45[[#All],[Country]]=B1148,Table45[[#All],[Year]],0)),IF(Table45[[#All],[Country]]=B1148,Table45[[#All],[Year]],"")))),"",INDEX(Table45[[#All],[Upper secondary completion rate (%)]],MATCH(MAX(IF(Table45[[#All],[Country]]=B1148,Table45[[#All],[Year]],0)),IF(Table45[[#All],[Country]]=B1148,Table45[[#All],[Year]],"")))*100))</f>
        <v/>
      </c>
      <c r="M1148" s="4" t="str">
        <f t="shared" si="39"/>
        <v/>
      </c>
    </row>
    <row r="1149" spans="1:13" ht="20.399999999999999" x14ac:dyDescent="0.25">
      <c r="A1149" s="2" t="s">
        <v>212</v>
      </c>
      <c r="B1149" s="2" t="s">
        <v>180</v>
      </c>
      <c r="C1149" s="3"/>
      <c r="D1149" s="3"/>
      <c r="E1149" s="5">
        <v>37.994529999999997</v>
      </c>
      <c r="F1149" s="3"/>
      <c r="G1149" s="3"/>
      <c r="H1149" s="3"/>
      <c r="I1149" s="3"/>
      <c r="J1149" s="3">
        <f t="shared" si="38"/>
        <v>37.994529999999997</v>
      </c>
      <c r="K1149" s="3"/>
      <c r="L1149" s="3">
        <f t="array" ref="L1149">(IF(ISERROR(INDEX(Table45[[#All],[Upper secondary completion rate (%)]],MATCH(MAX(IF(Table45[[#All],[Country]]=B1149,Table45[[#All],[Year]],0)),IF(Table45[[#All],[Country]]=B1149,Table45[[#All],[Year]],"")))),"",INDEX(Table45[[#All],[Upper secondary completion rate (%)]],MATCH(MAX(IF(Table45[[#All],[Country]]=B1149,Table45[[#All],[Year]],0)),IF(Table45[[#All],[Country]]=B1149,Table45[[#All],[Year]],"")))*100))</f>
        <v>40.89537</v>
      </c>
      <c r="M1149" s="3">
        <f t="shared" si="39"/>
        <v>37.994529999999997</v>
      </c>
    </row>
    <row r="1150" spans="1:13" ht="20.399999999999999" x14ac:dyDescent="0.25">
      <c r="A1150" s="2" t="s">
        <v>212</v>
      </c>
      <c r="B1150" s="2" t="s">
        <v>181</v>
      </c>
      <c r="C1150" s="4"/>
      <c r="D1150" s="4"/>
      <c r="E1150" s="4"/>
      <c r="F1150" s="4"/>
      <c r="G1150" s="4"/>
      <c r="H1150" s="4"/>
      <c r="I1150" s="4"/>
      <c r="J1150" s="4" t="str">
        <f t="shared" si="38"/>
        <v/>
      </c>
      <c r="K1150" s="4"/>
      <c r="L1150" s="4" t="str">
        <f t="array" ref="L1150">(IF(ISERROR(INDEX(Table45[[#All],[Upper secondary completion rate (%)]],MATCH(MAX(IF(Table45[[#All],[Country]]=B1150,Table45[[#All],[Year]],0)),IF(Table45[[#All],[Country]]=B1150,Table45[[#All],[Year]],"")))),"",INDEX(Table45[[#All],[Upper secondary completion rate (%)]],MATCH(MAX(IF(Table45[[#All],[Country]]=B1150,Table45[[#All],[Year]],0)),IF(Table45[[#All],[Country]]=B1150,Table45[[#All],[Year]],"")))*100))</f>
        <v/>
      </c>
      <c r="M1150" s="4" t="str">
        <f t="shared" si="39"/>
        <v/>
      </c>
    </row>
    <row r="1151" spans="1:13" ht="20.399999999999999" x14ac:dyDescent="0.25">
      <c r="A1151" s="2" t="s">
        <v>212</v>
      </c>
      <c r="B1151" s="2" t="s">
        <v>182</v>
      </c>
      <c r="C1151" s="3"/>
      <c r="D1151" s="3"/>
      <c r="E1151" s="3"/>
      <c r="F1151" s="3"/>
      <c r="G1151" s="3"/>
      <c r="H1151" s="3"/>
      <c r="I1151" s="3"/>
      <c r="J1151" s="3" t="str">
        <f t="shared" si="38"/>
        <v/>
      </c>
      <c r="K1151" s="3"/>
      <c r="L1151" s="3" t="str">
        <f t="array" ref="L1151">(IF(ISERROR(INDEX(Table45[[#All],[Upper secondary completion rate (%)]],MATCH(MAX(IF(Table45[[#All],[Country]]=B1151,Table45[[#All],[Year]],0)),IF(Table45[[#All],[Country]]=B1151,Table45[[#All],[Year]],"")))),"",INDEX(Table45[[#All],[Upper secondary completion rate (%)]],MATCH(MAX(IF(Table45[[#All],[Country]]=B1151,Table45[[#All],[Year]],0)),IF(Table45[[#All],[Country]]=B1151,Table45[[#All],[Year]],"")))*100))</f>
        <v/>
      </c>
      <c r="M1151" s="3" t="str">
        <f t="shared" si="39"/>
        <v/>
      </c>
    </row>
    <row r="1152" spans="1:13" ht="20.399999999999999" x14ac:dyDescent="0.25">
      <c r="A1152" s="2" t="s">
        <v>212</v>
      </c>
      <c r="B1152" s="2" t="s">
        <v>183</v>
      </c>
      <c r="C1152" s="4"/>
      <c r="D1152" s="4"/>
      <c r="E1152" s="4"/>
      <c r="F1152" s="4"/>
      <c r="G1152" s="4"/>
      <c r="H1152" s="4"/>
      <c r="I1152" s="4"/>
      <c r="J1152" s="4" t="str">
        <f t="shared" si="38"/>
        <v/>
      </c>
      <c r="K1152" s="4"/>
      <c r="L1152" s="4" t="str">
        <f t="array" ref="L1152">(IF(ISERROR(INDEX(Table45[[#All],[Upper secondary completion rate (%)]],MATCH(MAX(IF(Table45[[#All],[Country]]=B1152,Table45[[#All],[Year]],0)),IF(Table45[[#All],[Country]]=B1152,Table45[[#All],[Year]],"")))),"",INDEX(Table45[[#All],[Upper secondary completion rate (%)]],MATCH(MAX(IF(Table45[[#All],[Country]]=B1152,Table45[[#All],[Year]],0)),IF(Table45[[#All],[Country]]=B1152,Table45[[#All],[Year]],"")))*100))</f>
        <v/>
      </c>
      <c r="M1152" s="4" t="str">
        <f t="shared" si="39"/>
        <v/>
      </c>
    </row>
    <row r="1153" spans="1:13" ht="20.399999999999999" x14ac:dyDescent="0.25">
      <c r="A1153" s="2" t="s">
        <v>212</v>
      </c>
      <c r="B1153" s="2" t="s">
        <v>184</v>
      </c>
      <c r="C1153" s="3"/>
      <c r="D1153" s="5">
        <v>19.994679999999999</v>
      </c>
      <c r="E1153" s="3"/>
      <c r="F1153" s="3"/>
      <c r="G1153" s="3"/>
      <c r="H1153" s="3"/>
      <c r="I1153" s="3"/>
      <c r="J1153" s="3">
        <f t="shared" si="38"/>
        <v>19.994679999999999</v>
      </c>
      <c r="K1153" s="3"/>
      <c r="L1153" s="3">
        <f t="array" ref="L1153">(IF(ISERROR(INDEX(Table45[[#All],[Upper secondary completion rate (%)]],MATCH(MAX(IF(Table45[[#All],[Country]]=B1153,Table45[[#All],[Year]],0)),IF(Table45[[#All],[Country]]=B1153,Table45[[#All],[Year]],"")))),"",INDEX(Table45[[#All],[Upper secondary completion rate (%)]],MATCH(MAX(IF(Table45[[#All],[Country]]=B1153,Table45[[#All],[Year]],0)),IF(Table45[[#All],[Country]]=B1153,Table45[[#All],[Year]],"")))*100))</f>
        <v>16.882539999999999</v>
      </c>
      <c r="M1153" s="3">
        <f t="shared" si="39"/>
        <v>19.994679999999999</v>
      </c>
    </row>
    <row r="1154" spans="1:13" ht="20.399999999999999" x14ac:dyDescent="0.25">
      <c r="A1154" s="2" t="s">
        <v>212</v>
      </c>
      <c r="B1154" s="2" t="s">
        <v>185</v>
      </c>
      <c r="C1154" s="4"/>
      <c r="D1154" s="4"/>
      <c r="E1154" s="4"/>
      <c r="F1154" s="4"/>
      <c r="G1154" s="4"/>
      <c r="H1154" s="4"/>
      <c r="I1154" s="4"/>
      <c r="J1154" s="4" t="str">
        <f t="shared" si="38"/>
        <v/>
      </c>
      <c r="K1154" s="4"/>
      <c r="L1154" s="4">
        <f t="array" ref="L1154">(IF(ISERROR(INDEX(Table45[[#All],[Upper secondary completion rate (%)]],MATCH(MAX(IF(Table45[[#All],[Country]]=B1154,Table45[[#All],[Year]],0)),IF(Table45[[#All],[Country]]=B1154,Table45[[#All],[Year]],"")))),"",INDEX(Table45[[#All],[Upper secondary completion rate (%)]],MATCH(MAX(IF(Table45[[#All],[Country]]=B1154,Table45[[#All],[Year]],0)),IF(Table45[[#All],[Country]]=B1154,Table45[[#All],[Year]],"")))*100))</f>
        <v>93.777699999999996</v>
      </c>
      <c r="M1154" s="4">
        <f t="shared" si="39"/>
        <v>93.777699999999996</v>
      </c>
    </row>
    <row r="1155" spans="1:13" ht="20.399999999999999" x14ac:dyDescent="0.25">
      <c r="A1155" s="2" t="s">
        <v>212</v>
      </c>
      <c r="B1155" s="2" t="s">
        <v>186</v>
      </c>
      <c r="C1155" s="3"/>
      <c r="D1155" s="3"/>
      <c r="E1155" s="3"/>
      <c r="F1155" s="3"/>
      <c r="G1155" s="3"/>
      <c r="H1155" s="3"/>
      <c r="I1155" s="3"/>
      <c r="J1155" s="3" t="str">
        <f t="shared" si="38"/>
        <v/>
      </c>
      <c r="K1155" s="3"/>
      <c r="L1155" s="3" t="str">
        <f t="array" ref="L1155">(IF(ISERROR(INDEX(Table45[[#All],[Upper secondary completion rate (%)]],MATCH(MAX(IF(Table45[[#All],[Country]]=B1155,Table45[[#All],[Year]],0)),IF(Table45[[#All],[Country]]=B1155,Table45[[#All],[Year]],"")))),"",INDEX(Table45[[#All],[Upper secondary completion rate (%)]],MATCH(MAX(IF(Table45[[#All],[Country]]=B1155,Table45[[#All],[Year]],0)),IF(Table45[[#All],[Country]]=B1155,Table45[[#All],[Year]],"")))*100))</f>
        <v/>
      </c>
      <c r="M1155" s="3" t="str">
        <f t="shared" si="39"/>
        <v/>
      </c>
    </row>
    <row r="1156" spans="1:13" ht="20.399999999999999" x14ac:dyDescent="0.25">
      <c r="A1156" s="2" t="s">
        <v>198</v>
      </c>
      <c r="B1156" s="2" t="s">
        <v>145</v>
      </c>
      <c r="C1156" s="4"/>
      <c r="D1156" s="4">
        <v>3.2905899999999999</v>
      </c>
      <c r="E1156" s="4">
        <v>3.2826300000000002</v>
      </c>
      <c r="F1156" s="4">
        <v>3.0823299999999998</v>
      </c>
      <c r="G1156" s="4">
        <v>4.4599099999999998</v>
      </c>
      <c r="H1156" s="4">
        <v>3.1360899999999998</v>
      </c>
      <c r="I1156" s="4"/>
      <c r="J1156" s="4">
        <f t="shared" si="38"/>
        <v>3.1360899999999998</v>
      </c>
      <c r="K1156" s="4" t="str">
        <f t="array" ref="K1156">INDEX($J$3:$J$4464,MATCH(B1156&amp;"Rate of out-of-school children of primary school age, male (household survey data) (%)",$B$3:$B$4464&amp;$A$3:$A$4464,0))</f>
        <v/>
      </c>
      <c r="L1156" s="4">
        <f t="array" ref="L1156">IF(ISERROR(INDEX(Table45[[#All],[Out-of-school children (%) - primary]],MATCH(MAX(IF(Table45[[#All],[Country]]=B1156,Table45[[#All],[Year]],0)),IF(Table45[[#All],[Country]]=B1156,Table45[[#All],[Year]],"")))),"",INDEX(Table45[[#All],[Out-of-school children (%) - primary]],MATCH(MAX(IF(Table45[[#All],[Country]]=B1156,Table45[[#All],[Year]],0)),IF(Table45[[#All],[Country]]=B1156,Table45[[#All],[Year]],"")))*100)</f>
        <v>0.94356000000000007</v>
      </c>
      <c r="M1156" s="4">
        <f t="shared" si="39"/>
        <v>3.1360899999999998</v>
      </c>
    </row>
    <row r="1157" spans="1:13" ht="20.399999999999999" x14ac:dyDescent="0.25">
      <c r="A1157" s="2" t="s">
        <v>212</v>
      </c>
      <c r="B1157" s="2" t="s">
        <v>188</v>
      </c>
      <c r="C1157" s="5">
        <v>3.79467</v>
      </c>
      <c r="D1157" s="3"/>
      <c r="E1157" s="3"/>
      <c r="F1157" s="3"/>
      <c r="G1157" s="3"/>
      <c r="H1157" s="3"/>
      <c r="I1157" s="3"/>
      <c r="J1157" s="3">
        <f t="shared" si="38"/>
        <v>3.79467</v>
      </c>
      <c r="K1157" s="3"/>
      <c r="L1157" s="3">
        <f t="array" ref="L1157">(IF(ISERROR(INDEX(Table45[[#All],[Upper secondary completion rate (%)]],MATCH(MAX(IF(Table45[[#All],[Country]]=B1157,Table45[[#All],[Year]],0)),IF(Table45[[#All],[Country]]=B1157,Table45[[#All],[Year]],"")))),"",INDEX(Table45[[#All],[Upper secondary completion rate (%)]],MATCH(MAX(IF(Table45[[#All],[Country]]=B1157,Table45[[#All],[Year]],0)),IF(Table45[[#All],[Country]]=B1157,Table45[[#All],[Year]],"")))*100))</f>
        <v>3.7690599999999996</v>
      </c>
      <c r="M1157" s="3">
        <f t="shared" si="39"/>
        <v>3.79467</v>
      </c>
    </row>
    <row r="1158" spans="1:13" ht="20.399999999999999" x14ac:dyDescent="0.25">
      <c r="A1158" s="2" t="s">
        <v>212</v>
      </c>
      <c r="B1158" s="2" t="s">
        <v>189</v>
      </c>
      <c r="C1158" s="6">
        <v>88.20975</v>
      </c>
      <c r="D1158" s="4"/>
      <c r="E1158" s="4"/>
      <c r="F1158" s="4"/>
      <c r="G1158" s="4"/>
      <c r="H1158" s="4"/>
      <c r="I1158" s="4"/>
      <c r="J1158" s="4">
        <f t="shared" si="38"/>
        <v>88.20975</v>
      </c>
      <c r="K1158" s="4"/>
      <c r="L1158" s="4">
        <f t="array" ref="L1158">(IF(ISERROR(INDEX(Table45[[#All],[Upper secondary completion rate (%)]],MATCH(MAX(IF(Table45[[#All],[Country]]=B1158,Table45[[#All],[Year]],0)),IF(Table45[[#All],[Country]]=B1158,Table45[[#All],[Year]],"")))),"",INDEX(Table45[[#All],[Upper secondary completion rate (%)]],MATCH(MAX(IF(Table45[[#All],[Country]]=B1158,Table45[[#All],[Year]],0)),IF(Table45[[#All],[Country]]=B1158,Table45[[#All],[Year]],"")))*100))</f>
        <v>90.359219999999993</v>
      </c>
      <c r="M1158" s="4">
        <f t="shared" si="39"/>
        <v>88.20975</v>
      </c>
    </row>
    <row r="1159" spans="1:13" ht="20.399999999999999" x14ac:dyDescent="0.25">
      <c r="A1159" s="2" t="s">
        <v>212</v>
      </c>
      <c r="B1159" s="2" t="s">
        <v>190</v>
      </c>
      <c r="C1159" s="3"/>
      <c r="D1159" s="3"/>
      <c r="E1159" s="3"/>
      <c r="F1159" s="5">
        <v>39.385190000000001</v>
      </c>
      <c r="G1159" s="3"/>
      <c r="H1159" s="3"/>
      <c r="I1159" s="3"/>
      <c r="J1159" s="3">
        <f t="shared" si="38"/>
        <v>39.385190000000001</v>
      </c>
      <c r="K1159" s="3"/>
      <c r="L1159" s="3">
        <f t="array" ref="L1159">(IF(ISERROR(INDEX(Table45[[#All],[Upper secondary completion rate (%)]],MATCH(MAX(IF(Table45[[#All],[Country]]=B1159,Table45[[#All],[Year]],0)),IF(Table45[[#All],[Country]]=B1159,Table45[[#All],[Year]],"")))),"",INDEX(Table45[[#All],[Upper secondary completion rate (%)]],MATCH(MAX(IF(Table45[[#All],[Country]]=B1159,Table45[[#All],[Year]],0)),IF(Table45[[#All],[Country]]=B1159,Table45[[#All],[Year]],"")))*100))</f>
        <v>31.981959999999997</v>
      </c>
      <c r="M1159" s="3">
        <f t="shared" si="39"/>
        <v>39.385190000000001</v>
      </c>
    </row>
    <row r="1160" spans="1:13" ht="20.399999999999999" x14ac:dyDescent="0.25">
      <c r="A1160" s="2" t="s">
        <v>212</v>
      </c>
      <c r="B1160" s="2" t="s">
        <v>191</v>
      </c>
      <c r="C1160" s="4"/>
      <c r="D1160" s="4"/>
      <c r="E1160" s="4"/>
      <c r="F1160" s="4"/>
      <c r="G1160" s="4"/>
      <c r="H1160" s="4"/>
      <c r="I1160" s="4"/>
      <c r="J1160" s="4" t="str">
        <f t="shared" si="38"/>
        <v/>
      </c>
      <c r="K1160" s="4"/>
      <c r="L1160" s="4" t="str">
        <f t="array" ref="L1160">(IF(ISERROR(INDEX(Table45[[#All],[Upper secondary completion rate (%)]],MATCH(MAX(IF(Table45[[#All],[Country]]=B1160,Table45[[#All],[Year]],0)),IF(Table45[[#All],[Country]]=B1160,Table45[[#All],[Year]],"")))),"",INDEX(Table45[[#All],[Upper secondary completion rate (%)]],MATCH(MAX(IF(Table45[[#All],[Country]]=B1160,Table45[[#All],[Year]],0)),IF(Table45[[#All],[Country]]=B1160,Table45[[#All],[Year]],"")))*100))</f>
        <v/>
      </c>
      <c r="M1160" s="4" t="str">
        <f t="shared" si="39"/>
        <v/>
      </c>
    </row>
    <row r="1161" spans="1:13" ht="20.399999999999999" x14ac:dyDescent="0.25">
      <c r="A1161" s="2" t="s">
        <v>212</v>
      </c>
      <c r="B1161" s="2" t="s">
        <v>192</v>
      </c>
      <c r="C1161" s="3"/>
      <c r="D1161" s="3"/>
      <c r="E1161" s="3"/>
      <c r="F1161" s="3"/>
      <c r="G1161" s="3"/>
      <c r="H1161" s="3"/>
      <c r="I1161" s="3"/>
      <c r="J1161" s="3" t="str">
        <f t="shared" si="38"/>
        <v/>
      </c>
      <c r="K1161" s="3"/>
      <c r="L1161" s="3" t="str">
        <f t="array" ref="L1161">(IF(ISERROR(INDEX(Table45[[#All],[Upper secondary completion rate (%)]],MATCH(MAX(IF(Table45[[#All],[Country]]=B1161,Table45[[#All],[Year]],0)),IF(Table45[[#All],[Country]]=B1161,Table45[[#All],[Year]],"")))),"",INDEX(Table45[[#All],[Upper secondary completion rate (%)]],MATCH(MAX(IF(Table45[[#All],[Country]]=B1161,Table45[[#All],[Year]],0)),IF(Table45[[#All],[Country]]=B1161,Table45[[#All],[Year]],"")))*100))</f>
        <v/>
      </c>
      <c r="M1161" s="3" t="str">
        <f t="shared" si="39"/>
        <v/>
      </c>
    </row>
    <row r="1162" spans="1:13" ht="20.399999999999999" x14ac:dyDescent="0.25">
      <c r="A1162" s="2" t="s">
        <v>212</v>
      </c>
      <c r="B1162" s="2" t="s">
        <v>193</v>
      </c>
      <c r="C1162" s="4"/>
      <c r="D1162" s="4"/>
      <c r="E1162" s="4"/>
      <c r="F1162" s="4"/>
      <c r="G1162" s="4"/>
      <c r="H1162" s="4"/>
      <c r="I1162" s="4"/>
      <c r="J1162" s="4" t="str">
        <f t="shared" si="38"/>
        <v/>
      </c>
      <c r="K1162" s="4"/>
      <c r="L1162" s="4" t="str">
        <f t="array" ref="L1162">(IF(ISERROR(INDEX(Table45[[#All],[Upper secondary completion rate (%)]],MATCH(MAX(IF(Table45[[#All],[Country]]=B1162,Table45[[#All],[Year]],0)),IF(Table45[[#All],[Country]]=B1162,Table45[[#All],[Year]],"")))),"",INDEX(Table45[[#All],[Upper secondary completion rate (%)]],MATCH(MAX(IF(Table45[[#All],[Country]]=B1162,Table45[[#All],[Year]],0)),IF(Table45[[#All],[Country]]=B1162,Table45[[#All],[Year]],"")))*100))</f>
        <v/>
      </c>
      <c r="M1162" s="4" t="str">
        <f t="shared" si="39"/>
        <v/>
      </c>
    </row>
    <row r="1163" spans="1:13" ht="20.399999999999999" x14ac:dyDescent="0.25">
      <c r="A1163" s="2" t="s">
        <v>212</v>
      </c>
      <c r="B1163" s="2" t="s">
        <v>194</v>
      </c>
      <c r="C1163" s="3"/>
      <c r="D1163" s="5">
        <v>45.755980000000001</v>
      </c>
      <c r="E1163" s="3"/>
      <c r="F1163" s="3"/>
      <c r="G1163" s="3"/>
      <c r="H1163" s="3"/>
      <c r="I1163" s="3"/>
      <c r="J1163" s="3">
        <f t="shared" si="38"/>
        <v>45.755980000000001</v>
      </c>
      <c r="K1163" s="3"/>
      <c r="L1163" s="3">
        <f t="array" ref="L1163">(IF(ISERROR(INDEX(Table45[[#All],[Upper secondary completion rate (%)]],MATCH(MAX(IF(Table45[[#All],[Country]]=B1163,Table45[[#All],[Year]],0)),IF(Table45[[#All],[Country]]=B1163,Table45[[#All],[Year]],"")))),"",INDEX(Table45[[#All],[Upper secondary completion rate (%)]],MATCH(MAX(IF(Table45[[#All],[Country]]=B1163,Table45[[#All],[Year]],0)),IF(Table45[[#All],[Country]]=B1163,Table45[[#All],[Year]],"")))*100))</f>
        <v>48.924149999999997</v>
      </c>
      <c r="M1163" s="3">
        <f t="shared" si="39"/>
        <v>45.755980000000001</v>
      </c>
    </row>
    <row r="1164" spans="1:13" ht="20.399999999999999" x14ac:dyDescent="0.25">
      <c r="A1164" s="2" t="s">
        <v>212</v>
      </c>
      <c r="B1164" s="2" t="s">
        <v>195</v>
      </c>
      <c r="C1164" s="4"/>
      <c r="D1164" s="4"/>
      <c r="E1164" s="4"/>
      <c r="F1164" s="4"/>
      <c r="G1164" s="4"/>
      <c r="H1164" s="4"/>
      <c r="I1164" s="4"/>
      <c r="J1164" s="4" t="str">
        <f t="shared" si="38"/>
        <v/>
      </c>
      <c r="K1164" s="4"/>
      <c r="L1164" s="4">
        <f t="array" ref="L1164">(IF(ISERROR(INDEX(Table45[[#All],[Upper secondary completion rate (%)]],MATCH(MAX(IF(Table45[[#All],[Country]]=B1164,Table45[[#All],[Year]],0)),IF(Table45[[#All],[Country]]=B1164,Table45[[#All],[Year]],"")))),"",INDEX(Table45[[#All],[Upper secondary completion rate (%)]],MATCH(MAX(IF(Table45[[#All],[Country]]=B1164,Table45[[#All],[Year]],0)),IF(Table45[[#All],[Country]]=B1164,Table45[[#All],[Year]],"")))*100))</f>
        <v>38.301310000000001</v>
      </c>
      <c r="M1164" s="4">
        <f t="shared" si="39"/>
        <v>38.301310000000001</v>
      </c>
    </row>
    <row r="1165" spans="1:13" ht="20.399999999999999" x14ac:dyDescent="0.25">
      <c r="A1165" s="2" t="s">
        <v>212</v>
      </c>
      <c r="B1165" s="2" t="s">
        <v>196</v>
      </c>
      <c r="C1165" s="5">
        <v>34.534930000000003</v>
      </c>
      <c r="D1165" s="3"/>
      <c r="E1165" s="3"/>
      <c r="F1165" s="5">
        <v>34.617269999999998</v>
      </c>
      <c r="G1165" s="3"/>
      <c r="H1165" s="3"/>
      <c r="I1165" s="3"/>
      <c r="J1165" s="3">
        <f t="shared" si="38"/>
        <v>34.617269999999998</v>
      </c>
      <c r="K1165" s="3"/>
      <c r="L1165" s="3">
        <f t="array" ref="L1165">(IF(ISERROR(INDEX(Table45[[#All],[Upper secondary completion rate (%)]],MATCH(MAX(IF(Table45[[#All],[Country]]=B1165,Table45[[#All],[Year]],0)),IF(Table45[[#All],[Country]]=B1165,Table45[[#All],[Year]],"")))),"",INDEX(Table45[[#All],[Upper secondary completion rate (%)]],MATCH(MAX(IF(Table45[[#All],[Country]]=B1165,Table45[[#All],[Year]],0)),IF(Table45[[#All],[Country]]=B1165,Table45[[#All],[Year]],"")))*100))</f>
        <v>30.81532</v>
      </c>
      <c r="M1165" s="3">
        <f t="shared" si="39"/>
        <v>34.617269999999998</v>
      </c>
    </row>
    <row r="1166" spans="1:13" ht="20.399999999999999" x14ac:dyDescent="0.25">
      <c r="A1166" s="2" t="s">
        <v>212</v>
      </c>
      <c r="B1166" s="2" t="s">
        <v>197</v>
      </c>
      <c r="C1166" s="6">
        <v>14.57357</v>
      </c>
      <c r="D1166" s="4"/>
      <c r="E1166" s="4"/>
      <c r="F1166" s="4"/>
      <c r="G1166" s="4"/>
      <c r="H1166" s="4"/>
      <c r="I1166" s="4"/>
      <c r="J1166" s="4">
        <f t="shared" si="38"/>
        <v>14.57357</v>
      </c>
      <c r="K1166" s="4"/>
      <c r="L1166" s="4">
        <f t="array" ref="L1166">(IF(ISERROR(INDEX(Table45[[#All],[Upper secondary completion rate (%)]],MATCH(MAX(IF(Table45[[#All],[Country]]=B1166,Table45[[#All],[Year]],0)),IF(Table45[[#All],[Country]]=B1166,Table45[[#All],[Year]],"")))),"",INDEX(Table45[[#All],[Upper secondary completion rate (%)]],MATCH(MAX(IF(Table45[[#All],[Country]]=B1166,Table45[[#All],[Year]],0)),IF(Table45[[#All],[Country]]=B1166,Table45[[#All],[Year]],"")))*100))</f>
        <v>13.496589999999999</v>
      </c>
      <c r="M1166" s="4">
        <f t="shared" si="39"/>
        <v>14.57357</v>
      </c>
    </row>
    <row r="1167" spans="1:13" ht="30.6" x14ac:dyDescent="0.25">
      <c r="A1167" s="2" t="s">
        <v>219</v>
      </c>
      <c r="B1167" s="2" t="s">
        <v>4</v>
      </c>
      <c r="C1167" s="3">
        <v>17.06756</v>
      </c>
      <c r="D1167" s="3">
        <v>16.04843</v>
      </c>
      <c r="E1167" s="3">
        <v>10.3568</v>
      </c>
      <c r="F1167" s="3">
        <v>14.1028</v>
      </c>
      <c r="G1167" s="3">
        <v>14.46593</v>
      </c>
      <c r="H1167" s="3">
        <v>12.509</v>
      </c>
      <c r="I1167" s="3"/>
      <c r="J1167" s="3">
        <f t="shared" si="38"/>
        <v>12.509</v>
      </c>
      <c r="K1167" s="3"/>
      <c r="L1167" s="3"/>
      <c r="M1167" s="3">
        <f t="shared" si="39"/>
        <v>12.509</v>
      </c>
    </row>
    <row r="1168" spans="1:13" ht="30.6" x14ac:dyDescent="0.25">
      <c r="A1168" s="2" t="s">
        <v>219</v>
      </c>
      <c r="B1168" s="2" t="s">
        <v>5</v>
      </c>
      <c r="C1168" s="4"/>
      <c r="D1168" s="4"/>
      <c r="E1168" s="4"/>
      <c r="F1168" s="4">
        <v>12.12391</v>
      </c>
      <c r="G1168" s="4"/>
      <c r="H1168" s="4"/>
      <c r="I1168" s="4"/>
      <c r="J1168" s="4">
        <f t="shared" si="38"/>
        <v>12.12391</v>
      </c>
      <c r="K1168" s="4"/>
      <c r="L1168" s="4"/>
      <c r="M1168" s="4">
        <f t="shared" si="39"/>
        <v>12.12391</v>
      </c>
    </row>
    <row r="1169" spans="1:13" ht="30.6" x14ac:dyDescent="0.25">
      <c r="A1169" s="2" t="s">
        <v>219</v>
      </c>
      <c r="B1169" s="2" t="s">
        <v>6</v>
      </c>
      <c r="C1169" s="3"/>
      <c r="D1169" s="3"/>
      <c r="E1169" s="3"/>
      <c r="F1169" s="3"/>
      <c r="G1169" s="3"/>
      <c r="H1169" s="3"/>
      <c r="I1169" s="3"/>
      <c r="J1169" s="3" t="str">
        <f t="shared" si="38"/>
        <v/>
      </c>
      <c r="K1169" s="3"/>
      <c r="L1169" s="3"/>
      <c r="M1169" s="3" t="str">
        <f t="shared" si="39"/>
        <v/>
      </c>
    </row>
    <row r="1170" spans="1:13" ht="30.6" x14ac:dyDescent="0.25">
      <c r="A1170" s="2" t="s">
        <v>219</v>
      </c>
      <c r="B1170" s="2" t="s">
        <v>7</v>
      </c>
      <c r="C1170" s="4"/>
      <c r="D1170" s="4"/>
      <c r="E1170" s="4"/>
      <c r="F1170" s="4"/>
      <c r="G1170" s="4"/>
      <c r="H1170" s="4"/>
      <c r="I1170" s="4"/>
      <c r="J1170" s="4" t="str">
        <f t="shared" si="38"/>
        <v/>
      </c>
      <c r="K1170" s="4"/>
      <c r="L1170" s="4"/>
      <c r="M1170" s="4" t="str">
        <f t="shared" si="39"/>
        <v/>
      </c>
    </row>
    <row r="1171" spans="1:13" ht="30.6" x14ac:dyDescent="0.25">
      <c r="A1171" s="2" t="s">
        <v>219</v>
      </c>
      <c r="B1171" s="2" t="s">
        <v>8</v>
      </c>
      <c r="C1171" s="3">
        <v>8.6847700000000003</v>
      </c>
      <c r="D1171" s="3"/>
      <c r="E1171" s="3"/>
      <c r="F1171" s="3"/>
      <c r="G1171" s="3"/>
      <c r="H1171" s="3"/>
      <c r="I1171" s="3"/>
      <c r="J1171" s="3">
        <f t="shared" si="38"/>
        <v>8.6847700000000003</v>
      </c>
      <c r="K1171" s="3"/>
      <c r="L1171" s="3"/>
      <c r="M1171" s="3">
        <f t="shared" si="39"/>
        <v>8.6847700000000003</v>
      </c>
    </row>
    <row r="1172" spans="1:13" ht="30.6" x14ac:dyDescent="0.25">
      <c r="A1172" s="2" t="s">
        <v>219</v>
      </c>
      <c r="B1172" s="2" t="s">
        <v>9</v>
      </c>
      <c r="C1172" s="4"/>
      <c r="D1172" s="4"/>
      <c r="E1172" s="4"/>
      <c r="F1172" s="4"/>
      <c r="G1172" s="4"/>
      <c r="H1172" s="4"/>
      <c r="I1172" s="4"/>
      <c r="J1172" s="4" t="str">
        <f t="shared" si="38"/>
        <v/>
      </c>
      <c r="K1172" s="4"/>
      <c r="L1172" s="4"/>
      <c r="M1172" s="4" t="str">
        <f t="shared" si="39"/>
        <v/>
      </c>
    </row>
    <row r="1173" spans="1:13" ht="30.6" x14ac:dyDescent="0.25">
      <c r="A1173" s="2" t="s">
        <v>219</v>
      </c>
      <c r="B1173" s="2" t="s">
        <v>10</v>
      </c>
      <c r="C1173" s="3">
        <v>15.824680000000001</v>
      </c>
      <c r="D1173" s="3">
        <v>15.96354</v>
      </c>
      <c r="E1173" s="3">
        <v>15.3352</v>
      </c>
      <c r="F1173" s="3">
        <v>15.262420000000001</v>
      </c>
      <c r="G1173" s="3">
        <v>14.71706</v>
      </c>
      <c r="H1173" s="3"/>
      <c r="I1173" s="3"/>
      <c r="J1173" s="3">
        <f t="shared" si="38"/>
        <v>14.71706</v>
      </c>
      <c r="K1173" s="3"/>
      <c r="L1173" s="3"/>
      <c r="M1173" s="3">
        <f t="shared" si="39"/>
        <v>14.71706</v>
      </c>
    </row>
    <row r="1174" spans="1:13" ht="30.6" x14ac:dyDescent="0.25">
      <c r="A1174" s="2" t="s">
        <v>219</v>
      </c>
      <c r="B1174" s="2" t="s">
        <v>11</v>
      </c>
      <c r="C1174" s="4">
        <v>12.400510000000001</v>
      </c>
      <c r="D1174" s="4">
        <v>12.59334</v>
      </c>
      <c r="E1174" s="4">
        <v>12.368969999999999</v>
      </c>
      <c r="F1174" s="4">
        <v>11.136760000000001</v>
      </c>
      <c r="G1174" s="4">
        <v>9.3671199999999999</v>
      </c>
      <c r="H1174" s="4">
        <v>10.656359999999999</v>
      </c>
      <c r="I1174" s="4"/>
      <c r="J1174" s="4">
        <f t="shared" si="38"/>
        <v>10.656359999999999</v>
      </c>
      <c r="K1174" s="4"/>
      <c r="L1174" s="4"/>
      <c r="M1174" s="4">
        <f t="shared" si="39"/>
        <v>10.656359999999999</v>
      </c>
    </row>
    <row r="1175" spans="1:13" ht="30.6" x14ac:dyDescent="0.25">
      <c r="A1175" s="2" t="s">
        <v>219</v>
      </c>
      <c r="B1175" s="2" t="s">
        <v>12</v>
      </c>
      <c r="C1175" s="3">
        <v>14.3276</v>
      </c>
      <c r="D1175" s="3">
        <v>13.50202</v>
      </c>
      <c r="E1175" s="3">
        <v>13.18365</v>
      </c>
      <c r="F1175" s="3">
        <v>14.045859999999999</v>
      </c>
      <c r="G1175" s="3">
        <v>13.9001</v>
      </c>
      <c r="H1175" s="3"/>
      <c r="I1175" s="3"/>
      <c r="J1175" s="3">
        <f t="shared" si="38"/>
        <v>13.9001</v>
      </c>
      <c r="K1175" s="3"/>
      <c r="L1175" s="3"/>
      <c r="M1175" s="3">
        <f t="shared" si="39"/>
        <v>13.9001</v>
      </c>
    </row>
    <row r="1176" spans="1:13" ht="30.6" x14ac:dyDescent="0.25">
      <c r="A1176" s="2" t="s">
        <v>219</v>
      </c>
      <c r="B1176" s="2" t="s">
        <v>13</v>
      </c>
      <c r="C1176" s="4">
        <v>10.85356</v>
      </c>
      <c r="D1176" s="4">
        <v>11.05856</v>
      </c>
      <c r="E1176" s="4">
        <v>10.774929999999999</v>
      </c>
      <c r="F1176" s="4">
        <v>10.951750000000001</v>
      </c>
      <c r="G1176" s="4">
        <v>10.48321</v>
      </c>
      <c r="H1176" s="4"/>
      <c r="I1176" s="4"/>
      <c r="J1176" s="4">
        <f t="shared" si="38"/>
        <v>10.48321</v>
      </c>
      <c r="K1176" s="4"/>
      <c r="L1176" s="4"/>
      <c r="M1176" s="4">
        <f t="shared" si="39"/>
        <v>10.48321</v>
      </c>
    </row>
    <row r="1177" spans="1:13" ht="30.6" x14ac:dyDescent="0.25">
      <c r="A1177" s="2" t="s">
        <v>219</v>
      </c>
      <c r="B1177" s="2" t="s">
        <v>14</v>
      </c>
      <c r="C1177" s="3">
        <v>8.7485400000000002</v>
      </c>
      <c r="D1177" s="3">
        <v>7.3465499999999997</v>
      </c>
      <c r="E1177" s="3">
        <v>5.63889</v>
      </c>
      <c r="F1177" s="3">
        <v>6.3951799999999999</v>
      </c>
      <c r="G1177" s="3">
        <v>7.37547</v>
      </c>
      <c r="H1177" s="3"/>
      <c r="I1177" s="3"/>
      <c r="J1177" s="3">
        <f t="shared" si="38"/>
        <v>7.37547</v>
      </c>
      <c r="K1177" s="3"/>
      <c r="L1177" s="3"/>
      <c r="M1177" s="3">
        <f t="shared" si="39"/>
        <v>7.37547</v>
      </c>
    </row>
    <row r="1178" spans="1:13" ht="30.6" x14ac:dyDescent="0.25">
      <c r="A1178" s="2" t="s">
        <v>219</v>
      </c>
      <c r="B1178" s="2" t="s">
        <v>15</v>
      </c>
      <c r="C1178" s="4"/>
      <c r="D1178" s="4"/>
      <c r="E1178" s="4"/>
      <c r="F1178" s="4"/>
      <c r="G1178" s="4"/>
      <c r="H1178" s="4"/>
      <c r="I1178" s="4"/>
      <c r="J1178" s="4" t="str">
        <f t="shared" si="38"/>
        <v/>
      </c>
      <c r="K1178" s="4"/>
      <c r="L1178" s="4"/>
      <c r="M1178" s="4" t="str">
        <f t="shared" si="39"/>
        <v/>
      </c>
    </row>
    <row r="1179" spans="1:13" ht="30.6" x14ac:dyDescent="0.25">
      <c r="A1179" s="2" t="s">
        <v>219</v>
      </c>
      <c r="B1179" s="2" t="s">
        <v>16</v>
      </c>
      <c r="C1179" s="3"/>
      <c r="D1179" s="3"/>
      <c r="E1179" s="3">
        <v>8.9480400000000007</v>
      </c>
      <c r="F1179" s="3">
        <v>8.2438199999999995</v>
      </c>
      <c r="G1179" s="3">
        <v>7.9405099999999997</v>
      </c>
      <c r="H1179" s="3">
        <v>7.6608000000000001</v>
      </c>
      <c r="I1179" s="3"/>
      <c r="J1179" s="3">
        <f t="shared" si="38"/>
        <v>7.6608000000000001</v>
      </c>
      <c r="K1179" s="3"/>
      <c r="L1179" s="3"/>
      <c r="M1179" s="3">
        <f t="shared" si="39"/>
        <v>7.6608000000000001</v>
      </c>
    </row>
    <row r="1180" spans="1:13" ht="30.6" x14ac:dyDescent="0.25">
      <c r="A1180" s="2" t="s">
        <v>219</v>
      </c>
      <c r="B1180" s="2" t="s">
        <v>17</v>
      </c>
      <c r="C1180" s="4"/>
      <c r="D1180" s="4">
        <v>16.793970000000002</v>
      </c>
      <c r="E1180" s="4">
        <v>15.59324</v>
      </c>
      <c r="F1180" s="4">
        <v>13.82282</v>
      </c>
      <c r="G1180" s="4"/>
      <c r="H1180" s="4"/>
      <c r="I1180" s="4"/>
      <c r="J1180" s="4">
        <f t="shared" si="38"/>
        <v>13.82282</v>
      </c>
      <c r="K1180" s="4"/>
      <c r="L1180" s="4"/>
      <c r="M1180" s="4">
        <f t="shared" si="39"/>
        <v>13.82282</v>
      </c>
    </row>
    <row r="1181" spans="1:13" ht="30.6" x14ac:dyDescent="0.25">
      <c r="A1181" s="2" t="s">
        <v>219</v>
      </c>
      <c r="B1181" s="2" t="s">
        <v>18</v>
      </c>
      <c r="C1181" s="3">
        <v>15.56024</v>
      </c>
      <c r="D1181" s="3"/>
      <c r="E1181" s="3">
        <v>13.689579999999999</v>
      </c>
      <c r="F1181" s="3">
        <v>12.15405</v>
      </c>
      <c r="G1181" s="3">
        <v>14.16474</v>
      </c>
      <c r="H1181" s="3"/>
      <c r="I1181" s="3"/>
      <c r="J1181" s="3">
        <f t="shared" si="38"/>
        <v>14.16474</v>
      </c>
      <c r="K1181" s="3"/>
      <c r="L1181" s="3"/>
      <c r="M1181" s="3">
        <f t="shared" si="39"/>
        <v>14.16474</v>
      </c>
    </row>
    <row r="1182" spans="1:13" ht="30.6" x14ac:dyDescent="0.25">
      <c r="A1182" s="2" t="s">
        <v>219</v>
      </c>
      <c r="B1182" s="2" t="s">
        <v>19</v>
      </c>
      <c r="C1182" s="4">
        <v>12.86463</v>
      </c>
      <c r="D1182" s="4">
        <v>14.03116</v>
      </c>
      <c r="E1182" s="4">
        <v>13.180720000000001</v>
      </c>
      <c r="F1182" s="4">
        <v>12.27407</v>
      </c>
      <c r="G1182" s="4">
        <v>12.40667</v>
      </c>
      <c r="H1182" s="4">
        <v>11.195209999999999</v>
      </c>
      <c r="I1182" s="4"/>
      <c r="J1182" s="4">
        <f t="shared" si="38"/>
        <v>11.195209999999999</v>
      </c>
      <c r="K1182" s="4"/>
      <c r="L1182" s="4"/>
      <c r="M1182" s="4">
        <f t="shared" si="39"/>
        <v>11.195209999999999</v>
      </c>
    </row>
    <row r="1183" spans="1:13" ht="30.6" x14ac:dyDescent="0.25">
      <c r="A1183" s="2" t="s">
        <v>219</v>
      </c>
      <c r="B1183" s="2" t="s">
        <v>20</v>
      </c>
      <c r="C1183" s="3">
        <v>12.025320000000001</v>
      </c>
      <c r="D1183" s="3">
        <v>11.7226</v>
      </c>
      <c r="E1183" s="3"/>
      <c r="F1183" s="3">
        <v>11.93352</v>
      </c>
      <c r="G1183" s="3">
        <v>11.972390000000001</v>
      </c>
      <c r="H1183" s="3"/>
      <c r="I1183" s="3"/>
      <c r="J1183" s="3">
        <f t="shared" si="38"/>
        <v>11.972390000000001</v>
      </c>
      <c r="K1183" s="3"/>
      <c r="L1183" s="3"/>
      <c r="M1183" s="3">
        <f t="shared" si="39"/>
        <v>11.972390000000001</v>
      </c>
    </row>
    <row r="1184" spans="1:13" ht="30.6" x14ac:dyDescent="0.25">
      <c r="A1184" s="2" t="s">
        <v>219</v>
      </c>
      <c r="B1184" s="2" t="s">
        <v>21</v>
      </c>
      <c r="C1184" s="4">
        <v>23.05208</v>
      </c>
      <c r="D1184" s="4"/>
      <c r="E1184" s="4"/>
      <c r="F1184" s="4">
        <v>23.023959999999999</v>
      </c>
      <c r="G1184" s="4">
        <v>20.91554</v>
      </c>
      <c r="H1184" s="4"/>
      <c r="I1184" s="4"/>
      <c r="J1184" s="4">
        <f t="shared" si="38"/>
        <v>20.91554</v>
      </c>
      <c r="K1184" s="4"/>
      <c r="L1184" s="4"/>
      <c r="M1184" s="4">
        <f t="shared" si="39"/>
        <v>20.91554</v>
      </c>
    </row>
    <row r="1185" spans="1:13" ht="30.6" x14ac:dyDescent="0.25">
      <c r="A1185" s="2" t="s">
        <v>219</v>
      </c>
      <c r="B1185" s="2" t="s">
        <v>22</v>
      </c>
      <c r="C1185" s="3">
        <v>26.14396</v>
      </c>
      <c r="D1185" s="3"/>
      <c r="E1185" s="3">
        <v>25.02131</v>
      </c>
      <c r="F1185" s="3">
        <v>22.34122</v>
      </c>
      <c r="G1185" s="3">
        <v>22.227709999999998</v>
      </c>
      <c r="H1185" s="3">
        <v>17.479520000000001</v>
      </c>
      <c r="I1185" s="3"/>
      <c r="J1185" s="3">
        <f t="shared" si="38"/>
        <v>17.479520000000001</v>
      </c>
      <c r="K1185" s="3"/>
      <c r="L1185" s="3"/>
      <c r="M1185" s="3">
        <f t="shared" si="39"/>
        <v>17.479520000000001</v>
      </c>
    </row>
    <row r="1186" spans="1:13" ht="30.6" x14ac:dyDescent="0.25">
      <c r="A1186" s="2" t="s">
        <v>219</v>
      </c>
      <c r="B1186" s="2" t="s">
        <v>23</v>
      </c>
      <c r="C1186" s="4">
        <v>11.79651</v>
      </c>
      <c r="D1186" s="4">
        <v>13.057370000000001</v>
      </c>
      <c r="E1186" s="4"/>
      <c r="F1186" s="4">
        <v>15.63382</v>
      </c>
      <c r="G1186" s="4">
        <v>17.03031</v>
      </c>
      <c r="H1186" s="4">
        <v>25.524480000000001</v>
      </c>
      <c r="I1186" s="4"/>
      <c r="J1186" s="4">
        <f t="shared" si="38"/>
        <v>25.524480000000001</v>
      </c>
      <c r="K1186" s="4"/>
      <c r="L1186" s="4"/>
      <c r="M1186" s="4">
        <f t="shared" si="39"/>
        <v>25.524480000000001</v>
      </c>
    </row>
    <row r="1187" spans="1:13" ht="30.6" x14ac:dyDescent="0.25">
      <c r="A1187" s="2" t="s">
        <v>219</v>
      </c>
      <c r="B1187" s="2" t="s">
        <v>24</v>
      </c>
      <c r="C1187" s="3">
        <v>24.127790000000001</v>
      </c>
      <c r="D1187" s="3">
        <v>19.48311</v>
      </c>
      <c r="E1187" s="3">
        <v>17.828949999999999</v>
      </c>
      <c r="F1187" s="3">
        <v>16.283639999999998</v>
      </c>
      <c r="G1187" s="3">
        <v>16.842099999999999</v>
      </c>
      <c r="H1187" s="3"/>
      <c r="I1187" s="3"/>
      <c r="J1187" s="3">
        <f t="shared" si="38"/>
        <v>16.842099999999999</v>
      </c>
      <c r="K1187" s="3"/>
      <c r="L1187" s="3"/>
      <c r="M1187" s="3">
        <f t="shared" si="39"/>
        <v>16.842099999999999</v>
      </c>
    </row>
    <row r="1188" spans="1:13" ht="30.6" x14ac:dyDescent="0.25">
      <c r="A1188" s="2" t="s">
        <v>219</v>
      </c>
      <c r="B1188" s="2" t="s">
        <v>25</v>
      </c>
      <c r="C1188" s="4"/>
      <c r="D1188" s="4"/>
      <c r="E1188" s="4"/>
      <c r="F1188" s="4"/>
      <c r="G1188" s="4"/>
      <c r="H1188" s="4"/>
      <c r="I1188" s="4"/>
      <c r="J1188" s="4" t="str">
        <f t="shared" si="38"/>
        <v/>
      </c>
      <c r="K1188" s="4"/>
      <c r="L1188" s="4"/>
      <c r="M1188" s="4" t="str">
        <f t="shared" si="39"/>
        <v/>
      </c>
    </row>
    <row r="1189" spans="1:13" ht="30.6" x14ac:dyDescent="0.25">
      <c r="A1189" s="2" t="s">
        <v>219</v>
      </c>
      <c r="B1189" s="2" t="s">
        <v>26</v>
      </c>
      <c r="C1189" s="3"/>
      <c r="D1189" s="3"/>
      <c r="E1189" s="3"/>
      <c r="F1189" s="3"/>
      <c r="G1189" s="3"/>
      <c r="H1189" s="3"/>
      <c r="I1189" s="3"/>
      <c r="J1189" s="3" t="str">
        <f t="shared" si="38"/>
        <v/>
      </c>
      <c r="K1189" s="3"/>
      <c r="L1189" s="3"/>
      <c r="M1189" s="3" t="str">
        <f t="shared" si="39"/>
        <v/>
      </c>
    </row>
    <row r="1190" spans="1:13" ht="30.6" x14ac:dyDescent="0.25">
      <c r="A1190" s="2" t="s">
        <v>219</v>
      </c>
      <c r="B1190" s="2" t="s">
        <v>27</v>
      </c>
      <c r="C1190" s="4">
        <v>14.56005</v>
      </c>
      <c r="D1190" s="4">
        <v>15.26948</v>
      </c>
      <c r="E1190" s="4">
        <v>15.552960000000001</v>
      </c>
      <c r="F1190" s="4">
        <v>15.974320000000001</v>
      </c>
      <c r="G1190" s="4"/>
      <c r="H1190" s="4"/>
      <c r="I1190" s="4"/>
      <c r="J1190" s="4">
        <f t="shared" si="38"/>
        <v>15.974320000000001</v>
      </c>
      <c r="K1190" s="4"/>
      <c r="L1190" s="4"/>
      <c r="M1190" s="4">
        <f t="shared" si="39"/>
        <v>15.974320000000001</v>
      </c>
    </row>
    <row r="1191" spans="1:13" ht="30.6" x14ac:dyDescent="0.25">
      <c r="A1191" s="2" t="s">
        <v>219</v>
      </c>
      <c r="B1191" s="2" t="s">
        <v>28</v>
      </c>
      <c r="C1191" s="3">
        <v>5.2915400000000004</v>
      </c>
      <c r="D1191" s="3">
        <v>9.1821900000000003</v>
      </c>
      <c r="E1191" s="3">
        <v>9.7278199999999995</v>
      </c>
      <c r="F1191" s="3"/>
      <c r="G1191" s="3">
        <v>9.9859100000000005</v>
      </c>
      <c r="H1191" s="3"/>
      <c r="I1191" s="3"/>
      <c r="J1191" s="3">
        <f t="shared" si="38"/>
        <v>9.9859100000000005</v>
      </c>
      <c r="K1191" s="3"/>
      <c r="L1191" s="3"/>
      <c r="M1191" s="3">
        <f t="shared" si="39"/>
        <v>9.9859100000000005</v>
      </c>
    </row>
    <row r="1192" spans="1:13" ht="30.6" x14ac:dyDescent="0.25">
      <c r="A1192" s="2" t="s">
        <v>219</v>
      </c>
      <c r="B1192" s="2" t="s">
        <v>29</v>
      </c>
      <c r="C1192" s="4">
        <v>11.16342</v>
      </c>
      <c r="D1192" s="4">
        <v>11.10005</v>
      </c>
      <c r="E1192" s="4">
        <v>10.69092</v>
      </c>
      <c r="F1192" s="4">
        <v>11.4398</v>
      </c>
      <c r="G1192" s="4"/>
      <c r="H1192" s="4"/>
      <c r="I1192" s="4"/>
      <c r="J1192" s="4">
        <f t="shared" si="38"/>
        <v>11.4398</v>
      </c>
      <c r="K1192" s="4"/>
      <c r="L1192" s="4"/>
      <c r="M1192" s="4">
        <f t="shared" si="39"/>
        <v>11.4398</v>
      </c>
    </row>
    <row r="1193" spans="1:13" ht="30.6" x14ac:dyDescent="0.25">
      <c r="A1193" s="2" t="s">
        <v>219</v>
      </c>
      <c r="B1193" s="2" t="s">
        <v>30</v>
      </c>
      <c r="C1193" s="3">
        <v>17.250810000000001</v>
      </c>
      <c r="D1193" s="3">
        <v>20.313639999999999</v>
      </c>
      <c r="E1193" s="3">
        <v>15.895379999999999</v>
      </c>
      <c r="F1193" s="3">
        <v>16.165279999999999</v>
      </c>
      <c r="G1193" s="3">
        <v>19.368110000000001</v>
      </c>
      <c r="H1193" s="3">
        <v>18.029060000000001</v>
      </c>
      <c r="I1193" s="3"/>
      <c r="J1193" s="3">
        <f t="shared" si="38"/>
        <v>18.029060000000001</v>
      </c>
      <c r="K1193" s="3"/>
      <c r="L1193" s="3"/>
      <c r="M1193" s="3">
        <f t="shared" si="39"/>
        <v>18.029060000000001</v>
      </c>
    </row>
    <row r="1194" spans="1:13" ht="30.6" x14ac:dyDescent="0.25">
      <c r="A1194" s="2" t="s">
        <v>219</v>
      </c>
      <c r="B1194" s="2" t="s">
        <v>31</v>
      </c>
      <c r="C1194" s="4">
        <v>16.588100000000001</v>
      </c>
      <c r="D1194" s="4">
        <v>14.9793</v>
      </c>
      <c r="E1194" s="4">
        <v>16.428319999999999</v>
      </c>
      <c r="F1194" s="4">
        <v>17.243259999999999</v>
      </c>
      <c r="G1194" s="4"/>
      <c r="H1194" s="4"/>
      <c r="I1194" s="4"/>
      <c r="J1194" s="4">
        <f t="shared" si="38"/>
        <v>17.243259999999999</v>
      </c>
      <c r="K1194" s="4"/>
      <c r="L1194" s="4"/>
      <c r="M1194" s="4">
        <f t="shared" si="39"/>
        <v>17.243259999999999</v>
      </c>
    </row>
    <row r="1195" spans="1:13" ht="30.6" x14ac:dyDescent="0.25">
      <c r="A1195" s="2" t="s">
        <v>219</v>
      </c>
      <c r="B1195" s="2" t="s">
        <v>32</v>
      </c>
      <c r="C1195" s="3">
        <v>7.7070999999999996</v>
      </c>
      <c r="D1195" s="3">
        <v>7.6844700000000001</v>
      </c>
      <c r="E1195" s="3">
        <v>7.5357599999999998</v>
      </c>
      <c r="F1195" s="3">
        <v>9.9127200000000002</v>
      </c>
      <c r="G1195" s="3">
        <v>9.0935299999999994</v>
      </c>
      <c r="H1195" s="3"/>
      <c r="I1195" s="3"/>
      <c r="J1195" s="3">
        <f t="shared" si="38"/>
        <v>9.0935299999999994</v>
      </c>
      <c r="K1195" s="3"/>
      <c r="L1195" s="3"/>
      <c r="M1195" s="3">
        <f t="shared" si="39"/>
        <v>9.0935299999999994</v>
      </c>
    </row>
    <row r="1196" spans="1:13" ht="30.6" x14ac:dyDescent="0.25">
      <c r="A1196" s="2" t="s">
        <v>219</v>
      </c>
      <c r="B1196" s="2" t="s">
        <v>33</v>
      </c>
      <c r="C1196" s="4">
        <v>18.753889999999998</v>
      </c>
      <c r="D1196" s="4">
        <v>14.86777</v>
      </c>
      <c r="E1196" s="4">
        <v>15.176220000000001</v>
      </c>
      <c r="F1196" s="4">
        <v>13.824949999999999</v>
      </c>
      <c r="G1196" s="4"/>
      <c r="H1196" s="4"/>
      <c r="I1196" s="4"/>
      <c r="J1196" s="4">
        <f t="shared" si="38"/>
        <v>13.824949999999999</v>
      </c>
      <c r="K1196" s="4"/>
      <c r="L1196" s="4"/>
      <c r="M1196" s="4">
        <f t="shared" si="39"/>
        <v>13.824949999999999</v>
      </c>
    </row>
    <row r="1197" spans="1:13" ht="30.6" x14ac:dyDescent="0.25">
      <c r="A1197" s="2" t="s">
        <v>219</v>
      </c>
      <c r="B1197" s="2" t="s">
        <v>34</v>
      </c>
      <c r="C1197" s="3">
        <v>12.33596</v>
      </c>
      <c r="D1197" s="3">
        <v>12.219139999999999</v>
      </c>
      <c r="E1197" s="3"/>
      <c r="F1197" s="3"/>
      <c r="G1197" s="3"/>
      <c r="H1197" s="3"/>
      <c r="I1197" s="3"/>
      <c r="J1197" s="3">
        <f t="shared" si="38"/>
        <v>12.219139999999999</v>
      </c>
      <c r="K1197" s="3"/>
      <c r="L1197" s="3"/>
      <c r="M1197" s="3">
        <f t="shared" si="39"/>
        <v>12.219139999999999</v>
      </c>
    </row>
    <row r="1198" spans="1:13" ht="30.6" x14ac:dyDescent="0.25">
      <c r="A1198" s="2" t="s">
        <v>219</v>
      </c>
      <c r="B1198" s="2" t="s">
        <v>35</v>
      </c>
      <c r="C1198" s="4">
        <v>14.396240000000001</v>
      </c>
      <c r="D1198" s="4">
        <v>15.153280000000001</v>
      </c>
      <c r="E1198" s="4"/>
      <c r="F1198" s="4">
        <v>14.977740000000001</v>
      </c>
      <c r="G1198" s="4"/>
      <c r="H1198" s="4"/>
      <c r="I1198" s="4"/>
      <c r="J1198" s="4">
        <f t="shared" si="38"/>
        <v>14.977740000000001</v>
      </c>
      <c r="K1198" s="4"/>
      <c r="L1198" s="4"/>
      <c r="M1198" s="4">
        <f t="shared" si="39"/>
        <v>14.977740000000001</v>
      </c>
    </row>
    <row r="1199" spans="1:13" ht="30.6" x14ac:dyDescent="0.25">
      <c r="A1199" s="2" t="s">
        <v>219</v>
      </c>
      <c r="B1199" s="2" t="s">
        <v>36</v>
      </c>
      <c r="C1199" s="3">
        <v>6.4753800000000004</v>
      </c>
      <c r="D1199" s="3">
        <v>7.8254599999999996</v>
      </c>
      <c r="E1199" s="3"/>
      <c r="F1199" s="3"/>
      <c r="G1199" s="3"/>
      <c r="H1199" s="3"/>
      <c r="I1199" s="3"/>
      <c r="J1199" s="3">
        <f t="shared" si="38"/>
        <v>7.8254599999999996</v>
      </c>
      <c r="K1199" s="3"/>
      <c r="L1199" s="3"/>
      <c r="M1199" s="3">
        <f t="shared" si="39"/>
        <v>7.8254599999999996</v>
      </c>
    </row>
    <row r="1200" spans="1:13" ht="30.6" x14ac:dyDescent="0.25">
      <c r="A1200" s="2" t="s">
        <v>219</v>
      </c>
      <c r="B1200" s="2" t="s">
        <v>37</v>
      </c>
      <c r="C1200" s="4">
        <v>8.1192799999999998</v>
      </c>
      <c r="D1200" s="4">
        <v>10.083259999999999</v>
      </c>
      <c r="E1200" s="4">
        <v>9.2124100000000002</v>
      </c>
      <c r="F1200" s="4">
        <v>12.461460000000001</v>
      </c>
      <c r="G1200" s="4"/>
      <c r="H1200" s="4"/>
      <c r="I1200" s="4"/>
      <c r="J1200" s="4">
        <f t="shared" si="38"/>
        <v>12.461460000000001</v>
      </c>
      <c r="K1200" s="4"/>
      <c r="L1200" s="4"/>
      <c r="M1200" s="4">
        <f t="shared" si="39"/>
        <v>12.461460000000001</v>
      </c>
    </row>
    <row r="1201" spans="1:13" ht="30.6" x14ac:dyDescent="0.25">
      <c r="A1201" s="2" t="s">
        <v>219</v>
      </c>
      <c r="B1201" s="2" t="s">
        <v>38</v>
      </c>
      <c r="C1201" s="3">
        <v>17.813639999999999</v>
      </c>
      <c r="D1201" s="3">
        <v>17.729040000000001</v>
      </c>
      <c r="E1201" s="3">
        <v>19.639880000000002</v>
      </c>
      <c r="F1201" s="3">
        <v>19.61054</v>
      </c>
      <c r="G1201" s="3">
        <v>19.89141</v>
      </c>
      <c r="H1201" s="3">
        <v>18.90297</v>
      </c>
      <c r="I1201" s="3"/>
      <c r="J1201" s="3">
        <f t="shared" si="38"/>
        <v>18.90297</v>
      </c>
      <c r="K1201" s="3"/>
      <c r="L1201" s="3"/>
      <c r="M1201" s="3">
        <f t="shared" si="39"/>
        <v>18.90297</v>
      </c>
    </row>
    <row r="1202" spans="1:13" ht="30.6" x14ac:dyDescent="0.25">
      <c r="A1202" s="2" t="s">
        <v>219</v>
      </c>
      <c r="B1202" s="2" t="s">
        <v>39</v>
      </c>
      <c r="C1202" s="4"/>
      <c r="D1202" s="4"/>
      <c r="E1202" s="4"/>
      <c r="F1202" s="4"/>
      <c r="G1202" s="4"/>
      <c r="H1202" s="4"/>
      <c r="I1202" s="4"/>
      <c r="J1202" s="4" t="str">
        <f t="shared" ref="J1202:J1265" si="40">IFERROR(LOOKUP(2,1/(C1202:I1202&lt;&gt;""),C1202:I1202),"")</f>
        <v/>
      </c>
      <c r="K1202" s="4"/>
      <c r="L1202" s="4"/>
      <c r="M1202" s="4" t="str">
        <f t="shared" ref="M1202:M1265" si="41">IF(ISNUMBER(J1202),J1202,IF(ISNUMBER(K1202),K1202,IF(ISBLANK(L1202),"",L1202)))</f>
        <v/>
      </c>
    </row>
    <row r="1203" spans="1:13" ht="30.6" x14ac:dyDescent="0.25">
      <c r="A1203" s="2" t="s">
        <v>219</v>
      </c>
      <c r="B1203" s="2" t="s">
        <v>40</v>
      </c>
      <c r="C1203" s="3">
        <v>16.418579999999999</v>
      </c>
      <c r="D1203" s="3">
        <v>15.52914</v>
      </c>
      <c r="E1203" s="3">
        <v>15.512829999999999</v>
      </c>
      <c r="F1203" s="3">
        <v>16.913620000000002</v>
      </c>
      <c r="G1203" s="3">
        <v>15.83855</v>
      </c>
      <c r="H1203" s="3">
        <v>15.04612</v>
      </c>
      <c r="I1203" s="3"/>
      <c r="J1203" s="3">
        <f t="shared" si="40"/>
        <v>15.04612</v>
      </c>
      <c r="K1203" s="3"/>
      <c r="L1203" s="3"/>
      <c r="M1203" s="3">
        <f t="shared" si="41"/>
        <v>15.04612</v>
      </c>
    </row>
    <row r="1204" spans="1:13" ht="30.6" x14ac:dyDescent="0.25">
      <c r="A1204" s="2" t="s">
        <v>219</v>
      </c>
      <c r="B1204" s="2" t="s">
        <v>41</v>
      </c>
      <c r="C1204" s="4"/>
      <c r="D1204" s="4">
        <v>21.414870000000001</v>
      </c>
      <c r="E1204" s="4">
        <v>18.491510000000002</v>
      </c>
      <c r="F1204" s="4">
        <v>16.070730000000001</v>
      </c>
      <c r="G1204" s="4">
        <v>18.910319999999999</v>
      </c>
      <c r="H1204" s="4">
        <v>15.32466</v>
      </c>
      <c r="I1204" s="4"/>
      <c r="J1204" s="4">
        <f t="shared" si="40"/>
        <v>15.32466</v>
      </c>
      <c r="K1204" s="4"/>
      <c r="L1204" s="4"/>
      <c r="M1204" s="4">
        <f t="shared" si="41"/>
        <v>15.32466</v>
      </c>
    </row>
    <row r="1205" spans="1:13" ht="30.6" x14ac:dyDescent="0.25">
      <c r="A1205" s="2" t="s">
        <v>219</v>
      </c>
      <c r="B1205" s="2" t="s">
        <v>42</v>
      </c>
      <c r="C1205" s="3">
        <v>29.01839</v>
      </c>
      <c r="D1205" s="3"/>
      <c r="E1205" s="3"/>
      <c r="F1205" s="3"/>
      <c r="G1205" s="3"/>
      <c r="H1205" s="3"/>
      <c r="I1205" s="3"/>
      <c r="J1205" s="3">
        <f t="shared" si="40"/>
        <v>29.01839</v>
      </c>
      <c r="K1205" s="3"/>
      <c r="L1205" s="3"/>
      <c r="M1205" s="3">
        <f t="shared" si="41"/>
        <v>29.01839</v>
      </c>
    </row>
    <row r="1206" spans="1:13" ht="30.6" x14ac:dyDescent="0.25">
      <c r="A1206" s="2" t="s">
        <v>219</v>
      </c>
      <c r="B1206" s="2" t="s">
        <v>43</v>
      </c>
      <c r="C1206" s="4">
        <v>22.880890000000001</v>
      </c>
      <c r="D1206" s="4">
        <v>23.009620000000002</v>
      </c>
      <c r="E1206" s="4">
        <v>23.501560000000001</v>
      </c>
      <c r="F1206" s="4">
        <v>22.830909999999999</v>
      </c>
      <c r="G1206" s="4">
        <v>23.109529999999999</v>
      </c>
      <c r="H1206" s="4">
        <v>23.38043</v>
      </c>
      <c r="I1206" s="4"/>
      <c r="J1206" s="4">
        <f t="shared" si="40"/>
        <v>23.38043</v>
      </c>
      <c r="K1206" s="4"/>
      <c r="L1206" s="4"/>
      <c r="M1206" s="4">
        <f t="shared" si="41"/>
        <v>23.38043</v>
      </c>
    </row>
    <row r="1207" spans="1:13" ht="30.6" x14ac:dyDescent="0.25">
      <c r="A1207" s="2" t="s">
        <v>219</v>
      </c>
      <c r="B1207" s="2" t="s">
        <v>44</v>
      </c>
      <c r="C1207" s="3">
        <v>22.772749999999998</v>
      </c>
      <c r="D1207" s="3">
        <v>22.426860000000001</v>
      </c>
      <c r="E1207" s="3">
        <v>20.85876</v>
      </c>
      <c r="F1207" s="3">
        <v>21.574729999999999</v>
      </c>
      <c r="G1207" s="3">
        <v>21.766780000000001</v>
      </c>
      <c r="H1207" s="3">
        <v>21.173220000000001</v>
      </c>
      <c r="I1207" s="3"/>
      <c r="J1207" s="3">
        <f t="shared" si="40"/>
        <v>21.173220000000001</v>
      </c>
      <c r="K1207" s="3"/>
      <c r="L1207" s="3"/>
      <c r="M1207" s="3">
        <f t="shared" si="41"/>
        <v>21.173220000000001</v>
      </c>
    </row>
    <row r="1208" spans="1:13" ht="30.6" x14ac:dyDescent="0.25">
      <c r="A1208" s="2" t="s">
        <v>219</v>
      </c>
      <c r="B1208" s="2" t="s">
        <v>45</v>
      </c>
      <c r="C1208" s="4">
        <v>8.9583399999999997</v>
      </c>
      <c r="D1208" s="4">
        <v>8.5157900000000009</v>
      </c>
      <c r="E1208" s="4"/>
      <c r="F1208" s="4">
        <v>9.6024100000000008</v>
      </c>
      <c r="G1208" s="4"/>
      <c r="H1208" s="4"/>
      <c r="I1208" s="4"/>
      <c r="J1208" s="4">
        <f t="shared" si="40"/>
        <v>9.6024100000000008</v>
      </c>
      <c r="K1208" s="4"/>
      <c r="L1208" s="4"/>
      <c r="M1208" s="4">
        <f t="shared" si="41"/>
        <v>9.6024100000000008</v>
      </c>
    </row>
    <row r="1209" spans="1:13" ht="30.6" x14ac:dyDescent="0.25">
      <c r="A1209" s="2" t="s">
        <v>219</v>
      </c>
      <c r="B1209" s="2" t="s">
        <v>46</v>
      </c>
      <c r="C1209" s="3"/>
      <c r="D1209" s="3"/>
      <c r="E1209" s="3"/>
      <c r="F1209" s="3"/>
      <c r="G1209" s="3"/>
      <c r="H1209" s="3"/>
      <c r="I1209" s="3"/>
      <c r="J1209" s="3" t="str">
        <f t="shared" si="40"/>
        <v/>
      </c>
      <c r="K1209" s="3"/>
      <c r="L1209" s="3"/>
      <c r="M1209" s="3" t="str">
        <f t="shared" si="41"/>
        <v/>
      </c>
    </row>
    <row r="1210" spans="1:13" ht="30.6" x14ac:dyDescent="0.25">
      <c r="A1210" s="2" t="s">
        <v>219</v>
      </c>
      <c r="B1210" s="2" t="s">
        <v>47</v>
      </c>
      <c r="C1210" s="4">
        <v>15.7348</v>
      </c>
      <c r="D1210" s="4">
        <v>15.581580000000001</v>
      </c>
      <c r="E1210" s="4"/>
      <c r="F1210" s="4">
        <v>15.372249999999999</v>
      </c>
      <c r="G1210" s="4">
        <v>15.53378</v>
      </c>
      <c r="H1210" s="4"/>
      <c r="I1210" s="4"/>
      <c r="J1210" s="4">
        <f t="shared" si="40"/>
        <v>15.53378</v>
      </c>
      <c r="K1210" s="4"/>
      <c r="L1210" s="4"/>
      <c r="M1210" s="4">
        <f t="shared" si="41"/>
        <v>15.53378</v>
      </c>
    </row>
    <row r="1211" spans="1:13" ht="30.6" x14ac:dyDescent="0.25">
      <c r="A1211" s="2" t="s">
        <v>219</v>
      </c>
      <c r="B1211" s="2" t="s">
        <v>48</v>
      </c>
      <c r="C1211" s="3">
        <v>9.4804099999999991</v>
      </c>
      <c r="D1211" s="3">
        <v>9.9271799999999999</v>
      </c>
      <c r="E1211" s="3">
        <v>9.5568500000000007</v>
      </c>
      <c r="F1211" s="3">
        <v>9.6024399999999996</v>
      </c>
      <c r="G1211" s="3"/>
      <c r="H1211" s="3"/>
      <c r="I1211" s="3"/>
      <c r="J1211" s="3">
        <f t="shared" si="40"/>
        <v>9.6024399999999996</v>
      </c>
      <c r="K1211" s="3"/>
      <c r="L1211" s="3"/>
      <c r="M1211" s="3">
        <f t="shared" si="41"/>
        <v>9.6024399999999996</v>
      </c>
    </row>
    <row r="1212" spans="1:13" ht="30.6" x14ac:dyDescent="0.25">
      <c r="A1212" s="2" t="s">
        <v>219</v>
      </c>
      <c r="B1212" s="2" t="s">
        <v>49</v>
      </c>
      <c r="C1212" s="4"/>
      <c r="D1212" s="4"/>
      <c r="E1212" s="4"/>
      <c r="F1212" s="4"/>
      <c r="G1212" s="4"/>
      <c r="H1212" s="4"/>
      <c r="I1212" s="4"/>
      <c r="J1212" s="4" t="str">
        <f t="shared" si="40"/>
        <v/>
      </c>
      <c r="K1212" s="4"/>
      <c r="L1212" s="4"/>
      <c r="M1212" s="4" t="str">
        <f t="shared" si="41"/>
        <v/>
      </c>
    </row>
    <row r="1213" spans="1:13" ht="30.6" x14ac:dyDescent="0.25">
      <c r="A1213" s="2" t="s">
        <v>219</v>
      </c>
      <c r="B1213" s="2" t="s">
        <v>50</v>
      </c>
      <c r="C1213" s="3">
        <v>8.9764599999999994</v>
      </c>
      <c r="D1213" s="3"/>
      <c r="E1213" s="3"/>
      <c r="F1213" s="3">
        <v>16.915620000000001</v>
      </c>
      <c r="G1213" s="3"/>
      <c r="H1213" s="3"/>
      <c r="I1213" s="3"/>
      <c r="J1213" s="3">
        <f t="shared" si="40"/>
        <v>16.915620000000001</v>
      </c>
      <c r="K1213" s="3"/>
      <c r="L1213" s="3"/>
      <c r="M1213" s="3">
        <f t="shared" si="41"/>
        <v>16.915620000000001</v>
      </c>
    </row>
    <row r="1214" spans="1:13" ht="30.6" x14ac:dyDescent="0.25">
      <c r="A1214" s="2" t="s">
        <v>219</v>
      </c>
      <c r="B1214" s="2" t="s">
        <v>51</v>
      </c>
      <c r="C1214" s="4">
        <v>15.103339999999999</v>
      </c>
      <c r="D1214" s="4">
        <v>15.03626</v>
      </c>
      <c r="E1214" s="4">
        <v>12.488709999999999</v>
      </c>
      <c r="F1214" s="4">
        <v>15.22987</v>
      </c>
      <c r="G1214" s="4"/>
      <c r="H1214" s="4"/>
      <c r="I1214" s="4"/>
      <c r="J1214" s="4">
        <f t="shared" si="40"/>
        <v>15.22987</v>
      </c>
      <c r="K1214" s="4"/>
      <c r="L1214" s="4"/>
      <c r="M1214" s="4">
        <f t="shared" si="41"/>
        <v>15.22987</v>
      </c>
    </row>
    <row r="1215" spans="1:13" ht="30.6" x14ac:dyDescent="0.25">
      <c r="A1215" s="2" t="s">
        <v>219</v>
      </c>
      <c r="B1215" s="2" t="s">
        <v>52</v>
      </c>
      <c r="C1215" s="3">
        <v>12.3284</v>
      </c>
      <c r="D1215" s="3"/>
      <c r="E1215" s="3"/>
      <c r="F1215" s="3"/>
      <c r="G1215" s="3"/>
      <c r="H1215" s="3"/>
      <c r="I1215" s="3"/>
      <c r="J1215" s="3">
        <f t="shared" si="40"/>
        <v>12.3284</v>
      </c>
      <c r="K1215" s="3"/>
      <c r="L1215" s="3"/>
      <c r="M1215" s="3">
        <f t="shared" si="41"/>
        <v>12.3284</v>
      </c>
    </row>
    <row r="1216" spans="1:13" ht="30.6" x14ac:dyDescent="0.25">
      <c r="A1216" s="2" t="s">
        <v>219</v>
      </c>
      <c r="B1216" s="2" t="s">
        <v>53</v>
      </c>
      <c r="C1216" s="4"/>
      <c r="D1216" s="4"/>
      <c r="E1216" s="4"/>
      <c r="F1216" s="4"/>
      <c r="G1216" s="4"/>
      <c r="H1216" s="4"/>
      <c r="I1216" s="4"/>
      <c r="J1216" s="4" t="str">
        <f t="shared" si="40"/>
        <v/>
      </c>
      <c r="K1216" s="4"/>
      <c r="L1216" s="4"/>
      <c r="M1216" s="4" t="str">
        <f t="shared" si="41"/>
        <v/>
      </c>
    </row>
    <row r="1217" spans="1:13" ht="30.6" x14ac:dyDescent="0.25">
      <c r="A1217" s="2" t="s">
        <v>219</v>
      </c>
      <c r="B1217" s="2" t="s">
        <v>54</v>
      </c>
      <c r="C1217" s="3"/>
      <c r="D1217" s="3"/>
      <c r="E1217" s="3"/>
      <c r="F1217" s="3"/>
      <c r="G1217" s="3"/>
      <c r="H1217" s="3"/>
      <c r="I1217" s="3"/>
      <c r="J1217" s="3" t="str">
        <f t="shared" si="40"/>
        <v/>
      </c>
      <c r="K1217" s="3"/>
      <c r="L1217" s="3"/>
      <c r="M1217" s="3" t="str">
        <f t="shared" si="41"/>
        <v/>
      </c>
    </row>
    <row r="1218" spans="1:13" ht="30.6" x14ac:dyDescent="0.25">
      <c r="A1218" s="2" t="s">
        <v>219</v>
      </c>
      <c r="B1218" s="2" t="s">
        <v>55</v>
      </c>
      <c r="C1218" s="4">
        <v>12.996560000000001</v>
      </c>
      <c r="D1218" s="4">
        <v>11.97611</v>
      </c>
      <c r="E1218" s="4">
        <v>11.53415</v>
      </c>
      <c r="F1218" s="4">
        <v>11.442539999999999</v>
      </c>
      <c r="G1218" s="4">
        <v>12.06831</v>
      </c>
      <c r="H1218" s="4">
        <v>12.78786</v>
      </c>
      <c r="I1218" s="4"/>
      <c r="J1218" s="4">
        <f t="shared" si="40"/>
        <v>12.78786</v>
      </c>
      <c r="K1218" s="4"/>
      <c r="L1218" s="4"/>
      <c r="M1218" s="4">
        <f t="shared" si="41"/>
        <v>12.78786</v>
      </c>
    </row>
    <row r="1219" spans="1:13" ht="30.6" x14ac:dyDescent="0.25">
      <c r="A1219" s="2" t="s">
        <v>219</v>
      </c>
      <c r="B1219" s="2" t="s">
        <v>56</v>
      </c>
      <c r="C1219" s="3"/>
      <c r="D1219" s="3"/>
      <c r="E1219" s="3"/>
      <c r="F1219" s="3"/>
      <c r="G1219" s="3"/>
      <c r="H1219" s="3"/>
      <c r="I1219" s="3"/>
      <c r="J1219" s="3" t="str">
        <f t="shared" si="40"/>
        <v/>
      </c>
      <c r="K1219" s="3"/>
      <c r="L1219" s="3"/>
      <c r="M1219" s="3" t="str">
        <f t="shared" si="41"/>
        <v/>
      </c>
    </row>
    <row r="1220" spans="1:13" ht="30.6" x14ac:dyDescent="0.25">
      <c r="A1220" s="2" t="s">
        <v>219</v>
      </c>
      <c r="B1220" s="2" t="s">
        <v>57</v>
      </c>
      <c r="C1220" s="4">
        <v>16.16422</v>
      </c>
      <c r="D1220" s="4">
        <v>15.872579999999999</v>
      </c>
      <c r="E1220" s="4">
        <v>15.27999</v>
      </c>
      <c r="F1220" s="4">
        <v>15.55899</v>
      </c>
      <c r="G1220" s="4">
        <v>16.110579999999999</v>
      </c>
      <c r="H1220" s="4">
        <v>16.601559999999999</v>
      </c>
      <c r="I1220" s="4"/>
      <c r="J1220" s="4">
        <f t="shared" si="40"/>
        <v>16.601559999999999</v>
      </c>
      <c r="K1220" s="4"/>
      <c r="L1220" s="4"/>
      <c r="M1220" s="4">
        <f t="shared" si="41"/>
        <v>16.601559999999999</v>
      </c>
    </row>
    <row r="1221" spans="1:13" ht="30.6" x14ac:dyDescent="0.25">
      <c r="A1221" s="2" t="s">
        <v>219</v>
      </c>
      <c r="B1221" s="2" t="s">
        <v>58</v>
      </c>
      <c r="C1221" s="3"/>
      <c r="D1221" s="3"/>
      <c r="E1221" s="3"/>
      <c r="F1221" s="3"/>
      <c r="G1221" s="3"/>
      <c r="H1221" s="3"/>
      <c r="I1221" s="3"/>
      <c r="J1221" s="3" t="str">
        <f t="shared" si="40"/>
        <v/>
      </c>
      <c r="K1221" s="3"/>
      <c r="L1221" s="3"/>
      <c r="M1221" s="3" t="str">
        <f t="shared" si="41"/>
        <v/>
      </c>
    </row>
    <row r="1222" spans="1:13" ht="30.6" x14ac:dyDescent="0.25">
      <c r="A1222" s="2" t="s">
        <v>219</v>
      </c>
      <c r="B1222" s="2" t="s">
        <v>59</v>
      </c>
      <c r="C1222" s="4"/>
      <c r="D1222" s="4"/>
      <c r="E1222" s="4"/>
      <c r="F1222" s="4"/>
      <c r="G1222" s="4"/>
      <c r="H1222" s="4"/>
      <c r="I1222" s="4"/>
      <c r="J1222" s="4" t="str">
        <f t="shared" si="40"/>
        <v/>
      </c>
      <c r="K1222" s="4"/>
      <c r="L1222" s="4"/>
      <c r="M1222" s="4" t="str">
        <f t="shared" si="41"/>
        <v/>
      </c>
    </row>
    <row r="1223" spans="1:13" ht="30.6" x14ac:dyDescent="0.25">
      <c r="A1223" s="2" t="s">
        <v>219</v>
      </c>
      <c r="B1223" s="2" t="s">
        <v>60</v>
      </c>
      <c r="C1223" s="3">
        <v>13.681800000000001</v>
      </c>
      <c r="D1223" s="3">
        <v>13.412649999999999</v>
      </c>
      <c r="E1223" s="3">
        <v>12.013350000000001</v>
      </c>
      <c r="F1223" s="3">
        <v>12.593</v>
      </c>
      <c r="G1223" s="3">
        <v>14.262259999999999</v>
      </c>
      <c r="H1223" s="3"/>
      <c r="I1223" s="3"/>
      <c r="J1223" s="3">
        <f t="shared" si="40"/>
        <v>14.262259999999999</v>
      </c>
      <c r="K1223" s="3"/>
      <c r="L1223" s="3"/>
      <c r="M1223" s="3">
        <f t="shared" si="41"/>
        <v>14.262259999999999</v>
      </c>
    </row>
    <row r="1224" spans="1:13" ht="30.6" x14ac:dyDescent="0.25">
      <c r="A1224" s="2" t="s">
        <v>219</v>
      </c>
      <c r="B1224" s="2" t="s">
        <v>61</v>
      </c>
      <c r="C1224" s="4">
        <v>26.304040000000001</v>
      </c>
      <c r="D1224" s="4">
        <v>29.674430000000001</v>
      </c>
      <c r="E1224" s="4">
        <v>30.539539999999999</v>
      </c>
      <c r="F1224" s="4">
        <v>27.021100000000001</v>
      </c>
      <c r="G1224" s="4"/>
      <c r="H1224" s="4"/>
      <c r="I1224" s="4"/>
      <c r="J1224" s="4">
        <f t="shared" si="40"/>
        <v>27.021100000000001</v>
      </c>
      <c r="K1224" s="4"/>
      <c r="L1224" s="4"/>
      <c r="M1224" s="4">
        <f t="shared" si="41"/>
        <v>27.021100000000001</v>
      </c>
    </row>
    <row r="1225" spans="1:13" ht="30.6" x14ac:dyDescent="0.25">
      <c r="A1225" s="2" t="s">
        <v>219</v>
      </c>
      <c r="B1225" s="2" t="s">
        <v>62</v>
      </c>
      <c r="C1225" s="3"/>
      <c r="D1225" s="3">
        <v>14.88946</v>
      </c>
      <c r="E1225" s="3"/>
      <c r="F1225" s="3">
        <v>14.03247</v>
      </c>
      <c r="G1225" s="3"/>
      <c r="H1225" s="3"/>
      <c r="I1225" s="3"/>
      <c r="J1225" s="3">
        <f t="shared" si="40"/>
        <v>14.03247</v>
      </c>
      <c r="K1225" s="3"/>
      <c r="L1225" s="3"/>
      <c r="M1225" s="3">
        <f t="shared" si="41"/>
        <v>14.03247</v>
      </c>
    </row>
    <row r="1226" spans="1:13" ht="30.6" x14ac:dyDescent="0.25">
      <c r="A1226" s="2" t="s">
        <v>219</v>
      </c>
      <c r="B1226" s="2" t="s">
        <v>63</v>
      </c>
      <c r="C1226" s="4">
        <v>11.945489999999999</v>
      </c>
      <c r="D1226" s="4">
        <v>11.91888</v>
      </c>
      <c r="E1226" s="4">
        <v>12.79729</v>
      </c>
      <c r="F1226" s="4">
        <v>12.445510000000001</v>
      </c>
      <c r="G1226" s="4">
        <v>12.323449999999999</v>
      </c>
      <c r="H1226" s="4"/>
      <c r="I1226" s="4"/>
      <c r="J1226" s="4">
        <f t="shared" si="40"/>
        <v>12.323449999999999</v>
      </c>
      <c r="K1226" s="4"/>
      <c r="L1226" s="4"/>
      <c r="M1226" s="4">
        <f t="shared" si="41"/>
        <v>12.323449999999999</v>
      </c>
    </row>
    <row r="1227" spans="1:13" ht="30.6" x14ac:dyDescent="0.25">
      <c r="A1227" s="2" t="s">
        <v>219</v>
      </c>
      <c r="B1227" s="2" t="s">
        <v>64</v>
      </c>
      <c r="C1227" s="3">
        <v>10.069129999999999</v>
      </c>
      <c r="D1227" s="3">
        <v>9.8639399999999995</v>
      </c>
      <c r="E1227" s="3">
        <v>9.7367600000000003</v>
      </c>
      <c r="F1227" s="3">
        <v>9.66188</v>
      </c>
      <c r="G1227" s="3"/>
      <c r="H1227" s="3"/>
      <c r="I1227" s="3"/>
      <c r="J1227" s="3">
        <f t="shared" si="40"/>
        <v>9.66188</v>
      </c>
      <c r="K1227" s="3"/>
      <c r="L1227" s="3"/>
      <c r="M1227" s="3">
        <f t="shared" si="41"/>
        <v>9.66188</v>
      </c>
    </row>
    <row r="1228" spans="1:13" ht="30.6" x14ac:dyDescent="0.25">
      <c r="A1228" s="2" t="s">
        <v>219</v>
      </c>
      <c r="B1228" s="2" t="s">
        <v>65</v>
      </c>
      <c r="C1228" s="4">
        <v>13.33042</v>
      </c>
      <c r="D1228" s="4">
        <v>11.267989999999999</v>
      </c>
      <c r="E1228" s="4">
        <v>10.575979999999999</v>
      </c>
      <c r="F1228" s="4">
        <v>10.668340000000001</v>
      </c>
      <c r="G1228" s="4">
        <v>11.36903</v>
      </c>
      <c r="H1228" s="4"/>
      <c r="I1228" s="4"/>
      <c r="J1228" s="4">
        <f t="shared" si="40"/>
        <v>11.36903</v>
      </c>
      <c r="K1228" s="4"/>
      <c r="L1228" s="4"/>
      <c r="M1228" s="4">
        <f t="shared" si="41"/>
        <v>11.36903</v>
      </c>
    </row>
    <row r="1229" spans="1:13" ht="30.6" x14ac:dyDescent="0.25">
      <c r="A1229" s="2" t="s">
        <v>219</v>
      </c>
      <c r="B1229" s="2" t="s">
        <v>66</v>
      </c>
      <c r="C1229" s="3">
        <v>17.611229999999999</v>
      </c>
      <c r="D1229" s="3">
        <v>15.11833</v>
      </c>
      <c r="E1229" s="3">
        <v>13.8003</v>
      </c>
      <c r="F1229" s="3">
        <v>10.275829999999999</v>
      </c>
      <c r="G1229" s="3"/>
      <c r="H1229" s="3"/>
      <c r="I1229" s="3"/>
      <c r="J1229" s="3">
        <f t="shared" si="40"/>
        <v>10.275829999999999</v>
      </c>
      <c r="K1229" s="3"/>
      <c r="L1229" s="3"/>
      <c r="M1229" s="3">
        <f t="shared" si="41"/>
        <v>10.275829999999999</v>
      </c>
    </row>
    <row r="1230" spans="1:13" ht="30.6" x14ac:dyDescent="0.25">
      <c r="A1230" s="2" t="s">
        <v>219</v>
      </c>
      <c r="B1230" s="2" t="s">
        <v>67</v>
      </c>
      <c r="C1230" s="4"/>
      <c r="D1230" s="4">
        <v>9.2694299999999998</v>
      </c>
      <c r="E1230" s="4">
        <v>6.7077600000000004</v>
      </c>
      <c r="F1230" s="4"/>
      <c r="G1230" s="4"/>
      <c r="H1230" s="4"/>
      <c r="I1230" s="4"/>
      <c r="J1230" s="4">
        <f t="shared" si="40"/>
        <v>6.7077600000000004</v>
      </c>
      <c r="K1230" s="4"/>
      <c r="L1230" s="4"/>
      <c r="M1230" s="4">
        <f t="shared" si="41"/>
        <v>6.7077600000000004</v>
      </c>
    </row>
    <row r="1231" spans="1:13" ht="30.6" x14ac:dyDescent="0.25">
      <c r="A1231" s="2" t="s">
        <v>219</v>
      </c>
      <c r="B1231" s="2" t="s">
        <v>68</v>
      </c>
      <c r="C1231" s="3">
        <v>10.398110000000001</v>
      </c>
      <c r="D1231" s="3">
        <v>10.753310000000001</v>
      </c>
      <c r="E1231" s="3">
        <v>11.1373</v>
      </c>
      <c r="F1231" s="3">
        <v>11.036809999999999</v>
      </c>
      <c r="G1231" s="3">
        <v>11.13874</v>
      </c>
      <c r="H1231" s="3"/>
      <c r="I1231" s="3"/>
      <c r="J1231" s="3">
        <f t="shared" si="40"/>
        <v>11.13874</v>
      </c>
      <c r="K1231" s="3"/>
      <c r="L1231" s="3"/>
      <c r="M1231" s="3">
        <f t="shared" si="41"/>
        <v>11.13874</v>
      </c>
    </row>
    <row r="1232" spans="1:13" ht="30.6" x14ac:dyDescent="0.25">
      <c r="A1232" s="2" t="s">
        <v>219</v>
      </c>
      <c r="B1232" s="2" t="s">
        <v>69</v>
      </c>
      <c r="C1232" s="4">
        <v>20.939070000000001</v>
      </c>
      <c r="D1232" s="4">
        <v>29.99464</v>
      </c>
      <c r="E1232" s="4">
        <v>36.737490000000001</v>
      </c>
      <c r="F1232" s="4">
        <v>21.207989999999999</v>
      </c>
      <c r="G1232" s="4">
        <v>21.01736</v>
      </c>
      <c r="H1232" s="4"/>
      <c r="I1232" s="4"/>
      <c r="J1232" s="4">
        <f t="shared" si="40"/>
        <v>21.01736</v>
      </c>
      <c r="K1232" s="4"/>
      <c r="L1232" s="4"/>
      <c r="M1232" s="4">
        <f t="shared" si="41"/>
        <v>21.01736</v>
      </c>
    </row>
    <row r="1233" spans="1:13" ht="30.6" x14ac:dyDescent="0.25">
      <c r="A1233" s="2" t="s">
        <v>219</v>
      </c>
      <c r="B1233" s="2" t="s">
        <v>70</v>
      </c>
      <c r="C1233" s="3"/>
      <c r="D1233" s="3"/>
      <c r="E1233" s="3"/>
      <c r="F1233" s="3"/>
      <c r="G1233" s="3"/>
      <c r="H1233" s="3"/>
      <c r="I1233" s="3"/>
      <c r="J1233" s="3" t="str">
        <f t="shared" si="40"/>
        <v/>
      </c>
      <c r="K1233" s="3"/>
      <c r="L1233" s="3"/>
      <c r="M1233" s="3" t="str">
        <f t="shared" si="41"/>
        <v/>
      </c>
    </row>
    <row r="1234" spans="1:13" ht="30.6" x14ac:dyDescent="0.25">
      <c r="A1234" s="2" t="s">
        <v>219</v>
      </c>
      <c r="B1234" s="2" t="s">
        <v>71</v>
      </c>
      <c r="C1234" s="4"/>
      <c r="D1234" s="4"/>
      <c r="E1234" s="4"/>
      <c r="F1234" s="4"/>
      <c r="G1234" s="4"/>
      <c r="H1234" s="4"/>
      <c r="I1234" s="4"/>
      <c r="J1234" s="4" t="str">
        <f t="shared" si="40"/>
        <v/>
      </c>
      <c r="K1234" s="4"/>
      <c r="L1234" s="4"/>
      <c r="M1234" s="4" t="str">
        <f t="shared" si="41"/>
        <v/>
      </c>
    </row>
    <row r="1235" spans="1:13" ht="30.6" x14ac:dyDescent="0.25">
      <c r="A1235" s="2" t="s">
        <v>219</v>
      </c>
      <c r="B1235" s="2" t="s">
        <v>72</v>
      </c>
      <c r="C1235" s="3">
        <v>19.29692</v>
      </c>
      <c r="D1235" s="3">
        <v>20.246410000000001</v>
      </c>
      <c r="E1235" s="3">
        <v>21.105139999999999</v>
      </c>
      <c r="F1235" s="3">
        <v>20.63795</v>
      </c>
      <c r="G1235" s="3">
        <v>21.959389999999999</v>
      </c>
      <c r="H1235" s="3">
        <v>24.0855</v>
      </c>
      <c r="I1235" s="3"/>
      <c r="J1235" s="3">
        <f t="shared" si="40"/>
        <v>24.0855</v>
      </c>
      <c r="K1235" s="3"/>
      <c r="L1235" s="3"/>
      <c r="M1235" s="3">
        <f t="shared" si="41"/>
        <v>24.0855</v>
      </c>
    </row>
    <row r="1236" spans="1:13" ht="30.6" x14ac:dyDescent="0.25">
      <c r="A1236" s="2" t="s">
        <v>219</v>
      </c>
      <c r="B1236" s="2" t="s">
        <v>73</v>
      </c>
      <c r="C1236" s="4">
        <v>12.438319999999999</v>
      </c>
      <c r="D1236" s="4">
        <v>14.259309999999999</v>
      </c>
      <c r="E1236" s="4">
        <v>9.4606100000000009</v>
      </c>
      <c r="F1236" s="4">
        <v>14.132809999999999</v>
      </c>
      <c r="G1236" s="4">
        <v>11.989509999999999</v>
      </c>
      <c r="H1236" s="4"/>
      <c r="I1236" s="4"/>
      <c r="J1236" s="4">
        <f t="shared" si="40"/>
        <v>11.989509999999999</v>
      </c>
      <c r="K1236" s="4"/>
      <c r="L1236" s="4"/>
      <c r="M1236" s="4">
        <f t="shared" si="41"/>
        <v>11.989509999999999</v>
      </c>
    </row>
    <row r="1237" spans="1:13" ht="30.6" x14ac:dyDescent="0.25">
      <c r="A1237" s="2" t="s">
        <v>219</v>
      </c>
      <c r="B1237" s="2" t="s">
        <v>74</v>
      </c>
      <c r="C1237" s="3">
        <v>9.9615899999999993</v>
      </c>
      <c r="D1237" s="3">
        <v>10.55761</v>
      </c>
      <c r="E1237" s="3">
        <v>14.5398</v>
      </c>
      <c r="F1237" s="3">
        <v>16.191379999999999</v>
      </c>
      <c r="G1237" s="3"/>
      <c r="H1237" s="3"/>
      <c r="I1237" s="3"/>
      <c r="J1237" s="3">
        <f t="shared" si="40"/>
        <v>16.191379999999999</v>
      </c>
      <c r="K1237" s="3"/>
      <c r="L1237" s="3"/>
      <c r="M1237" s="3">
        <f t="shared" si="41"/>
        <v>16.191379999999999</v>
      </c>
    </row>
    <row r="1238" spans="1:13" ht="30.6" x14ac:dyDescent="0.25">
      <c r="A1238" s="2" t="s">
        <v>219</v>
      </c>
      <c r="B1238" s="2" t="s">
        <v>75</v>
      </c>
      <c r="C1238" s="4">
        <v>11.972440000000001</v>
      </c>
      <c r="D1238" s="4">
        <v>11.82504</v>
      </c>
      <c r="E1238" s="4">
        <v>10.26061</v>
      </c>
      <c r="F1238" s="4"/>
      <c r="G1238" s="4"/>
      <c r="H1238" s="4"/>
      <c r="I1238" s="4"/>
      <c r="J1238" s="4">
        <f t="shared" si="40"/>
        <v>10.26061</v>
      </c>
      <c r="K1238" s="4"/>
      <c r="L1238" s="4"/>
      <c r="M1238" s="4">
        <f t="shared" si="41"/>
        <v>10.26061</v>
      </c>
    </row>
    <row r="1239" spans="1:13" ht="30.6" x14ac:dyDescent="0.25">
      <c r="A1239" s="2" t="s">
        <v>219</v>
      </c>
      <c r="B1239" s="2" t="s">
        <v>76</v>
      </c>
      <c r="C1239" s="3"/>
      <c r="D1239" s="3"/>
      <c r="E1239" s="3"/>
      <c r="F1239" s="3"/>
      <c r="G1239" s="3"/>
      <c r="H1239" s="3"/>
      <c r="I1239" s="3"/>
      <c r="J1239" s="3" t="str">
        <f t="shared" si="40"/>
        <v/>
      </c>
      <c r="K1239" s="3"/>
      <c r="L1239" s="3"/>
      <c r="M1239" s="3" t="str">
        <f t="shared" si="41"/>
        <v/>
      </c>
    </row>
    <row r="1240" spans="1:13" ht="30.6" x14ac:dyDescent="0.25">
      <c r="A1240" s="2" t="s">
        <v>219</v>
      </c>
      <c r="B1240" s="2" t="s">
        <v>77</v>
      </c>
      <c r="C1240" s="4"/>
      <c r="D1240" s="4"/>
      <c r="E1240" s="4"/>
      <c r="F1240" s="4">
        <v>19.230509999999999</v>
      </c>
      <c r="G1240" s="4"/>
      <c r="H1240" s="4"/>
      <c r="I1240" s="4"/>
      <c r="J1240" s="4">
        <f t="shared" si="40"/>
        <v>19.230509999999999</v>
      </c>
      <c r="K1240" s="4"/>
      <c r="L1240" s="4"/>
      <c r="M1240" s="4">
        <f t="shared" si="41"/>
        <v>19.230509999999999</v>
      </c>
    </row>
    <row r="1241" spans="1:13" ht="30.6" x14ac:dyDescent="0.25">
      <c r="A1241" s="2" t="s">
        <v>219</v>
      </c>
      <c r="B1241" s="2" t="s">
        <v>78</v>
      </c>
      <c r="C1241" s="3">
        <v>9.6855200000000004</v>
      </c>
      <c r="D1241" s="3">
        <v>9.3043200000000006</v>
      </c>
      <c r="E1241" s="3"/>
      <c r="F1241" s="3">
        <v>8.5387799999999991</v>
      </c>
      <c r="G1241" s="3">
        <v>9.4130500000000001</v>
      </c>
      <c r="H1241" s="3"/>
      <c r="I1241" s="3"/>
      <c r="J1241" s="3">
        <f t="shared" si="40"/>
        <v>9.4130500000000001</v>
      </c>
      <c r="K1241" s="3"/>
      <c r="L1241" s="3"/>
      <c r="M1241" s="3">
        <f t="shared" si="41"/>
        <v>9.4130500000000001</v>
      </c>
    </row>
    <row r="1242" spans="1:13" ht="30.6" x14ac:dyDescent="0.25">
      <c r="A1242" s="2" t="s">
        <v>219</v>
      </c>
      <c r="B1242" s="2" t="s">
        <v>79</v>
      </c>
      <c r="C1242" s="4">
        <v>14.60397</v>
      </c>
      <c r="D1242" s="4">
        <v>15.417120000000001</v>
      </c>
      <c r="E1242" s="4">
        <v>17.331430000000001</v>
      </c>
      <c r="F1242" s="4">
        <v>17.669419999999999</v>
      </c>
      <c r="G1242" s="4"/>
      <c r="H1242" s="4"/>
      <c r="I1242" s="4"/>
      <c r="J1242" s="4">
        <f t="shared" si="40"/>
        <v>17.669419999999999</v>
      </c>
      <c r="K1242" s="4"/>
      <c r="L1242" s="4"/>
      <c r="M1242" s="4">
        <f t="shared" si="41"/>
        <v>17.669419999999999</v>
      </c>
    </row>
    <row r="1243" spans="1:13" ht="30.6" x14ac:dyDescent="0.25">
      <c r="A1243" s="2" t="s">
        <v>219</v>
      </c>
      <c r="B1243" s="2" t="s">
        <v>80</v>
      </c>
      <c r="C1243" s="3">
        <v>11.74278</v>
      </c>
      <c r="D1243" s="3">
        <v>13.67652</v>
      </c>
      <c r="E1243" s="3">
        <v>14.06268</v>
      </c>
      <c r="F1243" s="3">
        <v>14.090960000000001</v>
      </c>
      <c r="G1243" s="3"/>
      <c r="H1243" s="3"/>
      <c r="I1243" s="3"/>
      <c r="J1243" s="3">
        <f t="shared" si="40"/>
        <v>14.090960000000001</v>
      </c>
      <c r="K1243" s="3"/>
      <c r="L1243" s="3"/>
      <c r="M1243" s="3">
        <f t="shared" si="41"/>
        <v>14.090960000000001</v>
      </c>
    </row>
    <row r="1244" spans="1:13" ht="30.6" x14ac:dyDescent="0.25">
      <c r="A1244" s="2" t="s">
        <v>219</v>
      </c>
      <c r="B1244" s="2" t="s">
        <v>81</v>
      </c>
      <c r="C1244" s="4">
        <v>16.65418</v>
      </c>
      <c r="D1244" s="4">
        <v>18.006129999999999</v>
      </c>
      <c r="E1244" s="4">
        <v>18.090420000000002</v>
      </c>
      <c r="F1244" s="4">
        <v>17.603929999999998</v>
      </c>
      <c r="G1244" s="4">
        <v>17.672139999999999</v>
      </c>
      <c r="H1244" s="4">
        <v>20.51763</v>
      </c>
      <c r="I1244" s="4"/>
      <c r="J1244" s="4">
        <f t="shared" si="40"/>
        <v>20.51763</v>
      </c>
      <c r="K1244" s="4"/>
      <c r="L1244" s="4"/>
      <c r="M1244" s="4">
        <f t="shared" si="41"/>
        <v>20.51763</v>
      </c>
    </row>
    <row r="1245" spans="1:13" ht="30.6" x14ac:dyDescent="0.25">
      <c r="A1245" s="2" t="s">
        <v>219</v>
      </c>
      <c r="B1245" s="2" t="s">
        <v>82</v>
      </c>
      <c r="C1245" s="3">
        <v>18.804349999999999</v>
      </c>
      <c r="D1245" s="3">
        <v>19.1267</v>
      </c>
      <c r="E1245" s="3">
        <v>17.395620000000001</v>
      </c>
      <c r="F1245" s="3">
        <v>21.673909999999999</v>
      </c>
      <c r="G1245" s="3">
        <v>19.664860000000001</v>
      </c>
      <c r="H1245" s="3">
        <v>18.568750000000001</v>
      </c>
      <c r="I1245" s="3"/>
      <c r="J1245" s="3">
        <f t="shared" si="40"/>
        <v>18.568750000000001</v>
      </c>
      <c r="K1245" s="3"/>
      <c r="L1245" s="3"/>
      <c r="M1245" s="3">
        <f t="shared" si="41"/>
        <v>18.568750000000001</v>
      </c>
    </row>
    <row r="1246" spans="1:13" ht="30.6" x14ac:dyDescent="0.25">
      <c r="A1246" s="2" t="s">
        <v>219</v>
      </c>
      <c r="B1246" s="2" t="s">
        <v>83</v>
      </c>
      <c r="C1246" s="4"/>
      <c r="D1246" s="4"/>
      <c r="E1246" s="4"/>
      <c r="F1246" s="4"/>
      <c r="G1246" s="4"/>
      <c r="H1246" s="4"/>
      <c r="I1246" s="4"/>
      <c r="J1246" s="4" t="str">
        <f t="shared" si="40"/>
        <v/>
      </c>
      <c r="K1246" s="4"/>
      <c r="L1246" s="4"/>
      <c r="M1246" s="4" t="str">
        <f t="shared" si="41"/>
        <v/>
      </c>
    </row>
    <row r="1247" spans="1:13" ht="30.6" x14ac:dyDescent="0.25">
      <c r="A1247" s="2" t="s">
        <v>219</v>
      </c>
      <c r="B1247" s="2" t="s">
        <v>84</v>
      </c>
      <c r="C1247" s="3">
        <v>9.2845200000000006</v>
      </c>
      <c r="D1247" s="3">
        <v>12.642110000000001</v>
      </c>
      <c r="E1247" s="3">
        <v>13.81293</v>
      </c>
      <c r="F1247" s="3">
        <v>13.453060000000001</v>
      </c>
      <c r="G1247" s="3"/>
      <c r="H1247" s="3"/>
      <c r="I1247" s="3"/>
      <c r="J1247" s="3">
        <f t="shared" si="40"/>
        <v>13.453060000000001</v>
      </c>
      <c r="K1247" s="3"/>
      <c r="L1247" s="3"/>
      <c r="M1247" s="3">
        <f t="shared" si="41"/>
        <v>13.453060000000001</v>
      </c>
    </row>
    <row r="1248" spans="1:13" ht="30.6" x14ac:dyDescent="0.25">
      <c r="A1248" s="2" t="s">
        <v>219</v>
      </c>
      <c r="B1248" s="2" t="s">
        <v>85</v>
      </c>
      <c r="C1248" s="4">
        <v>13.50333</v>
      </c>
      <c r="D1248" s="4">
        <v>13.777979999999999</v>
      </c>
      <c r="E1248" s="4">
        <v>13.979509999999999</v>
      </c>
      <c r="F1248" s="4">
        <v>14.359780000000001</v>
      </c>
      <c r="G1248" s="4">
        <v>14.282170000000001</v>
      </c>
      <c r="H1248" s="4"/>
      <c r="I1248" s="4"/>
      <c r="J1248" s="4">
        <f t="shared" si="40"/>
        <v>14.282170000000001</v>
      </c>
      <c r="K1248" s="4"/>
      <c r="L1248" s="4"/>
      <c r="M1248" s="4">
        <f t="shared" si="41"/>
        <v>14.282170000000001</v>
      </c>
    </row>
    <row r="1249" spans="1:13" ht="30.6" x14ac:dyDescent="0.25">
      <c r="A1249" s="2" t="s">
        <v>219</v>
      </c>
      <c r="B1249" s="2" t="s">
        <v>86</v>
      </c>
      <c r="C1249" s="3">
        <v>8.7239500000000003</v>
      </c>
      <c r="D1249" s="3">
        <v>8.4322900000000001</v>
      </c>
      <c r="E1249" s="3"/>
      <c r="F1249" s="3">
        <v>8.15977</v>
      </c>
      <c r="G1249" s="3">
        <v>8.0061599999999995</v>
      </c>
      <c r="H1249" s="3"/>
      <c r="I1249" s="3"/>
      <c r="J1249" s="3">
        <f t="shared" si="40"/>
        <v>8.0061599999999995</v>
      </c>
      <c r="K1249" s="3"/>
      <c r="L1249" s="3"/>
      <c r="M1249" s="3">
        <f t="shared" si="41"/>
        <v>8.0061599999999995</v>
      </c>
    </row>
    <row r="1250" spans="1:13" ht="30.6" x14ac:dyDescent="0.25">
      <c r="A1250" s="2" t="s">
        <v>219</v>
      </c>
      <c r="B1250" s="2" t="s">
        <v>87</v>
      </c>
      <c r="C1250" s="4">
        <v>16.10294</v>
      </c>
      <c r="D1250" s="4">
        <v>18.58193</v>
      </c>
      <c r="E1250" s="4">
        <v>18.809259999999998</v>
      </c>
      <c r="F1250" s="4">
        <v>20.57386</v>
      </c>
      <c r="G1250" s="4">
        <v>21.79749</v>
      </c>
      <c r="H1250" s="4">
        <v>20.051480000000002</v>
      </c>
      <c r="I1250" s="4"/>
      <c r="J1250" s="4">
        <f t="shared" si="40"/>
        <v>20.051480000000002</v>
      </c>
      <c r="K1250" s="4"/>
      <c r="L1250" s="4"/>
      <c r="M1250" s="4">
        <f t="shared" si="41"/>
        <v>20.051480000000002</v>
      </c>
    </row>
    <row r="1251" spans="1:13" ht="30.6" x14ac:dyDescent="0.25">
      <c r="A1251" s="2" t="s">
        <v>219</v>
      </c>
      <c r="B1251" s="2" t="s">
        <v>88</v>
      </c>
      <c r="C1251" s="3">
        <v>9.4575800000000001</v>
      </c>
      <c r="D1251" s="3">
        <v>9.7096099999999996</v>
      </c>
      <c r="E1251" s="3">
        <v>9.4801400000000005</v>
      </c>
      <c r="F1251" s="3">
        <v>9.5781500000000008</v>
      </c>
      <c r="G1251" s="3">
        <v>9.2866999999999997</v>
      </c>
      <c r="H1251" s="3"/>
      <c r="I1251" s="3"/>
      <c r="J1251" s="3">
        <f t="shared" si="40"/>
        <v>9.2866999999999997</v>
      </c>
      <c r="K1251" s="3"/>
      <c r="L1251" s="3"/>
      <c r="M1251" s="3">
        <f t="shared" si="41"/>
        <v>9.2866999999999997</v>
      </c>
    </row>
    <row r="1252" spans="1:13" ht="30.6" x14ac:dyDescent="0.25">
      <c r="A1252" s="2" t="s">
        <v>219</v>
      </c>
      <c r="B1252" s="2" t="s">
        <v>89</v>
      </c>
      <c r="C1252" s="4"/>
      <c r="D1252" s="4"/>
      <c r="E1252" s="4"/>
      <c r="F1252" s="4"/>
      <c r="G1252" s="4"/>
      <c r="H1252" s="4"/>
      <c r="I1252" s="4"/>
      <c r="J1252" s="4" t="str">
        <f t="shared" si="40"/>
        <v/>
      </c>
      <c r="K1252" s="4"/>
      <c r="L1252" s="4"/>
      <c r="M1252" s="4" t="str">
        <f t="shared" si="41"/>
        <v/>
      </c>
    </row>
    <row r="1253" spans="1:13" ht="30.6" x14ac:dyDescent="0.25">
      <c r="A1253" s="2" t="s">
        <v>219</v>
      </c>
      <c r="B1253" s="2" t="s">
        <v>90</v>
      </c>
      <c r="C1253" s="3"/>
      <c r="D1253" s="3"/>
      <c r="E1253" s="3"/>
      <c r="F1253" s="3"/>
      <c r="G1253" s="3"/>
      <c r="H1253" s="3">
        <v>11.8872</v>
      </c>
      <c r="I1253" s="3"/>
      <c r="J1253" s="3">
        <f t="shared" si="40"/>
        <v>11.8872</v>
      </c>
      <c r="K1253" s="3"/>
      <c r="L1253" s="3"/>
      <c r="M1253" s="3">
        <f t="shared" si="41"/>
        <v>11.8872</v>
      </c>
    </row>
    <row r="1254" spans="1:13" ht="30.6" x14ac:dyDescent="0.25">
      <c r="A1254" s="2" t="s">
        <v>219</v>
      </c>
      <c r="B1254" s="2" t="s">
        <v>91</v>
      </c>
      <c r="C1254" s="4">
        <v>20.555990000000001</v>
      </c>
      <c r="D1254" s="4">
        <v>19.252829999999999</v>
      </c>
      <c r="E1254" s="4">
        <v>19.9239</v>
      </c>
      <c r="F1254" s="4">
        <v>19.13569</v>
      </c>
      <c r="G1254" s="4">
        <v>17.081029999999998</v>
      </c>
      <c r="H1254" s="4">
        <v>16.468779999999999</v>
      </c>
      <c r="I1254" s="4"/>
      <c r="J1254" s="4">
        <f t="shared" si="40"/>
        <v>16.468779999999999</v>
      </c>
      <c r="K1254" s="4"/>
      <c r="L1254" s="4"/>
      <c r="M1254" s="4">
        <f t="shared" si="41"/>
        <v>16.468779999999999</v>
      </c>
    </row>
    <row r="1255" spans="1:13" ht="30.6" x14ac:dyDescent="0.25">
      <c r="A1255" s="2" t="s">
        <v>219</v>
      </c>
      <c r="B1255" s="2" t="s">
        <v>92</v>
      </c>
      <c r="C1255" s="3"/>
      <c r="D1255" s="3"/>
      <c r="E1255" s="3"/>
      <c r="F1255" s="3"/>
      <c r="G1255" s="3"/>
      <c r="H1255" s="3"/>
      <c r="I1255" s="3"/>
      <c r="J1255" s="3" t="str">
        <f t="shared" si="40"/>
        <v/>
      </c>
      <c r="K1255" s="3"/>
      <c r="L1255" s="3"/>
      <c r="M1255" s="3" t="str">
        <f t="shared" si="41"/>
        <v/>
      </c>
    </row>
    <row r="1256" spans="1:13" ht="30.6" x14ac:dyDescent="0.25">
      <c r="A1256" s="2" t="s">
        <v>219</v>
      </c>
      <c r="B1256" s="2" t="s">
        <v>93</v>
      </c>
      <c r="C1256" s="4"/>
      <c r="D1256" s="4"/>
      <c r="E1256" s="4"/>
      <c r="F1256" s="4"/>
      <c r="G1256" s="4"/>
      <c r="H1256" s="4"/>
      <c r="I1256" s="4"/>
      <c r="J1256" s="4" t="str">
        <f t="shared" si="40"/>
        <v/>
      </c>
      <c r="K1256" s="4"/>
      <c r="L1256" s="4"/>
      <c r="M1256" s="4" t="str">
        <f t="shared" si="41"/>
        <v/>
      </c>
    </row>
    <row r="1257" spans="1:13" ht="30.6" x14ac:dyDescent="0.25">
      <c r="A1257" s="2" t="s">
        <v>219</v>
      </c>
      <c r="B1257" s="2" t="s">
        <v>94</v>
      </c>
      <c r="C1257" s="3">
        <v>15.684760000000001</v>
      </c>
      <c r="D1257" s="3">
        <v>18.172699999999999</v>
      </c>
      <c r="E1257" s="3">
        <v>18.195589999999999</v>
      </c>
      <c r="F1257" s="3">
        <v>17.773</v>
      </c>
      <c r="G1257" s="3">
        <v>16.11177</v>
      </c>
      <c r="H1257" s="3"/>
      <c r="I1257" s="3"/>
      <c r="J1257" s="3">
        <f t="shared" si="40"/>
        <v>16.11177</v>
      </c>
      <c r="K1257" s="3"/>
      <c r="L1257" s="3"/>
      <c r="M1257" s="3">
        <f t="shared" si="41"/>
        <v>16.11177</v>
      </c>
    </row>
    <row r="1258" spans="1:13" ht="30.6" x14ac:dyDescent="0.25">
      <c r="A1258" s="2" t="s">
        <v>219</v>
      </c>
      <c r="B1258" s="2" t="s">
        <v>95</v>
      </c>
      <c r="C1258" s="4">
        <v>7.2759499999999999</v>
      </c>
      <c r="D1258" s="4">
        <v>8.0146700000000006</v>
      </c>
      <c r="E1258" s="4">
        <v>8.5846499999999999</v>
      </c>
      <c r="F1258" s="4">
        <v>12.807550000000001</v>
      </c>
      <c r="G1258" s="4">
        <v>12.18988</v>
      </c>
      <c r="H1258" s="4"/>
      <c r="I1258" s="4"/>
      <c r="J1258" s="4">
        <f t="shared" si="40"/>
        <v>12.18988</v>
      </c>
      <c r="K1258" s="4"/>
      <c r="L1258" s="4"/>
      <c r="M1258" s="4">
        <f t="shared" si="41"/>
        <v>12.18988</v>
      </c>
    </row>
    <row r="1259" spans="1:13" ht="30.6" x14ac:dyDescent="0.25">
      <c r="A1259" s="2" t="s">
        <v>219</v>
      </c>
      <c r="B1259" s="2" t="s">
        <v>96</v>
      </c>
      <c r="C1259" s="3">
        <v>11.80903</v>
      </c>
      <c r="D1259" s="3">
        <v>12.746029999999999</v>
      </c>
      <c r="E1259" s="3">
        <v>17.701750000000001</v>
      </c>
      <c r="F1259" s="3">
        <v>18.706569999999999</v>
      </c>
      <c r="G1259" s="3">
        <v>13.964549999999999</v>
      </c>
      <c r="H1259" s="3"/>
      <c r="I1259" s="3"/>
      <c r="J1259" s="3">
        <f t="shared" si="40"/>
        <v>13.964549999999999</v>
      </c>
      <c r="K1259" s="3"/>
      <c r="L1259" s="3"/>
      <c r="M1259" s="3">
        <f t="shared" si="41"/>
        <v>13.964549999999999</v>
      </c>
    </row>
    <row r="1260" spans="1:13" ht="30.6" x14ac:dyDescent="0.25">
      <c r="A1260" s="2" t="s">
        <v>219</v>
      </c>
      <c r="B1260" s="2" t="s">
        <v>97</v>
      </c>
      <c r="C1260" s="4">
        <v>5.5342900000000004</v>
      </c>
      <c r="D1260" s="4">
        <v>5.7338100000000001</v>
      </c>
      <c r="E1260" s="4">
        <v>7.1091600000000001</v>
      </c>
      <c r="F1260" s="4">
        <v>8.5755199999999991</v>
      </c>
      <c r="G1260" s="4"/>
      <c r="H1260" s="4"/>
      <c r="I1260" s="4"/>
      <c r="J1260" s="4">
        <f t="shared" si="40"/>
        <v>8.5755199999999991</v>
      </c>
      <c r="K1260" s="4"/>
      <c r="L1260" s="4"/>
      <c r="M1260" s="4">
        <f t="shared" si="41"/>
        <v>8.5755199999999991</v>
      </c>
    </row>
    <row r="1261" spans="1:13" ht="30.6" x14ac:dyDescent="0.25">
      <c r="A1261" s="2" t="s">
        <v>219</v>
      </c>
      <c r="B1261" s="2" t="s">
        <v>98</v>
      </c>
      <c r="C1261" s="3"/>
      <c r="D1261" s="3"/>
      <c r="E1261" s="3"/>
      <c r="F1261" s="3"/>
      <c r="G1261" s="3"/>
      <c r="H1261" s="3"/>
      <c r="I1261" s="3"/>
      <c r="J1261" s="3" t="str">
        <f t="shared" si="40"/>
        <v/>
      </c>
      <c r="K1261" s="3"/>
      <c r="L1261" s="3"/>
      <c r="M1261" s="3" t="str">
        <f t="shared" si="41"/>
        <v/>
      </c>
    </row>
    <row r="1262" spans="1:13" ht="30.6" x14ac:dyDescent="0.25">
      <c r="A1262" s="2" t="s">
        <v>219</v>
      </c>
      <c r="B1262" s="2" t="s">
        <v>99</v>
      </c>
      <c r="C1262" s="4"/>
      <c r="D1262" s="4"/>
      <c r="E1262" s="4">
        <v>8.1017600000000005</v>
      </c>
      <c r="F1262" s="4"/>
      <c r="G1262" s="4"/>
      <c r="H1262" s="4"/>
      <c r="I1262" s="4"/>
      <c r="J1262" s="4">
        <f t="shared" si="40"/>
        <v>8.1017600000000005</v>
      </c>
      <c r="K1262" s="4"/>
      <c r="L1262" s="4"/>
      <c r="M1262" s="4">
        <f t="shared" si="41"/>
        <v>8.1017600000000005</v>
      </c>
    </row>
    <row r="1263" spans="1:13" ht="30.6" x14ac:dyDescent="0.25">
      <c r="A1263" s="2" t="s">
        <v>219</v>
      </c>
      <c r="B1263" s="2" t="s">
        <v>100</v>
      </c>
      <c r="C1263" s="3"/>
      <c r="D1263" s="3"/>
      <c r="E1263" s="3"/>
      <c r="F1263" s="3"/>
      <c r="G1263" s="3"/>
      <c r="H1263" s="3"/>
      <c r="I1263" s="3"/>
      <c r="J1263" s="3" t="str">
        <f t="shared" si="40"/>
        <v/>
      </c>
      <c r="K1263" s="3"/>
      <c r="L1263" s="3"/>
      <c r="M1263" s="3" t="str">
        <f t="shared" si="41"/>
        <v/>
      </c>
    </row>
    <row r="1264" spans="1:13" ht="30.6" x14ac:dyDescent="0.25">
      <c r="A1264" s="2" t="s">
        <v>219</v>
      </c>
      <c r="B1264" s="2" t="s">
        <v>101</v>
      </c>
      <c r="C1264" s="4"/>
      <c r="D1264" s="4"/>
      <c r="E1264" s="4"/>
      <c r="F1264" s="4"/>
      <c r="G1264" s="4"/>
      <c r="H1264" s="4"/>
      <c r="I1264" s="4"/>
      <c r="J1264" s="4" t="str">
        <f t="shared" si="40"/>
        <v/>
      </c>
      <c r="K1264" s="4"/>
      <c r="L1264" s="4"/>
      <c r="M1264" s="4" t="str">
        <f t="shared" si="41"/>
        <v/>
      </c>
    </row>
    <row r="1265" spans="1:13" ht="30.6" x14ac:dyDescent="0.25">
      <c r="A1265" s="2" t="s">
        <v>219</v>
      </c>
      <c r="B1265" s="2" t="s">
        <v>102</v>
      </c>
      <c r="C1265" s="3">
        <v>12.85882</v>
      </c>
      <c r="D1265" s="3">
        <v>12.336349999999999</v>
      </c>
      <c r="E1265" s="3">
        <v>13.535970000000001</v>
      </c>
      <c r="F1265" s="3">
        <v>13.288019999999999</v>
      </c>
      <c r="G1265" s="3"/>
      <c r="H1265" s="3"/>
      <c r="I1265" s="3"/>
      <c r="J1265" s="3">
        <f t="shared" si="40"/>
        <v>13.288019999999999</v>
      </c>
      <c r="K1265" s="3"/>
      <c r="L1265" s="3"/>
      <c r="M1265" s="3">
        <f t="shared" si="41"/>
        <v>13.288019999999999</v>
      </c>
    </row>
    <row r="1266" spans="1:13" ht="30.6" x14ac:dyDescent="0.25">
      <c r="A1266" s="2" t="s">
        <v>219</v>
      </c>
      <c r="B1266" s="2" t="s">
        <v>103</v>
      </c>
      <c r="C1266" s="4"/>
      <c r="D1266" s="4"/>
      <c r="E1266" s="4">
        <v>9.2927</v>
      </c>
      <c r="F1266" s="4"/>
      <c r="G1266" s="4">
        <v>9.6292500000000008</v>
      </c>
      <c r="H1266" s="4"/>
      <c r="I1266" s="4"/>
      <c r="J1266" s="4">
        <f t="shared" ref="J1266:J1329" si="42">IFERROR(LOOKUP(2,1/(C1266:I1266&lt;&gt;""),C1266:I1266),"")</f>
        <v>9.6292500000000008</v>
      </c>
      <c r="K1266" s="4"/>
      <c r="L1266" s="4"/>
      <c r="M1266" s="4">
        <f t="shared" ref="M1266:M1329" si="43">IF(ISNUMBER(J1266),J1266,IF(ISNUMBER(K1266),K1266,IF(ISBLANK(L1266),"",L1266)))</f>
        <v>9.6292500000000008</v>
      </c>
    </row>
    <row r="1267" spans="1:13" ht="30.6" x14ac:dyDescent="0.25">
      <c r="A1267" s="2" t="s">
        <v>219</v>
      </c>
      <c r="B1267" s="2" t="s">
        <v>104</v>
      </c>
      <c r="C1267" s="3"/>
      <c r="D1267" s="3">
        <v>19.779699999999998</v>
      </c>
      <c r="E1267" s="3">
        <v>20.325800000000001</v>
      </c>
      <c r="F1267" s="3">
        <v>13.989380000000001</v>
      </c>
      <c r="G1267" s="3"/>
      <c r="H1267" s="3"/>
      <c r="I1267" s="3"/>
      <c r="J1267" s="3">
        <f t="shared" si="42"/>
        <v>13.989380000000001</v>
      </c>
      <c r="K1267" s="3"/>
      <c r="L1267" s="3"/>
      <c r="M1267" s="3">
        <f t="shared" si="43"/>
        <v>13.989380000000001</v>
      </c>
    </row>
    <row r="1268" spans="1:13" ht="30.6" x14ac:dyDescent="0.25">
      <c r="A1268" s="2" t="s">
        <v>219</v>
      </c>
      <c r="B1268" s="2" t="s">
        <v>105</v>
      </c>
      <c r="C1268" s="4">
        <v>12.51796</v>
      </c>
      <c r="D1268" s="4">
        <v>15.09788</v>
      </c>
      <c r="E1268" s="4"/>
      <c r="F1268" s="4">
        <v>20.424199999999999</v>
      </c>
      <c r="G1268" s="4">
        <v>16.334029999999998</v>
      </c>
      <c r="H1268" s="4">
        <v>21.551580000000001</v>
      </c>
      <c r="I1268" s="4"/>
      <c r="J1268" s="4">
        <f t="shared" si="42"/>
        <v>21.551580000000001</v>
      </c>
      <c r="K1268" s="4"/>
      <c r="L1268" s="4"/>
      <c r="M1268" s="4">
        <f t="shared" si="43"/>
        <v>21.551580000000001</v>
      </c>
    </row>
    <row r="1269" spans="1:13" ht="30.6" x14ac:dyDescent="0.25">
      <c r="A1269" s="2" t="s">
        <v>219</v>
      </c>
      <c r="B1269" s="2" t="s">
        <v>106</v>
      </c>
      <c r="C1269" s="3">
        <v>18.406230000000001</v>
      </c>
      <c r="D1269" s="3">
        <v>20.97702</v>
      </c>
      <c r="E1269" s="3">
        <v>19.928660000000001</v>
      </c>
      <c r="F1269" s="3">
        <v>19.45431</v>
      </c>
      <c r="G1269" s="3">
        <v>19.704370000000001</v>
      </c>
      <c r="H1269" s="3">
        <v>19.724250000000001</v>
      </c>
      <c r="I1269" s="3"/>
      <c r="J1269" s="3">
        <f t="shared" si="42"/>
        <v>19.724250000000001</v>
      </c>
      <c r="K1269" s="3"/>
      <c r="L1269" s="3"/>
      <c r="M1269" s="3">
        <f t="shared" si="43"/>
        <v>19.724250000000001</v>
      </c>
    </row>
    <row r="1270" spans="1:13" ht="30.6" x14ac:dyDescent="0.25">
      <c r="A1270" s="2" t="s">
        <v>219</v>
      </c>
      <c r="B1270" s="2" t="s">
        <v>107</v>
      </c>
      <c r="C1270" s="4">
        <v>12.460610000000001</v>
      </c>
      <c r="D1270" s="4">
        <v>11.7121</v>
      </c>
      <c r="E1270" s="4">
        <v>12.679119999999999</v>
      </c>
      <c r="F1270" s="4">
        <v>12.85582</v>
      </c>
      <c r="G1270" s="4">
        <v>10.138909999999999</v>
      </c>
      <c r="H1270" s="4">
        <v>12.87631</v>
      </c>
      <c r="I1270" s="4"/>
      <c r="J1270" s="4">
        <f t="shared" si="42"/>
        <v>12.87631</v>
      </c>
      <c r="K1270" s="4"/>
      <c r="L1270" s="4"/>
      <c r="M1270" s="4">
        <f t="shared" si="43"/>
        <v>12.87631</v>
      </c>
    </row>
    <row r="1271" spans="1:13" ht="30.6" x14ac:dyDescent="0.25">
      <c r="A1271" s="2" t="s">
        <v>219</v>
      </c>
      <c r="B1271" s="2" t="s">
        <v>108</v>
      </c>
      <c r="C1271" s="3">
        <v>16.503910000000001</v>
      </c>
      <c r="D1271" s="3">
        <v>18.25834</v>
      </c>
      <c r="E1271" s="3">
        <v>22.403379999999999</v>
      </c>
      <c r="F1271" s="3">
        <v>16.623449999999998</v>
      </c>
      <c r="G1271" s="3">
        <v>18.224260000000001</v>
      </c>
      <c r="H1271" s="3"/>
      <c r="I1271" s="3"/>
      <c r="J1271" s="3">
        <f t="shared" si="42"/>
        <v>18.224260000000001</v>
      </c>
      <c r="K1271" s="3"/>
      <c r="L1271" s="3"/>
      <c r="M1271" s="3">
        <f t="shared" si="43"/>
        <v>18.224260000000001</v>
      </c>
    </row>
    <row r="1272" spans="1:13" ht="30.6" x14ac:dyDescent="0.25">
      <c r="A1272" s="2" t="s">
        <v>219</v>
      </c>
      <c r="B1272" s="2" t="s">
        <v>109</v>
      </c>
      <c r="C1272" s="4">
        <v>15.71921</v>
      </c>
      <c r="D1272" s="4">
        <v>18.891400000000001</v>
      </c>
      <c r="E1272" s="4">
        <v>15.25658</v>
      </c>
      <c r="F1272" s="4">
        <v>18.757650000000002</v>
      </c>
      <c r="G1272" s="4"/>
      <c r="H1272" s="4"/>
      <c r="I1272" s="4"/>
      <c r="J1272" s="4">
        <f t="shared" si="42"/>
        <v>18.757650000000002</v>
      </c>
      <c r="K1272" s="4"/>
      <c r="L1272" s="4"/>
      <c r="M1272" s="4">
        <f t="shared" si="43"/>
        <v>18.757650000000002</v>
      </c>
    </row>
    <row r="1273" spans="1:13" ht="30.6" x14ac:dyDescent="0.25">
      <c r="A1273" s="2" t="s">
        <v>219</v>
      </c>
      <c r="B1273" s="2" t="s">
        <v>110</v>
      </c>
      <c r="C1273" s="3"/>
      <c r="D1273" s="3"/>
      <c r="E1273" s="3"/>
      <c r="F1273" s="3"/>
      <c r="G1273" s="3"/>
      <c r="H1273" s="3"/>
      <c r="I1273" s="3"/>
      <c r="J1273" s="3" t="str">
        <f t="shared" si="42"/>
        <v/>
      </c>
      <c r="K1273" s="3"/>
      <c r="L1273" s="3"/>
      <c r="M1273" s="3" t="str">
        <f t="shared" si="43"/>
        <v/>
      </c>
    </row>
    <row r="1274" spans="1:13" ht="30.6" x14ac:dyDescent="0.25">
      <c r="A1274" s="2" t="s">
        <v>219</v>
      </c>
      <c r="B1274" s="2" t="s">
        <v>111</v>
      </c>
      <c r="C1274" s="4">
        <v>16.035019999999999</v>
      </c>
      <c r="D1274" s="4">
        <v>13.68266</v>
      </c>
      <c r="E1274" s="4">
        <v>10.017749999999999</v>
      </c>
      <c r="F1274" s="4">
        <v>11.40537</v>
      </c>
      <c r="G1274" s="4"/>
      <c r="H1274" s="4"/>
      <c r="I1274" s="4"/>
      <c r="J1274" s="4">
        <f t="shared" si="42"/>
        <v>11.40537</v>
      </c>
      <c r="K1274" s="4"/>
      <c r="L1274" s="4"/>
      <c r="M1274" s="4">
        <f t="shared" si="43"/>
        <v>11.40537</v>
      </c>
    </row>
    <row r="1275" spans="1:13" ht="30.6" x14ac:dyDescent="0.25">
      <c r="A1275" s="2" t="s">
        <v>219</v>
      </c>
      <c r="B1275" s="2" t="s">
        <v>112</v>
      </c>
      <c r="C1275" s="3">
        <v>14.57315</v>
      </c>
      <c r="D1275" s="3">
        <v>13.846170000000001</v>
      </c>
      <c r="E1275" s="3">
        <v>14.96062</v>
      </c>
      <c r="F1275" s="3">
        <v>14.789009999999999</v>
      </c>
      <c r="G1275" s="3">
        <v>20.905180000000001</v>
      </c>
      <c r="H1275" s="3">
        <v>19.017600000000002</v>
      </c>
      <c r="I1275" s="3"/>
      <c r="J1275" s="3">
        <f t="shared" si="42"/>
        <v>19.017600000000002</v>
      </c>
      <c r="K1275" s="3"/>
      <c r="L1275" s="3"/>
      <c r="M1275" s="3">
        <f t="shared" si="43"/>
        <v>19.017600000000002</v>
      </c>
    </row>
    <row r="1276" spans="1:13" ht="30.6" x14ac:dyDescent="0.25">
      <c r="A1276" s="2" t="s">
        <v>219</v>
      </c>
      <c r="B1276" s="2" t="s">
        <v>113</v>
      </c>
      <c r="C1276" s="4">
        <v>19.429089999999999</v>
      </c>
      <c r="D1276" s="4">
        <v>19.007539999999999</v>
      </c>
      <c r="E1276" s="4">
        <v>18.666650000000001</v>
      </c>
      <c r="F1276" s="4">
        <v>16.926950000000001</v>
      </c>
      <c r="G1276" s="4">
        <v>19.070180000000001</v>
      </c>
      <c r="H1276" s="4"/>
      <c r="I1276" s="4"/>
      <c r="J1276" s="4">
        <f t="shared" si="42"/>
        <v>19.070180000000001</v>
      </c>
      <c r="K1276" s="4"/>
      <c r="L1276" s="4"/>
      <c r="M1276" s="4">
        <f t="shared" si="43"/>
        <v>19.070180000000001</v>
      </c>
    </row>
    <row r="1277" spans="1:13" ht="30.6" x14ac:dyDescent="0.25">
      <c r="A1277" s="2" t="s">
        <v>219</v>
      </c>
      <c r="B1277" s="2" t="s">
        <v>114</v>
      </c>
      <c r="C1277" s="3"/>
      <c r="D1277" s="3"/>
      <c r="E1277" s="3"/>
      <c r="F1277" s="3"/>
      <c r="G1277" s="3"/>
      <c r="H1277" s="3">
        <v>20.668320000000001</v>
      </c>
      <c r="I1277" s="3"/>
      <c r="J1277" s="3">
        <f t="shared" si="42"/>
        <v>20.668320000000001</v>
      </c>
      <c r="K1277" s="3"/>
      <c r="L1277" s="3"/>
      <c r="M1277" s="3">
        <f t="shared" si="43"/>
        <v>20.668320000000001</v>
      </c>
    </row>
    <row r="1278" spans="1:13" ht="30.6" x14ac:dyDescent="0.25">
      <c r="A1278" s="2" t="s">
        <v>219</v>
      </c>
      <c r="B1278" s="2" t="s">
        <v>115</v>
      </c>
      <c r="C1278" s="4">
        <v>6.3632200000000001</v>
      </c>
      <c r="D1278" s="4">
        <v>8.0761699999999994</v>
      </c>
      <c r="E1278" s="4">
        <v>8.8759499999999996</v>
      </c>
      <c r="F1278" s="4">
        <v>7.0592199999999998</v>
      </c>
      <c r="G1278" s="4">
        <v>5.0088600000000003</v>
      </c>
      <c r="H1278" s="4"/>
      <c r="I1278" s="4"/>
      <c r="J1278" s="4">
        <f t="shared" si="42"/>
        <v>5.0088600000000003</v>
      </c>
      <c r="K1278" s="4"/>
      <c r="L1278" s="4"/>
      <c r="M1278" s="4">
        <f t="shared" si="43"/>
        <v>5.0088600000000003</v>
      </c>
    </row>
    <row r="1279" spans="1:13" ht="30.6" x14ac:dyDescent="0.25">
      <c r="A1279" s="2" t="s">
        <v>219</v>
      </c>
      <c r="B1279" s="2" t="s">
        <v>116</v>
      </c>
      <c r="C1279" s="3">
        <v>14.71114</v>
      </c>
      <c r="D1279" s="3">
        <v>12.15085</v>
      </c>
      <c r="E1279" s="3"/>
      <c r="F1279" s="3"/>
      <c r="G1279" s="3"/>
      <c r="H1279" s="3"/>
      <c r="I1279" s="3"/>
      <c r="J1279" s="3">
        <f t="shared" si="42"/>
        <v>12.15085</v>
      </c>
      <c r="K1279" s="3"/>
      <c r="L1279" s="3"/>
      <c r="M1279" s="3">
        <f t="shared" si="43"/>
        <v>12.15085</v>
      </c>
    </row>
    <row r="1280" spans="1:13" ht="30.6" x14ac:dyDescent="0.25">
      <c r="A1280" s="2" t="s">
        <v>219</v>
      </c>
      <c r="B1280" s="2" t="s">
        <v>117</v>
      </c>
      <c r="C1280" s="4"/>
      <c r="D1280" s="4"/>
      <c r="E1280" s="4"/>
      <c r="F1280" s="4"/>
      <c r="G1280" s="4"/>
      <c r="H1280" s="4"/>
      <c r="I1280" s="4"/>
      <c r="J1280" s="4" t="str">
        <f t="shared" si="42"/>
        <v/>
      </c>
      <c r="K1280" s="4"/>
      <c r="L1280" s="4"/>
      <c r="M1280" s="4" t="str">
        <f t="shared" si="43"/>
        <v/>
      </c>
    </row>
    <row r="1281" spans="1:13" ht="30.6" x14ac:dyDescent="0.25">
      <c r="A1281" s="2" t="s">
        <v>219</v>
      </c>
      <c r="B1281" s="2" t="s">
        <v>118</v>
      </c>
      <c r="C1281" s="3"/>
      <c r="D1281" s="3"/>
      <c r="E1281" s="3"/>
      <c r="F1281" s="3"/>
      <c r="G1281" s="3"/>
      <c r="H1281" s="3"/>
      <c r="I1281" s="3"/>
      <c r="J1281" s="3" t="str">
        <f t="shared" si="42"/>
        <v/>
      </c>
      <c r="K1281" s="3"/>
      <c r="L1281" s="3"/>
      <c r="M1281" s="3" t="str">
        <f t="shared" si="43"/>
        <v/>
      </c>
    </row>
    <row r="1282" spans="1:13" ht="30.6" x14ac:dyDescent="0.25">
      <c r="A1282" s="2" t="s">
        <v>219</v>
      </c>
      <c r="B1282" s="2" t="s">
        <v>119</v>
      </c>
      <c r="C1282" s="4"/>
      <c r="D1282" s="4"/>
      <c r="E1282" s="4">
        <v>19.767240000000001</v>
      </c>
      <c r="F1282" s="4">
        <v>19.032879999999999</v>
      </c>
      <c r="G1282" s="4"/>
      <c r="H1282" s="4"/>
      <c r="I1282" s="4"/>
      <c r="J1282" s="4">
        <f t="shared" si="42"/>
        <v>19.032879999999999</v>
      </c>
      <c r="K1282" s="4"/>
      <c r="L1282" s="4"/>
      <c r="M1282" s="4">
        <f t="shared" si="43"/>
        <v>19.032879999999999</v>
      </c>
    </row>
    <row r="1283" spans="1:13" ht="30.6" x14ac:dyDescent="0.25">
      <c r="A1283" s="2" t="s">
        <v>219</v>
      </c>
      <c r="B1283" s="2" t="s">
        <v>120</v>
      </c>
      <c r="C1283" s="3"/>
      <c r="D1283" s="3"/>
      <c r="E1283" s="3"/>
      <c r="F1283" s="3"/>
      <c r="G1283" s="3"/>
      <c r="H1283" s="3"/>
      <c r="I1283" s="3"/>
      <c r="J1283" s="3" t="str">
        <f t="shared" si="42"/>
        <v/>
      </c>
      <c r="K1283" s="3"/>
      <c r="L1283" s="3"/>
      <c r="M1283" s="3" t="str">
        <f t="shared" si="43"/>
        <v/>
      </c>
    </row>
    <row r="1284" spans="1:13" ht="30.6" x14ac:dyDescent="0.25">
      <c r="A1284" s="2" t="s">
        <v>219</v>
      </c>
      <c r="B1284" s="2" t="s">
        <v>121</v>
      </c>
      <c r="C1284" s="4">
        <v>26.193249999999999</v>
      </c>
      <c r="D1284" s="4"/>
      <c r="E1284" s="4"/>
      <c r="F1284" s="4"/>
      <c r="G1284" s="4"/>
      <c r="H1284" s="4"/>
      <c r="I1284" s="4"/>
      <c r="J1284" s="4">
        <f t="shared" si="42"/>
        <v>26.193249999999999</v>
      </c>
      <c r="K1284" s="4"/>
      <c r="L1284" s="4"/>
      <c r="M1284" s="4">
        <f t="shared" si="43"/>
        <v>26.193249999999999</v>
      </c>
    </row>
    <row r="1285" spans="1:13" ht="30.6" x14ac:dyDescent="0.25">
      <c r="A1285" s="2" t="s">
        <v>219</v>
      </c>
      <c r="B1285" s="2" t="s">
        <v>122</v>
      </c>
      <c r="C1285" s="3"/>
      <c r="D1285" s="3"/>
      <c r="E1285" s="3"/>
      <c r="F1285" s="3"/>
      <c r="G1285" s="3"/>
      <c r="H1285" s="3"/>
      <c r="I1285" s="3"/>
      <c r="J1285" s="3" t="str">
        <f t="shared" si="42"/>
        <v/>
      </c>
      <c r="K1285" s="3"/>
      <c r="L1285" s="3"/>
      <c r="M1285" s="3" t="str">
        <f t="shared" si="43"/>
        <v/>
      </c>
    </row>
    <row r="1286" spans="1:13" ht="30.6" x14ac:dyDescent="0.25">
      <c r="A1286" s="2" t="s">
        <v>219</v>
      </c>
      <c r="B1286" s="2" t="s">
        <v>123</v>
      </c>
      <c r="C1286" s="4">
        <v>16.024830000000001</v>
      </c>
      <c r="D1286" s="4">
        <v>17.976859999999999</v>
      </c>
      <c r="E1286" s="4">
        <v>17.438500000000001</v>
      </c>
      <c r="F1286" s="4">
        <v>18.18985</v>
      </c>
      <c r="G1286" s="4">
        <v>18.281289999999998</v>
      </c>
      <c r="H1286" s="4">
        <v>17.10791</v>
      </c>
      <c r="I1286" s="4"/>
      <c r="J1286" s="4">
        <f t="shared" si="42"/>
        <v>17.10791</v>
      </c>
      <c r="K1286" s="4"/>
      <c r="L1286" s="4"/>
      <c r="M1286" s="4">
        <f t="shared" si="43"/>
        <v>17.10791</v>
      </c>
    </row>
    <row r="1287" spans="1:13" ht="30.6" x14ac:dyDescent="0.25">
      <c r="A1287" s="2" t="s">
        <v>219</v>
      </c>
      <c r="B1287" s="2" t="s">
        <v>124</v>
      </c>
      <c r="C1287" s="3">
        <v>11.54293</v>
      </c>
      <c r="D1287" s="3">
        <v>11.76501</v>
      </c>
      <c r="E1287" s="3">
        <v>11.626620000000001</v>
      </c>
      <c r="F1287" s="3">
        <v>12.08611</v>
      </c>
      <c r="G1287" s="3">
        <v>11.97317</v>
      </c>
      <c r="H1287" s="3"/>
      <c r="I1287" s="3"/>
      <c r="J1287" s="3">
        <f t="shared" si="42"/>
        <v>11.97317</v>
      </c>
      <c r="K1287" s="3"/>
      <c r="L1287" s="3"/>
      <c r="M1287" s="3">
        <f t="shared" si="43"/>
        <v>11.97317</v>
      </c>
    </row>
    <row r="1288" spans="1:13" ht="30.6" x14ac:dyDescent="0.25">
      <c r="A1288" s="2" t="s">
        <v>219</v>
      </c>
      <c r="B1288" s="2" t="s">
        <v>125</v>
      </c>
      <c r="C1288" s="4">
        <v>16.930859999999999</v>
      </c>
      <c r="D1288" s="4">
        <v>17.000129999999999</v>
      </c>
      <c r="E1288" s="4">
        <v>19.689969999999999</v>
      </c>
      <c r="F1288" s="4">
        <v>18.358219999999999</v>
      </c>
      <c r="G1288" s="4">
        <v>18.04804</v>
      </c>
      <c r="H1288" s="4">
        <v>17.991209999999999</v>
      </c>
      <c r="I1288" s="4"/>
      <c r="J1288" s="4">
        <f t="shared" si="42"/>
        <v>17.991209999999999</v>
      </c>
      <c r="K1288" s="4"/>
      <c r="L1288" s="4"/>
      <c r="M1288" s="4">
        <f t="shared" si="43"/>
        <v>17.991209999999999</v>
      </c>
    </row>
    <row r="1289" spans="1:13" ht="30.6" x14ac:dyDescent="0.25">
      <c r="A1289" s="2" t="s">
        <v>219</v>
      </c>
      <c r="B1289" s="2" t="s">
        <v>126</v>
      </c>
      <c r="C1289" s="3">
        <v>22.75367</v>
      </c>
      <c r="D1289" s="3"/>
      <c r="E1289" s="3"/>
      <c r="F1289" s="3"/>
      <c r="G1289" s="3"/>
      <c r="H1289" s="3"/>
      <c r="I1289" s="3"/>
      <c r="J1289" s="3">
        <f t="shared" si="42"/>
        <v>22.75367</v>
      </c>
      <c r="K1289" s="3"/>
      <c r="L1289" s="3"/>
      <c r="M1289" s="3">
        <f t="shared" si="43"/>
        <v>22.75367</v>
      </c>
    </row>
    <row r="1290" spans="1:13" ht="30.6" x14ac:dyDescent="0.25">
      <c r="A1290" s="2" t="s">
        <v>219</v>
      </c>
      <c r="B1290" s="2" t="s">
        <v>127</v>
      </c>
      <c r="C1290" s="4">
        <v>18.104040000000001</v>
      </c>
      <c r="D1290" s="4">
        <v>21.675809999999998</v>
      </c>
      <c r="E1290" s="4">
        <v>19.192019999999999</v>
      </c>
      <c r="F1290" s="4">
        <v>18.084530000000001</v>
      </c>
      <c r="G1290" s="4">
        <v>21.6615</v>
      </c>
      <c r="H1290" s="4"/>
      <c r="I1290" s="4"/>
      <c r="J1290" s="4">
        <f t="shared" si="42"/>
        <v>21.6615</v>
      </c>
      <c r="K1290" s="4"/>
      <c r="L1290" s="4"/>
      <c r="M1290" s="4">
        <f t="shared" si="43"/>
        <v>21.6615</v>
      </c>
    </row>
    <row r="1291" spans="1:13" ht="30.6" x14ac:dyDescent="0.25">
      <c r="A1291" s="2" t="s">
        <v>219</v>
      </c>
      <c r="B1291" s="2" t="s">
        <v>128</v>
      </c>
      <c r="C1291" s="3"/>
      <c r="D1291" s="3"/>
      <c r="E1291" s="3"/>
      <c r="F1291" s="3"/>
      <c r="G1291" s="3"/>
      <c r="H1291" s="3"/>
      <c r="I1291" s="3"/>
      <c r="J1291" s="3" t="str">
        <f t="shared" si="42"/>
        <v/>
      </c>
      <c r="K1291" s="3"/>
      <c r="L1291" s="3"/>
      <c r="M1291" s="3" t="str">
        <f t="shared" si="43"/>
        <v/>
      </c>
    </row>
    <row r="1292" spans="1:13" ht="30.6" x14ac:dyDescent="0.25">
      <c r="A1292" s="2" t="s">
        <v>219</v>
      </c>
      <c r="B1292" s="2" t="s">
        <v>129</v>
      </c>
      <c r="C1292" s="4">
        <v>15.30602</v>
      </c>
      <c r="D1292" s="4">
        <v>15.01093</v>
      </c>
      <c r="E1292" s="4">
        <v>17.45271</v>
      </c>
      <c r="F1292" s="4">
        <v>17.026119999999999</v>
      </c>
      <c r="G1292" s="4"/>
      <c r="H1292" s="4"/>
      <c r="I1292" s="4"/>
      <c r="J1292" s="4">
        <f t="shared" si="42"/>
        <v>17.026119999999999</v>
      </c>
      <c r="K1292" s="4"/>
      <c r="L1292" s="4"/>
      <c r="M1292" s="4">
        <f t="shared" si="43"/>
        <v>17.026119999999999</v>
      </c>
    </row>
    <row r="1293" spans="1:13" ht="30.6" x14ac:dyDescent="0.25">
      <c r="A1293" s="2" t="s">
        <v>219</v>
      </c>
      <c r="B1293" s="2" t="s">
        <v>130</v>
      </c>
      <c r="C1293" s="3"/>
      <c r="D1293" s="3"/>
      <c r="E1293" s="3"/>
      <c r="F1293" s="3">
        <v>11.08018</v>
      </c>
      <c r="G1293" s="3"/>
      <c r="H1293" s="3"/>
      <c r="I1293" s="3"/>
      <c r="J1293" s="3">
        <f t="shared" si="42"/>
        <v>11.08018</v>
      </c>
      <c r="K1293" s="3"/>
      <c r="L1293" s="3"/>
      <c r="M1293" s="3">
        <f t="shared" si="43"/>
        <v>11.08018</v>
      </c>
    </row>
    <row r="1294" spans="1:13" ht="30.6" x14ac:dyDescent="0.25">
      <c r="A1294" s="2" t="s">
        <v>219</v>
      </c>
      <c r="B1294" s="2" t="s">
        <v>131</v>
      </c>
      <c r="C1294" s="4">
        <v>11.864660000000001</v>
      </c>
      <c r="D1294" s="4">
        <v>10.924609999999999</v>
      </c>
      <c r="E1294" s="4">
        <v>11.04063</v>
      </c>
      <c r="F1294" s="4">
        <v>11.51398</v>
      </c>
      <c r="G1294" s="4">
        <v>11.300660000000001</v>
      </c>
      <c r="H1294" s="4">
        <v>13.187279999999999</v>
      </c>
      <c r="I1294" s="4"/>
      <c r="J1294" s="4">
        <f t="shared" si="42"/>
        <v>13.187279999999999</v>
      </c>
      <c r="K1294" s="4"/>
      <c r="L1294" s="4"/>
      <c r="M1294" s="4">
        <f t="shared" si="43"/>
        <v>13.187279999999999</v>
      </c>
    </row>
    <row r="1295" spans="1:13" ht="30.6" x14ac:dyDescent="0.25">
      <c r="A1295" s="2" t="s">
        <v>219</v>
      </c>
      <c r="B1295" s="2" t="s">
        <v>132</v>
      </c>
      <c r="C1295" s="3"/>
      <c r="D1295" s="3"/>
      <c r="E1295" s="3"/>
      <c r="F1295" s="3"/>
      <c r="G1295" s="3"/>
      <c r="H1295" s="3"/>
      <c r="I1295" s="3"/>
      <c r="J1295" s="3" t="str">
        <f t="shared" si="42"/>
        <v/>
      </c>
      <c r="K1295" s="3"/>
      <c r="L1295" s="3"/>
      <c r="M1295" s="3" t="str">
        <f t="shared" si="43"/>
        <v/>
      </c>
    </row>
    <row r="1296" spans="1:13" ht="30.6" x14ac:dyDescent="0.25">
      <c r="A1296" s="2" t="s">
        <v>219</v>
      </c>
      <c r="B1296" s="2" t="s">
        <v>133</v>
      </c>
      <c r="C1296" s="4"/>
      <c r="D1296" s="4"/>
      <c r="E1296" s="4"/>
      <c r="F1296" s="4"/>
      <c r="G1296" s="4"/>
      <c r="H1296" s="4"/>
      <c r="I1296" s="4"/>
      <c r="J1296" s="4" t="str">
        <f t="shared" si="42"/>
        <v/>
      </c>
      <c r="K1296" s="4"/>
      <c r="L1296" s="4"/>
      <c r="M1296" s="4" t="str">
        <f t="shared" si="43"/>
        <v/>
      </c>
    </row>
    <row r="1297" spans="1:13" ht="30.6" x14ac:dyDescent="0.25">
      <c r="A1297" s="2" t="s">
        <v>219</v>
      </c>
      <c r="B1297" s="2" t="s">
        <v>134</v>
      </c>
      <c r="C1297" s="3"/>
      <c r="D1297" s="3">
        <v>13.01972</v>
      </c>
      <c r="E1297" s="3"/>
      <c r="F1297" s="3"/>
      <c r="G1297" s="3"/>
      <c r="H1297" s="3"/>
      <c r="I1297" s="3"/>
      <c r="J1297" s="3">
        <f t="shared" si="42"/>
        <v>13.01972</v>
      </c>
      <c r="K1297" s="3"/>
      <c r="L1297" s="3"/>
      <c r="M1297" s="3">
        <f t="shared" si="43"/>
        <v>13.01972</v>
      </c>
    </row>
    <row r="1298" spans="1:13" ht="30.6" x14ac:dyDescent="0.25">
      <c r="A1298" s="2" t="s">
        <v>219</v>
      </c>
      <c r="B1298" s="2" t="s">
        <v>135</v>
      </c>
      <c r="C1298" s="4"/>
      <c r="D1298" s="4"/>
      <c r="E1298" s="4"/>
      <c r="F1298" s="4"/>
      <c r="G1298" s="4"/>
      <c r="H1298" s="4"/>
      <c r="I1298" s="4"/>
      <c r="J1298" s="4" t="str">
        <f t="shared" si="42"/>
        <v/>
      </c>
      <c r="K1298" s="4"/>
      <c r="L1298" s="4"/>
      <c r="M1298" s="4" t="str">
        <f t="shared" si="43"/>
        <v/>
      </c>
    </row>
    <row r="1299" spans="1:13" ht="30.6" x14ac:dyDescent="0.25">
      <c r="A1299" s="2" t="s">
        <v>219</v>
      </c>
      <c r="B1299" s="2" t="s">
        <v>136</v>
      </c>
      <c r="C1299" s="3">
        <v>18.762409999999999</v>
      </c>
      <c r="D1299" s="3">
        <v>23.297740000000001</v>
      </c>
      <c r="E1299" s="3">
        <v>19.634229999999999</v>
      </c>
      <c r="F1299" s="3"/>
      <c r="G1299" s="3"/>
      <c r="H1299" s="3"/>
      <c r="I1299" s="3"/>
      <c r="J1299" s="3">
        <f t="shared" si="42"/>
        <v>19.634229999999999</v>
      </c>
      <c r="K1299" s="3"/>
      <c r="L1299" s="3"/>
      <c r="M1299" s="3">
        <f t="shared" si="43"/>
        <v>19.634229999999999</v>
      </c>
    </row>
    <row r="1300" spans="1:13" ht="30.6" x14ac:dyDescent="0.25">
      <c r="A1300" s="2" t="s">
        <v>219</v>
      </c>
      <c r="B1300" s="2" t="s">
        <v>137</v>
      </c>
      <c r="C1300" s="4">
        <v>13.555580000000001</v>
      </c>
      <c r="D1300" s="4">
        <v>13.55255</v>
      </c>
      <c r="E1300" s="4">
        <v>14.369070000000001</v>
      </c>
      <c r="F1300" s="4">
        <v>15.223879999999999</v>
      </c>
      <c r="G1300" s="4">
        <v>16.219889999999999</v>
      </c>
      <c r="H1300" s="4">
        <v>17.598189999999999</v>
      </c>
      <c r="I1300" s="4"/>
      <c r="J1300" s="4">
        <f t="shared" si="42"/>
        <v>17.598189999999999</v>
      </c>
      <c r="K1300" s="4"/>
      <c r="L1300" s="4"/>
      <c r="M1300" s="4">
        <f t="shared" si="43"/>
        <v>17.598189999999999</v>
      </c>
    </row>
    <row r="1301" spans="1:13" ht="30.6" x14ac:dyDescent="0.25">
      <c r="A1301" s="2" t="s">
        <v>219</v>
      </c>
      <c r="B1301" s="2" t="s">
        <v>138</v>
      </c>
      <c r="C1301" s="3"/>
      <c r="D1301" s="3"/>
      <c r="E1301" s="3"/>
      <c r="F1301" s="3"/>
      <c r="G1301" s="3"/>
      <c r="H1301" s="3"/>
      <c r="I1301" s="3"/>
      <c r="J1301" s="3" t="str">
        <f t="shared" si="42"/>
        <v/>
      </c>
      <c r="K1301" s="3"/>
      <c r="L1301" s="3"/>
      <c r="M1301" s="3" t="str">
        <f t="shared" si="43"/>
        <v/>
      </c>
    </row>
    <row r="1302" spans="1:13" ht="30.6" x14ac:dyDescent="0.25">
      <c r="A1302" s="2" t="s">
        <v>219</v>
      </c>
      <c r="B1302" s="2" t="s">
        <v>139</v>
      </c>
      <c r="C1302" s="4">
        <v>11.112590000000001</v>
      </c>
      <c r="D1302" s="4">
        <v>11.055870000000001</v>
      </c>
      <c r="E1302" s="4">
        <v>11.306279999999999</v>
      </c>
      <c r="F1302" s="4">
        <v>11.65737</v>
      </c>
      <c r="G1302" s="4">
        <v>11.649789999999999</v>
      </c>
      <c r="H1302" s="4"/>
      <c r="I1302" s="4"/>
      <c r="J1302" s="4">
        <f t="shared" si="42"/>
        <v>11.649789999999999</v>
      </c>
      <c r="K1302" s="4"/>
      <c r="L1302" s="4"/>
      <c r="M1302" s="4">
        <f t="shared" si="43"/>
        <v>11.649789999999999</v>
      </c>
    </row>
    <row r="1303" spans="1:13" ht="30.6" x14ac:dyDescent="0.25">
      <c r="A1303" s="2" t="s">
        <v>219</v>
      </c>
      <c r="B1303" s="2" t="s">
        <v>140</v>
      </c>
      <c r="C1303" s="3">
        <v>10.42656</v>
      </c>
      <c r="D1303" s="3">
        <v>10.239229999999999</v>
      </c>
      <c r="E1303" s="3">
        <v>10.19303</v>
      </c>
      <c r="F1303" s="3">
        <v>10.568479999999999</v>
      </c>
      <c r="G1303" s="3">
        <v>9.8880099999999995</v>
      </c>
      <c r="H1303" s="3"/>
      <c r="I1303" s="3"/>
      <c r="J1303" s="3">
        <f t="shared" si="42"/>
        <v>9.8880099999999995</v>
      </c>
      <c r="K1303" s="3"/>
      <c r="L1303" s="3"/>
      <c r="M1303" s="3">
        <f t="shared" si="43"/>
        <v>9.8880099999999995</v>
      </c>
    </row>
    <row r="1304" spans="1:13" ht="30.6" x14ac:dyDescent="0.25">
      <c r="A1304" s="2" t="s">
        <v>219</v>
      </c>
      <c r="B1304" s="2" t="s">
        <v>141</v>
      </c>
      <c r="C1304" s="4">
        <v>13.817270000000001</v>
      </c>
      <c r="D1304" s="4">
        <v>13.10685</v>
      </c>
      <c r="E1304" s="4">
        <v>12.30603</v>
      </c>
      <c r="F1304" s="4">
        <v>13.1471</v>
      </c>
      <c r="G1304" s="4">
        <v>12.74315</v>
      </c>
      <c r="H1304" s="4"/>
      <c r="I1304" s="4"/>
      <c r="J1304" s="4">
        <f t="shared" si="42"/>
        <v>12.74315</v>
      </c>
      <c r="K1304" s="4"/>
      <c r="L1304" s="4"/>
      <c r="M1304" s="4">
        <f t="shared" si="43"/>
        <v>12.74315</v>
      </c>
    </row>
    <row r="1305" spans="1:13" ht="30.6" x14ac:dyDescent="0.25">
      <c r="A1305" s="2" t="s">
        <v>219</v>
      </c>
      <c r="B1305" s="2" t="s">
        <v>142</v>
      </c>
      <c r="C1305" s="3"/>
      <c r="D1305" s="3"/>
      <c r="E1305" s="3"/>
      <c r="F1305" s="3"/>
      <c r="G1305" s="3"/>
      <c r="H1305" s="3"/>
      <c r="I1305" s="3"/>
      <c r="J1305" s="3" t="str">
        <f t="shared" si="42"/>
        <v/>
      </c>
      <c r="K1305" s="3"/>
      <c r="L1305" s="3"/>
      <c r="M1305" s="3" t="str">
        <f t="shared" si="43"/>
        <v/>
      </c>
    </row>
    <row r="1306" spans="1:13" ht="30.6" x14ac:dyDescent="0.25">
      <c r="A1306" s="2" t="s">
        <v>219</v>
      </c>
      <c r="B1306" s="2" t="s">
        <v>143</v>
      </c>
      <c r="C1306" s="4">
        <v>22.267009999999999</v>
      </c>
      <c r="D1306" s="4">
        <v>21.915880000000001</v>
      </c>
      <c r="E1306" s="4">
        <v>20.741969999999998</v>
      </c>
      <c r="F1306" s="4"/>
      <c r="G1306" s="4">
        <v>18.7651</v>
      </c>
      <c r="H1306" s="4"/>
      <c r="I1306" s="4"/>
      <c r="J1306" s="4">
        <f t="shared" si="42"/>
        <v>18.7651</v>
      </c>
      <c r="K1306" s="4"/>
      <c r="L1306" s="4"/>
      <c r="M1306" s="4">
        <f t="shared" si="43"/>
        <v>18.7651</v>
      </c>
    </row>
    <row r="1307" spans="1:13" ht="30.6" x14ac:dyDescent="0.25">
      <c r="A1307" s="2" t="s">
        <v>219</v>
      </c>
      <c r="B1307" s="2" t="s">
        <v>144</v>
      </c>
      <c r="C1307" s="3">
        <v>9.12913</v>
      </c>
      <c r="D1307" s="3">
        <v>8.3349299999999999</v>
      </c>
      <c r="E1307" s="3">
        <v>8.4357900000000008</v>
      </c>
      <c r="F1307" s="3"/>
      <c r="G1307" s="3">
        <v>9.2357200000000006</v>
      </c>
      <c r="H1307" s="3"/>
      <c r="I1307" s="3"/>
      <c r="J1307" s="3">
        <f t="shared" si="42"/>
        <v>9.2357200000000006</v>
      </c>
      <c r="K1307" s="3"/>
      <c r="L1307" s="3"/>
      <c r="M1307" s="3">
        <f t="shared" si="43"/>
        <v>9.2357200000000006</v>
      </c>
    </row>
    <row r="1308" spans="1:13" ht="30.6" x14ac:dyDescent="0.25">
      <c r="A1308" s="2" t="s">
        <v>200</v>
      </c>
      <c r="B1308" s="2" t="s">
        <v>145</v>
      </c>
      <c r="C1308" s="4"/>
      <c r="D1308" s="4"/>
      <c r="E1308" s="4"/>
      <c r="F1308" s="4"/>
      <c r="G1308" s="4"/>
      <c r="H1308" s="4"/>
      <c r="I1308" s="4"/>
      <c r="J1308" s="4" t="str">
        <f t="shared" si="42"/>
        <v/>
      </c>
      <c r="K1308" s="4"/>
      <c r="L1308" s="4"/>
      <c r="M1308" s="4" t="str">
        <f t="shared" si="43"/>
        <v/>
      </c>
    </row>
    <row r="1309" spans="1:13" ht="30.6" x14ac:dyDescent="0.25">
      <c r="A1309" s="2" t="s">
        <v>219</v>
      </c>
      <c r="B1309" s="2" t="s">
        <v>146</v>
      </c>
      <c r="C1309" s="3">
        <v>17.37576</v>
      </c>
      <c r="D1309" s="3">
        <v>15.38476</v>
      </c>
      <c r="E1309" s="3">
        <v>15.920680000000001</v>
      </c>
      <c r="F1309" s="3">
        <v>16.596710000000002</v>
      </c>
      <c r="G1309" s="3"/>
      <c r="H1309" s="3">
        <v>12.487640000000001</v>
      </c>
      <c r="I1309" s="3"/>
      <c r="J1309" s="3">
        <f t="shared" si="42"/>
        <v>12.487640000000001</v>
      </c>
      <c r="K1309" s="3"/>
      <c r="L1309" s="3"/>
      <c r="M1309" s="3">
        <f t="shared" si="43"/>
        <v>12.487640000000001</v>
      </c>
    </row>
    <row r="1310" spans="1:13" ht="30.6" x14ac:dyDescent="0.25">
      <c r="A1310" s="2" t="s">
        <v>219</v>
      </c>
      <c r="B1310" s="2" t="s">
        <v>147</v>
      </c>
      <c r="C1310" s="4"/>
      <c r="D1310" s="4"/>
      <c r="E1310" s="4"/>
      <c r="F1310" s="4"/>
      <c r="G1310" s="4"/>
      <c r="H1310" s="4">
        <v>8.7969100000000005</v>
      </c>
      <c r="I1310" s="4"/>
      <c r="J1310" s="4">
        <f t="shared" si="42"/>
        <v>8.7969100000000005</v>
      </c>
      <c r="K1310" s="4"/>
      <c r="L1310" s="4"/>
      <c r="M1310" s="4">
        <f t="shared" si="43"/>
        <v>8.7969100000000005</v>
      </c>
    </row>
    <row r="1311" spans="1:13" ht="30.6" x14ac:dyDescent="0.25">
      <c r="A1311" s="2" t="s">
        <v>219</v>
      </c>
      <c r="B1311" s="2" t="s">
        <v>148</v>
      </c>
      <c r="C1311" s="3">
        <v>14.20208</v>
      </c>
      <c r="D1311" s="3">
        <v>13.83676</v>
      </c>
      <c r="E1311" s="3">
        <v>12.192449999999999</v>
      </c>
      <c r="F1311" s="3">
        <v>13.847860000000001</v>
      </c>
      <c r="G1311" s="3">
        <v>15.30152</v>
      </c>
      <c r="H1311" s="3">
        <v>16.527159999999999</v>
      </c>
      <c r="I1311" s="3"/>
      <c r="J1311" s="3">
        <f t="shared" si="42"/>
        <v>16.527159999999999</v>
      </c>
      <c r="K1311" s="3"/>
      <c r="L1311" s="3"/>
      <c r="M1311" s="3">
        <f t="shared" si="43"/>
        <v>16.527159999999999</v>
      </c>
    </row>
    <row r="1312" spans="1:13" ht="30.6" x14ac:dyDescent="0.25">
      <c r="A1312" s="2" t="s">
        <v>219</v>
      </c>
      <c r="B1312" s="2" t="s">
        <v>149</v>
      </c>
      <c r="C1312" s="4">
        <v>15.48563</v>
      </c>
      <c r="D1312" s="4"/>
      <c r="E1312" s="4"/>
      <c r="F1312" s="4"/>
      <c r="G1312" s="4"/>
      <c r="H1312" s="4"/>
      <c r="I1312" s="4"/>
      <c r="J1312" s="4">
        <f t="shared" si="42"/>
        <v>15.48563</v>
      </c>
      <c r="K1312" s="4"/>
      <c r="L1312" s="4"/>
      <c r="M1312" s="4">
        <f t="shared" si="43"/>
        <v>15.48563</v>
      </c>
    </row>
    <row r="1313" spans="1:13" ht="30.6" x14ac:dyDescent="0.25">
      <c r="A1313" s="2" t="s">
        <v>219</v>
      </c>
      <c r="B1313" s="2" t="s">
        <v>150</v>
      </c>
      <c r="C1313" s="3"/>
      <c r="D1313" s="3"/>
      <c r="E1313" s="3"/>
      <c r="F1313" s="3"/>
      <c r="G1313" s="3"/>
      <c r="H1313" s="3"/>
      <c r="I1313" s="3"/>
      <c r="J1313" s="3" t="str">
        <f t="shared" si="42"/>
        <v/>
      </c>
      <c r="K1313" s="3"/>
      <c r="L1313" s="3"/>
      <c r="M1313" s="3" t="str">
        <f t="shared" si="43"/>
        <v/>
      </c>
    </row>
    <row r="1314" spans="1:13" ht="30.6" x14ac:dyDescent="0.25">
      <c r="A1314" s="2" t="s">
        <v>219</v>
      </c>
      <c r="B1314" s="2" t="s">
        <v>151</v>
      </c>
      <c r="C1314" s="4">
        <v>10.78129</v>
      </c>
      <c r="D1314" s="4">
        <v>10.640359999999999</v>
      </c>
      <c r="E1314" s="4"/>
      <c r="F1314" s="4"/>
      <c r="G1314" s="4"/>
      <c r="H1314" s="4"/>
      <c r="I1314" s="4"/>
      <c r="J1314" s="4">
        <f t="shared" si="42"/>
        <v>10.640359999999999</v>
      </c>
      <c r="K1314" s="4"/>
      <c r="L1314" s="4"/>
      <c r="M1314" s="4">
        <f t="shared" si="43"/>
        <v>10.640359999999999</v>
      </c>
    </row>
    <row r="1315" spans="1:13" ht="30.6" x14ac:dyDescent="0.25">
      <c r="A1315" s="2" t="s">
        <v>219</v>
      </c>
      <c r="B1315" s="2" t="s">
        <v>152</v>
      </c>
      <c r="C1315" s="3">
        <v>19.323589999999999</v>
      </c>
      <c r="D1315" s="3"/>
      <c r="E1315" s="3">
        <v>13.719670000000001</v>
      </c>
      <c r="F1315" s="3">
        <v>18.826630000000002</v>
      </c>
      <c r="G1315" s="3">
        <v>12.3226</v>
      </c>
      <c r="H1315" s="3"/>
      <c r="I1315" s="3"/>
      <c r="J1315" s="3">
        <f t="shared" si="42"/>
        <v>12.3226</v>
      </c>
      <c r="K1315" s="3"/>
      <c r="L1315" s="3"/>
      <c r="M1315" s="3">
        <f t="shared" si="43"/>
        <v>12.3226</v>
      </c>
    </row>
    <row r="1316" spans="1:13" ht="30.6" x14ac:dyDescent="0.25">
      <c r="A1316" s="2" t="s">
        <v>219</v>
      </c>
      <c r="B1316" s="2" t="s">
        <v>153</v>
      </c>
      <c r="C1316" s="4"/>
      <c r="D1316" s="4"/>
      <c r="E1316" s="4"/>
      <c r="F1316" s="4"/>
      <c r="G1316" s="4"/>
      <c r="H1316" s="4"/>
      <c r="I1316" s="4"/>
      <c r="J1316" s="4" t="str">
        <f t="shared" si="42"/>
        <v/>
      </c>
      <c r="K1316" s="4"/>
      <c r="L1316" s="4"/>
      <c r="M1316" s="4" t="str">
        <f t="shared" si="43"/>
        <v/>
      </c>
    </row>
    <row r="1317" spans="1:13" ht="30.6" x14ac:dyDescent="0.25">
      <c r="A1317" s="2" t="s">
        <v>219</v>
      </c>
      <c r="B1317" s="2" t="s">
        <v>154</v>
      </c>
      <c r="C1317" s="3">
        <v>24.04635</v>
      </c>
      <c r="D1317" s="3">
        <v>21.086970000000001</v>
      </c>
      <c r="E1317" s="3">
        <v>20.795249999999999</v>
      </c>
      <c r="F1317" s="3">
        <v>25.742349999999998</v>
      </c>
      <c r="G1317" s="3">
        <v>24.76247</v>
      </c>
      <c r="H1317" s="3"/>
      <c r="I1317" s="3"/>
      <c r="J1317" s="3">
        <f t="shared" si="42"/>
        <v>24.76247</v>
      </c>
      <c r="K1317" s="3"/>
      <c r="L1317" s="3"/>
      <c r="M1317" s="3">
        <f t="shared" si="43"/>
        <v>24.76247</v>
      </c>
    </row>
    <row r="1318" spans="1:13" ht="30.6" x14ac:dyDescent="0.25">
      <c r="A1318" s="2" t="s">
        <v>219</v>
      </c>
      <c r="B1318" s="2" t="s">
        <v>155</v>
      </c>
      <c r="C1318" s="4">
        <v>10.51355</v>
      </c>
      <c r="D1318" s="4">
        <v>10.60352</v>
      </c>
      <c r="E1318" s="4">
        <v>9.5992300000000004</v>
      </c>
      <c r="F1318" s="4"/>
      <c r="G1318" s="4">
        <v>9.1016100000000009</v>
      </c>
      <c r="H1318" s="4"/>
      <c r="I1318" s="4"/>
      <c r="J1318" s="4">
        <f t="shared" si="42"/>
        <v>9.1016100000000009</v>
      </c>
      <c r="K1318" s="4"/>
      <c r="L1318" s="4"/>
      <c r="M1318" s="4">
        <f t="shared" si="43"/>
        <v>9.1016100000000009</v>
      </c>
    </row>
    <row r="1319" spans="1:13" ht="30.6" x14ac:dyDescent="0.25">
      <c r="A1319" s="2" t="s">
        <v>219</v>
      </c>
      <c r="B1319" s="2" t="s">
        <v>156</v>
      </c>
      <c r="C1319" s="3"/>
      <c r="D1319" s="3">
        <v>10.38641</v>
      </c>
      <c r="E1319" s="3"/>
      <c r="F1319" s="3"/>
      <c r="G1319" s="3"/>
      <c r="H1319" s="3"/>
      <c r="I1319" s="3"/>
      <c r="J1319" s="3">
        <f t="shared" si="42"/>
        <v>10.38641</v>
      </c>
      <c r="K1319" s="3"/>
      <c r="L1319" s="3"/>
      <c r="M1319" s="3">
        <f t="shared" si="43"/>
        <v>10.38641</v>
      </c>
    </row>
    <row r="1320" spans="1:13" ht="30.6" x14ac:dyDescent="0.25">
      <c r="A1320" s="2" t="s">
        <v>219</v>
      </c>
      <c r="B1320" s="2" t="s">
        <v>157</v>
      </c>
      <c r="C1320" s="4">
        <v>12.801909999999999</v>
      </c>
      <c r="D1320" s="4">
        <v>12.41146</v>
      </c>
      <c r="E1320" s="4">
        <v>14.125959999999999</v>
      </c>
      <c r="F1320" s="4">
        <v>15.202310000000001</v>
      </c>
      <c r="G1320" s="4">
        <v>15.09174</v>
      </c>
      <c r="H1320" s="4"/>
      <c r="I1320" s="4"/>
      <c r="J1320" s="4">
        <f t="shared" si="42"/>
        <v>15.09174</v>
      </c>
      <c r="K1320" s="4"/>
      <c r="L1320" s="4"/>
      <c r="M1320" s="4">
        <f t="shared" si="43"/>
        <v>15.09174</v>
      </c>
    </row>
    <row r="1321" spans="1:13" ht="30.6" x14ac:dyDescent="0.25">
      <c r="A1321" s="2" t="s">
        <v>219</v>
      </c>
      <c r="B1321" s="2" t="s">
        <v>158</v>
      </c>
      <c r="C1321" s="3">
        <v>17.16863</v>
      </c>
      <c r="D1321" s="3">
        <v>19.892410000000002</v>
      </c>
      <c r="E1321" s="3">
        <v>21.161429999999999</v>
      </c>
      <c r="F1321" s="3">
        <v>19.958659999999998</v>
      </c>
      <c r="G1321" s="3"/>
      <c r="H1321" s="3"/>
      <c r="I1321" s="3"/>
      <c r="J1321" s="3">
        <f t="shared" si="42"/>
        <v>19.958659999999998</v>
      </c>
      <c r="K1321" s="3"/>
      <c r="L1321" s="3"/>
      <c r="M1321" s="3">
        <f t="shared" si="43"/>
        <v>19.958659999999998</v>
      </c>
    </row>
    <row r="1322" spans="1:13" ht="30.6" x14ac:dyDescent="0.25">
      <c r="A1322" s="2" t="s">
        <v>219</v>
      </c>
      <c r="B1322" s="2" t="s">
        <v>159</v>
      </c>
      <c r="C1322" s="4">
        <v>9.8345300000000009</v>
      </c>
      <c r="D1322" s="4">
        <v>9.8105899999999995</v>
      </c>
      <c r="E1322" s="4">
        <v>9.6839300000000001</v>
      </c>
      <c r="F1322" s="4">
        <v>9.9415200000000006</v>
      </c>
      <c r="G1322" s="4">
        <v>10.160119999999999</v>
      </c>
      <c r="H1322" s="4"/>
      <c r="I1322" s="4"/>
      <c r="J1322" s="4">
        <f t="shared" si="42"/>
        <v>10.160119999999999</v>
      </c>
      <c r="K1322" s="4"/>
      <c r="L1322" s="4"/>
      <c r="M1322" s="4">
        <f t="shared" si="43"/>
        <v>10.160119999999999</v>
      </c>
    </row>
    <row r="1323" spans="1:13" ht="30.6" x14ac:dyDescent="0.25">
      <c r="A1323" s="2" t="s">
        <v>219</v>
      </c>
      <c r="B1323" s="2" t="s">
        <v>160</v>
      </c>
      <c r="C1323" s="3">
        <v>12.08019</v>
      </c>
      <c r="D1323" s="3">
        <v>12.071680000000001</v>
      </c>
      <c r="E1323" s="3">
        <v>12.63184</v>
      </c>
      <c r="F1323" s="3">
        <v>9.9950399999999995</v>
      </c>
      <c r="G1323" s="3"/>
      <c r="H1323" s="3"/>
      <c r="I1323" s="3"/>
      <c r="J1323" s="3">
        <f t="shared" si="42"/>
        <v>9.9950399999999995</v>
      </c>
      <c r="K1323" s="3"/>
      <c r="L1323" s="3"/>
      <c r="M1323" s="3">
        <f t="shared" si="43"/>
        <v>9.9950399999999995</v>
      </c>
    </row>
    <row r="1324" spans="1:13" ht="30.6" x14ac:dyDescent="0.25">
      <c r="A1324" s="2" t="s">
        <v>219</v>
      </c>
      <c r="B1324" s="2" t="s">
        <v>161</v>
      </c>
      <c r="C1324" s="4">
        <v>17.478490000000001</v>
      </c>
      <c r="D1324" s="4"/>
      <c r="E1324" s="4"/>
      <c r="F1324" s="4"/>
      <c r="G1324" s="4"/>
      <c r="H1324" s="4"/>
      <c r="I1324" s="4"/>
      <c r="J1324" s="4">
        <f t="shared" si="42"/>
        <v>17.478490000000001</v>
      </c>
      <c r="K1324" s="4"/>
      <c r="L1324" s="4"/>
      <c r="M1324" s="4">
        <f t="shared" si="43"/>
        <v>17.478490000000001</v>
      </c>
    </row>
    <row r="1325" spans="1:13" ht="30.6" x14ac:dyDescent="0.25">
      <c r="A1325" s="2" t="s">
        <v>219</v>
      </c>
      <c r="B1325" s="2" t="s">
        <v>162</v>
      </c>
      <c r="C1325" s="3"/>
      <c r="D1325" s="3"/>
      <c r="E1325" s="3"/>
      <c r="F1325" s="3"/>
      <c r="G1325" s="3"/>
      <c r="H1325" s="3"/>
      <c r="I1325" s="3"/>
      <c r="J1325" s="3" t="str">
        <f t="shared" si="42"/>
        <v/>
      </c>
      <c r="K1325" s="3"/>
      <c r="L1325" s="3"/>
      <c r="M1325" s="3" t="str">
        <f t="shared" si="43"/>
        <v/>
      </c>
    </row>
    <row r="1326" spans="1:13" ht="30.6" x14ac:dyDescent="0.25">
      <c r="A1326" s="2" t="s">
        <v>219</v>
      </c>
      <c r="B1326" s="2" t="s">
        <v>163</v>
      </c>
      <c r="C1326" s="4">
        <v>18.044370000000001</v>
      </c>
      <c r="D1326" s="4">
        <v>18.921620000000001</v>
      </c>
      <c r="E1326" s="4">
        <v>20.622219999999999</v>
      </c>
      <c r="F1326" s="4">
        <v>19.171240000000001</v>
      </c>
      <c r="G1326" s="4">
        <v>19.13034</v>
      </c>
      <c r="H1326" s="4"/>
      <c r="I1326" s="4"/>
      <c r="J1326" s="4">
        <f t="shared" si="42"/>
        <v>19.13034</v>
      </c>
      <c r="K1326" s="4"/>
      <c r="L1326" s="4"/>
      <c r="M1326" s="4">
        <f t="shared" si="43"/>
        <v>19.13034</v>
      </c>
    </row>
    <row r="1327" spans="1:13" ht="30.6" x14ac:dyDescent="0.25">
      <c r="A1327" s="2" t="s">
        <v>219</v>
      </c>
      <c r="B1327" s="2" t="s">
        <v>164</v>
      </c>
      <c r="C1327" s="3"/>
      <c r="D1327" s="3">
        <v>3.9506999999999999</v>
      </c>
      <c r="E1327" s="3"/>
      <c r="F1327" s="3">
        <v>3.1032899999999999</v>
      </c>
      <c r="G1327" s="3">
        <v>4.3119100000000001</v>
      </c>
      <c r="H1327" s="3">
        <v>2.56324</v>
      </c>
      <c r="I1327" s="3"/>
      <c r="J1327" s="3">
        <f t="shared" si="42"/>
        <v>2.56324</v>
      </c>
      <c r="K1327" s="3"/>
      <c r="L1327" s="3"/>
      <c r="M1327" s="3">
        <f t="shared" si="43"/>
        <v>2.56324</v>
      </c>
    </row>
    <row r="1328" spans="1:13" ht="30.6" x14ac:dyDescent="0.25">
      <c r="A1328" s="2" t="s">
        <v>219</v>
      </c>
      <c r="B1328" s="2" t="s">
        <v>165</v>
      </c>
      <c r="C1328" s="4">
        <v>10.563980000000001</v>
      </c>
      <c r="D1328" s="4">
        <v>10.62528</v>
      </c>
      <c r="E1328" s="4">
        <v>9.2153600000000004</v>
      </c>
      <c r="F1328" s="4">
        <v>9.5384600000000006</v>
      </c>
      <c r="G1328" s="4">
        <v>9.5926100000000005</v>
      </c>
      <c r="H1328" s="4"/>
      <c r="I1328" s="4"/>
      <c r="J1328" s="4">
        <f t="shared" si="42"/>
        <v>9.5926100000000005</v>
      </c>
      <c r="K1328" s="4"/>
      <c r="L1328" s="4"/>
      <c r="M1328" s="4">
        <f t="shared" si="43"/>
        <v>9.5926100000000005</v>
      </c>
    </row>
    <row r="1329" spans="1:13" ht="30.6" x14ac:dyDescent="0.25">
      <c r="A1329" s="2" t="s">
        <v>219</v>
      </c>
      <c r="B1329" s="2" t="s">
        <v>166</v>
      </c>
      <c r="C1329" s="3">
        <v>8.6056600000000003</v>
      </c>
      <c r="D1329" s="3">
        <v>9.1101600000000005</v>
      </c>
      <c r="E1329" s="3">
        <v>8.3940300000000008</v>
      </c>
      <c r="F1329" s="3">
        <v>9.3144200000000001</v>
      </c>
      <c r="G1329" s="3">
        <v>10.78201</v>
      </c>
      <c r="H1329" s="3">
        <v>10.95026</v>
      </c>
      <c r="I1329" s="3"/>
      <c r="J1329" s="3">
        <f t="shared" si="42"/>
        <v>10.95026</v>
      </c>
      <c r="K1329" s="3"/>
      <c r="L1329" s="3"/>
      <c r="M1329" s="3">
        <f t="shared" si="43"/>
        <v>10.95026</v>
      </c>
    </row>
    <row r="1330" spans="1:13" ht="30.6" x14ac:dyDescent="0.25">
      <c r="A1330" s="2" t="s">
        <v>219</v>
      </c>
      <c r="B1330" s="2" t="s">
        <v>167</v>
      </c>
      <c r="C1330" s="4"/>
      <c r="D1330" s="4"/>
      <c r="E1330" s="4"/>
      <c r="F1330" s="4"/>
      <c r="G1330" s="4"/>
      <c r="H1330" s="4"/>
      <c r="I1330" s="4"/>
      <c r="J1330" s="4" t="str">
        <f t="shared" ref="J1330:J1393" si="44">IFERROR(LOOKUP(2,1/(C1330:I1330&lt;&gt;""),C1330:I1330),"")</f>
        <v/>
      </c>
      <c r="K1330" s="4"/>
      <c r="L1330" s="4"/>
      <c r="M1330" s="4" t="str">
        <f t="shared" ref="M1330:M1393" si="45">IF(ISNUMBER(J1330),J1330,IF(ISNUMBER(K1330),K1330,IF(ISBLANK(L1330),"",L1330)))</f>
        <v/>
      </c>
    </row>
    <row r="1331" spans="1:13" ht="30.6" x14ac:dyDescent="0.25">
      <c r="A1331" s="2" t="s">
        <v>219</v>
      </c>
      <c r="B1331" s="2" t="s">
        <v>168</v>
      </c>
      <c r="C1331" s="3"/>
      <c r="D1331" s="3"/>
      <c r="E1331" s="3"/>
      <c r="F1331" s="3"/>
      <c r="G1331" s="3"/>
      <c r="H1331" s="3"/>
      <c r="I1331" s="3"/>
      <c r="J1331" s="3" t="str">
        <f t="shared" si="44"/>
        <v/>
      </c>
      <c r="K1331" s="3"/>
      <c r="L1331" s="3"/>
      <c r="M1331" s="3" t="str">
        <f t="shared" si="45"/>
        <v/>
      </c>
    </row>
    <row r="1332" spans="1:13" ht="30.6" x14ac:dyDescent="0.25">
      <c r="A1332" s="2" t="s">
        <v>219</v>
      </c>
      <c r="B1332" s="2" t="s">
        <v>169</v>
      </c>
      <c r="C1332" s="4">
        <v>18.28303</v>
      </c>
      <c r="D1332" s="4">
        <v>22.333929999999999</v>
      </c>
      <c r="E1332" s="4"/>
      <c r="F1332" s="4"/>
      <c r="G1332" s="4">
        <v>24.945219999999999</v>
      </c>
      <c r="H1332" s="4"/>
      <c r="I1332" s="4"/>
      <c r="J1332" s="4">
        <f t="shared" si="44"/>
        <v>24.945219999999999</v>
      </c>
      <c r="K1332" s="4"/>
      <c r="L1332" s="4"/>
      <c r="M1332" s="4">
        <f t="shared" si="45"/>
        <v>24.945219999999999</v>
      </c>
    </row>
    <row r="1333" spans="1:13" ht="30.6" x14ac:dyDescent="0.25">
      <c r="A1333" s="2" t="s">
        <v>219</v>
      </c>
      <c r="B1333" s="2" t="s">
        <v>170</v>
      </c>
      <c r="C1333" s="3">
        <v>12.98551</v>
      </c>
      <c r="D1333" s="3">
        <v>12.883039999999999</v>
      </c>
      <c r="E1333" s="3">
        <v>14.86431</v>
      </c>
      <c r="F1333" s="3">
        <v>14.771470000000001</v>
      </c>
      <c r="G1333" s="3">
        <v>14.93909</v>
      </c>
      <c r="H1333" s="3"/>
      <c r="I1333" s="3"/>
      <c r="J1333" s="3">
        <f t="shared" si="44"/>
        <v>14.93909</v>
      </c>
      <c r="K1333" s="3"/>
      <c r="L1333" s="3"/>
      <c r="M1333" s="3">
        <f t="shared" si="45"/>
        <v>14.93909</v>
      </c>
    </row>
    <row r="1334" spans="1:13" ht="30.6" x14ac:dyDescent="0.25">
      <c r="A1334" s="2" t="s">
        <v>219</v>
      </c>
      <c r="B1334" s="2" t="s">
        <v>171</v>
      </c>
      <c r="C1334" s="4">
        <v>15.39823</v>
      </c>
      <c r="D1334" s="4">
        <v>15.325749999999999</v>
      </c>
      <c r="E1334" s="4">
        <v>15.49724</v>
      </c>
      <c r="F1334" s="4">
        <v>15.3977</v>
      </c>
      <c r="G1334" s="4">
        <v>15.52632</v>
      </c>
      <c r="H1334" s="4"/>
      <c r="I1334" s="4"/>
      <c r="J1334" s="4">
        <f t="shared" si="44"/>
        <v>15.52632</v>
      </c>
      <c r="K1334" s="4"/>
      <c r="L1334" s="4"/>
      <c r="M1334" s="4">
        <f t="shared" si="45"/>
        <v>15.52632</v>
      </c>
    </row>
    <row r="1335" spans="1:13" ht="30.6" x14ac:dyDescent="0.25">
      <c r="A1335" s="2" t="s">
        <v>219</v>
      </c>
      <c r="B1335" s="2" t="s">
        <v>172</v>
      </c>
      <c r="C1335" s="3"/>
      <c r="D1335" s="3"/>
      <c r="E1335" s="3"/>
      <c r="F1335" s="3"/>
      <c r="G1335" s="3"/>
      <c r="H1335" s="3"/>
      <c r="I1335" s="3"/>
      <c r="J1335" s="3" t="str">
        <f t="shared" si="44"/>
        <v/>
      </c>
      <c r="K1335" s="3"/>
      <c r="L1335" s="3"/>
      <c r="M1335" s="3" t="str">
        <f t="shared" si="45"/>
        <v/>
      </c>
    </row>
    <row r="1336" spans="1:13" ht="30.6" x14ac:dyDescent="0.25">
      <c r="A1336" s="2" t="s">
        <v>219</v>
      </c>
      <c r="B1336" s="2" t="s">
        <v>173</v>
      </c>
      <c r="C1336" s="4">
        <v>15.33145</v>
      </c>
      <c r="D1336" s="4">
        <v>14.560510000000001</v>
      </c>
      <c r="E1336" s="4">
        <v>16.350239999999999</v>
      </c>
      <c r="F1336" s="4"/>
      <c r="G1336" s="4"/>
      <c r="H1336" s="4">
        <v>16.276409999999998</v>
      </c>
      <c r="I1336" s="4"/>
      <c r="J1336" s="4">
        <f t="shared" si="44"/>
        <v>16.276409999999998</v>
      </c>
      <c r="K1336" s="4"/>
      <c r="L1336" s="4"/>
      <c r="M1336" s="4">
        <f t="shared" si="45"/>
        <v>16.276409999999998</v>
      </c>
    </row>
    <row r="1337" spans="1:13" ht="30.6" x14ac:dyDescent="0.25">
      <c r="A1337" s="2" t="s">
        <v>219</v>
      </c>
      <c r="B1337" s="2" t="s">
        <v>174</v>
      </c>
      <c r="C1337" s="3">
        <v>16.222619999999999</v>
      </c>
      <c r="D1337" s="3">
        <v>22.630240000000001</v>
      </c>
      <c r="E1337" s="3">
        <v>21.396799999999999</v>
      </c>
      <c r="F1337" s="3">
        <v>18.860199999999999</v>
      </c>
      <c r="G1337" s="3"/>
      <c r="H1337" s="3"/>
      <c r="I1337" s="3"/>
      <c r="J1337" s="3">
        <f t="shared" si="44"/>
        <v>18.860199999999999</v>
      </c>
      <c r="K1337" s="3"/>
      <c r="L1337" s="3"/>
      <c r="M1337" s="3">
        <f t="shared" si="45"/>
        <v>18.860199999999999</v>
      </c>
    </row>
    <row r="1338" spans="1:13" ht="30.6" x14ac:dyDescent="0.25">
      <c r="A1338" s="2" t="s">
        <v>205</v>
      </c>
      <c r="B1338" s="2" t="s">
        <v>145</v>
      </c>
      <c r="C1338" s="4"/>
      <c r="D1338" s="4"/>
      <c r="E1338" s="4"/>
      <c r="F1338" s="4"/>
      <c r="G1338" s="4"/>
      <c r="H1338" s="4"/>
      <c r="I1338" s="4"/>
      <c r="J1338" s="4" t="str">
        <f t="shared" si="44"/>
        <v/>
      </c>
      <c r="K1338" s="4"/>
      <c r="L1338" s="4">
        <f t="array" ref="L1338">(IF(ISERROR(INDEX(Table34[Out-of-school youth (%) - upper secondary],MATCH(MAX(IF(Table34[Country]=B1338,Table34[Year],0)),IF(Table34[Country]=B1338,Table34[Year],"")))),"",INDEX(Table34[Out-of-school youth (%) - upper secondary],MATCH(MAX(IF(Table34[Country]=B1338,Table34[Year],0)),IF(Table34[Country]=B1338,Table34[Year],"")))*100))</f>
        <v>3.1013800000000002</v>
      </c>
      <c r="M1338" s="4">
        <f t="shared" si="45"/>
        <v>3.1013800000000002</v>
      </c>
    </row>
    <row r="1339" spans="1:13" ht="30.6" x14ac:dyDescent="0.25">
      <c r="A1339" s="2" t="s">
        <v>219</v>
      </c>
      <c r="B1339" s="2" t="s">
        <v>176</v>
      </c>
      <c r="C1339" s="3">
        <v>12.888159999999999</v>
      </c>
      <c r="D1339" s="3">
        <v>9.6172900000000006</v>
      </c>
      <c r="E1339" s="3">
        <v>6.6656500000000003</v>
      </c>
      <c r="F1339" s="3">
        <v>7.3160499999999997</v>
      </c>
      <c r="G1339" s="3">
        <v>8.0038499999999999</v>
      </c>
      <c r="H1339" s="3"/>
      <c r="I1339" s="3"/>
      <c r="J1339" s="3">
        <f t="shared" si="44"/>
        <v>8.0038499999999999</v>
      </c>
      <c r="K1339" s="3"/>
      <c r="L1339" s="3"/>
      <c r="M1339" s="3">
        <f t="shared" si="45"/>
        <v>8.0038499999999999</v>
      </c>
    </row>
    <row r="1340" spans="1:13" ht="30.6" x14ac:dyDescent="0.25">
      <c r="A1340" s="2" t="s">
        <v>219</v>
      </c>
      <c r="B1340" s="2" t="s">
        <v>177</v>
      </c>
      <c r="C1340" s="4">
        <v>19.615760000000002</v>
      </c>
      <c r="D1340" s="4">
        <v>18.63494</v>
      </c>
      <c r="E1340" s="4">
        <v>17.680430000000001</v>
      </c>
      <c r="F1340" s="4">
        <v>17.200009999999999</v>
      </c>
      <c r="G1340" s="4">
        <v>19.014410000000002</v>
      </c>
      <c r="H1340" s="4">
        <v>17.985469999999999</v>
      </c>
      <c r="I1340" s="4"/>
      <c r="J1340" s="4">
        <f t="shared" si="44"/>
        <v>17.985469999999999</v>
      </c>
      <c r="K1340" s="4"/>
      <c r="L1340" s="4"/>
      <c r="M1340" s="4">
        <f t="shared" si="45"/>
        <v>17.985469999999999</v>
      </c>
    </row>
    <row r="1341" spans="1:13" ht="30.6" x14ac:dyDescent="0.25">
      <c r="A1341" s="2" t="s">
        <v>219</v>
      </c>
      <c r="B1341" s="2" t="s">
        <v>178</v>
      </c>
      <c r="C1341" s="3"/>
      <c r="D1341" s="3"/>
      <c r="E1341" s="3"/>
      <c r="F1341" s="3"/>
      <c r="G1341" s="3"/>
      <c r="H1341" s="3"/>
      <c r="I1341" s="3"/>
      <c r="J1341" s="3" t="str">
        <f t="shared" si="44"/>
        <v/>
      </c>
      <c r="K1341" s="3"/>
      <c r="L1341" s="3"/>
      <c r="M1341" s="3" t="str">
        <f t="shared" si="45"/>
        <v/>
      </c>
    </row>
    <row r="1342" spans="1:13" ht="30.6" x14ac:dyDescent="0.25">
      <c r="A1342" s="2" t="s">
        <v>219</v>
      </c>
      <c r="B1342" s="2" t="s">
        <v>179</v>
      </c>
      <c r="C1342" s="4"/>
      <c r="D1342" s="4"/>
      <c r="E1342" s="4"/>
      <c r="F1342" s="4"/>
      <c r="G1342" s="4"/>
      <c r="H1342" s="4"/>
      <c r="I1342" s="4"/>
      <c r="J1342" s="4" t="str">
        <f t="shared" si="44"/>
        <v/>
      </c>
      <c r="K1342" s="4"/>
      <c r="L1342" s="4"/>
      <c r="M1342" s="4" t="str">
        <f t="shared" si="45"/>
        <v/>
      </c>
    </row>
    <row r="1343" spans="1:13" ht="30.6" x14ac:dyDescent="0.25">
      <c r="A1343" s="2" t="s">
        <v>219</v>
      </c>
      <c r="B1343" s="2" t="s">
        <v>180</v>
      </c>
      <c r="C1343" s="3">
        <v>24.398</v>
      </c>
      <c r="D1343" s="3"/>
      <c r="E1343" s="3">
        <v>20.646070000000002</v>
      </c>
      <c r="F1343" s="3"/>
      <c r="G1343" s="3"/>
      <c r="H1343" s="3"/>
      <c r="I1343" s="3"/>
      <c r="J1343" s="3">
        <f t="shared" si="44"/>
        <v>20.646070000000002</v>
      </c>
      <c r="K1343" s="3"/>
      <c r="L1343" s="3"/>
      <c r="M1343" s="3">
        <f t="shared" si="45"/>
        <v>20.646070000000002</v>
      </c>
    </row>
    <row r="1344" spans="1:13" ht="30.6" x14ac:dyDescent="0.25">
      <c r="A1344" s="2" t="s">
        <v>219</v>
      </c>
      <c r="B1344" s="2" t="s">
        <v>181</v>
      </c>
      <c r="C1344" s="4"/>
      <c r="D1344" s="4"/>
      <c r="E1344" s="4">
        <v>11.114229999999999</v>
      </c>
      <c r="F1344" s="4">
        <v>12.430440000000001</v>
      </c>
      <c r="G1344" s="4"/>
      <c r="H1344" s="4"/>
      <c r="I1344" s="4"/>
      <c r="J1344" s="4">
        <f t="shared" si="44"/>
        <v>12.430440000000001</v>
      </c>
      <c r="K1344" s="4"/>
      <c r="L1344" s="4"/>
      <c r="M1344" s="4">
        <f t="shared" si="45"/>
        <v>12.430440000000001</v>
      </c>
    </row>
    <row r="1345" spans="1:13" ht="30.6" x14ac:dyDescent="0.25">
      <c r="A1345" s="2" t="s">
        <v>219</v>
      </c>
      <c r="B1345" s="2" t="s">
        <v>182</v>
      </c>
      <c r="C1345" s="3"/>
      <c r="D1345" s="3"/>
      <c r="E1345" s="3">
        <v>20.79551</v>
      </c>
      <c r="F1345" s="3"/>
      <c r="G1345" s="3"/>
      <c r="H1345" s="3"/>
      <c r="I1345" s="3"/>
      <c r="J1345" s="3">
        <f t="shared" si="44"/>
        <v>20.79551</v>
      </c>
      <c r="K1345" s="3"/>
      <c r="L1345" s="3"/>
      <c r="M1345" s="3">
        <f t="shared" si="45"/>
        <v>20.79551</v>
      </c>
    </row>
    <row r="1346" spans="1:13" ht="30.6" x14ac:dyDescent="0.25">
      <c r="A1346" s="2" t="s">
        <v>219</v>
      </c>
      <c r="B1346" s="2" t="s">
        <v>183</v>
      </c>
      <c r="C1346" s="4"/>
      <c r="D1346" s="4"/>
      <c r="E1346" s="4"/>
      <c r="F1346" s="4"/>
      <c r="G1346" s="4"/>
      <c r="H1346" s="4"/>
      <c r="I1346" s="4"/>
      <c r="J1346" s="4" t="str">
        <f t="shared" si="44"/>
        <v/>
      </c>
      <c r="K1346" s="4"/>
      <c r="L1346" s="4"/>
      <c r="M1346" s="4" t="str">
        <f t="shared" si="45"/>
        <v/>
      </c>
    </row>
    <row r="1347" spans="1:13" ht="30.6" x14ac:dyDescent="0.25">
      <c r="A1347" s="2" t="s">
        <v>219</v>
      </c>
      <c r="B1347" s="2" t="s">
        <v>184</v>
      </c>
      <c r="C1347" s="3">
        <v>10.104889999999999</v>
      </c>
      <c r="D1347" s="3">
        <v>13.611370000000001</v>
      </c>
      <c r="E1347" s="3">
        <v>11.4519</v>
      </c>
      <c r="F1347" s="3">
        <v>11.743119999999999</v>
      </c>
      <c r="G1347" s="3">
        <v>11.70491</v>
      </c>
      <c r="H1347" s="3"/>
      <c r="I1347" s="3"/>
      <c r="J1347" s="3">
        <f t="shared" si="44"/>
        <v>11.70491</v>
      </c>
      <c r="K1347" s="3"/>
      <c r="L1347" s="3"/>
      <c r="M1347" s="3">
        <f t="shared" si="45"/>
        <v>11.70491</v>
      </c>
    </row>
    <row r="1348" spans="1:13" ht="30.6" x14ac:dyDescent="0.25">
      <c r="A1348" s="2" t="s">
        <v>219</v>
      </c>
      <c r="B1348" s="2" t="s">
        <v>185</v>
      </c>
      <c r="C1348" s="4"/>
      <c r="D1348" s="4">
        <v>13.48432</v>
      </c>
      <c r="E1348" s="4">
        <v>13.665520000000001</v>
      </c>
      <c r="F1348" s="4">
        <v>13.86764</v>
      </c>
      <c r="G1348" s="4">
        <v>13.12135</v>
      </c>
      <c r="H1348" s="4"/>
      <c r="I1348" s="4"/>
      <c r="J1348" s="4">
        <f t="shared" si="44"/>
        <v>13.12135</v>
      </c>
      <c r="K1348" s="4"/>
      <c r="L1348" s="4"/>
      <c r="M1348" s="4">
        <f t="shared" si="45"/>
        <v>13.12135</v>
      </c>
    </row>
    <row r="1349" spans="1:13" ht="30.6" x14ac:dyDescent="0.25">
      <c r="A1349" s="2" t="s">
        <v>219</v>
      </c>
      <c r="B1349" s="2" t="s">
        <v>186</v>
      </c>
      <c r="C1349" s="3"/>
      <c r="D1349" s="3"/>
      <c r="E1349" s="3"/>
      <c r="F1349" s="3"/>
      <c r="G1349" s="3"/>
      <c r="H1349" s="3"/>
      <c r="I1349" s="3"/>
      <c r="J1349" s="3" t="str">
        <f t="shared" si="44"/>
        <v/>
      </c>
      <c r="K1349" s="3"/>
      <c r="L1349" s="3"/>
      <c r="M1349" s="3" t="str">
        <f t="shared" si="45"/>
        <v/>
      </c>
    </row>
    <row r="1350" spans="1:13" ht="30.6" x14ac:dyDescent="0.25">
      <c r="A1350" s="2" t="s">
        <v>206</v>
      </c>
      <c r="B1350" s="2" t="s">
        <v>145</v>
      </c>
      <c r="C1350" s="4"/>
      <c r="D1350" s="4"/>
      <c r="E1350" s="4"/>
      <c r="F1350" s="4"/>
      <c r="G1350" s="4"/>
      <c r="H1350" s="4"/>
      <c r="I1350" s="4"/>
      <c r="J1350" s="4" t="str">
        <f t="shared" si="44"/>
        <v/>
      </c>
      <c r="K1350" s="4"/>
      <c r="L1350" s="4">
        <f t="array" ref="L1350">IF(ISERROR(INDEX(Table45[[#All],[Out-of-school youth (%) - upper secondary]],MATCH(MAX(IF(Table45[[#All],[Country]]=B1350,Table45[[#All],[Year]],0)),IF(Table45[[#All],[Country]]=B1350,Table45[[#All],[Year]],"")))),"",INDEX(Table45[[#All],[Out-of-school youth (%) - upper secondary]],MATCH(MAX(IF(Table45[[#All],[Country]]=B1350,Table45[[#All],[Year]],0)),IF(Table45[[#All],[Country]]=B1350,Table45[[#All],[Year]],"")))*100)</f>
        <v>5.4774200000000004</v>
      </c>
      <c r="M1350" s="4">
        <f t="shared" si="45"/>
        <v>5.4774200000000004</v>
      </c>
    </row>
    <row r="1351" spans="1:13" ht="30.6" x14ac:dyDescent="0.25">
      <c r="A1351" s="2" t="s">
        <v>219</v>
      </c>
      <c r="B1351" s="2" t="s">
        <v>188</v>
      </c>
      <c r="C1351" s="3">
        <v>19.648009999999999</v>
      </c>
      <c r="D1351" s="3"/>
      <c r="E1351" s="3"/>
      <c r="F1351" s="3"/>
      <c r="G1351" s="3">
        <v>17.2971</v>
      </c>
      <c r="H1351" s="3"/>
      <c r="I1351" s="3"/>
      <c r="J1351" s="3">
        <f t="shared" si="44"/>
        <v>17.2971</v>
      </c>
      <c r="K1351" s="3"/>
      <c r="L1351" s="3"/>
      <c r="M1351" s="3">
        <f t="shared" si="45"/>
        <v>17.2971</v>
      </c>
    </row>
    <row r="1352" spans="1:13" ht="30.6" x14ac:dyDescent="0.25">
      <c r="A1352" s="2" t="s">
        <v>219</v>
      </c>
      <c r="B1352" s="2" t="s">
        <v>189</v>
      </c>
      <c r="C1352" s="4">
        <v>13.05514</v>
      </c>
      <c r="D1352" s="4">
        <v>12.93341</v>
      </c>
      <c r="E1352" s="4">
        <v>13.3863</v>
      </c>
      <c r="F1352" s="4">
        <v>13.28636</v>
      </c>
      <c r="G1352" s="4">
        <v>14.5482</v>
      </c>
      <c r="H1352" s="4"/>
      <c r="I1352" s="4"/>
      <c r="J1352" s="4">
        <f t="shared" si="44"/>
        <v>14.5482</v>
      </c>
      <c r="K1352" s="4"/>
      <c r="L1352" s="4"/>
      <c r="M1352" s="4">
        <f t="shared" si="45"/>
        <v>14.5482</v>
      </c>
    </row>
    <row r="1353" spans="1:13" ht="30.6" x14ac:dyDescent="0.25">
      <c r="A1353" s="2" t="s">
        <v>219</v>
      </c>
      <c r="B1353" s="2" t="s">
        <v>190</v>
      </c>
      <c r="C1353" s="3"/>
      <c r="D1353" s="3">
        <v>14.925890000000001</v>
      </c>
      <c r="E1353" s="3"/>
      <c r="F1353" s="3"/>
      <c r="G1353" s="3"/>
      <c r="H1353" s="3"/>
      <c r="I1353" s="3"/>
      <c r="J1353" s="3">
        <f t="shared" si="44"/>
        <v>14.925890000000001</v>
      </c>
      <c r="K1353" s="3"/>
      <c r="L1353" s="3"/>
      <c r="M1353" s="3">
        <f t="shared" si="45"/>
        <v>14.925890000000001</v>
      </c>
    </row>
    <row r="1354" spans="1:13" ht="30.6" x14ac:dyDescent="0.25">
      <c r="A1354" s="2" t="s">
        <v>219</v>
      </c>
      <c r="B1354" s="2" t="s">
        <v>191</v>
      </c>
      <c r="C1354" s="4"/>
      <c r="D1354" s="4"/>
      <c r="E1354" s="4"/>
      <c r="F1354" s="4"/>
      <c r="G1354" s="4"/>
      <c r="H1354" s="4"/>
      <c r="I1354" s="4"/>
      <c r="J1354" s="4" t="str">
        <f t="shared" si="44"/>
        <v/>
      </c>
      <c r="K1354" s="4"/>
      <c r="L1354" s="4"/>
      <c r="M1354" s="4" t="str">
        <f t="shared" si="45"/>
        <v/>
      </c>
    </row>
    <row r="1355" spans="1:13" ht="30.6" x14ac:dyDescent="0.25">
      <c r="A1355" s="2" t="s">
        <v>219</v>
      </c>
      <c r="B1355" s="2" t="s">
        <v>192</v>
      </c>
      <c r="C1355" s="3"/>
      <c r="D1355" s="3"/>
      <c r="E1355" s="3"/>
      <c r="F1355" s="3"/>
      <c r="G1355" s="3">
        <v>21.59843</v>
      </c>
      <c r="H1355" s="3">
        <v>22.298459999999999</v>
      </c>
      <c r="I1355" s="3"/>
      <c r="J1355" s="3">
        <f t="shared" si="44"/>
        <v>22.298459999999999</v>
      </c>
      <c r="K1355" s="3"/>
      <c r="L1355" s="3"/>
      <c r="M1355" s="3">
        <f t="shared" si="45"/>
        <v>22.298459999999999</v>
      </c>
    </row>
    <row r="1356" spans="1:13" ht="30.6" x14ac:dyDescent="0.25">
      <c r="A1356" s="2" t="s">
        <v>219</v>
      </c>
      <c r="B1356" s="2" t="s">
        <v>193</v>
      </c>
      <c r="C1356" s="4"/>
      <c r="D1356" s="4"/>
      <c r="E1356" s="4"/>
      <c r="F1356" s="4"/>
      <c r="G1356" s="4"/>
      <c r="H1356" s="4"/>
      <c r="I1356" s="4"/>
      <c r="J1356" s="4" t="str">
        <f t="shared" si="44"/>
        <v/>
      </c>
      <c r="K1356" s="4"/>
      <c r="L1356" s="4"/>
      <c r="M1356" s="4" t="str">
        <f t="shared" si="45"/>
        <v/>
      </c>
    </row>
    <row r="1357" spans="1:13" ht="30.6" x14ac:dyDescent="0.25">
      <c r="A1357" s="2" t="s">
        <v>219</v>
      </c>
      <c r="B1357" s="2" t="s">
        <v>194</v>
      </c>
      <c r="C1357" s="3">
        <v>17.11449</v>
      </c>
      <c r="D1357" s="3">
        <v>17.868369999999999</v>
      </c>
      <c r="E1357" s="3">
        <v>18.819210000000002</v>
      </c>
      <c r="F1357" s="3">
        <v>18.533080000000002</v>
      </c>
      <c r="G1357" s="3"/>
      <c r="H1357" s="3"/>
      <c r="I1357" s="3"/>
      <c r="J1357" s="3">
        <f t="shared" si="44"/>
        <v>18.533080000000002</v>
      </c>
      <c r="K1357" s="3"/>
      <c r="L1357" s="3"/>
      <c r="M1357" s="3">
        <f t="shared" si="45"/>
        <v>18.533080000000002</v>
      </c>
    </row>
    <row r="1358" spans="1:13" ht="30.6" x14ac:dyDescent="0.25">
      <c r="A1358" s="2" t="s">
        <v>219</v>
      </c>
      <c r="B1358" s="2" t="s">
        <v>195</v>
      </c>
      <c r="C1358" s="4"/>
      <c r="D1358" s="4"/>
      <c r="E1358" s="4"/>
      <c r="F1358" s="4"/>
      <c r="G1358" s="4"/>
      <c r="H1358" s="4"/>
      <c r="I1358" s="4"/>
      <c r="J1358" s="4" t="str">
        <f t="shared" si="44"/>
        <v/>
      </c>
      <c r="K1358" s="4"/>
      <c r="L1358" s="4"/>
      <c r="M1358" s="4" t="str">
        <f t="shared" si="45"/>
        <v/>
      </c>
    </row>
    <row r="1359" spans="1:13" ht="30.6" x14ac:dyDescent="0.25">
      <c r="A1359" s="2" t="s">
        <v>219</v>
      </c>
      <c r="B1359" s="2" t="s">
        <v>196</v>
      </c>
      <c r="C1359" s="3"/>
      <c r="D1359" s="3"/>
      <c r="E1359" s="3"/>
      <c r="F1359" s="3"/>
      <c r="G1359" s="3"/>
      <c r="H1359" s="3"/>
      <c r="I1359" s="3"/>
      <c r="J1359" s="3" t="str">
        <f t="shared" si="44"/>
        <v/>
      </c>
      <c r="K1359" s="3"/>
      <c r="L1359" s="3"/>
      <c r="M1359" s="3" t="str">
        <f t="shared" si="45"/>
        <v/>
      </c>
    </row>
    <row r="1360" spans="1:13" ht="30.6" x14ac:dyDescent="0.25">
      <c r="A1360" s="2" t="s">
        <v>219</v>
      </c>
      <c r="B1360" s="2" t="s">
        <v>197</v>
      </c>
      <c r="C1360" s="4">
        <v>8.7209099999999999</v>
      </c>
      <c r="D1360" s="4"/>
      <c r="E1360" s="4">
        <v>29.199210000000001</v>
      </c>
      <c r="F1360" s="4">
        <v>28.660340000000001</v>
      </c>
      <c r="G1360" s="4">
        <v>30.007619999999999</v>
      </c>
      <c r="H1360" s="4"/>
      <c r="I1360" s="4"/>
      <c r="J1360" s="4">
        <f t="shared" si="44"/>
        <v>30.007619999999999</v>
      </c>
      <c r="K1360" s="4"/>
      <c r="L1360" s="4"/>
      <c r="M1360" s="4">
        <f t="shared" si="45"/>
        <v>30.007619999999999</v>
      </c>
    </row>
    <row r="1361" spans="1:13" ht="30.6" x14ac:dyDescent="0.25">
      <c r="A1361" s="2" t="s">
        <v>215</v>
      </c>
      <c r="B1361" s="2" t="s">
        <v>30</v>
      </c>
      <c r="C1361" s="3"/>
      <c r="D1361" s="3"/>
      <c r="E1361" s="3"/>
      <c r="F1361" s="3"/>
      <c r="G1361" s="3">
        <v>0.95033999999999996</v>
      </c>
      <c r="H1361" s="3"/>
      <c r="I1361" s="3"/>
      <c r="J1361" s="3">
        <f t="shared" si="44"/>
        <v>0.95033999999999996</v>
      </c>
      <c r="K1361" s="3"/>
      <c r="L1361" s="3">
        <f t="array" ref="L1361">(IF(ISERROR(INDEX(Table34[Mean years of education (years)],MATCH(MAX(IF(Table34[Country]=B1361,Table34[Year],0)),IF(Table34[Country]=B1361,Table34[Year],"")))),"",INDEX(Table34[Mean years of education (years)],MATCH(MAX(IF(Table34[Country]=B1361,Table34[Year],0)),IF(Table34[Country]=B1361,Table34[Year],"")))))</f>
        <v>2.0824750000000001</v>
      </c>
      <c r="M1361" s="3">
        <f t="shared" si="45"/>
        <v>0.95033999999999996</v>
      </c>
    </row>
    <row r="1362" spans="1:13" ht="30.6" x14ac:dyDescent="0.25">
      <c r="A1362" s="2" t="s">
        <v>215</v>
      </c>
      <c r="B1362" s="2" t="s">
        <v>61</v>
      </c>
      <c r="C1362" s="4"/>
      <c r="D1362" s="4">
        <v>1.2372700000000001</v>
      </c>
      <c r="E1362" s="4"/>
      <c r="F1362" s="4"/>
      <c r="G1362" s="4"/>
      <c r="H1362" s="4"/>
      <c r="I1362" s="4"/>
      <c r="J1362" s="4">
        <f t="shared" si="44"/>
        <v>1.2372700000000001</v>
      </c>
      <c r="K1362" s="4"/>
      <c r="L1362" s="4">
        <f t="array" ref="L1362">(IF(ISERROR(INDEX(Table34[Mean years of education (years)],MATCH(MAX(IF(Table34[Country]=B1362,Table34[Year],0)),IF(Table34[Country]=B1362,Table34[Year],"")))),"",INDEX(Table34[Mean years of education (years)],MATCH(MAX(IF(Table34[Country]=B1362,Table34[Year],0)),IF(Table34[Country]=B1362,Table34[Year],"")))))</f>
        <v>3.6729189999999998</v>
      </c>
      <c r="M1362" s="4">
        <f t="shared" si="45"/>
        <v>1.2372700000000001</v>
      </c>
    </row>
    <row r="1363" spans="1:13" ht="30.6" x14ac:dyDescent="0.25">
      <c r="A1363" s="2" t="s">
        <v>215</v>
      </c>
      <c r="B1363" s="2" t="s">
        <v>108</v>
      </c>
      <c r="C1363" s="3"/>
      <c r="D1363" s="3">
        <v>1.48187</v>
      </c>
      <c r="E1363" s="3"/>
      <c r="F1363" s="3"/>
      <c r="G1363" s="3"/>
      <c r="H1363" s="3">
        <v>1.3125</v>
      </c>
      <c r="I1363" s="3"/>
      <c r="J1363" s="3">
        <f t="shared" si="44"/>
        <v>1.3125</v>
      </c>
      <c r="K1363" s="3"/>
      <c r="L1363" s="3">
        <f t="array" ref="L1363">(IF(ISERROR(INDEX(Table34[Mean years of education (years)],MATCH(MAX(IF(Table34[Country]=B1363,Table34[Year],0)),IF(Table34[Country]=B1363,Table34[Year],"")))),"",INDEX(Table34[Mean years of education (years)],MATCH(MAX(IF(Table34[Country]=B1363,Table34[Year],0)),IF(Table34[Country]=B1363,Table34[Year],"")))))</f>
        <v>2.4678399999999998</v>
      </c>
      <c r="M1363" s="3">
        <f t="shared" si="45"/>
        <v>1.3125</v>
      </c>
    </row>
    <row r="1364" spans="1:13" ht="30.6" x14ac:dyDescent="0.25">
      <c r="A1364" s="2" t="s">
        <v>215</v>
      </c>
      <c r="B1364" s="2" t="s">
        <v>127</v>
      </c>
      <c r="C1364" s="4"/>
      <c r="D1364" s="4"/>
      <c r="E1364" s="4"/>
      <c r="F1364" s="4"/>
      <c r="G1364" s="4"/>
      <c r="H1364" s="4"/>
      <c r="I1364" s="4"/>
      <c r="J1364" s="4" t="str">
        <f t="shared" si="44"/>
        <v/>
      </c>
      <c r="K1364" s="4"/>
      <c r="L1364" s="4">
        <f t="array" ref="L1364">(IF(ISERROR(INDEX(Table34[Mean years of education (years)],MATCH(MAX(IF(Table34[Country]=B1364,Table34[Year],0)),IF(Table34[Country]=B1364,Table34[Year],"")))),"",INDEX(Table34[Mean years of education (years)],MATCH(MAX(IF(Table34[Country]=B1364,Table34[Year],0)),IF(Table34[Country]=B1364,Table34[Year],"")))))</f>
        <v>1.3168230000000001</v>
      </c>
      <c r="M1364" s="4">
        <f t="shared" si="45"/>
        <v>1.3168230000000001</v>
      </c>
    </row>
    <row r="1365" spans="1:13" ht="30.6" x14ac:dyDescent="0.25">
      <c r="A1365" s="2" t="s">
        <v>215</v>
      </c>
      <c r="B1365" s="2" t="s">
        <v>4</v>
      </c>
      <c r="C1365" s="3"/>
      <c r="D1365" s="3"/>
      <c r="E1365" s="3"/>
      <c r="F1365" s="3"/>
      <c r="G1365" s="3"/>
      <c r="H1365" s="3"/>
      <c r="I1365" s="3"/>
      <c r="J1365" s="3" t="str">
        <f t="shared" si="44"/>
        <v/>
      </c>
      <c r="K1365" s="3"/>
      <c r="L1365" s="3">
        <f t="array" ref="L1365">(IF(ISERROR(INDEX(Table34[Mean years of education (years)],MATCH(MAX(IF(Table34[Country]=B1365,Table34[Year],0)),IF(Table34[Country]=B1365,Table34[Year],"")))),"",INDEX(Table34[Mean years of education (years)],MATCH(MAX(IF(Table34[Country]=B1365,Table34[Year],0)),IF(Table34[Country]=B1365,Table34[Year],"")))))</f>
        <v>1.332576</v>
      </c>
      <c r="M1365" s="3">
        <f t="shared" si="45"/>
        <v>1.332576</v>
      </c>
    </row>
    <row r="1366" spans="1:13" ht="30.6" x14ac:dyDescent="0.25">
      <c r="A1366" s="2" t="s">
        <v>215</v>
      </c>
      <c r="B1366" s="2" t="s">
        <v>164</v>
      </c>
      <c r="C1366" s="3"/>
      <c r="D1366" s="3"/>
      <c r="E1366" s="3"/>
      <c r="F1366" s="3"/>
      <c r="G1366" s="3"/>
      <c r="H1366" s="3"/>
      <c r="I1366" s="3"/>
      <c r="J1366" s="3" t="str">
        <f t="shared" si="44"/>
        <v/>
      </c>
      <c r="K1366" s="3"/>
      <c r="L1366" s="3">
        <f t="array" ref="L1366">(IF(ISERROR(INDEX(Table34[Mean years of education (years)],MATCH(MAX(IF(Table34[Country]=B1366,Table34[Year],0)),IF(Table34[Country]=B1366,Table34[Year],"")))),"",INDEX(Table34[Mean years of education (years)],MATCH(MAX(IF(Table34[Country]=B1366,Table34[Year],0)),IF(Table34[Country]=B1366,Table34[Year],"")))))</f>
        <v>1.372457</v>
      </c>
      <c r="M1366" s="3">
        <f t="shared" si="45"/>
        <v>1.372457</v>
      </c>
    </row>
    <row r="1367" spans="1:13" ht="30.6" x14ac:dyDescent="0.25">
      <c r="A1367" s="2" t="s">
        <v>215</v>
      </c>
      <c r="B1367" s="2" t="s">
        <v>31</v>
      </c>
      <c r="C1367" s="4"/>
      <c r="D1367" s="4"/>
      <c r="E1367" s="4"/>
      <c r="F1367" s="4"/>
      <c r="G1367" s="4">
        <v>1.4974700000000001</v>
      </c>
      <c r="H1367" s="4"/>
      <c r="I1367" s="4"/>
      <c r="J1367" s="4">
        <f t="shared" si="44"/>
        <v>1.4974700000000001</v>
      </c>
      <c r="K1367" s="4"/>
      <c r="L1367" s="4">
        <f t="array" ref="L1367">(IF(ISERROR(INDEX(Table34[Mean years of education (years)],MATCH(MAX(IF(Table34[Country]=B1367,Table34[Year],0)),IF(Table34[Country]=B1367,Table34[Year],"")))),"",INDEX(Table34[Mean years of education (years)],MATCH(MAX(IF(Table34[Country]=B1367,Table34[Year],0)),IF(Table34[Country]=B1367,Table34[Year],"")))))</f>
        <v>3.5547049999999998</v>
      </c>
      <c r="M1367" s="4">
        <f t="shared" si="45"/>
        <v>1.4974700000000001</v>
      </c>
    </row>
    <row r="1368" spans="1:13" ht="30.6" x14ac:dyDescent="0.25">
      <c r="A1368" s="2" t="s">
        <v>215</v>
      </c>
      <c r="B1368" s="2" t="s">
        <v>23</v>
      </c>
      <c r="C1368" s="4"/>
      <c r="D1368" s="4"/>
      <c r="E1368" s="4">
        <v>1.6204000000000001</v>
      </c>
      <c r="F1368" s="4"/>
      <c r="G1368" s="4"/>
      <c r="H1368" s="4"/>
      <c r="I1368" s="4"/>
      <c r="J1368" s="4">
        <f t="shared" si="44"/>
        <v>1.6204000000000001</v>
      </c>
      <c r="K1368" s="4"/>
      <c r="L1368" s="4">
        <f t="array" ref="L1368">(IF(ISERROR(INDEX(Table34[Mean years of education (years)],MATCH(MAX(IF(Table34[Country]=B1368,Table34[Year],0)),IF(Table34[Country]=B1368,Table34[Year],"")))),"",INDEX(Table34[Mean years of education (years)],MATCH(MAX(IF(Table34[Country]=B1368,Table34[Year],0)),IF(Table34[Country]=B1368,Table34[Year],"")))))</f>
        <v>5.4257650000000002</v>
      </c>
      <c r="M1368" s="4">
        <f t="shared" si="45"/>
        <v>1.6204000000000001</v>
      </c>
    </row>
    <row r="1369" spans="1:13" ht="30.6" x14ac:dyDescent="0.25">
      <c r="A1369" s="2" t="s">
        <v>215</v>
      </c>
      <c r="B1369" s="2" t="s">
        <v>119</v>
      </c>
      <c r="C1369" s="4"/>
      <c r="D1369" s="4">
        <v>1.8275399999999999</v>
      </c>
      <c r="E1369" s="4"/>
      <c r="F1369" s="4"/>
      <c r="G1369" s="4"/>
      <c r="H1369" s="4"/>
      <c r="I1369" s="4"/>
      <c r="J1369" s="4">
        <f t="shared" si="44"/>
        <v>1.8275399999999999</v>
      </c>
      <c r="K1369" s="4"/>
      <c r="L1369" s="4">
        <f t="array" ref="L1369">(IF(ISERROR(INDEX(Table34[Mean years of education (years)],MATCH(MAX(IF(Table34[Country]=B1369,Table34[Year],0)),IF(Table34[Country]=B1369,Table34[Year],"")))),"",INDEX(Table34[Mean years of education (years)],MATCH(MAX(IF(Table34[Country]=B1369,Table34[Year],0)),IF(Table34[Country]=B1369,Table34[Year],"")))))</f>
        <v>4.0171970000000004</v>
      </c>
      <c r="M1369" s="4">
        <f t="shared" si="45"/>
        <v>1.8275399999999999</v>
      </c>
    </row>
    <row r="1370" spans="1:13" ht="30.6" x14ac:dyDescent="0.25">
      <c r="A1370" s="2" t="s">
        <v>215</v>
      </c>
      <c r="B1370" s="2" t="s">
        <v>154</v>
      </c>
      <c r="C1370" s="3"/>
      <c r="D1370" s="3">
        <v>1.77546</v>
      </c>
      <c r="E1370" s="3"/>
      <c r="F1370" s="3">
        <v>2.11822</v>
      </c>
      <c r="G1370" s="3"/>
      <c r="H1370" s="3"/>
      <c r="I1370" s="3"/>
      <c r="J1370" s="3">
        <f t="shared" si="44"/>
        <v>2.11822</v>
      </c>
      <c r="K1370" s="3"/>
      <c r="L1370" s="3">
        <f t="array" ref="L1370">(IF(ISERROR(INDEX(Table34[Mean years of education (years)],MATCH(MAX(IF(Table34[Country]=B1370,Table34[Year],0)),IF(Table34[Country]=B1370,Table34[Year],"")))),"",INDEX(Table34[Mean years of education (years)],MATCH(MAX(IF(Table34[Country]=B1370,Table34[Year],0)),IF(Table34[Country]=B1370,Table34[Year],"")))))</f>
        <v>4.2433889999999996</v>
      </c>
      <c r="M1370" s="3">
        <f t="shared" si="45"/>
        <v>2.11822</v>
      </c>
    </row>
    <row r="1371" spans="1:13" ht="30.6" x14ac:dyDescent="0.25">
      <c r="A1371" s="2" t="s">
        <v>215</v>
      </c>
      <c r="B1371" s="2" t="s">
        <v>37</v>
      </c>
      <c r="C1371" s="4"/>
      <c r="D1371" s="4"/>
      <c r="E1371" s="4"/>
      <c r="F1371" s="4"/>
      <c r="G1371" s="4"/>
      <c r="H1371" s="4"/>
      <c r="I1371" s="4"/>
      <c r="J1371" s="4" t="str">
        <f t="shared" si="44"/>
        <v/>
      </c>
      <c r="K1371" s="4"/>
      <c r="L1371" s="4">
        <f t="array" ref="L1371">(IF(ISERROR(INDEX(Table34[Mean years of education (years)],MATCH(MAX(IF(Table34[Country]=B1371,Table34[Year],0)),IF(Table34[Country]=B1371,Table34[Year],"")))),"",INDEX(Table34[Mean years of education (years)],MATCH(MAX(IF(Table34[Country]=B1371,Table34[Year],0)),IF(Table34[Country]=B1371,Table34[Year],"")))))</f>
        <v>2.1510500000000001</v>
      </c>
      <c r="M1371" s="4">
        <f t="shared" si="45"/>
        <v>2.1510500000000001</v>
      </c>
    </row>
    <row r="1372" spans="1:13" ht="30.6" x14ac:dyDescent="0.25">
      <c r="A1372" s="2" t="s">
        <v>215</v>
      </c>
      <c r="B1372" s="2" t="s">
        <v>177</v>
      </c>
      <c r="C1372" s="4"/>
      <c r="D1372" s="4">
        <v>2.17456</v>
      </c>
      <c r="E1372" s="4"/>
      <c r="F1372" s="4"/>
      <c r="G1372" s="4"/>
      <c r="H1372" s="4"/>
      <c r="I1372" s="4"/>
      <c r="J1372" s="4">
        <f t="shared" si="44"/>
        <v>2.17456</v>
      </c>
      <c r="K1372" s="4"/>
      <c r="L1372" s="4">
        <f t="array" ref="L1372">(IF(ISERROR(INDEX(Table34[Mean years of education (years)],MATCH(MAX(IF(Table34[Country]=B1372,Table34[Year],0)),IF(Table34[Country]=B1372,Table34[Year],"")))),"",INDEX(Table34[Mean years of education (years)],MATCH(MAX(IF(Table34[Country]=B1372,Table34[Year],0)),IF(Table34[Country]=B1372,Table34[Year],"")))))</f>
        <v>6.4428729999999996</v>
      </c>
      <c r="M1372" s="4">
        <f t="shared" si="45"/>
        <v>2.17456</v>
      </c>
    </row>
    <row r="1373" spans="1:13" ht="30.6" x14ac:dyDescent="0.25">
      <c r="A1373" s="2" t="s">
        <v>215</v>
      </c>
      <c r="B1373" s="2" t="s">
        <v>123</v>
      </c>
      <c r="C1373" s="4"/>
      <c r="D1373" s="4">
        <v>2.2256399999999998</v>
      </c>
      <c r="E1373" s="4"/>
      <c r="F1373" s="4"/>
      <c r="G1373" s="4"/>
      <c r="H1373" s="4"/>
      <c r="I1373" s="4"/>
      <c r="J1373" s="4">
        <f t="shared" si="44"/>
        <v>2.2256399999999998</v>
      </c>
      <c r="K1373" s="4"/>
      <c r="L1373" s="4">
        <f t="array" ref="L1373">(IF(ISERROR(INDEX(Table34[Mean years of education (years)],MATCH(MAX(IF(Table34[Country]=B1373,Table34[Year],0)),IF(Table34[Country]=B1373,Table34[Year],"")))),"",INDEX(Table34[Mean years of education (years)],MATCH(MAX(IF(Table34[Country]=B1373,Table34[Year],0)),IF(Table34[Country]=B1373,Table34[Year],"")))))</f>
        <v>7.1964779999999999</v>
      </c>
      <c r="M1373" s="4">
        <f t="shared" si="45"/>
        <v>2.2256399999999998</v>
      </c>
    </row>
    <row r="1374" spans="1:13" ht="30.6" x14ac:dyDescent="0.25">
      <c r="A1374" s="2" t="s">
        <v>215</v>
      </c>
      <c r="B1374" s="2" t="s">
        <v>44</v>
      </c>
      <c r="C1374" s="3"/>
      <c r="D1374" s="3"/>
      <c r="E1374" s="3"/>
      <c r="F1374" s="3"/>
      <c r="G1374" s="3">
        <v>2.36565</v>
      </c>
      <c r="H1374" s="3"/>
      <c r="I1374" s="3"/>
      <c r="J1374" s="3">
        <f t="shared" si="44"/>
        <v>2.36565</v>
      </c>
      <c r="K1374" s="3"/>
      <c r="L1374" s="3">
        <f t="array" ref="L1374">(IF(ISERROR(INDEX(Table34[Mean years of education (years)],MATCH(MAX(IF(Table34[Country]=B1374,Table34[Year],0)),IF(Table34[Country]=B1374,Table34[Year],"")))),"",INDEX(Table34[Mean years of education (years)],MATCH(MAX(IF(Table34[Country]=B1374,Table34[Year],0)),IF(Table34[Country]=B1374,Table34[Year],"")))))</f>
        <v>4.7766209999999996</v>
      </c>
      <c r="M1374" s="3">
        <f t="shared" si="45"/>
        <v>2.36565</v>
      </c>
    </row>
    <row r="1375" spans="1:13" ht="30.6" x14ac:dyDescent="0.25">
      <c r="A1375" s="2" t="s">
        <v>215</v>
      </c>
      <c r="B1375" s="2" t="s">
        <v>146</v>
      </c>
      <c r="C1375" s="3">
        <v>3.8804099999999999</v>
      </c>
      <c r="D1375" s="3"/>
      <c r="E1375" s="3">
        <v>3.2721900000000002</v>
      </c>
      <c r="F1375" s="3"/>
      <c r="G1375" s="3"/>
      <c r="H1375" s="3"/>
      <c r="I1375" s="3"/>
      <c r="J1375" s="3">
        <f t="shared" si="44"/>
        <v>3.2721900000000002</v>
      </c>
      <c r="K1375" s="3"/>
      <c r="L1375" s="3">
        <f t="array" ref="L1375">(IF(ISERROR(INDEX(Table34[Mean years of education (years)],MATCH(MAX(IF(Table34[Country]=B1375,Table34[Year],0)),IF(Table34[Country]=B1375,Table34[Year],"")))),"",INDEX(Table34[Mean years of education (years)],MATCH(MAX(IF(Table34[Country]=B1375,Table34[Year],0)),IF(Table34[Country]=B1375,Table34[Year],"")))))</f>
        <v>4.8064419999999997</v>
      </c>
      <c r="M1375" s="3">
        <f t="shared" si="45"/>
        <v>3.2721900000000002</v>
      </c>
    </row>
    <row r="1376" spans="1:13" ht="30.6" x14ac:dyDescent="0.25">
      <c r="A1376" s="2" t="s">
        <v>215</v>
      </c>
      <c r="B1376" s="2" t="s">
        <v>131</v>
      </c>
      <c r="C1376" s="4">
        <v>3.0141300000000002</v>
      </c>
      <c r="D1376" s="4">
        <v>3.1779500000000001</v>
      </c>
      <c r="E1376" s="4">
        <v>3.5573100000000002</v>
      </c>
      <c r="F1376" s="4">
        <v>3.5680499999999999</v>
      </c>
      <c r="G1376" s="4">
        <v>3.7855099999999999</v>
      </c>
      <c r="H1376" s="4"/>
      <c r="I1376" s="4"/>
      <c r="J1376" s="4">
        <f t="shared" si="44"/>
        <v>3.7855099999999999</v>
      </c>
      <c r="K1376" s="4"/>
      <c r="L1376" s="4">
        <f t="array" ref="L1376">(IF(ISERROR(INDEX(Table34[Mean years of education (years)],MATCH(MAX(IF(Table34[Country]=B1376,Table34[Year],0)),IF(Table34[Country]=B1376,Table34[Year],"")))),"",INDEX(Table34[Mean years of education (years)],MATCH(MAX(IF(Table34[Country]=B1376,Table34[Year],0)),IF(Table34[Country]=B1376,Table34[Year],"")))))</f>
        <v>5.5427059999999999</v>
      </c>
      <c r="M1376" s="4">
        <f t="shared" si="45"/>
        <v>3.7855099999999999</v>
      </c>
    </row>
    <row r="1377" spans="1:13" ht="30.6" x14ac:dyDescent="0.25">
      <c r="A1377" s="2" t="s">
        <v>215</v>
      </c>
      <c r="B1377" s="2" t="s">
        <v>36</v>
      </c>
      <c r="C1377" s="3"/>
      <c r="D1377" s="3"/>
      <c r="E1377" s="3"/>
      <c r="F1377" s="3"/>
      <c r="G1377" s="3"/>
      <c r="H1377" s="3"/>
      <c r="I1377" s="3"/>
      <c r="J1377" s="3" t="str">
        <f t="shared" si="44"/>
        <v/>
      </c>
      <c r="K1377" s="3"/>
      <c r="L1377" s="3">
        <f t="array" ref="L1377">(IF(ISERROR(INDEX(Table34[Mean years of education (years)],MATCH(MAX(IF(Table34[Country]=B1377,Table34[Year],0)),IF(Table34[Country]=B1377,Table34[Year],"")))),"",INDEX(Table34[Mean years of education (years)],MATCH(MAX(IF(Table34[Country]=B1377,Table34[Year],0)),IF(Table34[Country]=B1377,Table34[Year],"")))))</f>
        <v>3.8777490000000001</v>
      </c>
      <c r="M1377" s="3">
        <f t="shared" si="45"/>
        <v>3.8777490000000001</v>
      </c>
    </row>
    <row r="1378" spans="1:13" ht="30.6" x14ac:dyDescent="0.25">
      <c r="A1378" s="2" t="s">
        <v>215</v>
      </c>
      <c r="B1378" s="2" t="s">
        <v>33</v>
      </c>
      <c r="C1378" s="4">
        <v>3.9437500000000001</v>
      </c>
      <c r="D1378" s="4"/>
      <c r="E1378" s="4"/>
      <c r="F1378" s="4"/>
      <c r="G1378" s="4"/>
      <c r="H1378" s="4"/>
      <c r="I1378" s="4"/>
      <c r="J1378" s="4">
        <f t="shared" si="44"/>
        <v>3.9437500000000001</v>
      </c>
      <c r="K1378" s="4"/>
      <c r="L1378" s="4">
        <f t="array" ref="L1378">(IF(ISERROR(INDEX(Table34[Mean years of education (years)],MATCH(MAX(IF(Table34[Country]=B1378,Table34[Year],0)),IF(Table34[Country]=B1378,Table34[Year],"")))),"",INDEX(Table34[Mean years of education (years)],MATCH(MAX(IF(Table34[Country]=B1378,Table34[Year],0)),IF(Table34[Country]=B1378,Table34[Year],"")))))</f>
        <v>6.7727040000000001</v>
      </c>
      <c r="M1378" s="4">
        <f t="shared" si="45"/>
        <v>3.9437500000000001</v>
      </c>
    </row>
    <row r="1379" spans="1:13" ht="30.6" x14ac:dyDescent="0.25">
      <c r="A1379" s="2" t="s">
        <v>215</v>
      </c>
      <c r="B1379" s="2" t="s">
        <v>184</v>
      </c>
      <c r="C1379" s="3">
        <v>6.0178099999999999</v>
      </c>
      <c r="D1379" s="3"/>
      <c r="E1379" s="3">
        <v>4.07782</v>
      </c>
      <c r="F1379" s="3"/>
      <c r="G1379" s="3"/>
      <c r="H1379" s="3"/>
      <c r="I1379" s="3"/>
      <c r="J1379" s="3">
        <f t="shared" si="44"/>
        <v>4.07782</v>
      </c>
      <c r="K1379" s="3"/>
      <c r="L1379" s="3">
        <f t="array" ref="L1379">(IF(ISERROR(INDEX(Table34[Mean years of education (years)],MATCH(MAX(IF(Table34[Country]=B1379,Table34[Year],0)),IF(Table34[Country]=B1379,Table34[Year],"")))),"",INDEX(Table34[Mean years of education (years)],MATCH(MAX(IF(Table34[Country]=B1379,Table34[Year],0)),IF(Table34[Country]=B1379,Table34[Year],"")))))</f>
        <v>6.9393979999999997</v>
      </c>
      <c r="M1379" s="3">
        <f t="shared" si="45"/>
        <v>4.07782</v>
      </c>
    </row>
    <row r="1380" spans="1:13" ht="30.6" x14ac:dyDescent="0.25">
      <c r="A1380" s="2" t="s">
        <v>215</v>
      </c>
      <c r="B1380" s="2" t="s">
        <v>22</v>
      </c>
      <c r="C1380" s="3"/>
      <c r="D1380" s="3"/>
      <c r="E1380" s="3"/>
      <c r="F1380" s="3"/>
      <c r="G1380" s="3"/>
      <c r="H1380" s="3"/>
      <c r="I1380" s="3"/>
      <c r="J1380" s="3" t="str">
        <f t="shared" si="44"/>
        <v/>
      </c>
      <c r="K1380" s="3"/>
      <c r="L1380" s="3">
        <f t="array" ref="L1380">(IF(ISERROR(INDEX(Table34[Mean years of education (years)],MATCH(MAX(IF(Table34[Country]=B1380,Table34[Year],0)),IF(Table34[Country]=B1380,Table34[Year],"")))),"",INDEX(Table34[Mean years of education (years)],MATCH(MAX(IF(Table34[Country]=B1380,Table34[Year],0)),IF(Table34[Country]=B1380,Table34[Year],"")))))</f>
        <v>4.1099439999999996</v>
      </c>
      <c r="M1380" s="3">
        <f t="shared" si="45"/>
        <v>4.1099439999999996</v>
      </c>
    </row>
    <row r="1381" spans="1:13" ht="30.6" x14ac:dyDescent="0.25">
      <c r="A1381" s="2" t="s">
        <v>215</v>
      </c>
      <c r="B1381" s="2" t="s">
        <v>80</v>
      </c>
      <c r="C1381" s="3"/>
      <c r="D1381" s="3">
        <v>4.1147</v>
      </c>
      <c r="E1381" s="3"/>
      <c r="F1381" s="3"/>
      <c r="G1381" s="3"/>
      <c r="H1381" s="3"/>
      <c r="I1381" s="3"/>
      <c r="J1381" s="3">
        <f t="shared" si="44"/>
        <v>4.1147</v>
      </c>
      <c r="K1381" s="3"/>
      <c r="L1381" s="3">
        <f t="array" ref="L1381">(IF(ISERROR(INDEX(Table34[Mean years of education (years)],MATCH(MAX(IF(Table34[Country]=B1381,Table34[Year],0)),IF(Table34[Country]=B1381,Table34[Year],"")))),"",INDEX(Table34[Mean years of education (years)],MATCH(MAX(IF(Table34[Country]=B1381,Table34[Year],0)),IF(Table34[Country]=B1381,Table34[Year],"")))))</f>
        <v>8.3656450000000007</v>
      </c>
      <c r="M1381" s="3">
        <f t="shared" si="45"/>
        <v>4.1147</v>
      </c>
    </row>
    <row r="1382" spans="1:13" ht="30.6" x14ac:dyDescent="0.25">
      <c r="A1382" s="2" t="s">
        <v>215</v>
      </c>
      <c r="B1382" s="2" t="s">
        <v>157</v>
      </c>
      <c r="C1382" s="4"/>
      <c r="D1382" s="4"/>
      <c r="E1382" s="4"/>
      <c r="F1382" s="4"/>
      <c r="G1382" s="4"/>
      <c r="H1382" s="4"/>
      <c r="I1382" s="4"/>
      <c r="J1382" s="4" t="str">
        <f t="shared" si="44"/>
        <v/>
      </c>
      <c r="K1382" s="4"/>
      <c r="L1382" s="4">
        <f t="array" ref="L1382">(IF(ISERROR(INDEX(Table34[Mean years of education (years)],MATCH(MAX(IF(Table34[Country]=B1382,Table34[Year],0)),IF(Table34[Country]=B1382,Table34[Year],"")))),"",INDEX(Table34[Mean years of education (years)],MATCH(MAX(IF(Table34[Country]=B1382,Table34[Year],0)),IF(Table34[Country]=B1382,Table34[Year],"")))))</f>
        <v>4.2968820000000001</v>
      </c>
      <c r="M1382" s="4">
        <f t="shared" si="45"/>
        <v>4.2968820000000001</v>
      </c>
    </row>
    <row r="1383" spans="1:13" ht="30.6" x14ac:dyDescent="0.25">
      <c r="A1383" s="2" t="s">
        <v>215</v>
      </c>
      <c r="B1383" s="2" t="s">
        <v>167</v>
      </c>
      <c r="C1383" s="4"/>
      <c r="D1383" s="4"/>
      <c r="E1383" s="4"/>
      <c r="F1383" s="4"/>
      <c r="G1383" s="4"/>
      <c r="H1383" s="4"/>
      <c r="I1383" s="4"/>
      <c r="J1383" s="4" t="str">
        <f t="shared" si="44"/>
        <v/>
      </c>
      <c r="K1383" s="4"/>
      <c r="L1383" s="4">
        <f t="array" ref="L1383">(IF(ISERROR(INDEX(Table34[Mean years of education (years)],MATCH(MAX(IF(Table34[Country]=B1383,Table34[Year],0)),IF(Table34[Country]=B1383,Table34[Year],"")))),"",INDEX(Table34[Mean years of education (years)],MATCH(MAX(IF(Table34[Country]=B1383,Table34[Year],0)),IF(Table34[Country]=B1383,Table34[Year],"")))))</f>
        <v>4.4643030000000001</v>
      </c>
      <c r="M1383" s="4">
        <f t="shared" si="45"/>
        <v>4.4643030000000001</v>
      </c>
    </row>
    <row r="1384" spans="1:13" ht="30.6" x14ac:dyDescent="0.25">
      <c r="A1384" s="2" t="s">
        <v>215</v>
      </c>
      <c r="B1384" s="2" t="s">
        <v>188</v>
      </c>
      <c r="C1384" s="3"/>
      <c r="D1384" s="3"/>
      <c r="E1384" s="3">
        <v>4.8806200000000004</v>
      </c>
      <c r="F1384" s="3"/>
      <c r="G1384" s="3"/>
      <c r="H1384" s="3"/>
      <c r="I1384" s="3"/>
      <c r="J1384" s="3">
        <f t="shared" si="44"/>
        <v>4.8806200000000004</v>
      </c>
      <c r="K1384" s="3"/>
      <c r="L1384" s="3">
        <f t="array" ref="L1384">(IF(ISERROR(INDEX(Table34[Mean years of education (years)],MATCH(MAX(IF(Table34[Country]=B1384,Table34[Year],0)),IF(Table34[Country]=B1384,Table34[Year],"")))),"",INDEX(Table34[Mean years of education (years)],MATCH(MAX(IF(Table34[Country]=B1384,Table34[Year],0)),IF(Table34[Country]=B1384,Table34[Year],"")))))</f>
        <v>5.8229179999999996</v>
      </c>
      <c r="M1384" s="3">
        <f t="shared" si="45"/>
        <v>4.8806200000000004</v>
      </c>
    </row>
    <row r="1385" spans="1:13" ht="30.6" x14ac:dyDescent="0.25">
      <c r="A1385" s="2" t="s">
        <v>215</v>
      </c>
      <c r="B1385" s="2" t="s">
        <v>91</v>
      </c>
      <c r="C1385" s="4">
        <v>5.2302099999999996</v>
      </c>
      <c r="D1385" s="4"/>
      <c r="E1385" s="4"/>
      <c r="F1385" s="4"/>
      <c r="G1385" s="4"/>
      <c r="H1385" s="4"/>
      <c r="I1385" s="4"/>
      <c r="J1385" s="4">
        <f t="shared" si="44"/>
        <v>5.2302099999999996</v>
      </c>
      <c r="K1385" s="4"/>
      <c r="L1385" s="4">
        <f t="array" ref="L1385">(IF(ISERROR(INDEX(Table34[Mean years of education (years)],MATCH(MAX(IF(Table34[Country]=B1385,Table34[Year],0)),IF(Table34[Country]=B1385,Table34[Year],"")))),"",INDEX(Table34[Mean years of education (years)],MATCH(MAX(IF(Table34[Country]=B1385,Table34[Year],0)),IF(Table34[Country]=B1385,Table34[Year],"")))))</f>
        <v>9.4362860000000008</v>
      </c>
      <c r="M1385" s="4">
        <f t="shared" si="45"/>
        <v>5.2302099999999996</v>
      </c>
    </row>
    <row r="1386" spans="1:13" ht="30.6" x14ac:dyDescent="0.25">
      <c r="A1386" s="2" t="s">
        <v>215</v>
      </c>
      <c r="B1386" s="2" t="s">
        <v>152</v>
      </c>
      <c r="C1386" s="3"/>
      <c r="D1386" s="3"/>
      <c r="E1386" s="3">
        <v>5.2402199999999999</v>
      </c>
      <c r="F1386" s="3"/>
      <c r="G1386" s="3"/>
      <c r="H1386" s="3"/>
      <c r="I1386" s="3"/>
      <c r="J1386" s="3">
        <f t="shared" si="44"/>
        <v>5.2402199999999999</v>
      </c>
      <c r="K1386" s="3"/>
      <c r="L1386" s="3" t="str">
        <f t="array" ref="L1386">(IF(ISERROR(INDEX(Table34[Mean years of education (years)],MATCH(MAX(IF(Table34[Country]=B1386,Table34[Year],0)),IF(Table34[Country]=B1386,Table34[Year],"")))),"",INDEX(Table34[Mean years of education (years)],MATCH(MAX(IF(Table34[Country]=B1386,Table34[Year],0)),IF(Table34[Country]=B1386,Table34[Year],"")))))</f>
        <v/>
      </c>
      <c r="M1386" s="3">
        <f t="shared" si="45"/>
        <v>5.2402199999999999</v>
      </c>
    </row>
    <row r="1387" spans="1:13" ht="30.6" x14ac:dyDescent="0.25">
      <c r="A1387" s="2" t="s">
        <v>215</v>
      </c>
      <c r="B1387" s="2" t="s">
        <v>50</v>
      </c>
      <c r="C1387" s="3"/>
      <c r="D1387" s="3"/>
      <c r="E1387" s="3"/>
      <c r="F1387" s="3"/>
      <c r="G1387" s="3"/>
      <c r="H1387" s="3"/>
      <c r="I1387" s="3">
        <v>5.2747599999999997</v>
      </c>
      <c r="J1387" s="3">
        <f t="shared" si="44"/>
        <v>5.2747599999999997</v>
      </c>
      <c r="K1387" s="3"/>
      <c r="L1387" s="3">
        <f t="array" ref="L1387">(IF(ISERROR(INDEX(Table34[Mean years of education (years)],MATCH(MAX(IF(Table34[Country]=B1387,Table34[Year],0)),IF(Table34[Country]=B1387,Table34[Year],"")))),"",INDEX(Table34[Mean years of education (years)],MATCH(MAX(IF(Table34[Country]=B1387,Table34[Year],0)),IF(Table34[Country]=B1387,Table34[Year],"")))))</f>
        <v>7.0158940000000003</v>
      </c>
      <c r="M1387" s="3">
        <f t="shared" si="45"/>
        <v>5.2747599999999997</v>
      </c>
    </row>
    <row r="1388" spans="1:13" ht="30.6" x14ac:dyDescent="0.25">
      <c r="A1388" s="2" t="s">
        <v>215</v>
      </c>
      <c r="B1388" s="2" t="s">
        <v>111</v>
      </c>
      <c r="C1388" s="4"/>
      <c r="D1388" s="4"/>
      <c r="E1388" s="4"/>
      <c r="F1388" s="4"/>
      <c r="G1388" s="4"/>
      <c r="H1388" s="4"/>
      <c r="I1388" s="4"/>
      <c r="J1388" s="4" t="str">
        <f t="shared" si="44"/>
        <v/>
      </c>
      <c r="K1388" s="4"/>
      <c r="L1388" s="4">
        <f t="array" ref="L1388">(IF(ISERROR(INDEX(Table34[Mean years of education (years)],MATCH(MAX(IF(Table34[Country]=B1388,Table34[Year],0)),IF(Table34[Country]=B1388,Table34[Year],"")))),"",INDEX(Table34[Mean years of education (years)],MATCH(MAX(IF(Table34[Country]=B1388,Table34[Year],0)),IF(Table34[Country]=B1388,Table34[Year],"")))))</f>
        <v>5.4900969999999996</v>
      </c>
      <c r="M1388" s="4">
        <f t="shared" si="45"/>
        <v>5.4900969999999996</v>
      </c>
    </row>
    <row r="1389" spans="1:13" ht="30.6" x14ac:dyDescent="0.25">
      <c r="A1389" s="2" t="s">
        <v>215</v>
      </c>
      <c r="B1389" s="2" t="s">
        <v>99</v>
      </c>
      <c r="C1389" s="4"/>
      <c r="D1389" s="4"/>
      <c r="E1389" s="4"/>
      <c r="F1389" s="4"/>
      <c r="G1389" s="4"/>
      <c r="H1389" s="4"/>
      <c r="I1389" s="4"/>
      <c r="J1389" s="4" t="str">
        <f t="shared" si="44"/>
        <v/>
      </c>
      <c r="K1389" s="4"/>
      <c r="L1389" s="4">
        <f t="array" ref="L1389">(IF(ISERROR(INDEX(Table34[Mean years of education (years)],MATCH(MAX(IF(Table34[Country]=B1389,Table34[Year],0)),IF(Table34[Country]=B1389,Table34[Year],"")))),"",INDEX(Table34[Mean years of education (years)],MATCH(MAX(IF(Table34[Country]=B1389,Table34[Year],0)),IF(Table34[Country]=B1389,Table34[Year],"")))))</f>
        <v>5.6329529999999997</v>
      </c>
      <c r="M1389" s="4">
        <f t="shared" si="45"/>
        <v>5.6329529999999997</v>
      </c>
    </row>
    <row r="1390" spans="1:13" ht="30.6" x14ac:dyDescent="0.25">
      <c r="A1390" s="2" t="s">
        <v>215</v>
      </c>
      <c r="B1390" s="2" t="s">
        <v>195</v>
      </c>
      <c r="C1390" s="4"/>
      <c r="D1390" s="4"/>
      <c r="E1390" s="4"/>
      <c r="F1390" s="4"/>
      <c r="G1390" s="4"/>
      <c r="H1390" s="4"/>
      <c r="I1390" s="4"/>
      <c r="J1390" s="4" t="str">
        <f t="shared" si="44"/>
        <v/>
      </c>
      <c r="K1390" s="4"/>
      <c r="L1390" s="4">
        <f t="array" ref="L1390">(IF(ISERROR(INDEX(Table34[Mean years of education (years)],MATCH(MAX(IF(Table34[Country]=B1390,Table34[Year],0)),IF(Table34[Country]=B1390,Table34[Year],"")))),"",INDEX(Table34[Mean years of education (years)],MATCH(MAX(IF(Table34[Country]=B1390,Table34[Year],0)),IF(Table34[Country]=B1390,Table34[Year],"")))))</f>
        <v>5.6449629999999997</v>
      </c>
      <c r="M1390" s="4">
        <f t="shared" si="45"/>
        <v>5.6449629999999997</v>
      </c>
    </row>
    <row r="1391" spans="1:13" ht="30.6" x14ac:dyDescent="0.25">
      <c r="A1391" s="2" t="s">
        <v>215</v>
      </c>
      <c r="B1391" s="2" t="s">
        <v>180</v>
      </c>
      <c r="C1391" s="3">
        <v>5.6928299999999998</v>
      </c>
      <c r="D1391" s="3">
        <v>6.1157599999999999</v>
      </c>
      <c r="E1391" s="3">
        <v>5.7728900000000003</v>
      </c>
      <c r="F1391" s="3"/>
      <c r="G1391" s="3"/>
      <c r="H1391" s="3"/>
      <c r="I1391" s="3"/>
      <c r="J1391" s="3">
        <f t="shared" si="44"/>
        <v>5.7728900000000003</v>
      </c>
      <c r="K1391" s="3"/>
      <c r="L1391" s="3">
        <f t="array" ref="L1391">(IF(ISERROR(INDEX(Table34[Mean years of education (years)],MATCH(MAX(IF(Table34[Country]=B1391,Table34[Year],0)),IF(Table34[Country]=B1391,Table34[Year],"")))),"",INDEX(Table34[Mean years of education (years)],MATCH(MAX(IF(Table34[Country]=B1391,Table34[Year],0)),IF(Table34[Country]=B1391,Table34[Year],"")))))</f>
        <v>11.28252</v>
      </c>
      <c r="M1391" s="3">
        <f t="shared" si="45"/>
        <v>5.7728900000000003</v>
      </c>
    </row>
    <row r="1392" spans="1:13" ht="30.6" x14ac:dyDescent="0.25">
      <c r="A1392" s="2" t="s">
        <v>215</v>
      </c>
      <c r="B1392" s="2" t="s">
        <v>69</v>
      </c>
      <c r="C1392" s="4">
        <v>5.8485699999999996</v>
      </c>
      <c r="D1392" s="4"/>
      <c r="E1392" s="4"/>
      <c r="F1392" s="4"/>
      <c r="G1392" s="4"/>
      <c r="H1392" s="4"/>
      <c r="I1392" s="4"/>
      <c r="J1392" s="4">
        <f t="shared" si="44"/>
        <v>5.8485699999999996</v>
      </c>
      <c r="K1392" s="4"/>
      <c r="L1392" s="4">
        <f t="array" ref="L1392">(IF(ISERROR(INDEX(Table34[Mean years of education (years)],MATCH(MAX(IF(Table34[Country]=B1392,Table34[Year],0)),IF(Table34[Country]=B1392,Table34[Year],"")))),"",INDEX(Table34[Mean years of education (years)],MATCH(MAX(IF(Table34[Country]=B1392,Table34[Year],0)),IF(Table34[Country]=B1392,Table34[Year],"")))))</f>
        <v>9.3721359999999994</v>
      </c>
      <c r="M1392" s="4">
        <f t="shared" si="45"/>
        <v>5.8485699999999996</v>
      </c>
    </row>
    <row r="1393" spans="1:13" ht="30.6" x14ac:dyDescent="0.25">
      <c r="A1393" s="2" t="s">
        <v>215</v>
      </c>
      <c r="B1393" s="2" t="s">
        <v>35</v>
      </c>
      <c r="C1393" s="4"/>
      <c r="D1393" s="4"/>
      <c r="E1393" s="4"/>
      <c r="F1393" s="4"/>
      <c r="G1393" s="4"/>
      <c r="H1393" s="4">
        <v>5.8785299999999996</v>
      </c>
      <c r="I1393" s="4"/>
      <c r="J1393" s="4">
        <f t="shared" si="44"/>
        <v>5.8785299999999996</v>
      </c>
      <c r="K1393" s="4"/>
      <c r="L1393" s="4" t="str">
        <f t="array" ref="L1393">(IF(ISERROR(INDEX(Table34[Mean years of education (years)],MATCH(MAX(IF(Table34[Country]=B1393,Table34[Year],0)),IF(Table34[Country]=B1393,Table34[Year],"")))),"",INDEX(Table34[Mean years of education (years)],MATCH(MAX(IF(Table34[Country]=B1393,Table34[Year],0)),IF(Table34[Country]=B1393,Table34[Year],"")))))</f>
        <v/>
      </c>
      <c r="M1393" s="4">
        <f t="shared" si="45"/>
        <v>5.8785299999999996</v>
      </c>
    </row>
    <row r="1394" spans="1:13" ht="30.6" x14ac:dyDescent="0.25">
      <c r="A1394" s="2" t="s">
        <v>215</v>
      </c>
      <c r="B1394" s="2" t="s">
        <v>66</v>
      </c>
      <c r="C1394" s="3"/>
      <c r="D1394" s="3"/>
      <c r="E1394" s="3"/>
      <c r="F1394" s="3"/>
      <c r="G1394" s="3"/>
      <c r="H1394" s="3"/>
      <c r="I1394" s="3"/>
      <c r="J1394" s="3" t="str">
        <f t="shared" ref="J1394:J1408" si="46">IFERROR(LOOKUP(2,1/(C1394:I1394&lt;&gt;""),C1394:I1394),"")</f>
        <v/>
      </c>
      <c r="K1394" s="3"/>
      <c r="L1394" s="3">
        <f t="array" ref="L1394">(IF(ISERROR(INDEX(Table34[Mean years of education (years)],MATCH(MAX(IF(Table34[Country]=B1394,Table34[Year],0)),IF(Table34[Country]=B1394,Table34[Year],"")))),"",INDEX(Table34[Mean years of education (years)],MATCH(MAX(IF(Table34[Country]=B1394,Table34[Year],0)),IF(Table34[Country]=B1394,Table34[Year],"")))))</f>
        <v>6.1993369999999999</v>
      </c>
      <c r="M1394" s="3">
        <f t="shared" ref="M1394:M1408" si="47">IF(ISNUMBER(J1394),J1394,IF(ISNUMBER(K1394),K1394,IF(ISBLANK(L1394),"",L1394)))</f>
        <v>6.1993369999999999</v>
      </c>
    </row>
    <row r="1395" spans="1:13" ht="30.6" x14ac:dyDescent="0.25">
      <c r="A1395" s="2" t="s">
        <v>215</v>
      </c>
      <c r="B1395" s="2" t="s">
        <v>57</v>
      </c>
      <c r="C1395" s="4">
        <v>6.7778200000000002</v>
      </c>
      <c r="D1395" s="4">
        <v>5.9904599999999997</v>
      </c>
      <c r="E1395" s="4">
        <v>6.1269900000000002</v>
      </c>
      <c r="F1395" s="4">
        <v>6.2239500000000003</v>
      </c>
      <c r="G1395" s="4"/>
      <c r="H1395" s="4"/>
      <c r="I1395" s="4"/>
      <c r="J1395" s="4">
        <f t="shared" si="46"/>
        <v>6.2239500000000003</v>
      </c>
      <c r="K1395" s="4"/>
      <c r="L1395" s="4" t="str">
        <f t="array" ref="L1395">(IF(ISERROR(INDEX(Table34[Mean years of education (years)],MATCH(MAX(IF(Table34[Country]=B1395,Table34[Year],0)),IF(Table34[Country]=B1395,Table34[Year],"")))),"",INDEX(Table34[Mean years of education (years)],MATCH(MAX(IF(Table34[Country]=B1395,Table34[Year],0)),IF(Table34[Country]=B1395,Table34[Year],"")))))</f>
        <v/>
      </c>
      <c r="M1395" s="4">
        <f t="shared" si="47"/>
        <v>6.2239500000000003</v>
      </c>
    </row>
    <row r="1396" spans="1:13" ht="30.6" x14ac:dyDescent="0.25">
      <c r="A1396" s="2" t="s">
        <v>215</v>
      </c>
      <c r="B1396" s="2" t="s">
        <v>77</v>
      </c>
      <c r="C1396" s="4"/>
      <c r="D1396" s="4">
        <v>5.6173400000000004</v>
      </c>
      <c r="E1396" s="4">
        <v>5.5584800000000003</v>
      </c>
      <c r="F1396" s="4"/>
      <c r="G1396" s="4">
        <v>6.2693500000000002</v>
      </c>
      <c r="H1396" s="4">
        <v>6.4038300000000001</v>
      </c>
      <c r="I1396" s="4"/>
      <c r="J1396" s="4">
        <f t="shared" si="46"/>
        <v>6.4038300000000001</v>
      </c>
      <c r="K1396" s="4"/>
      <c r="L1396" s="4">
        <f t="array" ref="L1396">(IF(ISERROR(INDEX(Table34[Mean years of education (years)],MATCH(MAX(IF(Table34[Country]=B1396,Table34[Year],0)),IF(Table34[Country]=B1396,Table34[Year],"")))),"",INDEX(Table34[Mean years of education (years)],MATCH(MAX(IF(Table34[Country]=B1396,Table34[Year],0)),IF(Table34[Country]=B1396,Table34[Year],"")))))</f>
        <v>9.2189979999999991</v>
      </c>
      <c r="M1396" s="4">
        <f t="shared" si="47"/>
        <v>6.4038300000000001</v>
      </c>
    </row>
    <row r="1397" spans="1:13" ht="30.6" x14ac:dyDescent="0.25">
      <c r="A1397" s="2" t="s">
        <v>215</v>
      </c>
      <c r="B1397" s="2" t="s">
        <v>39</v>
      </c>
      <c r="C1397" s="4">
        <v>6.5242500000000003</v>
      </c>
      <c r="D1397" s="4"/>
      <c r="E1397" s="4"/>
      <c r="F1397" s="4"/>
      <c r="G1397" s="4"/>
      <c r="H1397" s="4"/>
      <c r="I1397" s="4"/>
      <c r="J1397" s="4">
        <f t="shared" si="46"/>
        <v>6.5242500000000003</v>
      </c>
      <c r="K1397" s="4"/>
      <c r="L1397" s="4">
        <f t="array" ref="L1397">(IF(ISERROR(INDEX(Table34[Mean years of education (years)],MATCH(MAX(IF(Table34[Country]=B1397,Table34[Year],0)),IF(Table34[Country]=B1397,Table34[Year],"")))),"",INDEX(Table34[Mean years of education (years)],MATCH(MAX(IF(Table34[Country]=B1397,Table34[Year],0)),IF(Table34[Country]=B1397,Table34[Year],"")))))</f>
        <v>9.5882470000000009</v>
      </c>
      <c r="M1397" s="4">
        <f t="shared" si="47"/>
        <v>6.5242500000000003</v>
      </c>
    </row>
    <row r="1398" spans="1:13" ht="30.6" x14ac:dyDescent="0.25">
      <c r="A1398" s="2" t="s">
        <v>215</v>
      </c>
      <c r="B1398" s="2" t="s">
        <v>105</v>
      </c>
      <c r="C1398" s="4"/>
      <c r="D1398" s="4"/>
      <c r="E1398" s="4"/>
      <c r="F1398" s="4"/>
      <c r="G1398" s="4"/>
      <c r="H1398" s="4"/>
      <c r="I1398" s="4"/>
      <c r="J1398" s="4" t="str">
        <f t="shared" si="46"/>
        <v/>
      </c>
      <c r="K1398" s="4"/>
      <c r="L1398" s="4">
        <f t="array" ref="L1398">(IF(ISERROR(INDEX(Table34[Mean years of education (years)],MATCH(MAX(IF(Table34[Country]=B1398,Table34[Year],0)),IF(Table34[Country]=B1398,Table34[Year],"")))),"",INDEX(Table34[Mean years of education (years)],MATCH(MAX(IF(Table34[Country]=B1398,Table34[Year],0)),IF(Table34[Country]=B1398,Table34[Year],"")))))</f>
        <v>6.5916920000000001</v>
      </c>
      <c r="M1398" s="4">
        <f t="shared" si="47"/>
        <v>6.5916920000000001</v>
      </c>
    </row>
    <row r="1399" spans="1:13" ht="30.6" x14ac:dyDescent="0.25">
      <c r="A1399" s="2" t="s">
        <v>215</v>
      </c>
      <c r="B1399" s="2" t="s">
        <v>128</v>
      </c>
      <c r="C1399" s="3"/>
      <c r="D1399" s="3"/>
      <c r="E1399" s="3"/>
      <c r="F1399" s="3"/>
      <c r="G1399" s="3"/>
      <c r="H1399" s="3"/>
      <c r="I1399" s="3"/>
      <c r="J1399" s="3" t="str">
        <f t="shared" si="46"/>
        <v/>
      </c>
      <c r="K1399" s="3"/>
      <c r="L1399" s="3">
        <f t="array" ref="L1399">(IF(ISERROR(INDEX(Table34[Mean years of education (years)],MATCH(MAX(IF(Table34[Country]=B1399,Table34[Year],0)),IF(Table34[Country]=B1399,Table34[Year],"")))),"",INDEX(Table34[Mean years of education (years)],MATCH(MAX(IF(Table34[Country]=B1399,Table34[Year],0)),IF(Table34[Country]=B1399,Table34[Year],"")))))</f>
        <v>6.6735239999999996</v>
      </c>
      <c r="M1399" s="3">
        <f t="shared" si="47"/>
        <v>6.6735239999999996</v>
      </c>
    </row>
    <row r="1400" spans="1:13" ht="30.6" x14ac:dyDescent="0.25">
      <c r="A1400" s="2" t="s">
        <v>215</v>
      </c>
      <c r="B1400" s="2" t="s">
        <v>72</v>
      </c>
      <c r="C1400" s="3"/>
      <c r="D1400" s="3"/>
      <c r="E1400" s="3">
        <v>4.21312</v>
      </c>
      <c r="F1400" s="3">
        <v>4.4044999999999996</v>
      </c>
      <c r="G1400" s="3">
        <v>7.01267</v>
      </c>
      <c r="H1400" s="3"/>
      <c r="I1400" s="3"/>
      <c r="J1400" s="3">
        <f t="shared" si="46"/>
        <v>7.01267</v>
      </c>
      <c r="K1400" s="3"/>
      <c r="L1400" s="3">
        <f t="array" ref="L1400">(IF(ISERROR(INDEX(Table34[Mean years of education (years)],MATCH(MAX(IF(Table34[Country]=B1400,Table34[Year],0)),IF(Table34[Country]=B1400,Table34[Year],"")))),"",INDEX(Table34[Mean years of education (years)],MATCH(MAX(IF(Table34[Country]=B1400,Table34[Year],0)),IF(Table34[Country]=B1400,Table34[Year],"")))))</f>
        <v>6.911537</v>
      </c>
      <c r="M1400" s="3">
        <f t="shared" si="47"/>
        <v>7.01267</v>
      </c>
    </row>
    <row r="1401" spans="1:13" ht="30.6" x14ac:dyDescent="0.25">
      <c r="A1401" s="2" t="s">
        <v>215</v>
      </c>
      <c r="B1401" s="2" t="s">
        <v>95</v>
      </c>
      <c r="C1401" s="4"/>
      <c r="D1401" s="4"/>
      <c r="E1401" s="4"/>
      <c r="F1401" s="4"/>
      <c r="G1401" s="4"/>
      <c r="H1401" s="4"/>
      <c r="I1401" s="4"/>
      <c r="J1401" s="4" t="str">
        <f t="shared" si="46"/>
        <v/>
      </c>
      <c r="K1401" s="4"/>
      <c r="L1401" s="4">
        <f t="array" ref="L1401">(IF(ISERROR(INDEX(Table34[Mean years of education (years)],MATCH(MAX(IF(Table34[Country]=B1401,Table34[Year],0)),IF(Table34[Country]=B1401,Table34[Year],"")))),"",INDEX(Table34[Mean years of education (years)],MATCH(MAX(IF(Table34[Country]=B1401,Table34[Year],0)),IF(Table34[Country]=B1401,Table34[Year],"")))))</f>
        <v>7.0518530000000004</v>
      </c>
      <c r="M1401" s="4">
        <f t="shared" si="47"/>
        <v>7.0518530000000004</v>
      </c>
    </row>
    <row r="1402" spans="1:13" ht="30.6" x14ac:dyDescent="0.25">
      <c r="A1402" s="2" t="s">
        <v>215</v>
      </c>
      <c r="B1402" s="2" t="s">
        <v>17</v>
      </c>
      <c r="C1402" s="4"/>
      <c r="D1402" s="4"/>
      <c r="E1402" s="4"/>
      <c r="F1402" s="4"/>
      <c r="G1402" s="4"/>
      <c r="H1402" s="4"/>
      <c r="I1402" s="4"/>
      <c r="J1402" s="4" t="str">
        <f t="shared" si="46"/>
        <v/>
      </c>
      <c r="K1402" s="4"/>
      <c r="L1402" s="4">
        <f t="array" ref="L1402">(IF(ISERROR(INDEX(Table34[Mean years of education (years)],MATCH(MAX(IF(Table34[Country]=B1402,Table34[Year],0)),IF(Table34[Country]=B1402,Table34[Year],"")))),"",INDEX(Table34[Mean years of education (years)],MATCH(MAX(IF(Table34[Country]=B1402,Table34[Year],0)),IF(Table34[Country]=B1402,Table34[Year],"")))))</f>
        <v>7.0519020000000001</v>
      </c>
      <c r="M1402" s="4">
        <f t="shared" si="47"/>
        <v>7.0519020000000001</v>
      </c>
    </row>
    <row r="1403" spans="1:13" ht="30.6" x14ac:dyDescent="0.25">
      <c r="A1403" s="2" t="s">
        <v>215</v>
      </c>
      <c r="B1403" s="2" t="s">
        <v>181</v>
      </c>
      <c r="C1403" s="4">
        <v>6.2349699999999997</v>
      </c>
      <c r="D1403" s="4">
        <v>6.5300500000000001</v>
      </c>
      <c r="E1403" s="4">
        <v>6.6840700000000002</v>
      </c>
      <c r="F1403" s="4">
        <v>6.8511199999999999</v>
      </c>
      <c r="G1403" s="4">
        <v>7.0398699999999996</v>
      </c>
      <c r="H1403" s="4">
        <v>7.23834</v>
      </c>
      <c r="I1403" s="4"/>
      <c r="J1403" s="4">
        <f t="shared" si="46"/>
        <v>7.23834</v>
      </c>
      <c r="K1403" s="4"/>
      <c r="L1403" s="4" t="str">
        <f t="array" ref="L1403">(IF(ISERROR(INDEX(Table34[Mean years of education (years)],MATCH(MAX(IF(Table34[Country]=B1403,Table34[Year],0)),IF(Table34[Country]=B1403,Table34[Year],"")))),"",INDEX(Table34[Mean years of education (years)],MATCH(MAX(IF(Table34[Country]=B1403,Table34[Year],0)),IF(Table34[Country]=B1403,Table34[Year],"")))))</f>
        <v/>
      </c>
      <c r="M1403" s="4">
        <f t="shared" si="47"/>
        <v>7.23834</v>
      </c>
    </row>
    <row r="1404" spans="1:13" ht="30.6" x14ac:dyDescent="0.25">
      <c r="A1404" s="2" t="s">
        <v>215</v>
      </c>
      <c r="B1404" s="2" t="s">
        <v>83</v>
      </c>
      <c r="C1404" s="4"/>
      <c r="D1404" s="4"/>
      <c r="E1404" s="4"/>
      <c r="F1404" s="4">
        <v>7.2520600000000002</v>
      </c>
      <c r="G1404" s="4"/>
      <c r="H1404" s="4"/>
      <c r="I1404" s="4"/>
      <c r="J1404" s="4">
        <f t="shared" si="46"/>
        <v>7.2520600000000002</v>
      </c>
      <c r="K1404" s="4"/>
      <c r="L1404" s="4">
        <f t="array" ref="L1404">(IF(ISERROR(INDEX(Table34[Mean years of education (years)],MATCH(MAX(IF(Table34[Country]=B1404,Table34[Year],0)),IF(Table34[Country]=B1404,Table34[Year],"")))),"",INDEX(Table34[Mean years of education (years)],MATCH(MAX(IF(Table34[Country]=B1404,Table34[Year],0)),IF(Table34[Country]=B1404,Table34[Year],"")))))</f>
        <v>6.2195220000000004</v>
      </c>
      <c r="M1404" s="4">
        <f t="shared" si="47"/>
        <v>7.2520600000000002</v>
      </c>
    </row>
    <row r="1405" spans="1:13" ht="30.6" x14ac:dyDescent="0.25">
      <c r="A1405" s="2" t="s">
        <v>215</v>
      </c>
      <c r="B1405" s="2" t="s">
        <v>81</v>
      </c>
      <c r="C1405" s="4"/>
      <c r="D1405" s="4">
        <v>7.0027200000000001</v>
      </c>
      <c r="E1405" s="4"/>
      <c r="F1405" s="4"/>
      <c r="G1405" s="4">
        <v>7.32735</v>
      </c>
      <c r="H1405" s="4">
        <v>7.4516200000000001</v>
      </c>
      <c r="I1405" s="4"/>
      <c r="J1405" s="4">
        <f t="shared" si="46"/>
        <v>7.4516200000000001</v>
      </c>
      <c r="K1405" s="4"/>
      <c r="L1405" s="4">
        <f t="array" ref="L1405">(IF(ISERROR(INDEX(Table34[Mean years of education (years)],MATCH(MAX(IF(Table34[Country]=B1405,Table34[Year],0)),IF(Table34[Country]=B1405,Table34[Year],"")))),"",INDEX(Table34[Mean years of education (years)],MATCH(MAX(IF(Table34[Country]=B1405,Table34[Year],0)),IF(Table34[Country]=B1405,Table34[Year],"")))))</f>
        <v>10.27244</v>
      </c>
      <c r="M1405" s="4">
        <f t="shared" si="47"/>
        <v>7.4516200000000001</v>
      </c>
    </row>
    <row r="1406" spans="1:13" ht="30.6" x14ac:dyDescent="0.25">
      <c r="A1406" s="2" t="s">
        <v>215</v>
      </c>
      <c r="B1406" s="2" t="s">
        <v>32</v>
      </c>
      <c r="C1406" s="3"/>
      <c r="D1406" s="3"/>
      <c r="E1406" s="3"/>
      <c r="F1406" s="3"/>
      <c r="G1406" s="3"/>
      <c r="H1406" s="3"/>
      <c r="I1406" s="3"/>
      <c r="J1406" s="3" t="str">
        <f t="shared" si="46"/>
        <v/>
      </c>
      <c r="K1406" s="3"/>
      <c r="L1406" s="3">
        <f t="array" ref="L1406">(IF(ISERROR(INDEX(Table34[Mean years of education (years)],MATCH(MAX(IF(Table34[Country]=B1406,Table34[Year],0)),IF(Table34[Country]=B1406,Table34[Year],"")))),"",INDEX(Table34[Mean years of education (years)],MATCH(MAX(IF(Table34[Country]=B1406,Table34[Year],0)),IF(Table34[Country]=B1406,Table34[Year],"")))))</f>
        <v>7.491987</v>
      </c>
      <c r="M1406" s="3">
        <f t="shared" si="47"/>
        <v>7.491987</v>
      </c>
    </row>
    <row r="1407" spans="1:13" ht="30.6" x14ac:dyDescent="0.25">
      <c r="A1407" s="2" t="s">
        <v>215</v>
      </c>
      <c r="B1407" s="2" t="s">
        <v>197</v>
      </c>
      <c r="C1407" s="4"/>
      <c r="D1407" s="4"/>
      <c r="E1407" s="4">
        <v>7.28979</v>
      </c>
      <c r="F1407" s="4"/>
      <c r="G1407" s="4">
        <v>7.5255099999999997</v>
      </c>
      <c r="H1407" s="4"/>
      <c r="I1407" s="4"/>
      <c r="J1407" s="4">
        <f t="shared" si="46"/>
        <v>7.5255099999999997</v>
      </c>
      <c r="K1407" s="4"/>
      <c r="L1407" s="4">
        <f t="array" ref="L1407">(IF(ISERROR(INDEX(Table34[Mean years of education (years)],MATCH(MAX(IF(Table34[Country]=B1407,Table34[Year],0)),IF(Table34[Country]=B1407,Table34[Year],"")))),"",INDEX(Table34[Mean years of education (years)],MATCH(MAX(IF(Table34[Country]=B1407,Table34[Year],0)),IF(Table34[Country]=B1407,Table34[Year],"")))))</f>
        <v>9.567539</v>
      </c>
      <c r="M1407" s="4">
        <f t="shared" si="47"/>
        <v>7.5255099999999997</v>
      </c>
    </row>
    <row r="1408" spans="1:13" ht="30.6" x14ac:dyDescent="0.25">
      <c r="A1408" s="2" t="s">
        <v>215</v>
      </c>
      <c r="B1408" s="2" t="s">
        <v>24</v>
      </c>
      <c r="C1408" s="3"/>
      <c r="D1408" s="3"/>
      <c r="E1408" s="3">
        <v>7.6545300000000003</v>
      </c>
      <c r="F1408" s="3"/>
      <c r="G1408" s="3"/>
      <c r="H1408" s="3"/>
      <c r="I1408" s="3"/>
      <c r="J1408" s="3">
        <f t="shared" si="46"/>
        <v>7.6545300000000003</v>
      </c>
      <c r="K1408" s="3"/>
      <c r="L1408" s="3" t="str">
        <f t="array" ref="L1408">(IF(ISERROR(INDEX(Table34[Mean years of education (years)],MATCH(MAX(IF(Table34[Country]=B1408,Table34[Year],0)),IF(Table34[Country]=B1408,Table34[Year],"")))),"",INDEX(Table34[Mean years of education (years)],MATCH(MAX(IF(Table34[Country]=B1408,Table34[Year],0)),IF(Table34[Country]=B1408,Table34[Year],"")))))</f>
        <v/>
      </c>
      <c r="M1408" s="3">
        <f t="shared" si="47"/>
        <v>7.6545300000000003</v>
      </c>
    </row>
    <row r="1409" spans="1:13" ht="30.6" x14ac:dyDescent="0.25">
      <c r="A1409" s="2" t="s">
        <v>215</v>
      </c>
      <c r="B1409" s="2" t="s">
        <v>10</v>
      </c>
      <c r="C1409" s="3"/>
      <c r="D1409" s="3"/>
      <c r="E1409" s="3"/>
      <c r="F1409" s="3"/>
      <c r="G1409" s="3"/>
      <c r="H1409" s="3"/>
      <c r="I1409" s="3"/>
      <c r="J1409" s="3" t="str">
        <f t="shared" ref="J1409:J1472" si="48">IFERROR(LOOKUP(2,1/(C1409:I1409&lt;&gt;""),C1409:I1409),"")</f>
        <v/>
      </c>
      <c r="K1409" s="3"/>
      <c r="L1409" s="3">
        <f t="array" ref="L1409">(IF(ISERROR(INDEX(Table34[Mean years of education (years)],MATCH(MAX(IF(Table34[Country]=B1409,Table34[Year],0)),IF(Table34[Country]=B1409,Table34[Year],"")))),"",INDEX(Table34[Mean years of education (years)],MATCH(MAX(IF(Table34[Country]=B1409,Table34[Year],0)),IF(Table34[Country]=B1409,Table34[Year],"")))))</f>
        <v>12.07325</v>
      </c>
      <c r="M1409" s="3">
        <f t="shared" ref="M1409:M1472" si="49">IF(ISNUMBER(J1409),J1409,IF(ISNUMBER(K1409),K1409,IF(ISBLANK(L1409),"",L1409)))</f>
        <v>12.07325</v>
      </c>
    </row>
    <row r="1410" spans="1:13" ht="30.6" x14ac:dyDescent="0.25">
      <c r="A1410" s="2" t="s">
        <v>215</v>
      </c>
      <c r="B1410" s="2" t="s">
        <v>93</v>
      </c>
      <c r="C1410" s="4"/>
      <c r="D1410" s="4"/>
      <c r="E1410" s="4">
        <v>7.4728599999999998</v>
      </c>
      <c r="F1410" s="4">
        <v>7.4311100000000003</v>
      </c>
      <c r="G1410" s="4"/>
      <c r="H1410" s="4">
        <v>7.6775500000000001</v>
      </c>
      <c r="I1410" s="4"/>
      <c r="J1410" s="4">
        <f t="shared" si="48"/>
        <v>7.6775500000000001</v>
      </c>
      <c r="K1410" s="4"/>
      <c r="L1410" s="4" t="str">
        <f t="array" ref="L1410">(IF(ISERROR(INDEX(Table34[Mean years of education (years)],MATCH(MAX(IF(Table34[Country]=B1410,Table34[Year],0)),IF(Table34[Country]=B1410,Table34[Year],"")))),"",INDEX(Table34[Mean years of education (years)],MATCH(MAX(IF(Table34[Country]=B1410,Table34[Year],0)),IF(Table34[Country]=B1410,Table34[Year],"")))))</f>
        <v/>
      </c>
      <c r="M1410" s="4">
        <f t="shared" si="49"/>
        <v>7.6775500000000001</v>
      </c>
    </row>
    <row r="1411" spans="1:13" ht="30.6" x14ac:dyDescent="0.25">
      <c r="A1411" s="2" t="s">
        <v>215</v>
      </c>
      <c r="B1411" s="2" t="s">
        <v>25</v>
      </c>
      <c r="C1411" s="4">
        <v>6.1263100000000001</v>
      </c>
      <c r="D1411" s="4">
        <v>6.2745800000000003</v>
      </c>
      <c r="E1411" s="4"/>
      <c r="F1411" s="4"/>
      <c r="G1411" s="4">
        <v>7.9062200000000002</v>
      </c>
      <c r="H1411" s="4">
        <v>7.8570000000000002</v>
      </c>
      <c r="I1411" s="4"/>
      <c r="J1411" s="4">
        <f t="shared" si="48"/>
        <v>7.8570000000000002</v>
      </c>
      <c r="K1411" s="4"/>
      <c r="L1411" s="4">
        <f t="array" ref="L1411">(IF(ISERROR(INDEX(Table34[Mean years of education (years)],MATCH(MAX(IF(Table34[Country]=B1411,Table34[Year],0)),IF(Table34[Country]=B1411,Table34[Year],"")))),"",INDEX(Table34[Mean years of education (years)],MATCH(MAX(IF(Table34[Country]=B1411,Table34[Year],0)),IF(Table34[Country]=B1411,Table34[Year],"")))))</f>
        <v>12.535830000000001</v>
      </c>
      <c r="M1411" s="4">
        <f t="shared" si="49"/>
        <v>7.8570000000000002</v>
      </c>
    </row>
    <row r="1412" spans="1:13" ht="30.6" x14ac:dyDescent="0.25">
      <c r="A1412" s="2" t="s">
        <v>215</v>
      </c>
      <c r="B1412" s="2" t="s">
        <v>76</v>
      </c>
      <c r="C1412" s="3"/>
      <c r="D1412" s="3"/>
      <c r="E1412" s="3"/>
      <c r="F1412" s="3"/>
      <c r="G1412" s="3"/>
      <c r="H1412" s="3"/>
      <c r="I1412" s="3"/>
      <c r="J1412" s="3" t="str">
        <f t="shared" si="48"/>
        <v/>
      </c>
      <c r="K1412" s="3"/>
      <c r="L1412" s="3">
        <f t="array" ref="L1412">(IF(ISERROR(INDEX(Table34[Mean years of education (years)],MATCH(MAX(IF(Table34[Country]=B1412,Table34[Year],0)),IF(Table34[Country]=B1412,Table34[Year],"")))),"",INDEX(Table34[Mean years of education (years)],MATCH(MAX(IF(Table34[Country]=B1412,Table34[Year],0)),IF(Table34[Country]=B1412,Table34[Year],"")))))</f>
        <v>7.8960090000000003</v>
      </c>
      <c r="M1412" s="3">
        <f t="shared" si="49"/>
        <v>7.8960090000000003</v>
      </c>
    </row>
    <row r="1413" spans="1:13" ht="30.6" x14ac:dyDescent="0.25">
      <c r="A1413" s="2" t="s">
        <v>215</v>
      </c>
      <c r="B1413" s="2" t="s">
        <v>112</v>
      </c>
      <c r="C1413" s="3"/>
      <c r="D1413" s="3">
        <v>7.9659599999999999</v>
      </c>
      <c r="E1413" s="3"/>
      <c r="F1413" s="3"/>
      <c r="G1413" s="3"/>
      <c r="H1413" s="3"/>
      <c r="I1413" s="3"/>
      <c r="J1413" s="3">
        <f t="shared" si="48"/>
        <v>7.9659599999999999</v>
      </c>
      <c r="K1413" s="3"/>
      <c r="L1413" s="3" t="str">
        <f t="array" ref="L1413">(IF(ISERROR(INDEX(Table34[Mean years of education (years)],MATCH(MAX(IF(Table34[Country]=B1413,Table34[Year],0)),IF(Table34[Country]=B1413,Table34[Year],"")))),"",INDEX(Table34[Mean years of education (years)],MATCH(MAX(IF(Table34[Country]=B1413,Table34[Year],0)),IF(Table34[Country]=B1413,Table34[Year],"")))))</f>
        <v/>
      </c>
      <c r="M1413" s="3">
        <f t="shared" si="49"/>
        <v>7.9659599999999999</v>
      </c>
    </row>
    <row r="1414" spans="1:13" ht="30.6" x14ac:dyDescent="0.25">
      <c r="A1414" s="2" t="s">
        <v>215</v>
      </c>
      <c r="B1414" s="2" t="s">
        <v>196</v>
      </c>
      <c r="C1414" s="3"/>
      <c r="D1414" s="3"/>
      <c r="E1414" s="3"/>
      <c r="F1414" s="3"/>
      <c r="G1414" s="3"/>
      <c r="H1414" s="3"/>
      <c r="I1414" s="3"/>
      <c r="J1414" s="3" t="str">
        <f t="shared" si="48"/>
        <v/>
      </c>
      <c r="K1414" s="3"/>
      <c r="L1414" s="3">
        <f t="array" ref="L1414">(IF(ISERROR(INDEX(Table34[Mean years of education (years)],MATCH(MAX(IF(Table34[Country]=B1414,Table34[Year],0)),IF(Table34[Country]=B1414,Table34[Year],"")))),"",INDEX(Table34[Mean years of education (years)],MATCH(MAX(IF(Table34[Country]=B1414,Table34[Year],0)),IF(Table34[Country]=B1414,Table34[Year],"")))))</f>
        <v>7.9823779999999998</v>
      </c>
      <c r="M1414" s="3">
        <f t="shared" si="49"/>
        <v>7.9823779999999998</v>
      </c>
    </row>
    <row r="1415" spans="1:13" ht="30.6" x14ac:dyDescent="0.25">
      <c r="A1415" s="2" t="s">
        <v>215</v>
      </c>
      <c r="B1415" s="2" t="s">
        <v>41</v>
      </c>
      <c r="C1415" s="4"/>
      <c r="D1415" s="4"/>
      <c r="E1415" s="4"/>
      <c r="F1415" s="4"/>
      <c r="G1415" s="4"/>
      <c r="H1415" s="4"/>
      <c r="I1415" s="4"/>
      <c r="J1415" s="4" t="str">
        <f t="shared" si="48"/>
        <v/>
      </c>
      <c r="K1415" s="4"/>
      <c r="L1415" s="4">
        <f t="array" ref="L1415">(IF(ISERROR(INDEX(Table34[Mean years of education (years)],MATCH(MAX(IF(Table34[Country]=B1415,Table34[Year],0)),IF(Table34[Country]=B1415,Table34[Year],"")))),"",INDEX(Table34[Mean years of education (years)],MATCH(MAX(IF(Table34[Country]=B1415,Table34[Year],0)),IF(Table34[Country]=B1415,Table34[Year],"")))))</f>
        <v>8.0462939999999996</v>
      </c>
      <c r="M1415" s="4">
        <f t="shared" si="49"/>
        <v>8.0462939999999996</v>
      </c>
    </row>
    <row r="1416" spans="1:13" ht="30.6" x14ac:dyDescent="0.25">
      <c r="A1416" s="2" t="s">
        <v>215</v>
      </c>
      <c r="B1416" s="2" t="s">
        <v>54</v>
      </c>
      <c r="C1416" s="3">
        <v>7.5245600000000001</v>
      </c>
      <c r="D1416" s="3">
        <v>7.6266299999999996</v>
      </c>
      <c r="E1416" s="3">
        <v>7.7778299999999998</v>
      </c>
      <c r="F1416" s="3">
        <v>7.8310000000000004</v>
      </c>
      <c r="G1416" s="3">
        <v>7.99796</v>
      </c>
      <c r="H1416" s="3">
        <v>8.1407799999999995</v>
      </c>
      <c r="I1416" s="3"/>
      <c r="J1416" s="3">
        <f t="shared" si="48"/>
        <v>8.1407799999999995</v>
      </c>
      <c r="K1416" s="3"/>
      <c r="L1416" s="3">
        <f t="array" ref="L1416">(IF(ISERROR(INDEX(Table34[Mean years of education (years)],MATCH(MAX(IF(Table34[Country]=B1416,Table34[Year],0)),IF(Table34[Country]=B1416,Table34[Year],"")))),"",INDEX(Table34[Mean years of education (years)],MATCH(MAX(IF(Table34[Country]=B1416,Table34[Year],0)),IF(Table34[Country]=B1416,Table34[Year],"")))))</f>
        <v>11.44483</v>
      </c>
      <c r="M1416" s="3">
        <f t="shared" si="49"/>
        <v>8.1407799999999995</v>
      </c>
    </row>
    <row r="1417" spans="1:13" ht="30.6" x14ac:dyDescent="0.25">
      <c r="A1417" s="2" t="s">
        <v>215</v>
      </c>
      <c r="B1417" s="2" t="s">
        <v>174</v>
      </c>
      <c r="C1417" s="3">
        <v>7.4614900000000004</v>
      </c>
      <c r="D1417" s="3"/>
      <c r="E1417" s="3"/>
      <c r="F1417" s="3">
        <v>7.6621499999999996</v>
      </c>
      <c r="G1417" s="3"/>
      <c r="H1417" s="3"/>
      <c r="I1417" s="3">
        <v>8.1529199999999999</v>
      </c>
      <c r="J1417" s="3">
        <f t="shared" si="48"/>
        <v>8.1529199999999999</v>
      </c>
      <c r="K1417" s="3"/>
      <c r="L1417" s="3" t="str">
        <f t="array" ref="L1417">(IF(ISERROR(INDEX(Table34[Mean years of education (years)],MATCH(MAX(IF(Table34[Country]=B1417,Table34[Year],0)),IF(Table34[Country]=B1417,Table34[Year],"")))),"",INDEX(Table34[Mean years of education (years)],MATCH(MAX(IF(Table34[Country]=B1417,Table34[Year],0)),IF(Table34[Country]=B1417,Table34[Year],"")))))</f>
        <v/>
      </c>
      <c r="M1417" s="3">
        <f t="shared" si="49"/>
        <v>8.1529199999999999</v>
      </c>
    </row>
    <row r="1418" spans="1:13" ht="30.6" x14ac:dyDescent="0.25">
      <c r="A1418" s="2" t="s">
        <v>216</v>
      </c>
      <c r="B1418" s="2" t="s">
        <v>10</v>
      </c>
      <c r="C1418" s="3"/>
      <c r="D1418" s="3"/>
      <c r="E1418" s="3"/>
      <c r="F1418" s="3"/>
      <c r="G1418" s="3"/>
      <c r="H1418" s="3"/>
      <c r="I1418" s="3"/>
      <c r="J1418" s="3" t="str">
        <f t="shared" si="48"/>
        <v/>
      </c>
      <c r="K1418" s="3"/>
      <c r="L1418" s="3">
        <f t="array" ref="L1418">(IF(ISERROR(INDEX(Table45[[#All],[Mean years of education (years)]],MATCH(MAX(IF(Table45[[#All],[Country]]=B1418,Table45[[#All],[Year]],0)),IF(Table45[[#All],[Country]]=B1418,Table45[[#All],[Year]],"")))),"",INDEX(Table45[[#All],[Mean years of education (years)]],MATCH(MAX(IF(Table45[[#All],[Country]]=B1418,Table45[[#All],[Year]],0)),IF(Table45[[#All],[Country]]=B1418,Table45[[#All],[Year]],"")))))</f>
        <v>11.17381</v>
      </c>
      <c r="M1418" s="3">
        <f t="shared" si="49"/>
        <v>11.17381</v>
      </c>
    </row>
    <row r="1419" spans="1:13" ht="30.6" x14ac:dyDescent="0.25">
      <c r="A1419" s="2" t="s">
        <v>215</v>
      </c>
      <c r="B1419" s="2" t="s">
        <v>42</v>
      </c>
      <c r="C1419" s="3"/>
      <c r="D1419" s="3"/>
      <c r="E1419" s="3"/>
      <c r="F1419" s="3"/>
      <c r="G1419" s="3"/>
      <c r="H1419" s="3"/>
      <c r="I1419" s="3"/>
      <c r="J1419" s="3" t="str">
        <f t="shared" si="48"/>
        <v/>
      </c>
      <c r="K1419" s="3"/>
      <c r="L1419" s="3">
        <f t="array" ref="L1419">(IF(ISERROR(INDEX(Table34[Mean years of education (years)],MATCH(MAX(IF(Table34[Country]=B1419,Table34[Year],0)),IF(Table34[Country]=B1419,Table34[Year],"")))),"",INDEX(Table34[Mean years of education (years)],MATCH(MAX(IF(Table34[Country]=B1419,Table34[Year],0)),IF(Table34[Country]=B1419,Table34[Year],"")))))</f>
        <v>8.3725070000000006</v>
      </c>
      <c r="M1419" s="3">
        <f t="shared" si="49"/>
        <v>8.3725070000000006</v>
      </c>
    </row>
    <row r="1420" spans="1:13" ht="30.6" x14ac:dyDescent="0.25">
      <c r="A1420" s="2" t="s">
        <v>215</v>
      </c>
      <c r="B1420" s="2" t="s">
        <v>27</v>
      </c>
      <c r="C1420" s="4"/>
      <c r="D1420" s="4">
        <v>7.2283299999999997</v>
      </c>
      <c r="E1420" s="4">
        <v>7.4523999999999999</v>
      </c>
      <c r="F1420" s="4">
        <v>7.5507799999999996</v>
      </c>
      <c r="G1420" s="4">
        <v>7.6553399999999998</v>
      </c>
      <c r="H1420" s="4"/>
      <c r="I1420" s="4"/>
      <c r="J1420" s="4">
        <f t="shared" si="48"/>
        <v>7.6553399999999998</v>
      </c>
      <c r="K1420" s="4"/>
      <c r="L1420" s="4">
        <f t="array" ref="L1420">(IF(ISERROR(INDEX(Table34[Mean years of education (years)],MATCH(MAX(IF(Table34[Country]=B1420,Table34[Year],0)),IF(Table34[Country]=B1420,Table34[Year],"")))),"",INDEX(Table34[Mean years of education (years)],MATCH(MAX(IF(Table34[Country]=B1420,Table34[Year],0)),IF(Table34[Country]=B1420,Table34[Year],"")))))</f>
        <v>10.24367</v>
      </c>
      <c r="M1420" s="4">
        <f t="shared" si="49"/>
        <v>7.6553399999999998</v>
      </c>
    </row>
    <row r="1421" spans="1:13" ht="30.6" x14ac:dyDescent="0.25">
      <c r="A1421" s="2" t="s">
        <v>215</v>
      </c>
      <c r="B1421" s="2" t="s">
        <v>136</v>
      </c>
      <c r="C1421" s="3"/>
      <c r="D1421" s="3"/>
      <c r="E1421" s="3"/>
      <c r="F1421" s="3"/>
      <c r="G1421" s="3">
        <v>8.2378099999999996</v>
      </c>
      <c r="H1421" s="3">
        <v>8.4079599999999992</v>
      </c>
      <c r="I1421" s="3"/>
      <c r="J1421" s="3">
        <f t="shared" si="48"/>
        <v>8.4079599999999992</v>
      </c>
      <c r="K1421" s="3"/>
      <c r="L1421" s="3" t="str">
        <f t="array" ref="L1421">(IF(ISERROR(INDEX(Table34[Mean years of education (years)],MATCH(MAX(IF(Table34[Country]=B1421,Table34[Year],0)),IF(Table34[Country]=B1421,Table34[Year],"")))),"",INDEX(Table34[Mean years of education (years)],MATCH(MAX(IF(Table34[Country]=B1421,Table34[Year],0)),IF(Table34[Country]=B1421,Table34[Year],"")))))</f>
        <v/>
      </c>
      <c r="M1421" s="3">
        <f t="shared" si="49"/>
        <v>8.4079599999999992</v>
      </c>
    </row>
    <row r="1422" spans="1:13" ht="30.6" x14ac:dyDescent="0.25">
      <c r="A1422" s="2" t="s">
        <v>215</v>
      </c>
      <c r="B1422" s="2" t="s">
        <v>55</v>
      </c>
      <c r="C1422" s="4">
        <v>7.5441900000000004</v>
      </c>
      <c r="D1422" s="4"/>
      <c r="E1422" s="4"/>
      <c r="F1422" s="4">
        <v>8.4692500000000006</v>
      </c>
      <c r="G1422" s="4"/>
      <c r="H1422" s="4">
        <v>8.6135199999999994</v>
      </c>
      <c r="I1422" s="4"/>
      <c r="J1422" s="4">
        <f t="shared" si="48"/>
        <v>8.6135199999999994</v>
      </c>
      <c r="K1422" s="4"/>
      <c r="L1422" s="4">
        <f t="array" ref="L1422">(IF(ISERROR(INDEX(Table34[Mean years of education (years)],MATCH(MAX(IF(Table34[Country]=B1422,Table34[Year],0)),IF(Table34[Country]=B1422,Table34[Year],"")))),"",INDEX(Table34[Mean years of education (years)],MATCH(MAX(IF(Table34[Country]=B1422,Table34[Year],0)),IF(Table34[Country]=B1422,Table34[Year],"")))))</f>
        <v>11.450570000000001</v>
      </c>
      <c r="M1422" s="4">
        <f t="shared" si="49"/>
        <v>8.6135199999999994</v>
      </c>
    </row>
    <row r="1423" spans="1:13" ht="30.6" x14ac:dyDescent="0.25">
      <c r="A1423" s="2" t="s">
        <v>215</v>
      </c>
      <c r="B1423" s="2" t="s">
        <v>137</v>
      </c>
      <c r="C1423" s="4">
        <v>8.4501200000000001</v>
      </c>
      <c r="D1423" s="4"/>
      <c r="E1423" s="4">
        <v>8.73231</v>
      </c>
      <c r="F1423" s="4">
        <v>8.8812599999999993</v>
      </c>
      <c r="G1423" s="4">
        <v>8.5335699999999992</v>
      </c>
      <c r="H1423" s="4">
        <v>8.6158300000000008</v>
      </c>
      <c r="I1423" s="4"/>
      <c r="J1423" s="4">
        <f t="shared" si="48"/>
        <v>8.6158300000000008</v>
      </c>
      <c r="K1423" s="4"/>
      <c r="L1423" s="4">
        <f t="array" ref="L1423">(IF(ISERROR(INDEX(Table34[Mean years of education (years)],MATCH(MAX(IF(Table34[Country]=B1423,Table34[Year],0)),IF(Table34[Country]=B1423,Table34[Year],"")))),"",INDEX(Table34[Mean years of education (years)],MATCH(MAX(IF(Table34[Country]=B1423,Table34[Year],0)),IF(Table34[Country]=B1423,Table34[Year],"")))))</f>
        <v>10.84605</v>
      </c>
      <c r="M1423" s="4">
        <f t="shared" si="49"/>
        <v>8.6158300000000008</v>
      </c>
    </row>
    <row r="1424" spans="1:13" ht="30.6" x14ac:dyDescent="0.25">
      <c r="A1424" s="2" t="s">
        <v>215</v>
      </c>
      <c r="B1424" s="2" t="s">
        <v>16</v>
      </c>
      <c r="C1424" s="3">
        <v>8.6445000000000007</v>
      </c>
      <c r="D1424" s="3"/>
      <c r="E1424" s="3"/>
      <c r="F1424" s="3"/>
      <c r="G1424" s="3"/>
      <c r="H1424" s="3"/>
      <c r="I1424" s="3"/>
      <c r="J1424" s="3">
        <f t="shared" si="48"/>
        <v>8.6445000000000007</v>
      </c>
      <c r="K1424" s="3"/>
      <c r="L1424" s="3" t="str">
        <f t="array" ref="L1424">(IF(ISERROR(INDEX(Table34[Mean years of education (years)],MATCH(MAX(IF(Table34[Country]=B1424,Table34[Year],0)),IF(Table34[Country]=B1424,Table34[Year],"")))),"",INDEX(Table34[Mean years of education (years)],MATCH(MAX(IF(Table34[Country]=B1424,Table34[Year],0)),IF(Table34[Country]=B1424,Table34[Year],"")))))</f>
        <v/>
      </c>
      <c r="M1424" s="3">
        <f t="shared" si="49"/>
        <v>8.6445000000000007</v>
      </c>
    </row>
    <row r="1425" spans="1:13" ht="30.6" x14ac:dyDescent="0.25">
      <c r="A1425" s="2" t="s">
        <v>215</v>
      </c>
      <c r="B1425" s="2" t="s">
        <v>148</v>
      </c>
      <c r="C1425" s="3"/>
      <c r="D1425" s="3"/>
      <c r="E1425" s="3"/>
      <c r="F1425" s="3">
        <v>8.6513399999999994</v>
      </c>
      <c r="G1425" s="3"/>
      <c r="H1425" s="3"/>
      <c r="I1425" s="3"/>
      <c r="J1425" s="3">
        <f t="shared" si="48"/>
        <v>8.6513399999999994</v>
      </c>
      <c r="K1425" s="3"/>
      <c r="L1425" s="3">
        <f t="array" ref="L1425">(IF(ISERROR(INDEX(Table34[Mean years of education (years)],MATCH(MAX(IF(Table34[Country]=B1425,Table34[Year],0)),IF(Table34[Country]=B1425,Table34[Year],"")))),"",INDEX(Table34[Mean years of education (years)],MATCH(MAX(IF(Table34[Country]=B1425,Table34[Year],0)),IF(Table34[Country]=B1425,Table34[Year],"")))))</f>
        <v>12.37984</v>
      </c>
      <c r="M1425" s="3">
        <f t="shared" si="49"/>
        <v>8.6513399999999994</v>
      </c>
    </row>
    <row r="1426" spans="1:13" ht="30.6" x14ac:dyDescent="0.25">
      <c r="A1426" s="2" t="s">
        <v>215</v>
      </c>
      <c r="B1426" s="2" t="s">
        <v>43</v>
      </c>
      <c r="C1426" s="4">
        <v>8.3326799999999999</v>
      </c>
      <c r="D1426" s="4">
        <v>8.4573499999999999</v>
      </c>
      <c r="E1426" s="4">
        <v>8.5215999999999994</v>
      </c>
      <c r="F1426" s="4"/>
      <c r="G1426" s="4">
        <v>8.7568800000000007</v>
      </c>
      <c r="H1426" s="4">
        <v>8.6825899999999994</v>
      </c>
      <c r="I1426" s="4"/>
      <c r="J1426" s="4">
        <f t="shared" si="48"/>
        <v>8.6825899999999994</v>
      </c>
      <c r="K1426" s="4"/>
      <c r="L1426" s="4">
        <f t="array" ref="L1426">(IF(ISERROR(INDEX(Table34[Mean years of education (years)],MATCH(MAX(IF(Table34[Country]=B1426,Table34[Year],0)),IF(Table34[Country]=B1426,Table34[Year],"")))),"",INDEX(Table34[Mean years of education (years)],MATCH(MAX(IF(Table34[Country]=B1426,Table34[Year],0)),IF(Table34[Country]=B1426,Table34[Year],"")))))</f>
        <v>10.33165</v>
      </c>
      <c r="M1426" s="4">
        <f t="shared" si="49"/>
        <v>8.6825899999999994</v>
      </c>
    </row>
    <row r="1427" spans="1:13" ht="30.6" x14ac:dyDescent="0.25">
      <c r="A1427" s="2" t="s">
        <v>215</v>
      </c>
      <c r="B1427" s="2" t="s">
        <v>133</v>
      </c>
      <c r="C1427" s="4">
        <v>7.7571500000000002</v>
      </c>
      <c r="D1427" s="4">
        <v>7.99146</v>
      </c>
      <c r="E1427" s="4">
        <v>8.3685399999999994</v>
      </c>
      <c r="F1427" s="4">
        <v>8.4847199999999994</v>
      </c>
      <c r="G1427" s="4">
        <v>8.5416000000000007</v>
      </c>
      <c r="H1427" s="4">
        <v>8.7611699999999999</v>
      </c>
      <c r="I1427" s="4"/>
      <c r="J1427" s="4">
        <f t="shared" si="48"/>
        <v>8.7611699999999999</v>
      </c>
      <c r="K1427" s="4"/>
      <c r="L1427" s="4">
        <f t="array" ref="L1427">(IF(ISERROR(INDEX(Table34[Mean years of education (years)],MATCH(MAX(IF(Table34[Country]=B1427,Table34[Year],0)),IF(Table34[Country]=B1427,Table34[Year],"")))),"",INDEX(Table34[Mean years of education (years)],MATCH(MAX(IF(Table34[Country]=B1427,Table34[Year],0)),IF(Table34[Country]=B1427,Table34[Year],"")))))</f>
        <v>13.101940000000001</v>
      </c>
      <c r="M1427" s="4">
        <f t="shared" si="49"/>
        <v>8.7611699999999999</v>
      </c>
    </row>
    <row r="1428" spans="1:13" ht="30.6" x14ac:dyDescent="0.25">
      <c r="A1428" s="2" t="s">
        <v>215</v>
      </c>
      <c r="B1428" s="2" t="s">
        <v>153</v>
      </c>
      <c r="C1428" s="4"/>
      <c r="D1428" s="4"/>
      <c r="E1428" s="4"/>
      <c r="F1428" s="4">
        <v>8.7667300000000008</v>
      </c>
      <c r="G1428" s="4"/>
      <c r="H1428" s="4"/>
      <c r="I1428" s="4"/>
      <c r="J1428" s="4">
        <f t="shared" si="48"/>
        <v>8.7667300000000008</v>
      </c>
      <c r="K1428" s="4"/>
      <c r="L1428" s="4" t="str">
        <f t="array" ref="L1428">(IF(ISERROR(INDEX(Table34[Mean years of education (years)],MATCH(MAX(IF(Table34[Country]=B1428,Table34[Year],0)),IF(Table34[Country]=B1428,Table34[Year],"")))),"",INDEX(Table34[Mean years of education (years)],MATCH(MAX(IF(Table34[Country]=B1428,Table34[Year],0)),IF(Table34[Country]=B1428,Table34[Year],"")))))</f>
        <v/>
      </c>
      <c r="M1428" s="4">
        <f t="shared" si="49"/>
        <v>8.7667300000000008</v>
      </c>
    </row>
    <row r="1429" spans="1:13" ht="30.6" x14ac:dyDescent="0.25">
      <c r="A1429" s="2" t="s">
        <v>215</v>
      </c>
      <c r="B1429" s="2" t="s">
        <v>140</v>
      </c>
      <c r="C1429" s="3">
        <v>8.0511400000000002</v>
      </c>
      <c r="D1429" s="3">
        <v>8.2423300000000008</v>
      </c>
      <c r="E1429" s="3">
        <v>8.4385200000000005</v>
      </c>
      <c r="F1429" s="3">
        <v>8.6477500000000003</v>
      </c>
      <c r="G1429" s="3">
        <v>8.8723899999999993</v>
      </c>
      <c r="H1429" s="3">
        <v>8.8081300000000002</v>
      </c>
      <c r="I1429" s="3"/>
      <c r="J1429" s="3">
        <f t="shared" si="48"/>
        <v>8.8081300000000002</v>
      </c>
      <c r="K1429" s="3"/>
      <c r="L1429" s="3" t="str">
        <f t="array" ref="L1429">(IF(ISBLANK(INDEX(Table34[Mean years of education (years)],MATCH(MAX(IF(Table34[Country]=B1429,Table34[Year],0)),IF(Table34[Country]=B1429,Table34[Year],"")))),"",INDEX(Table34[Mean years of education (years)],MATCH(MAX(IF(Table34[Country]=B1429,Table34[Year],0)),IF(Table34[Country]=B1429,Table34[Year],"")))))</f>
        <v/>
      </c>
      <c r="M1429" s="3">
        <f t="shared" si="49"/>
        <v>8.8081300000000002</v>
      </c>
    </row>
    <row r="1430" spans="1:13" ht="30.6" x14ac:dyDescent="0.25">
      <c r="A1430" s="2" t="s">
        <v>215</v>
      </c>
      <c r="B1430" s="2" t="s">
        <v>168</v>
      </c>
      <c r="C1430" s="3"/>
      <c r="D1430" s="3"/>
      <c r="E1430" s="3">
        <v>8.90564</v>
      </c>
      <c r="F1430" s="3"/>
      <c r="G1430" s="3"/>
      <c r="H1430" s="3"/>
      <c r="I1430" s="3"/>
      <c r="J1430" s="3">
        <f t="shared" si="48"/>
        <v>8.90564</v>
      </c>
      <c r="K1430" s="3"/>
      <c r="L1430" s="3">
        <f t="array" ref="L1430">(IF(ISERROR(INDEX(Table34[Mean years of education (years)],MATCH(MAX(IF(Table34[Country]=B1430,Table34[Year],0)),IF(Table34[Country]=B1430,Table34[Year],"")))),"",INDEX(Table34[Mean years of education (years)],MATCH(MAX(IF(Table34[Country]=B1430,Table34[Year],0)),IF(Table34[Country]=B1430,Table34[Year],"")))))</f>
        <v>9.5186489999999999</v>
      </c>
      <c r="M1430" s="3">
        <f t="shared" si="49"/>
        <v>8.90564</v>
      </c>
    </row>
    <row r="1431" spans="1:13" ht="30.6" x14ac:dyDescent="0.25">
      <c r="A1431" s="2" t="s">
        <v>215</v>
      </c>
      <c r="B1431" s="2" t="s">
        <v>190</v>
      </c>
      <c r="C1431" s="3">
        <v>8.5066500000000005</v>
      </c>
      <c r="D1431" s="3">
        <v>8.6260600000000007</v>
      </c>
      <c r="E1431" s="3">
        <v>8.7192699999999999</v>
      </c>
      <c r="F1431" s="3">
        <v>8.74207</v>
      </c>
      <c r="G1431" s="3">
        <v>8.8538499999999996</v>
      </c>
      <c r="H1431" s="3">
        <v>8.9100400000000004</v>
      </c>
      <c r="I1431" s="3"/>
      <c r="J1431" s="3">
        <f t="shared" si="48"/>
        <v>8.9100400000000004</v>
      </c>
      <c r="K1431" s="3"/>
      <c r="L1431" s="3">
        <f t="array" ref="L1431">(IF(ISERROR(INDEX(Table34[Mean years of education (years)],MATCH(MAX(IF(Table34[Country]=B1431,Table34[Year],0)),IF(Table34[Country]=B1431,Table34[Year],"")))),"",INDEX(Table34[Mean years of education (years)],MATCH(MAX(IF(Table34[Country]=B1431,Table34[Year],0)),IF(Table34[Country]=B1431,Table34[Year],"")))))</f>
        <v>10.15377</v>
      </c>
      <c r="M1431" s="3">
        <f t="shared" si="49"/>
        <v>8.9100400000000004</v>
      </c>
    </row>
    <row r="1432" spans="1:13" ht="30.6" x14ac:dyDescent="0.25">
      <c r="A1432" s="2" t="s">
        <v>215</v>
      </c>
      <c r="B1432" s="2" t="s">
        <v>65</v>
      </c>
      <c r="C1432" s="4"/>
      <c r="D1432" s="4"/>
      <c r="E1432" s="4"/>
      <c r="F1432" s="4"/>
      <c r="G1432" s="4"/>
      <c r="H1432" s="4"/>
      <c r="I1432" s="4"/>
      <c r="J1432" s="4" t="str">
        <f t="shared" si="48"/>
        <v/>
      </c>
      <c r="K1432" s="4"/>
      <c r="L1432" s="4">
        <f t="array" ref="L1432">(IF(ISERROR(INDEX(Table34[Mean years of education (years)],MATCH(MAX(IF(Table34[Country]=B1432,Table34[Year],0)),IF(Table34[Country]=B1432,Table34[Year],"")))),"",INDEX(Table34[Mean years of education (years)],MATCH(MAX(IF(Table34[Country]=B1432,Table34[Year],0)),IF(Table34[Country]=B1432,Table34[Year],"")))))</f>
        <v>9.0721550000000004</v>
      </c>
      <c r="M1432" s="4">
        <f t="shared" si="49"/>
        <v>9.0721550000000004</v>
      </c>
    </row>
    <row r="1433" spans="1:13" ht="30.6" x14ac:dyDescent="0.25">
      <c r="A1433" s="2" t="s">
        <v>215</v>
      </c>
      <c r="B1433" s="2" t="s">
        <v>169</v>
      </c>
      <c r="C1433" s="4"/>
      <c r="D1433" s="4"/>
      <c r="E1433" s="4"/>
      <c r="F1433" s="4"/>
      <c r="G1433" s="4"/>
      <c r="H1433" s="4"/>
      <c r="I1433" s="4"/>
      <c r="J1433" s="4" t="str">
        <f t="shared" si="48"/>
        <v/>
      </c>
      <c r="K1433" s="4"/>
      <c r="L1433" s="4">
        <f t="array" ref="L1433">(IF(ISERROR(INDEX(Table34[Mean years of education (years)],MATCH(MAX(IF(Table34[Country]=B1433,Table34[Year],0)),IF(Table34[Country]=B1433,Table34[Year],"")))),"",INDEX(Table34[Mean years of education (years)],MATCH(MAX(IF(Table34[Country]=B1433,Table34[Year],0)),IF(Table34[Country]=B1433,Table34[Year],"")))))</f>
        <v>9.1514970000000009</v>
      </c>
      <c r="M1433" s="4">
        <f t="shared" si="49"/>
        <v>9.1514970000000009</v>
      </c>
    </row>
    <row r="1434" spans="1:13" ht="30.6" x14ac:dyDescent="0.25">
      <c r="A1434" s="2" t="s">
        <v>215</v>
      </c>
      <c r="B1434" s="2" t="s">
        <v>89</v>
      </c>
      <c r="C1434" s="4">
        <v>9.2307500000000005</v>
      </c>
      <c r="D1434" s="4"/>
      <c r="E1434" s="4"/>
      <c r="F1434" s="4"/>
      <c r="G1434" s="4"/>
      <c r="H1434" s="4"/>
      <c r="I1434" s="4"/>
      <c r="J1434" s="4">
        <f t="shared" si="48"/>
        <v>9.2307500000000005</v>
      </c>
      <c r="K1434" s="4"/>
      <c r="L1434" s="4">
        <f t="array" ref="L1434">(IF(ISERROR(INDEX(Table34[Mean years of education (years)],MATCH(MAX(IF(Table34[Country]=B1434,Table34[Year],0)),IF(Table34[Country]=B1434,Table34[Year],"")))),"",INDEX(Table34[Mean years of education (years)],MATCH(MAX(IF(Table34[Country]=B1434,Table34[Year],0)),IF(Table34[Country]=B1434,Table34[Year],"")))))</f>
        <v>12.668200000000001</v>
      </c>
      <c r="M1434" s="4">
        <f t="shared" si="49"/>
        <v>9.2307500000000005</v>
      </c>
    </row>
    <row r="1435" spans="1:13" ht="30.6" x14ac:dyDescent="0.25">
      <c r="A1435" s="2" t="s">
        <v>215</v>
      </c>
      <c r="B1435" s="2" t="s">
        <v>138</v>
      </c>
      <c r="C1435" s="3">
        <v>9.04758</v>
      </c>
      <c r="D1435" s="3"/>
      <c r="E1435" s="3"/>
      <c r="F1435" s="3">
        <v>9.3181600000000007</v>
      </c>
      <c r="G1435" s="3"/>
      <c r="H1435" s="3"/>
      <c r="I1435" s="3"/>
      <c r="J1435" s="3">
        <f t="shared" si="48"/>
        <v>9.3181600000000007</v>
      </c>
      <c r="K1435" s="3"/>
      <c r="L1435" s="3">
        <f t="array" ref="L1435">(IF(ISERROR(INDEX(Table34[Mean years of education (years)],MATCH(MAX(IF(Table34[Country]=B1435,Table34[Year],0)),IF(Table34[Country]=B1435,Table34[Year],"")))),"",INDEX(Table34[Mean years of education (years)],MATCH(MAX(IF(Table34[Country]=B1435,Table34[Year],0)),IF(Table34[Country]=B1435,Table34[Year],"")))))</f>
        <v>11.12128</v>
      </c>
      <c r="M1435" s="3">
        <f t="shared" si="49"/>
        <v>9.3181600000000007</v>
      </c>
    </row>
    <row r="1436" spans="1:13" ht="30.6" x14ac:dyDescent="0.25">
      <c r="A1436" s="2" t="s">
        <v>215</v>
      </c>
      <c r="B1436" s="2" t="s">
        <v>173</v>
      </c>
      <c r="C1436" s="4"/>
      <c r="D1436" s="4"/>
      <c r="E1436" s="4"/>
      <c r="F1436" s="4"/>
      <c r="G1436" s="4"/>
      <c r="H1436" s="4"/>
      <c r="I1436" s="4"/>
      <c r="J1436" s="4" t="str">
        <f t="shared" si="48"/>
        <v/>
      </c>
      <c r="K1436" s="4"/>
      <c r="L1436" s="4">
        <f t="array" ref="L1436">(IF(ISERROR(INDEX(Table34[Mean years of education (years)],MATCH(MAX(IF(Table34[Country]=B1436,Table34[Year],0)),IF(Table34[Country]=B1436,Table34[Year],"")))),"",INDEX(Table34[Mean years of education (years)],MATCH(MAX(IF(Table34[Country]=B1436,Table34[Year],0)),IF(Table34[Country]=B1436,Table34[Year],"")))))</f>
        <v>9.432321</v>
      </c>
      <c r="M1436" s="4">
        <f t="shared" si="49"/>
        <v>9.432321</v>
      </c>
    </row>
    <row r="1437" spans="1:13" ht="30.6" x14ac:dyDescent="0.25">
      <c r="A1437" s="2" t="s">
        <v>215</v>
      </c>
      <c r="B1437" s="2" t="s">
        <v>87</v>
      </c>
      <c r="C1437" s="4"/>
      <c r="D1437" s="4">
        <v>9.4550000000000001</v>
      </c>
      <c r="E1437" s="4"/>
      <c r="F1437" s="4"/>
      <c r="G1437" s="4"/>
      <c r="H1437" s="4"/>
      <c r="I1437" s="4"/>
      <c r="J1437" s="4">
        <f t="shared" si="48"/>
        <v>9.4550000000000001</v>
      </c>
      <c r="K1437" s="4"/>
      <c r="L1437" s="4">
        <f t="array" ref="L1437">(IF(ISERROR(INDEX(Table34[Mean years of education (years)],MATCH(MAX(IF(Table34[Country]=B1437,Table34[Year],0)),IF(Table34[Country]=B1437,Table34[Year],"")))),"",INDEX(Table34[Mean years of education (years)],MATCH(MAX(IF(Table34[Country]=B1437,Table34[Year],0)),IF(Table34[Country]=B1437,Table34[Year],"")))))</f>
        <v>11.4244</v>
      </c>
      <c r="M1437" s="4">
        <f t="shared" si="49"/>
        <v>9.4550000000000001</v>
      </c>
    </row>
    <row r="1438" spans="1:13" ht="30.6" x14ac:dyDescent="0.25">
      <c r="A1438" s="2" t="s">
        <v>215</v>
      </c>
      <c r="B1438" s="2" t="s">
        <v>134</v>
      </c>
      <c r="C1438" s="3">
        <v>9.4931900000000002</v>
      </c>
      <c r="D1438" s="3"/>
      <c r="E1438" s="3"/>
      <c r="F1438" s="3"/>
      <c r="G1438" s="3"/>
      <c r="H1438" s="3"/>
      <c r="I1438" s="3"/>
      <c r="J1438" s="3">
        <f t="shared" si="48"/>
        <v>9.4931900000000002</v>
      </c>
      <c r="K1438" s="3"/>
      <c r="L1438" s="3">
        <f t="array" ref="L1438">(IF(ISERROR(INDEX(Table34[Mean years of education (years)],MATCH(MAX(IF(Table34[Country]=B1438,Table34[Year],0)),IF(Table34[Country]=B1438,Table34[Year],"")))),"",INDEX(Table34[Mean years of education (years)],MATCH(MAX(IF(Table34[Country]=B1438,Table34[Year],0)),IF(Table34[Country]=B1438,Table34[Year],"")))))</f>
        <v>11.58939</v>
      </c>
      <c r="M1438" s="3">
        <f t="shared" si="49"/>
        <v>9.4931900000000002</v>
      </c>
    </row>
    <row r="1439" spans="1:13" ht="30.6" x14ac:dyDescent="0.25">
      <c r="A1439" s="2" t="s">
        <v>215</v>
      </c>
      <c r="B1439" s="2" t="s">
        <v>106</v>
      </c>
      <c r="C1439" s="3">
        <v>9.75535</v>
      </c>
      <c r="D1439" s="3"/>
      <c r="E1439" s="3"/>
      <c r="F1439" s="3"/>
      <c r="G1439" s="3"/>
      <c r="H1439" s="3"/>
      <c r="I1439" s="3"/>
      <c r="J1439" s="3">
        <f t="shared" si="48"/>
        <v>9.75535</v>
      </c>
      <c r="K1439" s="3"/>
      <c r="L1439" s="3" t="str">
        <f t="array" ref="L1439">(IF(ISERROR(INDEX(Table34[Mean years of education (years)],MATCH(MAX(IF(Table34[Country]=B1439,Table34[Year],0)),IF(Table34[Country]=B1439,Table34[Year],"")))),"",INDEX(Table34[Mean years of education (years)],MATCH(MAX(IF(Table34[Country]=B1439,Table34[Year],0)),IF(Table34[Country]=B1439,Table34[Year],"")))))</f>
        <v/>
      </c>
      <c r="M1439" s="3">
        <f t="shared" si="49"/>
        <v>9.75535</v>
      </c>
    </row>
    <row r="1440" spans="1:13" ht="30.6" x14ac:dyDescent="0.25">
      <c r="A1440" s="2" t="s">
        <v>215</v>
      </c>
      <c r="B1440" s="2" t="s">
        <v>165</v>
      </c>
      <c r="C1440" s="4">
        <v>9.12988</v>
      </c>
      <c r="D1440" s="4">
        <v>9.2667300000000008</v>
      </c>
      <c r="E1440" s="4">
        <v>9.2930899999999994</v>
      </c>
      <c r="F1440" s="4"/>
      <c r="G1440" s="4">
        <v>9.5079700000000003</v>
      </c>
      <c r="H1440" s="4">
        <v>9.7560500000000001</v>
      </c>
      <c r="I1440" s="4"/>
      <c r="J1440" s="4">
        <f t="shared" si="48"/>
        <v>9.7560500000000001</v>
      </c>
      <c r="K1440" s="4"/>
      <c r="L1440" s="4" t="str">
        <f t="array" ref="L1440">(IF(ISBLANK(INDEX(Table34[Mean years of education (years)],MATCH(MAX(IF(Table34[Country]=B1440,Table34[Year],0)),IF(Table34[Country]=B1440,Table34[Year],"")))),"",INDEX(Table34[Mean years of education (years)],MATCH(MAX(IF(Table34[Country]=B1440,Table34[Year],0)),IF(Table34[Country]=B1440,Table34[Year],"")))))</f>
        <v/>
      </c>
      <c r="M1440" s="4">
        <f t="shared" si="49"/>
        <v>9.7560500000000001</v>
      </c>
    </row>
    <row r="1441" spans="1:13" ht="30.6" x14ac:dyDescent="0.25">
      <c r="A1441" s="2" t="s">
        <v>215</v>
      </c>
      <c r="B1441" s="2" t="s">
        <v>5</v>
      </c>
      <c r="C1441" s="4"/>
      <c r="D1441" s="4">
        <v>8.9181000000000008</v>
      </c>
      <c r="E1441" s="4">
        <v>9.83249</v>
      </c>
      <c r="F1441" s="4"/>
      <c r="G1441" s="4"/>
      <c r="H1441" s="4"/>
      <c r="I1441" s="4"/>
      <c r="J1441" s="4">
        <f t="shared" si="48"/>
        <v>9.83249</v>
      </c>
      <c r="K1441" s="4"/>
      <c r="L1441" s="4" t="str">
        <f t="array" ref="L1441">(IF(ISERROR(INDEX(Table34[Mean years of education (years)],MATCH(MAX(IF(Table34[Country]=B1441,Table34[Year],0)),IF(Table34[Country]=B1441,Table34[Year],"")))),"",INDEX(Table34[Mean years of education (years)],MATCH(MAX(IF(Table34[Country]=B1441,Table34[Year],0)),IF(Table34[Country]=B1441,Table34[Year],"")))))</f>
        <v/>
      </c>
      <c r="M1441" s="4">
        <f t="shared" si="49"/>
        <v>9.83249</v>
      </c>
    </row>
    <row r="1442" spans="1:13" ht="30.6" x14ac:dyDescent="0.25">
      <c r="A1442" s="2" t="s">
        <v>215</v>
      </c>
      <c r="B1442" s="2" t="s">
        <v>121</v>
      </c>
      <c r="C1442" s="4"/>
      <c r="D1442" s="4"/>
      <c r="E1442" s="4"/>
      <c r="F1442" s="4"/>
      <c r="G1442" s="4"/>
      <c r="H1442" s="4"/>
      <c r="I1442" s="4"/>
      <c r="J1442" s="4" t="str">
        <f t="shared" si="48"/>
        <v/>
      </c>
      <c r="K1442" s="4"/>
      <c r="L1442" s="4">
        <f t="array" ref="L1442">(IF(ISERROR(INDEX(Table34[Mean years of education (years)],MATCH(MAX(IF(Table34[Country]=B1442,Table34[Year],0)),IF(Table34[Country]=B1442,Table34[Year],"")))),"",INDEX(Table34[Mean years of education (years)],MATCH(MAX(IF(Table34[Country]=B1442,Table34[Year],0)),IF(Table34[Country]=B1442,Table34[Year],"")))))</f>
        <v>9.9084719999999997</v>
      </c>
      <c r="M1442" s="4">
        <f t="shared" si="49"/>
        <v>9.9084719999999997</v>
      </c>
    </row>
    <row r="1443" spans="1:13" ht="30.6" x14ac:dyDescent="0.25">
      <c r="A1443" s="2" t="s">
        <v>216</v>
      </c>
      <c r="B1443" s="2" t="s">
        <v>27</v>
      </c>
      <c r="C1443" s="4"/>
      <c r="D1443" s="4">
        <v>6.8803400000000003</v>
      </c>
      <c r="E1443" s="4">
        <v>7.0801499999999997</v>
      </c>
      <c r="F1443" s="4">
        <v>7.1304600000000002</v>
      </c>
      <c r="G1443" s="4">
        <v>7.2123600000000003</v>
      </c>
      <c r="H1443" s="4"/>
      <c r="I1443" s="4"/>
      <c r="J1443" s="4">
        <f t="shared" si="48"/>
        <v>7.2123600000000003</v>
      </c>
      <c r="K1443" s="4"/>
      <c r="L1443" s="4">
        <f t="array" ref="L1443">(IF(ISERROR(INDEX(Table45[[#All],[Mean years of education (years)]],MATCH(MAX(IF(Table45[[#All],[Country]]=B1443,Table45[[#All],[Year]],0)),IF(Table45[[#All],[Country]]=B1443,Table45[[#All],[Year]],"")))),"",INDEX(Table45[[#All],[Mean years of education (years)]],MATCH(MAX(IF(Table45[[#All],[Country]]=B1443,Table45[[#All],[Year]],0)),IF(Table45[[#All],[Country]]=B1443,Table45[[#All],[Year]],"")))))</f>
        <v>9.4862319999999993</v>
      </c>
      <c r="M1443" s="4">
        <f t="shared" si="49"/>
        <v>7.2123600000000003</v>
      </c>
    </row>
    <row r="1444" spans="1:13" ht="30.6" x14ac:dyDescent="0.25">
      <c r="A1444" s="2" t="s">
        <v>215</v>
      </c>
      <c r="B1444" s="2" t="s">
        <v>86</v>
      </c>
      <c r="C1444" s="3">
        <v>9.4243600000000001</v>
      </c>
      <c r="D1444" s="3">
        <v>9.5209100000000007</v>
      </c>
      <c r="E1444" s="3">
        <v>9.6638599999999997</v>
      </c>
      <c r="F1444" s="3"/>
      <c r="G1444" s="3">
        <v>9.8658400000000004</v>
      </c>
      <c r="H1444" s="3">
        <v>9.9621700000000004</v>
      </c>
      <c r="I1444" s="3"/>
      <c r="J1444" s="3">
        <f t="shared" si="48"/>
        <v>9.9621700000000004</v>
      </c>
      <c r="K1444" s="3"/>
      <c r="L1444" s="3" t="str">
        <f t="array" ref="L1444">(IF(ISBLANK(INDEX(Table34[Mean years of education (years)],MATCH(MAX(IF(Table34[Country]=B1444,Table34[Year],0)),IF(Table34[Country]=B1444,Table34[Year],"")))),"",INDEX(Table34[Mean years of education (years)],MATCH(MAX(IF(Table34[Country]=B1444,Table34[Year],0)),IF(Table34[Country]=B1444,Table34[Year],"")))))</f>
        <v/>
      </c>
      <c r="M1444" s="3">
        <f t="shared" si="49"/>
        <v>9.9621700000000004</v>
      </c>
    </row>
    <row r="1445" spans="1:13" ht="30.6" x14ac:dyDescent="0.25">
      <c r="A1445" s="2" t="s">
        <v>215</v>
      </c>
      <c r="B1445" s="2" t="s">
        <v>163</v>
      </c>
      <c r="C1445" s="4">
        <v>9.5171500000000009</v>
      </c>
      <c r="D1445" s="4">
        <v>9.5246300000000002</v>
      </c>
      <c r="E1445" s="4">
        <v>9.7178299999999993</v>
      </c>
      <c r="F1445" s="4"/>
      <c r="G1445" s="4">
        <v>10.07053</v>
      </c>
      <c r="H1445" s="4">
        <v>10.09343</v>
      </c>
      <c r="I1445" s="4"/>
      <c r="J1445" s="4">
        <f t="shared" si="48"/>
        <v>10.09343</v>
      </c>
      <c r="K1445" s="4"/>
      <c r="L1445" s="4">
        <f t="array" ref="L1445">(IF(ISERROR(INDEX(Table34[Mean years of education (years)],MATCH(MAX(IF(Table34[Country]=B1445,Table34[Year],0)),IF(Table34[Country]=B1445,Table34[Year],"")))),"",INDEX(Table34[Mean years of education (years)],MATCH(MAX(IF(Table34[Country]=B1445,Table34[Year],0)),IF(Table34[Country]=B1445,Table34[Year],"")))))</f>
        <v>10.52089</v>
      </c>
      <c r="M1445" s="4">
        <f t="shared" si="49"/>
        <v>10.09343</v>
      </c>
    </row>
    <row r="1446" spans="1:13" ht="30.6" x14ac:dyDescent="0.25">
      <c r="A1446" s="2" t="s">
        <v>215</v>
      </c>
      <c r="B1446" s="2" t="s">
        <v>14</v>
      </c>
      <c r="C1446" s="3">
        <v>10.44647</v>
      </c>
      <c r="D1446" s="3">
        <v>10.45021</v>
      </c>
      <c r="E1446" s="3">
        <v>10.35056</v>
      </c>
      <c r="F1446" s="3">
        <v>10.338900000000001</v>
      </c>
      <c r="G1446" s="3">
        <v>10.33914</v>
      </c>
      <c r="H1446" s="3">
        <v>10.16156</v>
      </c>
      <c r="I1446" s="3"/>
      <c r="J1446" s="3">
        <f t="shared" si="48"/>
        <v>10.16156</v>
      </c>
      <c r="K1446" s="3"/>
      <c r="L1446" s="3" t="str">
        <f t="array" ref="L1446">(IF(ISERROR(INDEX(Table34[Mean years of education (years)],MATCH(MAX(IF(Table34[Country]=B1446,Table34[Year],0)),IF(Table34[Country]=B1446,Table34[Year],"")))),"",INDEX(Table34[Mean years of education (years)],MATCH(MAX(IF(Table34[Country]=B1446,Table34[Year],0)),IF(Table34[Country]=B1446,Table34[Year],"")))))</f>
        <v/>
      </c>
      <c r="M1446" s="3">
        <f t="shared" si="49"/>
        <v>10.16156</v>
      </c>
    </row>
    <row r="1447" spans="1:13" ht="30.6" x14ac:dyDescent="0.25">
      <c r="A1447" s="2" t="s">
        <v>215</v>
      </c>
      <c r="B1447" s="2" t="s">
        <v>116</v>
      </c>
      <c r="C1447" s="3">
        <v>10.26811</v>
      </c>
      <c r="D1447" s="3"/>
      <c r="E1447" s="3"/>
      <c r="F1447" s="3"/>
      <c r="G1447" s="3"/>
      <c r="H1447" s="3"/>
      <c r="I1447" s="3"/>
      <c r="J1447" s="3">
        <f t="shared" si="48"/>
        <v>10.26811</v>
      </c>
      <c r="K1447" s="3"/>
      <c r="L1447" s="3">
        <f t="array" ref="L1447">(IF(ISERROR(INDEX(Table34[Mean years of education (years)],MATCH(MAX(IF(Table34[Country]=B1447,Table34[Year],0)),IF(Table34[Country]=B1447,Table34[Year],"")))),"",INDEX(Table34[Mean years of education (years)],MATCH(MAX(IF(Table34[Country]=B1447,Table34[Year],0)),IF(Table34[Country]=B1447,Table34[Year],"")))))</f>
        <v>11.89303</v>
      </c>
      <c r="M1447" s="3">
        <f t="shared" si="49"/>
        <v>10.26811</v>
      </c>
    </row>
    <row r="1448" spans="1:13" ht="30.6" x14ac:dyDescent="0.25">
      <c r="A1448" s="2" t="s">
        <v>215</v>
      </c>
      <c r="B1448" s="2" t="s">
        <v>7</v>
      </c>
      <c r="C1448" s="4"/>
      <c r="D1448" s="4"/>
      <c r="E1448" s="4"/>
      <c r="F1448" s="4"/>
      <c r="G1448" s="4">
        <v>10.52319</v>
      </c>
      <c r="H1448" s="4">
        <v>10.412319999999999</v>
      </c>
      <c r="I1448" s="4"/>
      <c r="J1448" s="4">
        <f t="shared" si="48"/>
        <v>10.412319999999999</v>
      </c>
      <c r="K1448" s="4"/>
      <c r="L1448" s="4" t="str">
        <f t="array" ref="L1448">(IF(ISERROR(INDEX(Table34[Mean years of education (years)],MATCH(MAX(IF(Table34[Country]=B1448,Table34[Year],0)),IF(Table34[Country]=B1448,Table34[Year],"")))),"",INDEX(Table34[Mean years of education (years)],MATCH(MAX(IF(Table34[Country]=B1448,Table34[Year],0)),IF(Table34[Country]=B1448,Table34[Year],"")))))</f>
        <v/>
      </c>
      <c r="M1448" s="4">
        <f t="shared" si="49"/>
        <v>10.412319999999999</v>
      </c>
    </row>
    <row r="1449" spans="1:13" ht="30.6" x14ac:dyDescent="0.25">
      <c r="A1449" s="2" t="s">
        <v>215</v>
      </c>
      <c r="B1449" s="2" t="s">
        <v>130</v>
      </c>
      <c r="C1449" s="3">
        <v>7.5492999999999997</v>
      </c>
      <c r="D1449" s="3"/>
      <c r="E1449" s="3"/>
      <c r="F1449" s="3"/>
      <c r="G1449" s="3"/>
      <c r="H1449" s="3">
        <v>10.445589999999999</v>
      </c>
      <c r="I1449" s="3"/>
      <c r="J1449" s="3">
        <f t="shared" si="48"/>
        <v>10.445589999999999</v>
      </c>
      <c r="K1449" s="3"/>
      <c r="L1449" s="3" t="str">
        <f t="array" ref="L1449">(IF(ISERROR(INDEX(Table34[Mean years of education (years)],MATCH(MAX(IF(Table34[Country]=B1449,Table34[Year],0)),IF(Table34[Country]=B1449,Table34[Year],"")))),"",INDEX(Table34[Mean years of education (years)],MATCH(MAX(IF(Table34[Country]=B1449,Table34[Year],0)),IF(Table34[Country]=B1449,Table34[Year],"")))))</f>
        <v/>
      </c>
      <c r="M1449" s="3">
        <f t="shared" si="49"/>
        <v>10.445589999999999</v>
      </c>
    </row>
    <row r="1450" spans="1:13" ht="30.6" x14ac:dyDescent="0.25">
      <c r="A1450" s="2" t="s">
        <v>215</v>
      </c>
      <c r="B1450" s="2" t="s">
        <v>117</v>
      </c>
      <c r="C1450" s="4"/>
      <c r="D1450" s="4">
        <v>10.46443</v>
      </c>
      <c r="E1450" s="4"/>
      <c r="F1450" s="4"/>
      <c r="G1450" s="4"/>
      <c r="H1450" s="4"/>
      <c r="I1450" s="4"/>
      <c r="J1450" s="4">
        <f t="shared" si="48"/>
        <v>10.46443</v>
      </c>
      <c r="K1450" s="4"/>
      <c r="L1450" s="4">
        <f t="array" ref="L1450">(IF(ISERROR(INDEX(Table34[Mean years of education (years)],MATCH(MAX(IF(Table34[Country]=B1450,Table34[Year],0)),IF(Table34[Country]=B1450,Table34[Year],"")))),"",INDEX(Table34[Mean years of education (years)],MATCH(MAX(IF(Table34[Country]=B1450,Table34[Year],0)),IF(Table34[Country]=B1450,Table34[Year],"")))))</f>
        <v>13.156129999999999</v>
      </c>
      <c r="M1450" s="4">
        <f t="shared" si="49"/>
        <v>10.46443</v>
      </c>
    </row>
    <row r="1451" spans="1:13" ht="30.6" x14ac:dyDescent="0.25">
      <c r="A1451" s="2" t="s">
        <v>215</v>
      </c>
      <c r="B1451" s="2" t="s">
        <v>21</v>
      </c>
      <c r="C1451" s="4">
        <v>10.472670000000001</v>
      </c>
      <c r="D1451" s="4"/>
      <c r="E1451" s="4"/>
      <c r="F1451" s="4"/>
      <c r="G1451" s="4"/>
      <c r="H1451" s="4"/>
      <c r="I1451" s="4"/>
      <c r="J1451" s="4">
        <f t="shared" si="48"/>
        <v>10.472670000000001</v>
      </c>
      <c r="K1451" s="4"/>
      <c r="L1451" s="4">
        <f t="array" ref="L1451">(IF(ISERROR(INDEX(Table34[Mean years of education (years)],MATCH(MAX(IF(Table34[Country]=B1451,Table34[Year],0)),IF(Table34[Country]=B1451,Table34[Year],"")))),"",INDEX(Table34[Mean years of education (years)],MATCH(MAX(IF(Table34[Country]=B1451,Table34[Year],0)),IF(Table34[Country]=B1451,Table34[Year],"")))))</f>
        <v>8.4419609999999992</v>
      </c>
      <c r="M1451" s="4">
        <f t="shared" si="49"/>
        <v>10.472670000000001</v>
      </c>
    </row>
    <row r="1452" spans="1:13" ht="30.6" x14ac:dyDescent="0.25">
      <c r="A1452" s="2" t="s">
        <v>215</v>
      </c>
      <c r="B1452" s="2" t="s">
        <v>193</v>
      </c>
      <c r="C1452" s="4"/>
      <c r="D1452" s="4">
        <v>10.029719999999999</v>
      </c>
      <c r="E1452" s="4"/>
      <c r="F1452" s="4"/>
      <c r="G1452" s="4"/>
      <c r="H1452" s="4">
        <v>10.49253</v>
      </c>
      <c r="I1452" s="4"/>
      <c r="J1452" s="4">
        <f t="shared" si="48"/>
        <v>10.49253</v>
      </c>
      <c r="K1452" s="4"/>
      <c r="L1452" s="4" t="str">
        <f t="array" ref="L1452">(IF(ISERROR(INDEX(Table34[Mean years of education (years)],MATCH(MAX(IF(Table34[Country]=B1452,Table34[Year],0)),IF(Table34[Country]=B1452,Table34[Year],"")))),"",INDEX(Table34[Mean years of education (years)],MATCH(MAX(IF(Table34[Country]=B1452,Table34[Year],0)),IF(Table34[Country]=B1452,Table34[Year],"")))))</f>
        <v/>
      </c>
      <c r="M1452" s="4">
        <f t="shared" si="49"/>
        <v>10.49253</v>
      </c>
    </row>
    <row r="1453" spans="1:13" ht="30.6" x14ac:dyDescent="0.25">
      <c r="A1453" s="2" t="s">
        <v>215</v>
      </c>
      <c r="B1453" s="2" t="s">
        <v>70</v>
      </c>
      <c r="C1453" s="3">
        <v>9.8793000000000006</v>
      </c>
      <c r="D1453" s="3"/>
      <c r="E1453" s="3"/>
      <c r="F1453" s="3"/>
      <c r="G1453" s="3">
        <v>10.30763</v>
      </c>
      <c r="H1453" s="3">
        <v>10.497730000000001</v>
      </c>
      <c r="I1453" s="3"/>
      <c r="J1453" s="3">
        <f t="shared" si="48"/>
        <v>10.497730000000001</v>
      </c>
      <c r="K1453" s="3"/>
      <c r="L1453" s="3" t="str">
        <f t="array" ref="L1453">(IF(ISBLANK(INDEX(Table34[Mean years of education (years)],MATCH(MAX(IF(Table34[Country]=B1453,Table34[Year],0)),IF(Table34[Country]=B1453,Table34[Year],"")))),"",INDEX(Table34[Mean years of education (years)],MATCH(MAX(IF(Table34[Country]=B1453,Table34[Year],0)),IF(Table34[Country]=B1453,Table34[Year],"")))))</f>
        <v/>
      </c>
      <c r="M1453" s="3">
        <f t="shared" si="49"/>
        <v>10.497730000000001</v>
      </c>
    </row>
    <row r="1454" spans="1:13" ht="30.6" x14ac:dyDescent="0.25">
      <c r="A1454" s="2" t="s">
        <v>215</v>
      </c>
      <c r="B1454" s="2" t="s">
        <v>109</v>
      </c>
      <c r="C1454" s="4">
        <v>9.9056999999999995</v>
      </c>
      <c r="D1454" s="4">
        <v>10.026759999999999</v>
      </c>
      <c r="E1454" s="4">
        <v>10.390409999999999</v>
      </c>
      <c r="F1454" s="4">
        <v>10.67559</v>
      </c>
      <c r="G1454" s="4">
        <v>10.78795</v>
      </c>
      <c r="H1454" s="4">
        <v>10.523709999999999</v>
      </c>
      <c r="I1454" s="4"/>
      <c r="J1454" s="4">
        <f t="shared" si="48"/>
        <v>10.523709999999999</v>
      </c>
      <c r="K1454" s="4"/>
      <c r="L1454" s="4" t="str">
        <f t="array" ref="L1454">(IF(ISBLANK(INDEX(Table34[Mean years of education (years)],MATCH(MAX(IF(Table34[Country]=B1454,Table34[Year],0)),IF(Table34[Country]=B1454,Table34[Year],"")))),"",INDEX(Table34[Mean years of education (years)],MATCH(MAX(IF(Table34[Country]=B1454,Table34[Year],0)),IF(Table34[Country]=B1454,Table34[Year],"")))))</f>
        <v/>
      </c>
      <c r="M1454" s="4">
        <f t="shared" si="49"/>
        <v>10.523709999999999</v>
      </c>
    </row>
    <row r="1455" spans="1:13" ht="30.6" x14ac:dyDescent="0.25">
      <c r="A1455" s="2" t="s">
        <v>215</v>
      </c>
      <c r="B1455" s="2" t="s">
        <v>155</v>
      </c>
      <c r="C1455" s="4">
        <v>9.79556</v>
      </c>
      <c r="D1455" s="4">
        <v>10.09806</v>
      </c>
      <c r="E1455" s="4"/>
      <c r="F1455" s="4">
        <v>9.8646899999999995</v>
      </c>
      <c r="G1455" s="4">
        <v>10.19064</v>
      </c>
      <c r="H1455" s="4">
        <v>10.558350000000001</v>
      </c>
      <c r="I1455" s="4"/>
      <c r="J1455" s="4">
        <f t="shared" si="48"/>
        <v>10.558350000000001</v>
      </c>
      <c r="K1455" s="4"/>
      <c r="L1455" s="4">
        <f t="array" ref="L1455">(IF(ISERROR(INDEX(Table34[Mean years of education (years)],MATCH(MAX(IF(Table34[Country]=B1455,Table34[Year],0)),IF(Table34[Country]=B1455,Table34[Year],"")))),"",INDEX(Table34[Mean years of education (years)],MATCH(MAX(IF(Table34[Country]=B1455,Table34[Year],0)),IF(Table34[Country]=B1455,Table34[Year],"")))))</f>
        <v>13.162850000000001</v>
      </c>
      <c r="M1455" s="4">
        <f t="shared" si="49"/>
        <v>10.558350000000001</v>
      </c>
    </row>
    <row r="1456" spans="1:13" ht="30.6" x14ac:dyDescent="0.25">
      <c r="A1456" s="2" t="s">
        <v>215</v>
      </c>
      <c r="B1456" s="2" t="s">
        <v>144</v>
      </c>
      <c r="C1456" s="5">
        <v>10.3027</v>
      </c>
      <c r="D1456" s="5">
        <v>10.44965</v>
      </c>
      <c r="E1456" s="5">
        <v>10.5931</v>
      </c>
      <c r="F1456" s="5">
        <v>10.46062</v>
      </c>
      <c r="G1456" s="5">
        <v>10.498989999999999</v>
      </c>
      <c r="H1456" s="5">
        <v>10.607229999999999</v>
      </c>
      <c r="I1456" s="3"/>
      <c r="J1456" s="3">
        <f t="shared" si="48"/>
        <v>10.607229999999999</v>
      </c>
      <c r="K1456" s="3"/>
      <c r="L1456" s="3" t="str">
        <f t="array" ref="L1456">(IF(ISBLANK(INDEX(Table34[Mean years of education (years)],MATCH(MAX(IF(Table34[Country]=B1456,Table34[Year],0)),IF(Table34[Country]=B1456,Table34[Year],"")))),"",INDEX(Table34[Mean years of education (years)],MATCH(MAX(IF(Table34[Country]=B1456,Table34[Year],0)),IF(Table34[Country]=B1456,Table34[Year],"")))))</f>
        <v/>
      </c>
      <c r="M1456" s="3">
        <f t="shared" si="49"/>
        <v>10.607229999999999</v>
      </c>
    </row>
    <row r="1457" spans="1:13" ht="30.6" x14ac:dyDescent="0.25">
      <c r="A1457" s="2" t="s">
        <v>215</v>
      </c>
      <c r="B1457" s="2" t="s">
        <v>45</v>
      </c>
      <c r="C1457" s="4"/>
      <c r="D1457" s="4">
        <v>10.62054</v>
      </c>
      <c r="E1457" s="4"/>
      <c r="F1457" s="4"/>
      <c r="G1457" s="4"/>
      <c r="H1457" s="4"/>
      <c r="I1457" s="4"/>
      <c r="J1457" s="4">
        <f t="shared" si="48"/>
        <v>10.62054</v>
      </c>
      <c r="K1457" s="4"/>
      <c r="L1457" s="4" t="str">
        <f t="array" ref="L1457">(IF(ISBLANK(INDEX(Table34[Mean years of education (years)],MATCH(MAX(IF(Table34[Country]=B1457,Table34[Year],0)),IF(Table34[Country]=B1457,Table34[Year],"")))),"",INDEX(Table34[Mean years of education (years)],MATCH(MAX(IF(Table34[Country]=B1457,Table34[Year],0)),IF(Table34[Country]=B1457,Table34[Year],"")))))</f>
        <v/>
      </c>
      <c r="M1457" s="4">
        <f t="shared" si="49"/>
        <v>10.62054</v>
      </c>
    </row>
    <row r="1458" spans="1:13" ht="30.6" x14ac:dyDescent="0.25">
      <c r="A1458" s="2" t="s">
        <v>215</v>
      </c>
      <c r="B1458" s="2" t="s">
        <v>110</v>
      </c>
      <c r="C1458" s="3"/>
      <c r="D1458" s="3">
        <v>10.68839</v>
      </c>
      <c r="E1458" s="3"/>
      <c r="F1458" s="3"/>
      <c r="G1458" s="3"/>
      <c r="H1458" s="3"/>
      <c r="I1458" s="3"/>
      <c r="J1458" s="3">
        <f t="shared" si="48"/>
        <v>10.68839</v>
      </c>
      <c r="K1458" s="3"/>
      <c r="L1458" s="3" t="str">
        <f t="array" ref="L1458">(IF(ISERROR(INDEX(Table34[Mean years of education (years)],MATCH(MAX(IF(Table34[Country]=B1458,Table34[Year],0)),IF(Table34[Country]=B1458,Table34[Year],"")))),"",INDEX(Table34[Mean years of education (years)],MATCH(MAX(IF(Table34[Country]=B1458,Table34[Year],0)),IF(Table34[Country]=B1458,Table34[Year],"")))))</f>
        <v/>
      </c>
      <c r="M1458" s="3">
        <f t="shared" si="49"/>
        <v>10.68839</v>
      </c>
    </row>
    <row r="1459" spans="1:13" ht="30.6" x14ac:dyDescent="0.25">
      <c r="A1459" s="2" t="s">
        <v>215</v>
      </c>
      <c r="B1459" s="2" t="s">
        <v>194</v>
      </c>
      <c r="C1459" s="3"/>
      <c r="D1459" s="3"/>
      <c r="E1459" s="3"/>
      <c r="F1459" s="3"/>
      <c r="G1459" s="3"/>
      <c r="H1459" s="3"/>
      <c r="I1459" s="3"/>
      <c r="J1459" s="3" t="str">
        <f t="shared" si="48"/>
        <v/>
      </c>
      <c r="K1459" s="3"/>
      <c r="L1459" s="3">
        <f t="array" ref="L1459">(IF(ISERROR(INDEX(Table34[Mean years of education (years)],MATCH(MAX(IF(Table34[Country]=B1459,Table34[Year],0)),IF(Table34[Country]=B1459,Table34[Year],"")))),"",INDEX(Table34[Mean years of education (years)],MATCH(MAX(IF(Table34[Country]=B1459,Table34[Year],0)),IF(Table34[Country]=B1459,Table34[Year],"")))))</f>
        <v>10.707229999999999</v>
      </c>
      <c r="M1459" s="3">
        <f t="shared" si="49"/>
        <v>10.707229999999999</v>
      </c>
    </row>
    <row r="1460" spans="1:13" ht="30.6" x14ac:dyDescent="0.25">
      <c r="A1460" s="2" t="s">
        <v>215</v>
      </c>
      <c r="B1460" s="2" t="s">
        <v>56</v>
      </c>
      <c r="C1460" s="3"/>
      <c r="D1460" s="3"/>
      <c r="E1460" s="3"/>
      <c r="F1460" s="3"/>
      <c r="G1460" s="3"/>
      <c r="H1460" s="3"/>
      <c r="I1460" s="3"/>
      <c r="J1460" s="3" t="str">
        <f t="shared" si="48"/>
        <v/>
      </c>
      <c r="K1460" s="3"/>
      <c r="L1460" s="3">
        <f t="array" ref="L1460">(IF(ISERROR(INDEX(Table34[Mean years of education (years)],MATCH(MAX(IF(Table34[Country]=B1460,Table34[Year],0)),IF(Table34[Country]=B1460,Table34[Year],"")))),"",INDEX(Table34[Mean years of education (years)],MATCH(MAX(IF(Table34[Country]=B1460,Table34[Year],0)),IF(Table34[Country]=B1460,Table34[Year],"")))))</f>
        <v>10.75886</v>
      </c>
      <c r="M1460" s="3">
        <f t="shared" si="49"/>
        <v>10.75886</v>
      </c>
    </row>
    <row r="1461" spans="1:13" ht="30.6" x14ac:dyDescent="0.25">
      <c r="A1461" s="2" t="s">
        <v>215</v>
      </c>
      <c r="B1461" s="2" t="s">
        <v>142</v>
      </c>
      <c r="C1461" s="3">
        <v>10.864409999999999</v>
      </c>
      <c r="D1461" s="3"/>
      <c r="E1461" s="3"/>
      <c r="F1461" s="3"/>
      <c r="G1461" s="3"/>
      <c r="H1461" s="3"/>
      <c r="I1461" s="3"/>
      <c r="J1461" s="3">
        <f t="shared" si="48"/>
        <v>10.864409999999999</v>
      </c>
      <c r="K1461" s="3"/>
      <c r="L1461" s="3" t="str">
        <f t="array" ref="L1461">(IF(ISERROR(INDEX(Table34[Mean years of education (years)],MATCH(MAX(IF(Table34[Country]=B1461,Table34[Year],0)),IF(Table34[Country]=B1461,Table34[Year],"")))),"",INDEX(Table34[Mean years of education (years)],MATCH(MAX(IF(Table34[Country]=B1461,Table34[Year],0)),IF(Table34[Country]=B1461,Table34[Year],"")))))</f>
        <v/>
      </c>
      <c r="M1461" s="3">
        <f t="shared" si="49"/>
        <v>10.864409999999999</v>
      </c>
    </row>
    <row r="1462" spans="1:13" ht="30.6" x14ac:dyDescent="0.25">
      <c r="A1462" s="2" t="s">
        <v>215</v>
      </c>
      <c r="B1462" s="2" t="s">
        <v>158</v>
      </c>
      <c r="C1462" s="3">
        <v>10.561159999999999</v>
      </c>
      <c r="D1462" s="3">
        <v>10.65762</v>
      </c>
      <c r="E1462" s="3">
        <v>10.64442</v>
      </c>
      <c r="F1462" s="3">
        <v>10.7814</v>
      </c>
      <c r="G1462" s="3">
        <v>10.889250000000001</v>
      </c>
      <c r="H1462" s="3">
        <v>11.030329999999999</v>
      </c>
      <c r="I1462" s="3"/>
      <c r="J1462" s="3">
        <f t="shared" si="48"/>
        <v>11.030329999999999</v>
      </c>
      <c r="K1462" s="3"/>
      <c r="L1462" s="3" t="str">
        <f t="array" ref="L1462">(IF(ISERROR(INDEX(Table34[Mean years of education (years)],MATCH(MAX(IF(Table34[Country]=B1462,Table34[Year],0)),IF(Table34[Country]=B1462,Table34[Year],"")))),"",INDEX(Table34[Mean years of education (years)],MATCH(MAX(IF(Table34[Country]=B1462,Table34[Year],0)),IF(Table34[Country]=B1462,Table34[Year],"")))))</f>
        <v/>
      </c>
      <c r="M1462" s="3">
        <f t="shared" si="49"/>
        <v>11.030329999999999</v>
      </c>
    </row>
    <row r="1463" spans="1:13" ht="30.6" x14ac:dyDescent="0.25">
      <c r="A1463" s="2" t="s">
        <v>215</v>
      </c>
      <c r="B1463" s="2" t="s">
        <v>141</v>
      </c>
      <c r="C1463" s="4">
        <v>8.88781</v>
      </c>
      <c r="D1463" s="4">
        <v>9.9986099999999993</v>
      </c>
      <c r="E1463" s="4">
        <v>10.60064</v>
      </c>
      <c r="F1463" s="4">
        <v>10.825240000000001</v>
      </c>
      <c r="G1463" s="4">
        <v>11.06653</v>
      </c>
      <c r="H1463" s="4"/>
      <c r="I1463" s="4"/>
      <c r="J1463" s="4">
        <f t="shared" si="48"/>
        <v>11.06653</v>
      </c>
      <c r="K1463" s="4"/>
      <c r="L1463" s="4" t="str">
        <f t="array" ref="L1463">(IF(ISERROR(INDEX(Table34[Mean years of education (years)],MATCH(MAX(IF(Table34[Country]=B1463,Table34[Year],0)),IF(Table34[Country]=B1463,Table34[Year],"")))),"",INDEX(Table34[Mean years of education (years)],MATCH(MAX(IF(Table34[Country]=B1463,Table34[Year],0)),IF(Table34[Country]=B1463,Table34[Year],"")))))</f>
        <v/>
      </c>
      <c r="M1463" s="4">
        <f t="shared" si="49"/>
        <v>11.06653</v>
      </c>
    </row>
    <row r="1464" spans="1:13" ht="30.6" x14ac:dyDescent="0.25">
      <c r="A1464" s="2" t="s">
        <v>215</v>
      </c>
      <c r="B1464" s="2" t="s">
        <v>178</v>
      </c>
      <c r="C1464" s="3"/>
      <c r="D1464" s="3">
        <v>11.11345</v>
      </c>
      <c r="E1464" s="3"/>
      <c r="F1464" s="3"/>
      <c r="G1464" s="3"/>
      <c r="H1464" s="3"/>
      <c r="I1464" s="3"/>
      <c r="J1464" s="3">
        <f t="shared" si="48"/>
        <v>11.11345</v>
      </c>
      <c r="K1464" s="3"/>
      <c r="L1464" s="3" t="str">
        <f t="array" ref="L1464">(IF(ISERROR(INDEX(Table34[Mean years of education (years)],MATCH(MAX(IF(Table34[Country]=B1464,Table34[Year],0)),IF(Table34[Country]=B1464,Table34[Year],"")))),"",INDEX(Table34[Mean years of education (years)],MATCH(MAX(IF(Table34[Country]=B1464,Table34[Year],0)),IF(Table34[Country]=B1464,Table34[Year],"")))))</f>
        <v/>
      </c>
      <c r="M1464" s="3">
        <f t="shared" si="49"/>
        <v>11.11345</v>
      </c>
    </row>
    <row r="1465" spans="1:13" ht="30.6" x14ac:dyDescent="0.25">
      <c r="A1465" s="2" t="s">
        <v>215</v>
      </c>
      <c r="B1465" s="2" t="s">
        <v>64</v>
      </c>
      <c r="C1465" s="3">
        <v>10.506970000000001</v>
      </c>
      <c r="D1465" s="3">
        <v>10.597020000000001</v>
      </c>
      <c r="E1465" s="3">
        <v>10.69492</v>
      </c>
      <c r="F1465" s="3">
        <v>10.829660000000001</v>
      </c>
      <c r="G1465" s="3">
        <v>10.97241</v>
      </c>
      <c r="H1465" s="3">
        <v>11.11355</v>
      </c>
      <c r="I1465" s="3"/>
      <c r="J1465" s="3">
        <f t="shared" si="48"/>
        <v>11.11355</v>
      </c>
      <c r="K1465" s="3"/>
      <c r="L1465" s="3" t="str">
        <f t="array" ref="L1465">(IF(ISBLANK(INDEX(Table34[Mean years of education (years)],MATCH(MAX(IF(Table34[Country]=B1465,Table34[Year],0)),IF(Table34[Country]=B1465,Table34[Year],"")))),"",INDEX(Table34[Mean years of education (years)],MATCH(MAX(IF(Table34[Country]=B1465,Table34[Year],0)),IF(Table34[Country]=B1465,Table34[Year],"")))))</f>
        <v/>
      </c>
      <c r="M1465" s="3">
        <f t="shared" si="49"/>
        <v>11.11355</v>
      </c>
    </row>
    <row r="1466" spans="1:13" ht="30.6" x14ac:dyDescent="0.25">
      <c r="A1466" s="2" t="s">
        <v>215</v>
      </c>
      <c r="B1466" s="2" t="s">
        <v>191</v>
      </c>
      <c r="C1466" s="4"/>
      <c r="D1466" s="4"/>
      <c r="E1466" s="4"/>
      <c r="F1466" s="4">
        <v>11.06981</v>
      </c>
      <c r="G1466" s="4">
        <v>11.154769999999999</v>
      </c>
      <c r="H1466" s="4">
        <v>11.16592</v>
      </c>
      <c r="I1466" s="4"/>
      <c r="J1466" s="4">
        <f t="shared" si="48"/>
        <v>11.16592</v>
      </c>
      <c r="K1466" s="4"/>
      <c r="L1466" s="4" t="str">
        <f t="array" ref="L1466">(IF(ISERROR(INDEX(Table34[Mean years of education (years)],MATCH(MAX(IF(Table34[Country]=B1466,Table34[Year],0)),IF(Table34[Country]=B1466,Table34[Year],"")))),"",INDEX(Table34[Mean years of education (years)],MATCH(MAX(IF(Table34[Country]=B1466,Table34[Year],0)),IF(Table34[Country]=B1466,Table34[Year],"")))))</f>
        <v/>
      </c>
      <c r="M1466" s="4">
        <f t="shared" si="49"/>
        <v>11.16592</v>
      </c>
    </row>
    <row r="1467" spans="1:13" ht="30.6" x14ac:dyDescent="0.25">
      <c r="A1467" s="2" t="s">
        <v>215</v>
      </c>
      <c r="B1467" s="2" t="s">
        <v>84</v>
      </c>
      <c r="C1467" s="3"/>
      <c r="D1467" s="3">
        <v>11.24126</v>
      </c>
      <c r="E1467" s="3"/>
      <c r="F1467" s="3"/>
      <c r="G1467" s="3"/>
      <c r="H1467" s="3"/>
      <c r="I1467" s="3"/>
      <c r="J1467" s="3">
        <f t="shared" si="48"/>
        <v>11.24126</v>
      </c>
      <c r="K1467" s="3"/>
      <c r="L1467" s="3" t="str">
        <f t="array" ref="L1467">(IF(ISERROR(INDEX(Table34[Mean years of education (years)],MATCH(MAX(IF(Table34[Country]=B1467,Table34[Year],0)),IF(Table34[Country]=B1467,Table34[Year],"")))),"",INDEX(Table34[Mean years of education (years)],MATCH(MAX(IF(Table34[Country]=B1467,Table34[Year],0)),IF(Table34[Country]=B1467,Table34[Year],"")))))</f>
        <v/>
      </c>
      <c r="M1467" s="3">
        <f t="shared" si="49"/>
        <v>11.24126</v>
      </c>
    </row>
    <row r="1468" spans="1:13" ht="30.6" x14ac:dyDescent="0.25">
      <c r="A1468" s="2" t="s">
        <v>215</v>
      </c>
      <c r="B1468" s="2" t="s">
        <v>46</v>
      </c>
      <c r="C1468" s="3"/>
      <c r="D1468" s="3"/>
      <c r="E1468" s="3">
        <v>11.38476</v>
      </c>
      <c r="F1468" s="3"/>
      <c r="G1468" s="3"/>
      <c r="H1468" s="3"/>
      <c r="I1468" s="3"/>
      <c r="J1468" s="3">
        <f t="shared" si="48"/>
        <v>11.38476</v>
      </c>
      <c r="K1468" s="3"/>
      <c r="L1468" s="3" t="str">
        <f t="array" ref="L1468">(IF(ISERROR(INDEX(Table34[Mean years of education (years)],MATCH(MAX(IF(Table34[Country]=B1468,Table34[Year],0)),IF(Table34[Country]=B1468,Table34[Year],"")))),"",INDEX(Table34[Mean years of education (years)],MATCH(MAX(IF(Table34[Country]=B1468,Table34[Year],0)),IF(Table34[Country]=B1468,Table34[Year],"")))))</f>
        <v/>
      </c>
      <c r="M1468" s="3">
        <f t="shared" si="49"/>
        <v>11.38476</v>
      </c>
    </row>
    <row r="1469" spans="1:13" ht="30.6" x14ac:dyDescent="0.25">
      <c r="A1469" s="2" t="s">
        <v>215</v>
      </c>
      <c r="B1469" s="2" t="s">
        <v>145</v>
      </c>
      <c r="C1469" s="4">
        <v>11.385579999999999</v>
      </c>
      <c r="D1469" s="4"/>
      <c r="E1469" s="4"/>
      <c r="F1469" s="4"/>
      <c r="G1469" s="4"/>
      <c r="H1469" s="4"/>
      <c r="I1469" s="4"/>
      <c r="J1469" s="4">
        <f t="shared" si="48"/>
        <v>11.385579999999999</v>
      </c>
      <c r="K1469" s="4"/>
      <c r="L1469" s="4" t="str">
        <f t="array" ref="L1469">(IF(ISBLANK(INDEX(Table34[Mean years of education (years)],MATCH(MAX(IF(Table34[Country]=B1469,Table34[Year],0)),IF(Table34[Country]=B1469,Table34[Year],"")))),"",INDEX(Table34[Mean years of education (years)],MATCH(MAX(IF(Table34[Country]=B1469,Table34[Year],0)),IF(Table34[Country]=B1469,Table34[Year],"")))))</f>
        <v/>
      </c>
      <c r="M1469" s="4">
        <f t="shared" si="49"/>
        <v>11.385579999999999</v>
      </c>
    </row>
    <row r="1470" spans="1:13" ht="30.6" x14ac:dyDescent="0.25">
      <c r="A1470" s="2" t="s">
        <v>215</v>
      </c>
      <c r="B1470" s="2" t="s">
        <v>11</v>
      </c>
      <c r="C1470" s="4"/>
      <c r="D1470" s="4">
        <v>11.161519999999999</v>
      </c>
      <c r="E1470" s="4"/>
      <c r="F1470" s="4"/>
      <c r="G1470" s="4"/>
      <c r="H1470" s="4">
        <v>11.66337</v>
      </c>
      <c r="I1470" s="4"/>
      <c r="J1470" s="4">
        <f t="shared" si="48"/>
        <v>11.66337</v>
      </c>
      <c r="K1470" s="4"/>
      <c r="L1470" s="4">
        <f t="array" ref="L1470">(IF(ISERROR(INDEX(Table34[Mean years of education (years)],MATCH(MAX(IF(Table34[Country]=B1470,Table34[Year],0)),IF(Table34[Country]=B1470,Table34[Year],"")))),"",INDEX(Table34[Mean years of education (years)],MATCH(MAX(IF(Table34[Country]=B1470,Table34[Year],0)),IF(Table34[Country]=B1470,Table34[Year],"")))))</f>
        <v>12.09296</v>
      </c>
      <c r="M1470" s="4">
        <f t="shared" si="49"/>
        <v>11.66337</v>
      </c>
    </row>
    <row r="1471" spans="1:13" ht="30.6" x14ac:dyDescent="0.25">
      <c r="A1471" s="2" t="s">
        <v>215</v>
      </c>
      <c r="B1471" s="2" t="s">
        <v>143</v>
      </c>
      <c r="C1471" s="4">
        <v>10.819419999999999</v>
      </c>
      <c r="D1471" s="4">
        <v>10.879390000000001</v>
      </c>
      <c r="E1471" s="4">
        <v>11.024089999999999</v>
      </c>
      <c r="F1471" s="4">
        <v>11.429320000000001</v>
      </c>
      <c r="G1471" s="4">
        <v>11.651149999999999</v>
      </c>
      <c r="H1471" s="4">
        <v>11.69552</v>
      </c>
      <c r="I1471" s="4"/>
      <c r="J1471" s="4">
        <f t="shared" si="48"/>
        <v>11.69552</v>
      </c>
      <c r="K1471" s="4"/>
      <c r="L1471" s="4">
        <f t="array" ref="L1471">(IF(ISERROR(INDEX(Table34[Mean years of education (years)],MATCH(MAX(IF(Table34[Country]=B1471,Table34[Year],0)),IF(Table34[Country]=B1471,Table34[Year],"")))),"",INDEX(Table34[Mean years of education (years)],MATCH(MAX(IF(Table34[Country]=B1471,Table34[Year],0)),IF(Table34[Country]=B1471,Table34[Year],"")))))</f>
        <v>12.27041</v>
      </c>
      <c r="M1471" s="4">
        <f t="shared" si="49"/>
        <v>11.69552</v>
      </c>
    </row>
    <row r="1472" spans="1:13" ht="30.6" x14ac:dyDescent="0.25">
      <c r="A1472" s="2" t="s">
        <v>215</v>
      </c>
      <c r="B1472" s="2" t="s">
        <v>47</v>
      </c>
      <c r="C1472" s="4">
        <v>11.135249999999999</v>
      </c>
      <c r="D1472" s="4">
        <v>11.384539999999999</v>
      </c>
      <c r="E1472" s="4">
        <v>11.613860000000001</v>
      </c>
      <c r="F1472" s="4">
        <v>11.68281</v>
      </c>
      <c r="G1472" s="4">
        <v>11.773680000000001</v>
      </c>
      <c r="H1472" s="4">
        <v>11.754860000000001</v>
      </c>
      <c r="I1472" s="4"/>
      <c r="J1472" s="4">
        <f t="shared" si="48"/>
        <v>11.754860000000001</v>
      </c>
      <c r="K1472" s="4"/>
      <c r="L1472" s="4" t="str">
        <f t="array" ref="L1472">(IF(ISBLANK(INDEX(Table34[Mean years of education (years)],MATCH(MAX(IF(Table34[Country]=B1472,Table34[Year],0)),IF(Table34[Country]=B1472,Table34[Year],"")))),"",INDEX(Table34[Mean years of education (years)],MATCH(MAX(IF(Table34[Country]=B1472,Table34[Year],0)),IF(Table34[Country]=B1472,Table34[Year],"")))))</f>
        <v/>
      </c>
      <c r="M1472" s="4">
        <f t="shared" si="49"/>
        <v>11.754860000000001</v>
      </c>
    </row>
    <row r="1473" spans="1:13" ht="30.6" x14ac:dyDescent="0.25">
      <c r="A1473" s="2" t="s">
        <v>215</v>
      </c>
      <c r="B1473" s="2" t="s">
        <v>20</v>
      </c>
      <c r="C1473" s="3">
        <v>11.207129999999999</v>
      </c>
      <c r="D1473" s="3">
        <v>11.27491</v>
      </c>
      <c r="E1473" s="3">
        <v>11.313549999999999</v>
      </c>
      <c r="F1473" s="3">
        <v>11.359249999999999</v>
      </c>
      <c r="G1473" s="3">
        <v>11.44688</v>
      </c>
      <c r="H1473" s="3">
        <v>11.76732</v>
      </c>
      <c r="I1473" s="3"/>
      <c r="J1473" s="3">
        <f t="shared" ref="J1473:J1536" si="50">IFERROR(LOOKUP(2,1/(C1473:I1473&lt;&gt;""),C1473:I1473),"")</f>
        <v>11.76732</v>
      </c>
      <c r="K1473" s="3"/>
      <c r="L1473" s="3" t="str">
        <f t="array" ref="L1473">(IF(ISBLANK(INDEX(Table34[Mean years of education (years)],MATCH(MAX(IF(Table34[Country]=B1473,Table34[Year],0)),IF(Table34[Country]=B1473,Table34[Year],"")))),"",INDEX(Table34[Mean years of education (years)],MATCH(MAX(IF(Table34[Country]=B1473,Table34[Year],0)),IF(Table34[Country]=B1473,Table34[Year],"")))))</f>
        <v/>
      </c>
      <c r="M1473" s="3">
        <f t="shared" ref="M1473:M1536" si="51">IF(ISNUMBER(J1473),J1473,IF(ISNUMBER(K1473),K1473,IF(ISBLANK(L1473),"",L1473)))</f>
        <v>11.76732</v>
      </c>
    </row>
    <row r="1474" spans="1:13" ht="30.6" x14ac:dyDescent="0.25">
      <c r="A1474" s="2" t="s">
        <v>215</v>
      </c>
      <c r="B1474" s="2" t="s">
        <v>124</v>
      </c>
      <c r="C1474" s="3">
        <v>11.62923</v>
      </c>
      <c r="D1474" s="3">
        <v>11.64386</v>
      </c>
      <c r="E1474" s="3">
        <v>11.71059</v>
      </c>
      <c r="F1474" s="3">
        <v>11.731479999999999</v>
      </c>
      <c r="G1474" s="3">
        <v>11.76807</v>
      </c>
      <c r="H1474" s="3">
        <v>11.82602</v>
      </c>
      <c r="I1474" s="3"/>
      <c r="J1474" s="3">
        <f t="shared" si="50"/>
        <v>11.82602</v>
      </c>
      <c r="K1474" s="3"/>
      <c r="L1474" s="3" t="str">
        <f t="array" ref="L1474">(IF(ISBLANK(INDEX(Table34[Mean years of education (years)],MATCH(MAX(IF(Table34[Country]=B1474,Table34[Year],0)),IF(Table34[Country]=B1474,Table34[Year],"")))),"",INDEX(Table34[Mean years of education (years)],MATCH(MAX(IF(Table34[Country]=B1474,Table34[Year],0)),IF(Table34[Country]=B1474,Table34[Year],"")))))</f>
        <v/>
      </c>
      <c r="M1474" s="3">
        <f t="shared" si="51"/>
        <v>11.82602</v>
      </c>
    </row>
    <row r="1475" spans="1:13" ht="30.6" x14ac:dyDescent="0.25">
      <c r="A1475" s="2" t="s">
        <v>215</v>
      </c>
      <c r="B1475" s="2" t="s">
        <v>15</v>
      </c>
      <c r="C1475" s="4">
        <v>12.004300000000001</v>
      </c>
      <c r="D1475" s="4"/>
      <c r="E1475" s="4"/>
      <c r="F1475" s="4"/>
      <c r="G1475" s="4"/>
      <c r="H1475" s="4"/>
      <c r="I1475" s="4"/>
      <c r="J1475" s="4">
        <f t="shared" si="50"/>
        <v>12.004300000000001</v>
      </c>
      <c r="K1475" s="4"/>
      <c r="L1475" s="4" t="str">
        <f t="array" ref="L1475">(IF(ISERROR(INDEX(Table34[Mean years of education (years)],MATCH(MAX(IF(Table34[Country]=B1475,Table34[Year],0)),IF(Table34[Country]=B1475,Table34[Year],"")))),"",INDEX(Table34[Mean years of education (years)],MATCH(MAX(IF(Table34[Country]=B1475,Table34[Year],0)),IF(Table34[Country]=B1475,Table34[Year],"")))))</f>
        <v/>
      </c>
      <c r="M1475" s="4">
        <f t="shared" si="51"/>
        <v>12.004300000000001</v>
      </c>
    </row>
    <row r="1476" spans="1:13" ht="30.6" x14ac:dyDescent="0.25">
      <c r="A1476" s="2" t="s">
        <v>215</v>
      </c>
      <c r="B1476" s="2" t="s">
        <v>78</v>
      </c>
      <c r="C1476" s="3"/>
      <c r="D1476" s="3"/>
      <c r="E1476" s="3"/>
      <c r="F1476" s="5">
        <v>12.30251</v>
      </c>
      <c r="G1476" s="3">
        <v>11.968360000000001</v>
      </c>
      <c r="H1476" s="3">
        <v>12.07175</v>
      </c>
      <c r="I1476" s="3"/>
      <c r="J1476" s="3">
        <f t="shared" si="50"/>
        <v>12.07175</v>
      </c>
      <c r="K1476" s="3"/>
      <c r="L1476" s="3" t="str">
        <f t="array" ref="L1476">(IF(ISBLANK(INDEX(Table34[Mean years of education (years)],MATCH(MAX(IF(Table34[Country]=B1476,Table34[Year],0)),IF(Table34[Country]=B1476,Table34[Year],"")))),"",INDEX(Table34[Mean years of education (years)],MATCH(MAX(IF(Table34[Country]=B1476,Table34[Year],0)),IF(Table34[Country]=B1476,Table34[Year],"")))))</f>
        <v/>
      </c>
      <c r="M1476" s="3">
        <f t="shared" si="51"/>
        <v>12.07175</v>
      </c>
    </row>
    <row r="1477" spans="1:13" ht="30.6" x14ac:dyDescent="0.25">
      <c r="A1477" s="2" t="s">
        <v>215</v>
      </c>
      <c r="B1477" s="2" t="s">
        <v>38</v>
      </c>
      <c r="C1477" s="3">
        <v>9.8013200000000005</v>
      </c>
      <c r="D1477" s="3"/>
      <c r="E1477" s="3"/>
      <c r="F1477" s="3">
        <v>9.9148800000000001</v>
      </c>
      <c r="G1477" s="3"/>
      <c r="H1477" s="3"/>
      <c r="I1477" s="3"/>
      <c r="J1477" s="3">
        <f t="shared" si="50"/>
        <v>9.9148800000000001</v>
      </c>
      <c r="K1477" s="3"/>
      <c r="L1477" s="3">
        <f t="array" ref="L1477">(IF(ISERROR(INDEX(Table34[Mean years of education (years)],MATCH(MAX(IF(Table34[Country]=B1477,Table34[Year],0)),IF(Table34[Country]=B1477,Table34[Year],"")))),"",INDEX(Table34[Mean years of education (years)],MATCH(MAX(IF(Table34[Country]=B1477,Table34[Year],0)),IF(Table34[Country]=B1477,Table34[Year],"")))))</f>
        <v>12.901249999999999</v>
      </c>
      <c r="M1477" s="3">
        <f t="shared" si="51"/>
        <v>9.9148800000000001</v>
      </c>
    </row>
    <row r="1478" spans="1:13" ht="30.6" x14ac:dyDescent="0.25">
      <c r="A1478" s="2" t="s">
        <v>215</v>
      </c>
      <c r="B1478" s="2" t="s">
        <v>12</v>
      </c>
      <c r="C1478" s="3"/>
      <c r="D1478" s="3"/>
      <c r="E1478" s="5">
        <v>12.645149999999999</v>
      </c>
      <c r="F1478" s="3"/>
      <c r="G1478" s="3"/>
      <c r="H1478" s="5">
        <v>12.18873</v>
      </c>
      <c r="I1478" s="3"/>
      <c r="J1478" s="3">
        <f t="shared" si="50"/>
        <v>12.18873</v>
      </c>
      <c r="K1478" s="3"/>
      <c r="L1478" s="3" t="str">
        <f t="array" ref="L1478">(IF(ISBLANK(INDEX(Table34[Mean years of education (years)],MATCH(MAX(IF(Table34[Country]=B1478,Table34[Year],0)),IF(Table34[Country]=B1478,Table34[Year],"")))),"",INDEX(Table34[Mean years of education (years)],MATCH(MAX(IF(Table34[Country]=B1478,Table34[Year],0)),IF(Table34[Country]=B1478,Table34[Year],"")))))</f>
        <v/>
      </c>
      <c r="M1478" s="3">
        <f t="shared" si="51"/>
        <v>12.18873</v>
      </c>
    </row>
    <row r="1479" spans="1:13" ht="30.6" x14ac:dyDescent="0.25">
      <c r="A1479" s="2" t="s">
        <v>215</v>
      </c>
      <c r="B1479" s="2" t="s">
        <v>94</v>
      </c>
      <c r="C1479" s="3"/>
      <c r="D1479" s="3"/>
      <c r="E1479" s="3"/>
      <c r="F1479" s="3"/>
      <c r="G1479" s="3"/>
      <c r="H1479" s="3"/>
      <c r="I1479" s="3"/>
      <c r="J1479" s="3" t="str">
        <f t="shared" si="50"/>
        <v/>
      </c>
      <c r="K1479" s="3"/>
      <c r="L1479" s="3">
        <f t="array" ref="L1479">(IF(ISERROR(INDEX(Table34[Mean years of education (years)],MATCH(MAX(IF(Table34[Country]=B1479,Table34[Year],0)),IF(Table34[Country]=B1479,Table34[Year],"")))),"",INDEX(Table34[Mean years of education (years)],MATCH(MAX(IF(Table34[Country]=B1479,Table34[Year],0)),IF(Table34[Country]=B1479,Table34[Year],"")))))</f>
        <v>12.259510000000001</v>
      </c>
      <c r="M1479" s="3">
        <f t="shared" si="51"/>
        <v>12.259510000000001</v>
      </c>
    </row>
    <row r="1480" spans="1:13" ht="30.6" x14ac:dyDescent="0.25">
      <c r="A1480" s="2" t="s">
        <v>215</v>
      </c>
      <c r="B1480" s="2" t="s">
        <v>160</v>
      </c>
      <c r="C1480" s="3">
        <v>11.84159</v>
      </c>
      <c r="D1480" s="3">
        <v>11.999470000000001</v>
      </c>
      <c r="E1480" s="3">
        <v>12.10336</v>
      </c>
      <c r="F1480" s="3">
        <v>12.208970000000001</v>
      </c>
      <c r="G1480" s="3">
        <v>12.27722</v>
      </c>
      <c r="H1480" s="3"/>
      <c r="I1480" s="3"/>
      <c r="J1480" s="3">
        <f t="shared" si="50"/>
        <v>12.27722</v>
      </c>
      <c r="K1480" s="3"/>
      <c r="L1480" s="3" t="str">
        <f t="array" ref="L1480">(IF(ISBLANK(INDEX(Table34[Mean years of education (years)],MATCH(MAX(IF(Table34[Country]=B1480,Table34[Year],0)),IF(Table34[Country]=B1480,Table34[Year],"")))),"",INDEX(Table34[Mean years of education (years)],MATCH(MAX(IF(Table34[Country]=B1480,Table34[Year],0)),IF(Table34[Country]=B1480,Table34[Year],"")))))</f>
        <v/>
      </c>
      <c r="M1480" s="3">
        <f t="shared" si="51"/>
        <v>12.27722</v>
      </c>
    </row>
    <row r="1481" spans="1:13" ht="30.6" x14ac:dyDescent="0.25">
      <c r="A1481" s="2" t="s">
        <v>215</v>
      </c>
      <c r="B1481" s="2" t="s">
        <v>175</v>
      </c>
      <c r="C1481" s="4"/>
      <c r="D1481" s="4"/>
      <c r="E1481" s="4"/>
      <c r="F1481" s="4"/>
      <c r="G1481" s="4"/>
      <c r="H1481" s="4"/>
      <c r="I1481" s="4"/>
      <c r="J1481" s="4" t="str">
        <f t="shared" si="50"/>
        <v/>
      </c>
      <c r="K1481" s="4"/>
      <c r="L1481" s="4">
        <f t="array" ref="L1481">(IF(ISERROR(INDEX(Table34[Mean years of education (years)],MATCH(MAX(IF(Table34[Country]=B1481,Table34[Year],0)),IF(Table34[Country]=B1481,Table34[Year],"")))),"",INDEX(Table34[Mean years of education (years)],MATCH(MAX(IF(Table34[Country]=B1481,Table34[Year],0)),IF(Table34[Country]=B1481,Table34[Year],"")))))</f>
        <v>12.28579</v>
      </c>
      <c r="M1481" s="4">
        <f t="shared" si="51"/>
        <v>12.28579</v>
      </c>
    </row>
    <row r="1482" spans="1:13" ht="30.6" x14ac:dyDescent="0.25">
      <c r="A1482" s="2" t="s">
        <v>215</v>
      </c>
      <c r="B1482" s="2" t="s">
        <v>18</v>
      </c>
      <c r="C1482" s="3"/>
      <c r="D1482" s="3"/>
      <c r="E1482" s="3"/>
      <c r="F1482" s="3"/>
      <c r="G1482" s="3"/>
      <c r="H1482" s="3"/>
      <c r="I1482" s="3"/>
      <c r="J1482" s="3" t="str">
        <f t="shared" si="50"/>
        <v/>
      </c>
      <c r="K1482" s="3"/>
      <c r="L1482" s="3">
        <f t="array" ref="L1482">(IF(ISERROR(INDEX(Table34[Mean years of education (years)],MATCH(MAX(IF(Table34[Country]=B1482,Table34[Year],0)),IF(Table34[Country]=B1482,Table34[Year],"")))),"",INDEX(Table34[Mean years of education (years)],MATCH(MAX(IF(Table34[Country]=B1482,Table34[Year],0)),IF(Table34[Country]=B1482,Table34[Year],"")))))</f>
        <v>12.41267</v>
      </c>
      <c r="M1482" s="3">
        <f t="shared" si="51"/>
        <v>12.41267</v>
      </c>
    </row>
    <row r="1483" spans="1:13" ht="30.6" x14ac:dyDescent="0.25">
      <c r="A1483" s="2" t="s">
        <v>215</v>
      </c>
      <c r="B1483" s="2" t="s">
        <v>170</v>
      </c>
      <c r="C1483" s="3">
        <v>12.05871</v>
      </c>
      <c r="D1483" s="3">
        <v>12.14578</v>
      </c>
      <c r="E1483" s="3">
        <v>12.234030000000001</v>
      </c>
      <c r="F1483" s="3">
        <v>12.296340000000001</v>
      </c>
      <c r="G1483" s="3">
        <v>12.372389999999999</v>
      </c>
      <c r="H1483" s="3">
        <v>12.448370000000001</v>
      </c>
      <c r="I1483" s="3"/>
      <c r="J1483" s="3">
        <f t="shared" si="50"/>
        <v>12.448370000000001</v>
      </c>
      <c r="K1483" s="3"/>
      <c r="L1483" s="3" t="str">
        <f t="array" ref="L1483">(IF(ISBLANK(INDEX(Table34[Mean years of education (years)],MATCH(MAX(IF(Table34[Country]=B1483,Table34[Year],0)),IF(Table34[Country]=B1483,Table34[Year],"")))),"",INDEX(Table34[Mean years of education (years)],MATCH(MAX(IF(Table34[Country]=B1483,Table34[Year],0)),IF(Table34[Country]=B1483,Table34[Year],"")))))</f>
        <v/>
      </c>
      <c r="M1483" s="3">
        <f t="shared" si="51"/>
        <v>12.448370000000001</v>
      </c>
    </row>
    <row r="1484" spans="1:13" ht="30.6" x14ac:dyDescent="0.25">
      <c r="A1484" s="2" t="s">
        <v>215</v>
      </c>
      <c r="B1484" s="2" t="s">
        <v>159</v>
      </c>
      <c r="C1484" s="4"/>
      <c r="D1484" s="4">
        <v>12.32076</v>
      </c>
      <c r="E1484" s="4">
        <v>12.2325</v>
      </c>
      <c r="F1484" s="4"/>
      <c r="G1484" s="4">
        <v>12.286210000000001</v>
      </c>
      <c r="H1484" s="4">
        <v>12.541359999999999</v>
      </c>
      <c r="I1484" s="4"/>
      <c r="J1484" s="4">
        <f t="shared" si="50"/>
        <v>12.541359999999999</v>
      </c>
      <c r="K1484" s="4"/>
      <c r="L1484" s="4" t="str">
        <f t="array" ref="L1484">(IF(ISBLANK(INDEX(Table34[Mean years of education (years)],MATCH(MAX(IF(Table34[Country]=B1484,Table34[Year],0)),IF(Table34[Country]=B1484,Table34[Year],"")))),"",INDEX(Table34[Mean years of education (years)],MATCH(MAX(IF(Table34[Country]=B1484,Table34[Year],0)),IF(Table34[Country]=B1484,Table34[Year],"")))))</f>
        <v/>
      </c>
      <c r="M1484" s="4">
        <f t="shared" si="51"/>
        <v>12.541359999999999</v>
      </c>
    </row>
    <row r="1485" spans="1:13" ht="30.6" x14ac:dyDescent="0.25">
      <c r="A1485" s="2" t="s">
        <v>215</v>
      </c>
      <c r="B1485" s="2" t="s">
        <v>51</v>
      </c>
      <c r="C1485" s="4"/>
      <c r="D1485" s="4"/>
      <c r="E1485" s="4"/>
      <c r="F1485" s="4"/>
      <c r="G1485" s="6">
        <v>12.241669999999999</v>
      </c>
      <c r="H1485" s="6">
        <v>12.550520000000001</v>
      </c>
      <c r="I1485" s="4"/>
      <c r="J1485" s="4">
        <f t="shared" si="50"/>
        <v>12.550520000000001</v>
      </c>
      <c r="K1485" s="4"/>
      <c r="L1485" s="4" t="str">
        <f t="array" ref="L1485">(IF(ISBLANK(INDEX(Table34[Mean years of education (years)],MATCH(MAX(IF(Table34[Country]=B1485,Table34[Year],0)),IF(Table34[Country]=B1485,Table34[Year],"")))),"",INDEX(Table34[Mean years of education (years)],MATCH(MAX(IF(Table34[Country]=B1485,Table34[Year],0)),IF(Table34[Country]=B1485,Table34[Year],"")))))</f>
        <v/>
      </c>
      <c r="M1485" s="4">
        <f t="shared" si="51"/>
        <v>12.550520000000001</v>
      </c>
    </row>
    <row r="1486" spans="1:13" ht="30.6" x14ac:dyDescent="0.25">
      <c r="A1486" s="2" t="s">
        <v>215</v>
      </c>
      <c r="B1486" s="2" t="s">
        <v>187</v>
      </c>
      <c r="C1486" s="4">
        <v>13.10881</v>
      </c>
      <c r="D1486" s="4">
        <v>12.94913</v>
      </c>
      <c r="E1486" s="4">
        <v>12.916399999999999</v>
      </c>
      <c r="F1486" s="4">
        <v>12.09723</v>
      </c>
      <c r="G1486" s="4">
        <v>12.599640000000001</v>
      </c>
      <c r="H1486" s="4"/>
      <c r="I1486" s="4"/>
      <c r="J1486" s="4">
        <f t="shared" si="50"/>
        <v>12.599640000000001</v>
      </c>
      <c r="K1486" s="4"/>
      <c r="L1486" s="4" t="str">
        <f t="array" ref="L1486">(IF(ISBLANK(INDEX(Table34[Mean years of education (years)],MATCH(MAX(IF(Table34[Country]=B1486,Table34[Year],0)),IF(Table34[Country]=B1486,Table34[Year],"")))),"",INDEX(Table34[Mean years of education (years)],MATCH(MAX(IF(Table34[Country]=B1486,Table34[Year],0)),IF(Table34[Country]=B1486,Table34[Year],"")))))</f>
        <v/>
      </c>
      <c r="M1486" s="4">
        <f t="shared" si="51"/>
        <v>12.599640000000001</v>
      </c>
    </row>
    <row r="1487" spans="1:13" ht="30.6" x14ac:dyDescent="0.25">
      <c r="A1487" s="2" t="s">
        <v>215</v>
      </c>
      <c r="B1487" s="2" t="s">
        <v>48</v>
      </c>
      <c r="C1487" s="3"/>
      <c r="D1487" s="3"/>
      <c r="E1487" s="3">
        <v>12.38063</v>
      </c>
      <c r="F1487" s="3">
        <v>12.481870000000001</v>
      </c>
      <c r="G1487" s="3">
        <v>11.375</v>
      </c>
      <c r="H1487" s="3">
        <v>12.629149999999999</v>
      </c>
      <c r="I1487" s="3"/>
      <c r="J1487" s="3">
        <f t="shared" si="50"/>
        <v>12.629149999999999</v>
      </c>
      <c r="K1487" s="3"/>
      <c r="L1487" s="3" t="str">
        <f t="array" ref="L1487">(IF(ISBLANK(INDEX(Table34[Mean years of education (years)],MATCH(MAX(IF(Table34[Country]=B1487,Table34[Year],0)),IF(Table34[Country]=B1487,Table34[Year],"")))),"",INDEX(Table34[Mean years of education (years)],MATCH(MAX(IF(Table34[Country]=B1487,Table34[Year],0)),IF(Table34[Country]=B1487,Table34[Year],"")))))</f>
        <v/>
      </c>
      <c r="M1487" s="3">
        <f t="shared" si="51"/>
        <v>12.629149999999999</v>
      </c>
    </row>
    <row r="1488" spans="1:13" ht="30.6" x14ac:dyDescent="0.25">
      <c r="A1488" s="2" t="s">
        <v>215</v>
      </c>
      <c r="B1488" s="2" t="s">
        <v>67</v>
      </c>
      <c r="C1488" s="4"/>
      <c r="D1488" s="4"/>
      <c r="E1488" s="4">
        <v>12.841010000000001</v>
      </c>
      <c r="F1488" s="4"/>
      <c r="G1488" s="4">
        <v>12.651619999999999</v>
      </c>
      <c r="H1488" s="4"/>
      <c r="I1488" s="4"/>
      <c r="J1488" s="4">
        <f t="shared" si="50"/>
        <v>12.651619999999999</v>
      </c>
      <c r="K1488" s="4"/>
      <c r="L1488" s="4" t="str">
        <f t="array" ref="L1488">(IF(ISBLANK(INDEX(Table34[Mean years of education (years)],MATCH(MAX(IF(Table34[Country]=B1488,Table34[Year],0)),IF(Table34[Country]=B1488,Table34[Year],"")))),"",INDEX(Table34[Mean years of education (years)],MATCH(MAX(IF(Table34[Country]=B1488,Table34[Year],0)),IF(Table34[Country]=B1488,Table34[Year],"")))))</f>
        <v/>
      </c>
      <c r="M1488" s="4">
        <f t="shared" si="51"/>
        <v>12.651619999999999</v>
      </c>
    </row>
    <row r="1489" spans="1:13" ht="30.6" x14ac:dyDescent="0.25">
      <c r="A1489" s="2" t="s">
        <v>215</v>
      </c>
      <c r="B1489" s="2" t="s">
        <v>139</v>
      </c>
      <c r="C1489" s="4">
        <v>12.423249999999999</v>
      </c>
      <c r="D1489" s="4">
        <v>12.17427</v>
      </c>
      <c r="E1489" s="4">
        <v>12.504569999999999</v>
      </c>
      <c r="F1489" s="4">
        <v>12.651899999999999</v>
      </c>
      <c r="G1489" s="4">
        <v>12.71219</v>
      </c>
      <c r="H1489" s="4"/>
      <c r="I1489" s="4"/>
      <c r="J1489" s="4">
        <f t="shared" si="50"/>
        <v>12.71219</v>
      </c>
      <c r="K1489" s="4"/>
      <c r="L1489" s="4" t="str">
        <f t="array" ref="L1489">(IF(ISBLANK(INDEX(Table34[Mean years of education (years)],MATCH(MAX(IF(Table34[Country]=B1489,Table34[Year],0)),IF(Table34[Country]=B1489,Table34[Year],"")))),"",INDEX(Table34[Mean years of education (years)],MATCH(MAX(IF(Table34[Country]=B1489,Table34[Year],0)),IF(Table34[Country]=B1489,Table34[Year],"")))))</f>
        <v/>
      </c>
      <c r="M1489" s="4">
        <f t="shared" si="51"/>
        <v>12.71219</v>
      </c>
    </row>
    <row r="1490" spans="1:13" ht="30.6" x14ac:dyDescent="0.25">
      <c r="A1490" s="2" t="s">
        <v>215</v>
      </c>
      <c r="B1490" s="2" t="s">
        <v>129</v>
      </c>
      <c r="C1490" s="4"/>
      <c r="D1490" s="4"/>
      <c r="E1490" s="4"/>
      <c r="F1490" s="4"/>
      <c r="G1490" s="4">
        <v>12.775840000000001</v>
      </c>
      <c r="H1490" s="4">
        <v>12.84999</v>
      </c>
      <c r="I1490" s="4"/>
      <c r="J1490" s="4">
        <f t="shared" si="50"/>
        <v>12.84999</v>
      </c>
      <c r="K1490" s="4"/>
      <c r="L1490" s="4" t="str">
        <f t="array" ref="L1490">(IF(ISBLANK(INDEX(Table34[Mean years of education (years)],MATCH(MAX(IF(Table34[Country]=B1490,Table34[Year],0)),IF(Table34[Country]=B1490,Table34[Year],"")))),"",INDEX(Table34[Mean years of education (years)],MATCH(MAX(IF(Table34[Country]=B1490,Table34[Year],0)),IF(Table34[Country]=B1490,Table34[Year],"")))))</f>
        <v/>
      </c>
      <c r="M1490" s="4">
        <f t="shared" si="51"/>
        <v>12.84999</v>
      </c>
    </row>
    <row r="1491" spans="1:13" ht="30.6" x14ac:dyDescent="0.25">
      <c r="A1491" s="2" t="s">
        <v>215</v>
      </c>
      <c r="B1491" s="2" t="s">
        <v>102</v>
      </c>
      <c r="C1491" s="3">
        <v>12.404540000000001</v>
      </c>
      <c r="D1491" s="3">
        <v>12.52932</v>
      </c>
      <c r="E1491" s="3">
        <v>12.541700000000001</v>
      </c>
      <c r="F1491" s="3">
        <v>12.560409999999999</v>
      </c>
      <c r="G1491" s="3">
        <v>12.7898</v>
      </c>
      <c r="H1491" s="3">
        <v>12.85515</v>
      </c>
      <c r="I1491" s="3"/>
      <c r="J1491" s="3">
        <f t="shared" si="50"/>
        <v>12.85515</v>
      </c>
      <c r="K1491" s="3"/>
      <c r="L1491" s="3" t="str">
        <f t="array" ref="L1491">(IF(ISBLANK(INDEX(Table34[Mean years of education (years)],MATCH(MAX(IF(Table34[Country]=B1491,Table34[Year],0)),IF(Table34[Country]=B1491,Table34[Year],"")))),"",INDEX(Table34[Mean years of education (years)],MATCH(MAX(IF(Table34[Country]=B1491,Table34[Year],0)),IF(Table34[Country]=B1491,Table34[Year],"")))))</f>
        <v/>
      </c>
      <c r="M1491" s="3">
        <f t="shared" si="51"/>
        <v>12.85515</v>
      </c>
    </row>
    <row r="1492" spans="1:13" ht="30.6" x14ac:dyDescent="0.25">
      <c r="A1492" s="2" t="s">
        <v>215</v>
      </c>
      <c r="B1492" s="2" t="s">
        <v>85</v>
      </c>
      <c r="C1492" s="4">
        <v>12.46625</v>
      </c>
      <c r="D1492" s="4">
        <v>12.558439999999999</v>
      </c>
      <c r="E1492" s="4">
        <v>12.66029</v>
      </c>
      <c r="F1492" s="4">
        <v>12.7842</v>
      </c>
      <c r="G1492" s="4">
        <v>12.91297</v>
      </c>
      <c r="H1492" s="4">
        <v>12.9625</v>
      </c>
      <c r="I1492" s="4"/>
      <c r="J1492" s="4">
        <f t="shared" si="50"/>
        <v>12.9625</v>
      </c>
      <c r="K1492" s="4"/>
      <c r="L1492" s="4" t="str">
        <f t="array" ref="L1492">(IF(ISBLANK(INDEX(Table34[Mean years of education (years)],MATCH(MAX(IF(Table34[Country]=B1492,Table34[Year],0)),IF(Table34[Country]=B1492,Table34[Year],"")))),"",INDEX(Table34[Mean years of education (years)],MATCH(MAX(IF(Table34[Country]=B1492,Table34[Year],0)),IF(Table34[Country]=B1492,Table34[Year],"")))))</f>
        <v/>
      </c>
      <c r="M1492" s="4">
        <f t="shared" si="51"/>
        <v>12.9625</v>
      </c>
    </row>
    <row r="1493" spans="1:13" ht="30.6" x14ac:dyDescent="0.25">
      <c r="A1493" s="2" t="s">
        <v>215</v>
      </c>
      <c r="B1493" s="2" t="s">
        <v>132</v>
      </c>
      <c r="C1493" s="3"/>
      <c r="D1493" s="3"/>
      <c r="E1493" s="3"/>
      <c r="F1493" s="3">
        <v>13.01102</v>
      </c>
      <c r="G1493" s="3"/>
      <c r="H1493" s="3"/>
      <c r="I1493" s="3"/>
      <c r="J1493" s="3">
        <f t="shared" si="50"/>
        <v>13.01102</v>
      </c>
      <c r="K1493" s="3"/>
      <c r="L1493" s="3" t="str">
        <f t="array" ref="L1493">(IF(ISERROR(INDEX(Table34[Mean years of education (years)],MATCH(MAX(IF(Table34[Country]=B1493,Table34[Year],0)),IF(Table34[Country]=B1493,Table34[Year],"")))),"",INDEX(Table34[Mean years of education (years)],MATCH(MAX(IF(Table34[Country]=B1493,Table34[Year],0)),IF(Table34[Country]=B1493,Table34[Year],"")))))</f>
        <v/>
      </c>
      <c r="M1493" s="3">
        <f t="shared" si="51"/>
        <v>13.01102</v>
      </c>
    </row>
    <row r="1494" spans="1:13" ht="30.6" x14ac:dyDescent="0.25">
      <c r="A1494" s="2" t="s">
        <v>215</v>
      </c>
      <c r="B1494" s="2" t="s">
        <v>19</v>
      </c>
      <c r="C1494" s="4"/>
      <c r="D1494" s="4"/>
      <c r="E1494" s="4"/>
      <c r="F1494" s="4"/>
      <c r="G1494" s="4"/>
      <c r="H1494" s="4"/>
      <c r="I1494" s="4"/>
      <c r="J1494" s="4" t="str">
        <f t="shared" si="50"/>
        <v/>
      </c>
      <c r="K1494" s="4"/>
      <c r="L1494" s="4">
        <f t="array" ref="L1494">(IF(ISERROR(INDEX(Table34[Mean years of education (years)],MATCH(MAX(IF(Table34[Country]=B1494,Table34[Year],0)),IF(Table34[Country]=B1494,Table34[Year],"")))),"",INDEX(Table34[Mean years of education (years)],MATCH(MAX(IF(Table34[Country]=B1494,Table34[Year],0)),IF(Table34[Country]=B1494,Table34[Year],"")))))</f>
        <v>13.12575</v>
      </c>
      <c r="M1494" s="4">
        <f t="shared" si="51"/>
        <v>13.12575</v>
      </c>
    </row>
    <row r="1495" spans="1:13" ht="30.6" x14ac:dyDescent="0.25">
      <c r="A1495" s="2" t="s">
        <v>215</v>
      </c>
      <c r="B1495" s="2" t="s">
        <v>171</v>
      </c>
      <c r="C1495" s="4"/>
      <c r="D1495" s="4"/>
      <c r="E1495" s="4"/>
      <c r="F1495" s="4"/>
      <c r="G1495" s="4">
        <v>13.14133</v>
      </c>
      <c r="H1495" s="4">
        <v>13.299899999999999</v>
      </c>
      <c r="I1495" s="4"/>
      <c r="J1495" s="4">
        <f t="shared" si="50"/>
        <v>13.299899999999999</v>
      </c>
      <c r="K1495" s="4"/>
      <c r="L1495" s="4" t="str">
        <f t="array" ref="L1495">(IF(ISBLANK(INDEX(Table34[Mean years of education (years)],MATCH(MAX(IF(Table34[Country]=B1495,Table34[Year],0)),IF(Table34[Country]=B1495,Table34[Year],"")))),"",INDEX(Table34[Mean years of education (years)],MATCH(MAX(IF(Table34[Country]=B1495,Table34[Year],0)),IF(Table34[Country]=B1495,Table34[Year],"")))))</f>
        <v/>
      </c>
      <c r="M1495" s="4">
        <f t="shared" si="51"/>
        <v>13.299899999999999</v>
      </c>
    </row>
    <row r="1496" spans="1:13" ht="30.6" x14ac:dyDescent="0.25">
      <c r="A1496" s="2" t="s">
        <v>215</v>
      </c>
      <c r="B1496" s="2" t="s">
        <v>90</v>
      </c>
      <c r="C1496" s="3"/>
      <c r="D1496" s="3"/>
      <c r="E1496" s="3"/>
      <c r="F1496" s="3"/>
      <c r="G1496" s="3"/>
      <c r="H1496" s="3"/>
      <c r="I1496" s="3"/>
      <c r="J1496" s="3" t="str">
        <f t="shared" si="50"/>
        <v/>
      </c>
      <c r="K1496" s="3"/>
      <c r="L1496" s="3">
        <f t="array" ref="L1496">(IF(ISERROR(INDEX(Table34[Mean years of education (years)],MATCH(MAX(IF(Table34[Country]=B1496,Table34[Year],0)),IF(Table34[Country]=B1496,Table34[Year],"")))),"",INDEX(Table34[Mean years of education (years)],MATCH(MAX(IF(Table34[Country]=B1496,Table34[Year],0)),IF(Table34[Country]=B1496,Table34[Year],"")))))</f>
        <v>13.37884</v>
      </c>
      <c r="M1496" s="3">
        <f t="shared" si="51"/>
        <v>13.37884</v>
      </c>
    </row>
    <row r="1497" spans="1:13" ht="30.6" x14ac:dyDescent="0.25">
      <c r="A1497" s="2" t="s">
        <v>215</v>
      </c>
      <c r="B1497" s="2" t="s">
        <v>189</v>
      </c>
      <c r="C1497" s="4">
        <v>13.328250000000001</v>
      </c>
      <c r="D1497" s="4">
        <v>13.36673</v>
      </c>
      <c r="E1497" s="4">
        <v>13.39601</v>
      </c>
      <c r="F1497" s="4">
        <v>13.46204</v>
      </c>
      <c r="G1497" s="4">
        <v>13.502050000000001</v>
      </c>
      <c r="H1497" s="4">
        <v>13.5351</v>
      </c>
      <c r="I1497" s="4"/>
      <c r="J1497" s="4">
        <f t="shared" si="50"/>
        <v>13.5351</v>
      </c>
      <c r="K1497" s="4"/>
      <c r="L1497" s="4" t="str">
        <f t="array" ref="L1497">(IF(ISBLANK(INDEX(Table34[Mean years of education (years)],MATCH(MAX(IF(Table34[Country]=B1497,Table34[Year],0)),IF(Table34[Country]=B1497,Table34[Year],"")))),"",INDEX(Table34[Mean years of education (years)],MATCH(MAX(IF(Table34[Country]=B1497,Table34[Year],0)),IF(Table34[Country]=B1497,Table34[Year],"")))))</f>
        <v/>
      </c>
      <c r="M1497" s="4">
        <f t="shared" si="51"/>
        <v>13.5351</v>
      </c>
    </row>
    <row r="1498" spans="1:13" ht="30.6" x14ac:dyDescent="0.25">
      <c r="A1498" s="2" t="s">
        <v>215</v>
      </c>
      <c r="B1498" s="2" t="s">
        <v>96</v>
      </c>
      <c r="C1498" s="3"/>
      <c r="D1498" s="3"/>
      <c r="E1498" s="3"/>
      <c r="F1498" s="3"/>
      <c r="G1498" s="3"/>
      <c r="H1498" s="5">
        <v>13.657679999999999</v>
      </c>
      <c r="I1498" s="3"/>
      <c r="J1498" s="3">
        <f t="shared" si="50"/>
        <v>13.657679999999999</v>
      </c>
      <c r="K1498" s="3"/>
      <c r="L1498" s="3" t="str">
        <f t="array" ref="L1498">(IF(ISBLANK(INDEX(Table34[Mean years of education (years)],MATCH(MAX(IF(Table34[Country]=B1498,Table34[Year],0)),IF(Table34[Country]=B1498,Table34[Year],"")))),"",INDEX(Table34[Mean years of education (years)],MATCH(MAX(IF(Table34[Country]=B1498,Table34[Year],0)),IF(Table34[Country]=B1498,Table34[Year],"")))))</f>
        <v/>
      </c>
      <c r="M1498" s="3">
        <f t="shared" si="51"/>
        <v>13.657679999999999</v>
      </c>
    </row>
    <row r="1499" spans="1:13" ht="30.6" x14ac:dyDescent="0.25">
      <c r="A1499" s="2" t="s">
        <v>215</v>
      </c>
      <c r="B1499" s="2" t="s">
        <v>68</v>
      </c>
      <c r="C1499" s="3">
        <v>13.374409999999999</v>
      </c>
      <c r="D1499" s="3">
        <v>13.490970000000001</v>
      </c>
      <c r="E1499" s="3">
        <v>13.554029999999999</v>
      </c>
      <c r="F1499" s="3">
        <v>13.611599999999999</v>
      </c>
      <c r="G1499" s="3">
        <v>13.59667</v>
      </c>
      <c r="H1499" s="3">
        <v>13.664239999999999</v>
      </c>
      <c r="I1499" s="3"/>
      <c r="J1499" s="3">
        <f t="shared" si="50"/>
        <v>13.664239999999999</v>
      </c>
      <c r="K1499" s="3"/>
      <c r="L1499" s="3" t="str">
        <f t="array" ref="L1499">(IF(ISBLANK(INDEX(Table34[Mean years of education (years)],MATCH(MAX(IF(Table34[Country]=B1499,Table34[Year],0)),IF(Table34[Country]=B1499,Table34[Year],"")))),"",INDEX(Table34[Mean years of education (years)],MATCH(MAX(IF(Table34[Country]=B1499,Table34[Year],0)),IF(Table34[Country]=B1499,Table34[Year],"")))))</f>
        <v/>
      </c>
      <c r="M1499" s="3">
        <f t="shared" si="51"/>
        <v>13.664239999999999</v>
      </c>
    </row>
    <row r="1500" spans="1:13" ht="30.6" x14ac:dyDescent="0.25">
      <c r="A1500" s="2" t="s">
        <v>215</v>
      </c>
      <c r="B1500" s="2" t="s">
        <v>185</v>
      </c>
      <c r="C1500" s="4"/>
      <c r="D1500" s="4"/>
      <c r="E1500" s="4"/>
      <c r="F1500" s="4"/>
      <c r="G1500" s="4"/>
      <c r="H1500" s="4"/>
      <c r="I1500" s="4"/>
      <c r="J1500" s="4" t="str">
        <f t="shared" si="50"/>
        <v/>
      </c>
      <c r="K1500" s="4"/>
      <c r="L1500" s="4">
        <f t="array" ref="L1500">(IF(ISERROR(INDEX(Table34[Mean years of education (years)],MATCH(MAX(IF(Table34[Country]=B1500,Table34[Year],0)),IF(Table34[Country]=B1500,Table34[Year],"")))),"",INDEX(Table34[Mean years of education (years)],MATCH(MAX(IF(Table34[Country]=B1500,Table34[Year],0)),IF(Table34[Country]=B1500,Table34[Year],"")))))</f>
        <v>14.12283</v>
      </c>
      <c r="M1500" s="4">
        <f t="shared" si="51"/>
        <v>14.12283</v>
      </c>
    </row>
    <row r="1501" spans="1:13" ht="30.6" x14ac:dyDescent="0.25">
      <c r="A1501" s="2" t="s">
        <v>215</v>
      </c>
      <c r="B1501" s="2" t="s">
        <v>6</v>
      </c>
      <c r="C1501" s="3"/>
      <c r="D1501" s="3"/>
      <c r="E1501" s="3"/>
      <c r="F1501" s="3"/>
      <c r="G1501" s="3"/>
      <c r="H1501" s="3"/>
      <c r="I1501" s="3"/>
      <c r="J1501" s="3" t="str">
        <f t="shared" si="50"/>
        <v/>
      </c>
      <c r="K1501" s="3"/>
      <c r="L1501" s="3" t="str">
        <f t="array" ref="L1501">(IF(ISERROR(INDEX(Table34[Mean years of education (years)],MATCH(MAX(IF(Table34[Country]=B1501,Table34[Year],0)),IF(Table34[Country]=B1501,Table34[Year],"")))),"",INDEX(Table34[Mean years of education (years)],MATCH(MAX(IF(Table34[Country]=B1501,Table34[Year],0)),IF(Table34[Country]=B1501,Table34[Year],"")))))</f>
        <v/>
      </c>
      <c r="M1501" s="3" t="str">
        <f t="shared" si="51"/>
        <v/>
      </c>
    </row>
    <row r="1502" spans="1:13" ht="20.399999999999999" x14ac:dyDescent="0.25">
      <c r="A1502" s="2" t="s">
        <v>213</v>
      </c>
      <c r="B1502" s="2" t="s">
        <v>145</v>
      </c>
      <c r="C1502" s="4">
        <v>99.758020000000002</v>
      </c>
      <c r="D1502" s="4"/>
      <c r="E1502" s="4"/>
      <c r="F1502" s="4"/>
      <c r="G1502" s="4"/>
      <c r="H1502" s="4">
        <v>99.752440000000007</v>
      </c>
      <c r="I1502" s="4"/>
      <c r="J1502" s="4">
        <f t="shared" si="50"/>
        <v>99.752440000000007</v>
      </c>
      <c r="K1502" s="4"/>
      <c r="L1502" s="4" t="str">
        <f t="array" ref="L1502">(IF(ISBLANK(INDEX(Table34[Youth literacy rate (15-24)],MATCH(MAX(IF(Table34[Country]=B1502,Table34[Year],0)),IF(Table34[Country]=B1502,Table34[Year],"")))),"",INDEX(Table34[Youth literacy rate (15-24)],MATCH(MAX(IF(Table34[Country]=B1502,Table34[Year],0)),IF(Table34[Country]=B1502,Table34[Year],"")))*100))</f>
        <v/>
      </c>
      <c r="M1502" s="4">
        <f t="shared" si="51"/>
        <v>99.752440000000007</v>
      </c>
    </row>
    <row r="1503" spans="1:13" ht="30.6" x14ac:dyDescent="0.25">
      <c r="A1503" s="2" t="s">
        <v>215</v>
      </c>
      <c r="B1503" s="2" t="s">
        <v>8</v>
      </c>
      <c r="C1503" s="3"/>
      <c r="D1503" s="3"/>
      <c r="E1503" s="3"/>
      <c r="F1503" s="3"/>
      <c r="G1503" s="3"/>
      <c r="H1503" s="3"/>
      <c r="I1503" s="3"/>
      <c r="J1503" s="3" t="str">
        <f t="shared" si="50"/>
        <v/>
      </c>
      <c r="K1503" s="3"/>
      <c r="L1503" s="3" t="str">
        <f t="array" ref="L1503">(IF(ISERROR(INDEX(Table34[Mean years of education (years)],MATCH(MAX(IF(Table34[Country]=B1503,Table34[Year],0)),IF(Table34[Country]=B1503,Table34[Year],"")))),"",INDEX(Table34[Mean years of education (years)],MATCH(MAX(IF(Table34[Country]=B1503,Table34[Year],0)),IF(Table34[Country]=B1503,Table34[Year],"")))))</f>
        <v/>
      </c>
      <c r="M1503" s="3" t="str">
        <f t="shared" si="51"/>
        <v/>
      </c>
    </row>
    <row r="1504" spans="1:13" ht="30.6" x14ac:dyDescent="0.25">
      <c r="A1504" s="2" t="s">
        <v>215</v>
      </c>
      <c r="B1504" s="2" t="s">
        <v>9</v>
      </c>
      <c r="C1504" s="4"/>
      <c r="D1504" s="4"/>
      <c r="E1504" s="4"/>
      <c r="F1504" s="4"/>
      <c r="G1504" s="4"/>
      <c r="H1504" s="4"/>
      <c r="I1504" s="4"/>
      <c r="J1504" s="4" t="str">
        <f t="shared" si="50"/>
        <v/>
      </c>
      <c r="K1504" s="4"/>
      <c r="L1504" s="4" t="str">
        <f t="array" ref="L1504">(IF(ISERROR(INDEX(Table34[Mean years of education (years)],MATCH(MAX(IF(Table34[Country]=B1504,Table34[Year],0)),IF(Table34[Country]=B1504,Table34[Year],"")))),"",INDEX(Table34[Mean years of education (years)],MATCH(MAX(IF(Table34[Country]=B1504,Table34[Year],0)),IF(Table34[Country]=B1504,Table34[Year],"")))))</f>
        <v/>
      </c>
      <c r="M1504" s="4" t="str">
        <f t="shared" si="51"/>
        <v/>
      </c>
    </row>
    <row r="1505" spans="1:13" ht="30.6" x14ac:dyDescent="0.25">
      <c r="A1505" s="2" t="s">
        <v>215</v>
      </c>
      <c r="B1505" s="2" t="s">
        <v>13</v>
      </c>
      <c r="C1505" s="4"/>
      <c r="D1505" s="4"/>
      <c r="E1505" s="4"/>
      <c r="F1505" s="4"/>
      <c r="G1505" s="4"/>
      <c r="H1505" s="4"/>
      <c r="I1505" s="4"/>
      <c r="J1505" s="4" t="str">
        <f t="shared" si="50"/>
        <v/>
      </c>
      <c r="K1505" s="4"/>
      <c r="L1505" s="4" t="str">
        <f t="array" ref="L1505">(IF(ISBLANK(INDEX(Table34[Mean years of education (years)],MATCH(MAX(IF(Table34[Country]=B1505,Table34[Year],0)),IF(Table34[Country]=B1505,Table34[Year],"")))),"",INDEX(Table34[Mean years of education (years)],MATCH(MAX(IF(Table34[Country]=B1505,Table34[Year],0)),IF(Table34[Country]=B1505,Table34[Year],"")))))</f>
        <v/>
      </c>
      <c r="M1505" s="4" t="str">
        <f t="shared" si="51"/>
        <v/>
      </c>
    </row>
    <row r="1506" spans="1:13" ht="30.6" x14ac:dyDescent="0.25">
      <c r="A1506" s="2" t="s">
        <v>215</v>
      </c>
      <c r="B1506" s="2" t="s">
        <v>26</v>
      </c>
      <c r="C1506" s="3"/>
      <c r="D1506" s="3"/>
      <c r="E1506" s="3"/>
      <c r="F1506" s="3"/>
      <c r="G1506" s="3"/>
      <c r="H1506" s="3"/>
      <c r="I1506" s="3"/>
      <c r="J1506" s="3" t="str">
        <f t="shared" si="50"/>
        <v/>
      </c>
      <c r="K1506" s="3"/>
      <c r="L1506" s="3" t="str">
        <f t="array" ref="L1506">(IF(ISERROR(INDEX(Table34[Mean years of education (years)],MATCH(MAX(IF(Table34[Country]=B1506,Table34[Year],0)),IF(Table34[Country]=B1506,Table34[Year],"")))),"",INDEX(Table34[Mean years of education (years)],MATCH(MAX(IF(Table34[Country]=B1506,Table34[Year],0)),IF(Table34[Country]=B1506,Table34[Year],"")))))</f>
        <v/>
      </c>
      <c r="M1506" s="3" t="str">
        <f t="shared" si="51"/>
        <v/>
      </c>
    </row>
    <row r="1507" spans="1:13" ht="30.6" x14ac:dyDescent="0.25">
      <c r="A1507" s="2" t="s">
        <v>215</v>
      </c>
      <c r="B1507" s="2" t="s">
        <v>28</v>
      </c>
      <c r="C1507" s="3"/>
      <c r="D1507" s="3"/>
      <c r="E1507" s="3"/>
      <c r="F1507" s="3"/>
      <c r="G1507" s="3"/>
      <c r="H1507" s="3"/>
      <c r="I1507" s="3"/>
      <c r="J1507" s="3" t="str">
        <f t="shared" si="50"/>
        <v/>
      </c>
      <c r="K1507" s="3"/>
      <c r="L1507" s="3" t="str">
        <f t="array" ref="L1507">(IF(ISERROR(INDEX(Table34[Mean years of education (years)],MATCH(MAX(IF(Table34[Country]=B1507,Table34[Year],0)),IF(Table34[Country]=B1507,Table34[Year],"")))),"",INDEX(Table34[Mean years of education (years)],MATCH(MAX(IF(Table34[Country]=B1507,Table34[Year],0)),IF(Table34[Country]=B1507,Table34[Year],"")))))</f>
        <v/>
      </c>
      <c r="M1507" s="3" t="str">
        <f t="shared" si="51"/>
        <v/>
      </c>
    </row>
    <row r="1508" spans="1:13" ht="30.6" x14ac:dyDescent="0.25">
      <c r="A1508" s="2" t="s">
        <v>215</v>
      </c>
      <c r="B1508" s="2" t="s">
        <v>29</v>
      </c>
      <c r="C1508" s="4"/>
      <c r="D1508" s="4"/>
      <c r="E1508" s="4"/>
      <c r="F1508" s="4"/>
      <c r="G1508" s="4"/>
      <c r="H1508" s="4"/>
      <c r="I1508" s="4"/>
      <c r="J1508" s="4" t="str">
        <f t="shared" si="50"/>
        <v/>
      </c>
      <c r="K1508" s="4"/>
      <c r="L1508" s="4" t="str">
        <f t="array" ref="L1508">(IF(ISBLANK(INDEX(Table34[Mean years of education (years)],MATCH(MAX(IF(Table34[Country]=B1508,Table34[Year],0)),IF(Table34[Country]=B1508,Table34[Year],"")))),"",INDEX(Table34[Mean years of education (years)],MATCH(MAX(IF(Table34[Country]=B1508,Table34[Year],0)),IF(Table34[Country]=B1508,Table34[Year],"")))))</f>
        <v/>
      </c>
      <c r="M1508" s="4" t="str">
        <f t="shared" si="51"/>
        <v/>
      </c>
    </row>
    <row r="1509" spans="1:13" ht="30.6" x14ac:dyDescent="0.25">
      <c r="A1509" s="2" t="s">
        <v>215</v>
      </c>
      <c r="B1509" s="2" t="s">
        <v>34</v>
      </c>
      <c r="C1509" s="3"/>
      <c r="D1509" s="3"/>
      <c r="E1509" s="3"/>
      <c r="F1509" s="3"/>
      <c r="G1509" s="3"/>
      <c r="H1509" s="3"/>
      <c r="I1509" s="3"/>
      <c r="J1509" s="3" t="str">
        <f t="shared" si="50"/>
        <v/>
      </c>
      <c r="K1509" s="3"/>
      <c r="L1509" s="3" t="str">
        <f t="array" ref="L1509">(IF(ISBLANK(INDEX(Table34[Mean years of education (years)],MATCH(MAX(IF(Table34[Country]=B1509,Table34[Year],0)),IF(Table34[Country]=B1509,Table34[Year],"")))),"",INDEX(Table34[Mean years of education (years)],MATCH(MAX(IF(Table34[Country]=B1509,Table34[Year],0)),IF(Table34[Country]=B1509,Table34[Year],"")))))</f>
        <v/>
      </c>
      <c r="M1509" s="3" t="str">
        <f t="shared" si="51"/>
        <v/>
      </c>
    </row>
    <row r="1510" spans="1:13" ht="30.6" x14ac:dyDescent="0.25">
      <c r="A1510" s="2" t="s">
        <v>215</v>
      </c>
      <c r="B1510" s="2" t="s">
        <v>49</v>
      </c>
      <c r="C1510" s="4"/>
      <c r="D1510" s="4"/>
      <c r="E1510" s="4"/>
      <c r="F1510" s="4"/>
      <c r="G1510" s="4"/>
      <c r="H1510" s="4"/>
      <c r="I1510" s="4"/>
      <c r="J1510" s="4" t="str">
        <f t="shared" si="50"/>
        <v/>
      </c>
      <c r="K1510" s="4"/>
      <c r="L1510" s="4" t="str">
        <f t="array" ref="L1510">(IF(ISERROR(INDEX(Table34[Mean years of education (years)],MATCH(MAX(IF(Table34[Country]=B1510,Table34[Year],0)),IF(Table34[Country]=B1510,Table34[Year],"")))),"",INDEX(Table34[Mean years of education (years)],MATCH(MAX(IF(Table34[Country]=B1510,Table34[Year],0)),IF(Table34[Country]=B1510,Table34[Year],"")))))</f>
        <v/>
      </c>
      <c r="M1510" s="4" t="str">
        <f t="shared" si="51"/>
        <v/>
      </c>
    </row>
    <row r="1511" spans="1:13" ht="30.6" x14ac:dyDescent="0.25">
      <c r="A1511" s="2" t="s">
        <v>215</v>
      </c>
      <c r="B1511" s="2" t="s">
        <v>52</v>
      </c>
      <c r="C1511" s="3"/>
      <c r="D1511" s="3"/>
      <c r="E1511" s="3"/>
      <c r="F1511" s="3"/>
      <c r="G1511" s="3"/>
      <c r="H1511" s="3"/>
      <c r="I1511" s="3"/>
      <c r="J1511" s="3" t="str">
        <f t="shared" si="50"/>
        <v/>
      </c>
      <c r="K1511" s="3"/>
      <c r="L1511" s="3" t="str">
        <f t="array" ref="L1511">(IF(ISERROR(INDEX(Table34[Mean years of education (years)],MATCH(MAX(IF(Table34[Country]=B1511,Table34[Year],0)),IF(Table34[Country]=B1511,Table34[Year],"")))),"",INDEX(Table34[Mean years of education (years)],MATCH(MAX(IF(Table34[Country]=B1511,Table34[Year],0)),IF(Table34[Country]=B1511,Table34[Year],"")))))</f>
        <v/>
      </c>
      <c r="M1511" s="3" t="str">
        <f t="shared" si="51"/>
        <v/>
      </c>
    </row>
    <row r="1512" spans="1:13" ht="30.6" x14ac:dyDescent="0.25">
      <c r="A1512" s="2" t="s">
        <v>215</v>
      </c>
      <c r="B1512" s="2" t="s">
        <v>53</v>
      </c>
      <c r="C1512" s="4"/>
      <c r="D1512" s="4"/>
      <c r="E1512" s="4"/>
      <c r="F1512" s="4"/>
      <c r="G1512" s="4"/>
      <c r="H1512" s="4"/>
      <c r="I1512" s="4"/>
      <c r="J1512" s="4" t="str">
        <f t="shared" si="50"/>
        <v/>
      </c>
      <c r="K1512" s="4"/>
      <c r="L1512" s="4" t="str">
        <f t="array" ref="L1512">(IF(ISERROR(INDEX(Table34[Mean years of education (years)],MATCH(MAX(IF(Table34[Country]=B1512,Table34[Year],0)),IF(Table34[Country]=B1512,Table34[Year],"")))),"",INDEX(Table34[Mean years of education (years)],MATCH(MAX(IF(Table34[Country]=B1512,Table34[Year],0)),IF(Table34[Country]=B1512,Table34[Year],"")))))</f>
        <v/>
      </c>
      <c r="M1512" s="4" t="str">
        <f t="shared" si="51"/>
        <v/>
      </c>
    </row>
    <row r="1513" spans="1:13" ht="30.6" x14ac:dyDescent="0.25">
      <c r="A1513" s="2" t="s">
        <v>215</v>
      </c>
      <c r="B1513" s="2" t="s">
        <v>58</v>
      </c>
      <c r="C1513" s="3"/>
      <c r="D1513" s="3"/>
      <c r="E1513" s="3"/>
      <c r="F1513" s="3"/>
      <c r="G1513" s="3"/>
      <c r="H1513" s="3"/>
      <c r="I1513" s="3"/>
      <c r="J1513" s="3" t="str">
        <f t="shared" si="50"/>
        <v/>
      </c>
      <c r="K1513" s="3"/>
      <c r="L1513" s="3" t="str">
        <f t="array" ref="L1513">(IF(ISERROR(INDEX(Table34[Mean years of education (years)],MATCH(MAX(IF(Table34[Country]=B1513,Table34[Year],0)),IF(Table34[Country]=B1513,Table34[Year],"")))),"",INDEX(Table34[Mean years of education (years)],MATCH(MAX(IF(Table34[Country]=B1513,Table34[Year],0)),IF(Table34[Country]=B1513,Table34[Year],"")))))</f>
        <v/>
      </c>
      <c r="M1513" s="3" t="str">
        <f t="shared" si="51"/>
        <v/>
      </c>
    </row>
    <row r="1514" spans="1:13" ht="30.6" x14ac:dyDescent="0.25">
      <c r="A1514" s="2" t="s">
        <v>215</v>
      </c>
      <c r="B1514" s="2" t="s">
        <v>59</v>
      </c>
      <c r="C1514" s="4"/>
      <c r="D1514" s="4"/>
      <c r="E1514" s="4"/>
      <c r="F1514" s="4"/>
      <c r="G1514" s="4"/>
      <c r="H1514" s="4"/>
      <c r="I1514" s="4"/>
      <c r="J1514" s="4" t="str">
        <f t="shared" si="50"/>
        <v/>
      </c>
      <c r="K1514" s="4"/>
      <c r="L1514" s="4" t="str">
        <f t="array" ref="L1514">(IF(ISERROR(INDEX(Table34[Mean years of education (years)],MATCH(MAX(IF(Table34[Country]=B1514,Table34[Year],0)),IF(Table34[Country]=B1514,Table34[Year],"")))),"",INDEX(Table34[Mean years of education (years)],MATCH(MAX(IF(Table34[Country]=B1514,Table34[Year],0)),IF(Table34[Country]=B1514,Table34[Year],"")))))</f>
        <v/>
      </c>
      <c r="M1514" s="4" t="str">
        <f t="shared" si="51"/>
        <v/>
      </c>
    </row>
    <row r="1515" spans="1:13" ht="30.6" x14ac:dyDescent="0.25">
      <c r="A1515" s="2" t="s">
        <v>215</v>
      </c>
      <c r="B1515" s="2" t="s">
        <v>60</v>
      </c>
      <c r="C1515" s="3"/>
      <c r="D1515" s="3"/>
      <c r="E1515" s="3"/>
      <c r="F1515" s="3"/>
      <c r="G1515" s="3"/>
      <c r="H1515" s="3"/>
      <c r="I1515" s="3"/>
      <c r="J1515" s="3" t="str">
        <f t="shared" si="50"/>
        <v/>
      </c>
      <c r="K1515" s="3"/>
      <c r="L1515" s="3" t="str">
        <f t="array" ref="L1515">(IF(ISBLANK(INDEX(Table34[Mean years of education (years)],MATCH(MAX(IF(Table34[Country]=B1515,Table34[Year],0)),IF(Table34[Country]=B1515,Table34[Year],"")))),"",INDEX(Table34[Mean years of education (years)],MATCH(MAX(IF(Table34[Country]=B1515,Table34[Year],0)),IF(Table34[Country]=B1515,Table34[Year],"")))))</f>
        <v/>
      </c>
      <c r="M1515" s="3" t="str">
        <f t="shared" si="51"/>
        <v/>
      </c>
    </row>
    <row r="1516" spans="1:13" ht="30.6" x14ac:dyDescent="0.25">
      <c r="A1516" s="2" t="s">
        <v>215</v>
      </c>
      <c r="B1516" s="2" t="s">
        <v>62</v>
      </c>
      <c r="C1516" s="3"/>
      <c r="D1516" s="3"/>
      <c r="E1516" s="3"/>
      <c r="F1516" s="3"/>
      <c r="G1516" s="3"/>
      <c r="H1516" s="3"/>
      <c r="I1516" s="3"/>
      <c r="J1516" s="3" t="str">
        <f t="shared" si="50"/>
        <v/>
      </c>
      <c r="K1516" s="3"/>
      <c r="L1516" s="3" t="str">
        <f t="array" ref="L1516">(IF(ISERROR(INDEX(Table34[Mean years of education (years)],MATCH(MAX(IF(Table34[Country]=B1516,Table34[Year],0)),IF(Table34[Country]=B1516,Table34[Year],"")))),"",INDEX(Table34[Mean years of education (years)],MATCH(MAX(IF(Table34[Country]=B1516,Table34[Year],0)),IF(Table34[Country]=B1516,Table34[Year],"")))))</f>
        <v/>
      </c>
      <c r="M1516" s="3" t="str">
        <f t="shared" si="51"/>
        <v/>
      </c>
    </row>
    <row r="1517" spans="1:13" ht="30.6" x14ac:dyDescent="0.25">
      <c r="A1517" s="2" t="s">
        <v>215</v>
      </c>
      <c r="B1517" s="2" t="s">
        <v>63</v>
      </c>
      <c r="C1517" s="4"/>
      <c r="D1517" s="4"/>
      <c r="E1517" s="4"/>
      <c r="F1517" s="4"/>
      <c r="G1517" s="4"/>
      <c r="H1517" s="4"/>
      <c r="I1517" s="4"/>
      <c r="J1517" s="4" t="str">
        <f t="shared" si="50"/>
        <v/>
      </c>
      <c r="K1517" s="4"/>
      <c r="L1517" s="4" t="str">
        <f t="array" ref="L1517">(IF(ISBLANK(INDEX(Table34[Mean years of education (years)],MATCH(MAX(IF(Table34[Country]=B1517,Table34[Year],0)),IF(Table34[Country]=B1517,Table34[Year],"")))),"",INDEX(Table34[Mean years of education (years)],MATCH(MAX(IF(Table34[Country]=B1517,Table34[Year],0)),IF(Table34[Country]=B1517,Table34[Year],"")))))</f>
        <v/>
      </c>
      <c r="M1517" s="4" t="str">
        <f t="shared" si="51"/>
        <v/>
      </c>
    </row>
    <row r="1518" spans="1:13" ht="30.6" x14ac:dyDescent="0.25">
      <c r="A1518" s="2" t="s">
        <v>215</v>
      </c>
      <c r="B1518" s="2" t="s">
        <v>71</v>
      </c>
      <c r="C1518" s="4"/>
      <c r="D1518" s="4"/>
      <c r="E1518" s="4"/>
      <c r="F1518" s="4"/>
      <c r="G1518" s="4"/>
      <c r="H1518" s="4"/>
      <c r="I1518" s="4"/>
      <c r="J1518" s="4" t="str">
        <f t="shared" si="50"/>
        <v/>
      </c>
      <c r="K1518" s="4"/>
      <c r="L1518" s="4" t="str">
        <f t="array" ref="L1518">(IF(ISERROR(INDEX(Table34[Mean years of education (years)],MATCH(MAX(IF(Table34[Country]=B1518,Table34[Year],0)),IF(Table34[Country]=B1518,Table34[Year],"")))),"",INDEX(Table34[Mean years of education (years)],MATCH(MAX(IF(Table34[Country]=B1518,Table34[Year],0)),IF(Table34[Country]=B1518,Table34[Year],"")))))</f>
        <v/>
      </c>
      <c r="M1518" s="4" t="str">
        <f t="shared" si="51"/>
        <v/>
      </c>
    </row>
    <row r="1519" spans="1:13" ht="30.6" x14ac:dyDescent="0.25">
      <c r="A1519" s="2" t="s">
        <v>215</v>
      </c>
      <c r="B1519" s="2" t="s">
        <v>74</v>
      </c>
      <c r="C1519" s="3"/>
      <c r="D1519" s="3"/>
      <c r="E1519" s="3"/>
      <c r="F1519" s="3"/>
      <c r="G1519" s="3"/>
      <c r="H1519" s="3"/>
      <c r="I1519" s="3"/>
      <c r="J1519" s="3" t="str">
        <f t="shared" si="50"/>
        <v/>
      </c>
      <c r="K1519" s="3"/>
      <c r="L1519" s="3" t="str">
        <f t="array" ref="L1519">(IF(ISERROR(INDEX(Table34[Mean years of education (years)],MATCH(MAX(IF(Table34[Country]=B1519,Table34[Year],0)),IF(Table34[Country]=B1519,Table34[Year],"")))),"",INDEX(Table34[Mean years of education (years)],MATCH(MAX(IF(Table34[Country]=B1519,Table34[Year],0)),IF(Table34[Country]=B1519,Table34[Year],"")))))</f>
        <v/>
      </c>
      <c r="M1519" s="3" t="str">
        <f t="shared" si="51"/>
        <v/>
      </c>
    </row>
    <row r="1520" spans="1:13" ht="30.6" x14ac:dyDescent="0.25">
      <c r="A1520" s="2" t="s">
        <v>215</v>
      </c>
      <c r="B1520" s="2" t="s">
        <v>75</v>
      </c>
      <c r="C1520" s="4"/>
      <c r="D1520" s="4"/>
      <c r="E1520" s="4"/>
      <c r="F1520" s="4"/>
      <c r="G1520" s="4"/>
      <c r="H1520" s="4"/>
      <c r="I1520" s="4"/>
      <c r="J1520" s="4" t="str">
        <f t="shared" si="50"/>
        <v/>
      </c>
      <c r="K1520" s="4"/>
      <c r="L1520" s="4" t="str">
        <f t="array" ref="L1520">(IF(ISERROR(INDEX(Table34[Mean years of education (years)],MATCH(MAX(IF(Table34[Country]=B1520,Table34[Year],0)),IF(Table34[Country]=B1520,Table34[Year],"")))),"",INDEX(Table34[Mean years of education (years)],MATCH(MAX(IF(Table34[Country]=B1520,Table34[Year],0)),IF(Table34[Country]=B1520,Table34[Year],"")))))</f>
        <v/>
      </c>
      <c r="M1520" s="4" t="str">
        <f t="shared" si="51"/>
        <v/>
      </c>
    </row>
    <row r="1521" spans="1:13" ht="30.6" x14ac:dyDescent="0.25">
      <c r="A1521" s="2" t="s">
        <v>215</v>
      </c>
      <c r="B1521" s="2" t="s">
        <v>79</v>
      </c>
      <c r="C1521" s="4"/>
      <c r="D1521" s="4"/>
      <c r="E1521" s="4"/>
      <c r="F1521" s="4"/>
      <c r="G1521" s="4"/>
      <c r="H1521" s="4"/>
      <c r="I1521" s="4"/>
      <c r="J1521" s="4" t="str">
        <f t="shared" si="50"/>
        <v/>
      </c>
      <c r="K1521" s="4"/>
      <c r="L1521" s="4" t="str">
        <f t="array" ref="L1521">(IF(ISBLANK(INDEX(Table34[Mean years of education (years)],MATCH(MAX(IF(Table34[Country]=B1521,Table34[Year],0)),IF(Table34[Country]=B1521,Table34[Year],"")))),"",INDEX(Table34[Mean years of education (years)],MATCH(MAX(IF(Table34[Country]=B1521,Table34[Year],0)),IF(Table34[Country]=B1521,Table34[Year],"")))))</f>
        <v/>
      </c>
      <c r="M1521" s="4" t="str">
        <f t="shared" si="51"/>
        <v/>
      </c>
    </row>
    <row r="1522" spans="1:13" ht="30.6" x14ac:dyDescent="0.25">
      <c r="A1522" s="2" t="s">
        <v>215</v>
      </c>
      <c r="B1522" s="2" t="s">
        <v>82</v>
      </c>
      <c r="C1522" s="3"/>
      <c r="D1522" s="3"/>
      <c r="E1522" s="3"/>
      <c r="F1522" s="3"/>
      <c r="G1522" s="3"/>
      <c r="H1522" s="3"/>
      <c r="I1522" s="3"/>
      <c r="J1522" s="3" t="str">
        <f t="shared" si="50"/>
        <v/>
      </c>
      <c r="K1522" s="3"/>
      <c r="L1522" s="3" t="str">
        <f t="array" ref="L1522">(IF(ISERROR(INDEX(Table34[Mean years of education (years)],MATCH(MAX(IF(Table34[Country]=B1522,Table34[Year],0)),IF(Table34[Country]=B1522,Table34[Year],"")))),"",INDEX(Table34[Mean years of education (years)],MATCH(MAX(IF(Table34[Country]=B1522,Table34[Year],0)),IF(Table34[Country]=B1522,Table34[Year],"")))))</f>
        <v/>
      </c>
      <c r="M1522" s="3" t="str">
        <f t="shared" si="51"/>
        <v/>
      </c>
    </row>
    <row r="1523" spans="1:13" ht="30.6" x14ac:dyDescent="0.25">
      <c r="A1523" s="2" t="s">
        <v>215</v>
      </c>
      <c r="B1523" s="2" t="s">
        <v>88</v>
      </c>
      <c r="C1523" s="3"/>
      <c r="D1523" s="3"/>
      <c r="E1523" s="3"/>
      <c r="F1523" s="3"/>
      <c r="G1523" s="3"/>
      <c r="H1523" s="3"/>
      <c r="I1523" s="3"/>
      <c r="J1523" s="3" t="str">
        <f t="shared" si="50"/>
        <v/>
      </c>
      <c r="K1523" s="3"/>
      <c r="L1523" s="3" t="str">
        <f t="array" ref="L1523">(IF(ISERROR(INDEX(Table34[Mean years of education (years)],MATCH(MAX(IF(Table34[Country]=B1523,Table34[Year],0)),IF(Table34[Country]=B1523,Table34[Year],"")))),"",INDEX(Table34[Mean years of education (years)],MATCH(MAX(IF(Table34[Country]=B1523,Table34[Year],0)),IF(Table34[Country]=B1523,Table34[Year],"")))))</f>
        <v/>
      </c>
      <c r="M1523" s="3" t="str">
        <f t="shared" si="51"/>
        <v/>
      </c>
    </row>
    <row r="1524" spans="1:13" ht="30.6" x14ac:dyDescent="0.25">
      <c r="A1524" s="2" t="s">
        <v>215</v>
      </c>
      <c r="B1524" s="2" t="s">
        <v>92</v>
      </c>
      <c r="C1524" s="3"/>
      <c r="D1524" s="3"/>
      <c r="E1524" s="3"/>
      <c r="F1524" s="3"/>
      <c r="G1524" s="3"/>
      <c r="H1524" s="3"/>
      <c r="I1524" s="3"/>
      <c r="J1524" s="3" t="str">
        <f t="shared" si="50"/>
        <v/>
      </c>
      <c r="K1524" s="3"/>
      <c r="L1524" s="3" t="str">
        <f t="array" ref="L1524">(IF(ISERROR(INDEX(Table34[Mean years of education (years)],MATCH(MAX(IF(Table34[Country]=B1524,Table34[Year],0)),IF(Table34[Country]=B1524,Table34[Year],"")))),"",INDEX(Table34[Mean years of education (years)],MATCH(MAX(IF(Table34[Country]=B1524,Table34[Year],0)),IF(Table34[Country]=B1524,Table34[Year],"")))))</f>
        <v/>
      </c>
      <c r="M1524" s="3" t="str">
        <f t="shared" si="51"/>
        <v/>
      </c>
    </row>
    <row r="1525" spans="1:13" ht="30.6" x14ac:dyDescent="0.25">
      <c r="A1525" s="2" t="s">
        <v>215</v>
      </c>
      <c r="B1525" s="2" t="s">
        <v>97</v>
      </c>
      <c r="C1525" s="4"/>
      <c r="D1525" s="4"/>
      <c r="E1525" s="4"/>
      <c r="F1525" s="4"/>
      <c r="G1525" s="4"/>
      <c r="H1525" s="4"/>
      <c r="I1525" s="4"/>
      <c r="J1525" s="4" t="str">
        <f t="shared" si="50"/>
        <v/>
      </c>
      <c r="K1525" s="4"/>
      <c r="L1525" s="4" t="str">
        <f t="array" ref="L1525">(IF(ISERROR(INDEX(Table34[Mean years of education (years)],MATCH(MAX(IF(Table34[Country]=B1525,Table34[Year],0)),IF(Table34[Country]=B1525,Table34[Year],"")))),"",INDEX(Table34[Mean years of education (years)],MATCH(MAX(IF(Table34[Country]=B1525,Table34[Year],0)),IF(Table34[Country]=B1525,Table34[Year],"")))))</f>
        <v/>
      </c>
      <c r="M1525" s="4" t="str">
        <f t="shared" si="51"/>
        <v/>
      </c>
    </row>
    <row r="1526" spans="1:13" ht="30.6" x14ac:dyDescent="0.25">
      <c r="A1526" s="2" t="s">
        <v>215</v>
      </c>
      <c r="B1526" s="2" t="s">
        <v>98</v>
      </c>
      <c r="C1526" s="3"/>
      <c r="D1526" s="3"/>
      <c r="E1526" s="3"/>
      <c r="F1526" s="3"/>
      <c r="G1526" s="3"/>
      <c r="H1526" s="3"/>
      <c r="I1526" s="3"/>
      <c r="J1526" s="3" t="str">
        <f t="shared" si="50"/>
        <v/>
      </c>
      <c r="K1526" s="3"/>
      <c r="L1526" s="3" t="str">
        <f t="array" ref="L1526">(IF(ISERROR(INDEX(Table34[Mean years of education (years)],MATCH(MAX(IF(Table34[Country]=B1526,Table34[Year],0)),IF(Table34[Country]=B1526,Table34[Year],"")))),"",INDEX(Table34[Mean years of education (years)],MATCH(MAX(IF(Table34[Country]=B1526,Table34[Year],0)),IF(Table34[Country]=B1526,Table34[Year],"")))))</f>
        <v/>
      </c>
      <c r="M1526" s="3" t="str">
        <f t="shared" si="51"/>
        <v/>
      </c>
    </row>
    <row r="1527" spans="1:13" ht="30.6" x14ac:dyDescent="0.25">
      <c r="A1527" s="2" t="s">
        <v>215</v>
      </c>
      <c r="B1527" s="2" t="s">
        <v>100</v>
      </c>
      <c r="C1527" s="3"/>
      <c r="D1527" s="3"/>
      <c r="E1527" s="3"/>
      <c r="F1527" s="3"/>
      <c r="G1527" s="3"/>
      <c r="H1527" s="3"/>
      <c r="I1527" s="3"/>
      <c r="J1527" s="3" t="str">
        <f t="shared" si="50"/>
        <v/>
      </c>
      <c r="K1527" s="3"/>
      <c r="L1527" s="3" t="str">
        <f t="array" ref="L1527">(IF(ISERROR(INDEX(Table34[Mean years of education (years)],MATCH(MAX(IF(Table34[Country]=B1527,Table34[Year],0)),IF(Table34[Country]=B1527,Table34[Year],"")))),"",INDEX(Table34[Mean years of education (years)],MATCH(MAX(IF(Table34[Country]=B1527,Table34[Year],0)),IF(Table34[Country]=B1527,Table34[Year],"")))))</f>
        <v/>
      </c>
      <c r="M1527" s="3" t="str">
        <f t="shared" si="51"/>
        <v/>
      </c>
    </row>
    <row r="1528" spans="1:13" ht="30.6" x14ac:dyDescent="0.25">
      <c r="A1528" s="2" t="s">
        <v>215</v>
      </c>
      <c r="B1528" s="2" t="s">
        <v>101</v>
      </c>
      <c r="C1528" s="4"/>
      <c r="D1528" s="4"/>
      <c r="E1528" s="4"/>
      <c r="F1528" s="4"/>
      <c r="G1528" s="4"/>
      <c r="H1528" s="4"/>
      <c r="I1528" s="4"/>
      <c r="J1528" s="4" t="str">
        <f t="shared" si="50"/>
        <v/>
      </c>
      <c r="K1528" s="4"/>
      <c r="L1528" s="4" t="str">
        <f t="array" ref="L1528">(IF(ISERROR(INDEX(Table34[Mean years of education (years)],MATCH(MAX(IF(Table34[Country]=B1528,Table34[Year],0)),IF(Table34[Country]=B1528,Table34[Year],"")))),"",INDEX(Table34[Mean years of education (years)],MATCH(MAX(IF(Table34[Country]=B1528,Table34[Year],0)),IF(Table34[Country]=B1528,Table34[Year],"")))))</f>
        <v/>
      </c>
      <c r="M1528" s="4" t="str">
        <f t="shared" si="51"/>
        <v/>
      </c>
    </row>
    <row r="1529" spans="1:13" ht="30.6" x14ac:dyDescent="0.25">
      <c r="A1529" s="2" t="s">
        <v>215</v>
      </c>
      <c r="B1529" s="2" t="s">
        <v>103</v>
      </c>
      <c r="C1529" s="4"/>
      <c r="D1529" s="4"/>
      <c r="E1529" s="4"/>
      <c r="F1529" s="4"/>
      <c r="G1529" s="4"/>
      <c r="H1529" s="4"/>
      <c r="I1529" s="4"/>
      <c r="J1529" s="4" t="str">
        <f t="shared" si="50"/>
        <v/>
      </c>
      <c r="K1529" s="4"/>
      <c r="L1529" s="4" t="str">
        <f t="array" ref="L1529">(IF(ISBLANK(INDEX(Table34[Mean years of education (years)],MATCH(MAX(IF(Table34[Country]=B1529,Table34[Year],0)),IF(Table34[Country]=B1529,Table34[Year],"")))),"",INDEX(Table34[Mean years of education (years)],MATCH(MAX(IF(Table34[Country]=B1529,Table34[Year],0)),IF(Table34[Country]=B1529,Table34[Year],"")))))</f>
        <v/>
      </c>
      <c r="M1529" s="4" t="str">
        <f t="shared" si="51"/>
        <v/>
      </c>
    </row>
    <row r="1530" spans="1:13" ht="30.6" x14ac:dyDescent="0.25">
      <c r="A1530" s="2" t="s">
        <v>215</v>
      </c>
      <c r="B1530" s="2" t="s">
        <v>104</v>
      </c>
      <c r="C1530" s="3"/>
      <c r="D1530" s="3"/>
      <c r="E1530" s="3"/>
      <c r="F1530" s="3"/>
      <c r="G1530" s="3"/>
      <c r="H1530" s="3"/>
      <c r="I1530" s="3"/>
      <c r="J1530" s="3" t="str">
        <f t="shared" si="50"/>
        <v/>
      </c>
      <c r="K1530" s="3"/>
      <c r="L1530" s="3" t="str">
        <f t="array" ref="L1530">(IF(ISERROR(INDEX(Table34[Mean years of education (years)],MATCH(MAX(IF(Table34[Country]=B1530,Table34[Year],0)),IF(Table34[Country]=B1530,Table34[Year],"")))),"",INDEX(Table34[Mean years of education (years)],MATCH(MAX(IF(Table34[Country]=B1530,Table34[Year],0)),IF(Table34[Country]=B1530,Table34[Year],"")))))</f>
        <v/>
      </c>
      <c r="M1530" s="3" t="str">
        <f t="shared" si="51"/>
        <v/>
      </c>
    </row>
    <row r="1531" spans="1:13" ht="30.6" x14ac:dyDescent="0.25">
      <c r="A1531" s="2" t="s">
        <v>215</v>
      </c>
      <c r="B1531" s="2" t="s">
        <v>107</v>
      </c>
      <c r="C1531" s="4"/>
      <c r="D1531" s="4"/>
      <c r="E1531" s="4"/>
      <c r="F1531" s="4"/>
      <c r="G1531" s="4"/>
      <c r="H1531" s="4"/>
      <c r="I1531" s="4"/>
      <c r="J1531" s="4" t="str">
        <f t="shared" si="50"/>
        <v/>
      </c>
      <c r="K1531" s="4"/>
      <c r="L1531" s="4" t="str">
        <f t="array" ref="L1531">(IF(ISERROR(INDEX(Table34[Mean years of education (years)],MATCH(MAX(IF(Table34[Country]=B1531,Table34[Year],0)),IF(Table34[Country]=B1531,Table34[Year],"")))),"",INDEX(Table34[Mean years of education (years)],MATCH(MAX(IF(Table34[Country]=B1531,Table34[Year],0)),IF(Table34[Country]=B1531,Table34[Year],"")))))</f>
        <v/>
      </c>
      <c r="M1531" s="4" t="str">
        <f t="shared" si="51"/>
        <v/>
      </c>
    </row>
    <row r="1532" spans="1:13" ht="20.399999999999999" x14ac:dyDescent="0.25">
      <c r="A1532" s="2" t="s">
        <v>214</v>
      </c>
      <c r="B1532" s="2" t="s">
        <v>145</v>
      </c>
      <c r="C1532" s="4">
        <v>99.662779999999998</v>
      </c>
      <c r="D1532" s="4"/>
      <c r="E1532" s="4"/>
      <c r="F1532" s="4"/>
      <c r="G1532" s="4"/>
      <c r="H1532" s="4">
        <v>99.657089999999997</v>
      </c>
      <c r="I1532" s="4"/>
      <c r="J1532" s="4">
        <f t="shared" si="50"/>
        <v>99.657089999999997</v>
      </c>
      <c r="K1532" s="4"/>
      <c r="L1532" s="4" t="str">
        <f t="array" ref="L1532">IF(ISBLANK(INDEX(Table45[[#All],[Youth literacy rate (15-24)]],MATCH(MAX(IF(Table45[[#All],[Country]]=B1532,Table45[[#All],[Year]],0)),IF(Table45[[#All],[Country]]=B1532,Table45[[#All],[Year]],"")))),"",INDEX(Table45[[#All],[Youth literacy rate (15-24)]],MATCH(MAX(IF(Table45[[#All],[Country]]=B1532,Table45[[#All],[Year]],0)),IF(Table45[[#All],[Country]]=B1532,Table45[[#All],[Year]],"")))*100)</f>
        <v/>
      </c>
      <c r="M1532" s="4">
        <f t="shared" si="51"/>
        <v>99.657089999999997</v>
      </c>
    </row>
    <row r="1533" spans="1:13" ht="30.6" x14ac:dyDescent="0.25">
      <c r="A1533" s="2" t="s">
        <v>215</v>
      </c>
      <c r="B1533" s="2" t="s">
        <v>114</v>
      </c>
      <c r="C1533" s="3"/>
      <c r="D1533" s="3"/>
      <c r="E1533" s="3"/>
      <c r="F1533" s="3"/>
      <c r="G1533" s="3"/>
      <c r="H1533" s="3"/>
      <c r="I1533" s="3"/>
      <c r="J1533" s="3" t="str">
        <f t="shared" si="50"/>
        <v/>
      </c>
      <c r="K1533" s="3"/>
      <c r="L1533" s="3" t="str">
        <f t="array" ref="L1533">(IF(ISERROR(INDEX(Table34[Mean years of education (years)],MATCH(MAX(IF(Table34[Country]=B1533,Table34[Year],0)),IF(Table34[Country]=B1533,Table34[Year],"")))),"",INDEX(Table34[Mean years of education (years)],MATCH(MAX(IF(Table34[Country]=B1533,Table34[Year],0)),IF(Table34[Country]=B1533,Table34[Year],"")))))</f>
        <v/>
      </c>
      <c r="M1533" s="3" t="str">
        <f t="shared" si="51"/>
        <v/>
      </c>
    </row>
    <row r="1534" spans="1:13" ht="30.6" x14ac:dyDescent="0.25">
      <c r="A1534" s="2" t="s">
        <v>215</v>
      </c>
      <c r="B1534" s="2" t="s">
        <v>115</v>
      </c>
      <c r="C1534" s="4"/>
      <c r="D1534" s="4"/>
      <c r="E1534" s="4"/>
      <c r="F1534" s="4"/>
      <c r="G1534" s="4"/>
      <c r="H1534" s="4"/>
      <c r="I1534" s="4"/>
      <c r="J1534" s="4" t="str">
        <f t="shared" si="50"/>
        <v/>
      </c>
      <c r="K1534" s="4"/>
      <c r="L1534" s="4" t="str">
        <f t="array" ref="L1534">(IF(ISERROR(INDEX(Table34[Mean years of education (years)],MATCH(MAX(IF(Table34[Country]=B1534,Table34[Year],0)),IF(Table34[Country]=B1534,Table34[Year],"")))),"",INDEX(Table34[Mean years of education (years)],MATCH(MAX(IF(Table34[Country]=B1534,Table34[Year],0)),IF(Table34[Country]=B1534,Table34[Year],"")))))</f>
        <v/>
      </c>
      <c r="M1534" s="4" t="str">
        <f t="shared" si="51"/>
        <v/>
      </c>
    </row>
    <row r="1535" spans="1:13" ht="30.6" x14ac:dyDescent="0.25">
      <c r="A1535" s="2" t="s">
        <v>215</v>
      </c>
      <c r="B1535" s="2" t="s">
        <v>118</v>
      </c>
      <c r="C1535" s="3"/>
      <c r="D1535" s="3"/>
      <c r="E1535" s="3"/>
      <c r="F1535" s="3"/>
      <c r="G1535" s="3"/>
      <c r="H1535" s="3"/>
      <c r="I1535" s="3"/>
      <c r="J1535" s="3" t="str">
        <f t="shared" si="50"/>
        <v/>
      </c>
      <c r="K1535" s="3"/>
      <c r="L1535" s="3" t="str">
        <f t="array" ref="L1535">(IF(ISERROR(INDEX(Table34[Mean years of education (years)],MATCH(MAX(IF(Table34[Country]=B1535,Table34[Year],0)),IF(Table34[Country]=B1535,Table34[Year],"")))),"",INDEX(Table34[Mean years of education (years)],MATCH(MAX(IF(Table34[Country]=B1535,Table34[Year],0)),IF(Table34[Country]=B1535,Table34[Year],"")))))</f>
        <v/>
      </c>
      <c r="M1535" s="3" t="str">
        <f t="shared" si="51"/>
        <v/>
      </c>
    </row>
    <row r="1536" spans="1:13" ht="30.6" x14ac:dyDescent="0.25">
      <c r="A1536" s="2" t="s">
        <v>215</v>
      </c>
      <c r="B1536" s="2" t="s">
        <v>120</v>
      </c>
      <c r="C1536" s="3"/>
      <c r="D1536" s="3"/>
      <c r="E1536" s="3"/>
      <c r="F1536" s="3"/>
      <c r="G1536" s="3"/>
      <c r="H1536" s="3"/>
      <c r="I1536" s="3"/>
      <c r="J1536" s="3" t="str">
        <f t="shared" si="50"/>
        <v/>
      </c>
      <c r="K1536" s="3"/>
      <c r="L1536" s="3" t="str">
        <f t="array" ref="L1536">(IF(ISERROR(INDEX(Table34[Mean years of education (years)],MATCH(MAX(IF(Table34[Country]=B1536,Table34[Year],0)),IF(Table34[Country]=B1536,Table34[Year],"")))),"",INDEX(Table34[Mean years of education (years)],MATCH(MAX(IF(Table34[Country]=B1536,Table34[Year],0)),IF(Table34[Country]=B1536,Table34[Year],"")))))</f>
        <v/>
      </c>
      <c r="M1536" s="3" t="str">
        <f t="shared" si="51"/>
        <v/>
      </c>
    </row>
    <row r="1537" spans="1:13" ht="30.6" x14ac:dyDescent="0.25">
      <c r="A1537" s="2" t="s">
        <v>215</v>
      </c>
      <c r="B1537" s="2" t="s">
        <v>122</v>
      </c>
      <c r="C1537" s="3"/>
      <c r="D1537" s="3"/>
      <c r="E1537" s="3"/>
      <c r="F1537" s="3"/>
      <c r="G1537" s="3"/>
      <c r="H1537" s="3"/>
      <c r="I1537" s="3"/>
      <c r="J1537" s="3" t="str">
        <f t="shared" ref="J1537:J1600" si="52">IFERROR(LOOKUP(2,1/(C1537:I1537&lt;&gt;""),C1537:I1537),"")</f>
        <v/>
      </c>
      <c r="K1537" s="3"/>
      <c r="L1537" s="3" t="str">
        <f t="array" ref="L1537">(IF(ISERROR(INDEX(Table34[Mean years of education (years)],MATCH(MAX(IF(Table34[Country]=B1537,Table34[Year],0)),IF(Table34[Country]=B1537,Table34[Year],"")))),"",INDEX(Table34[Mean years of education (years)],MATCH(MAX(IF(Table34[Country]=B1537,Table34[Year],0)),IF(Table34[Country]=B1537,Table34[Year],"")))))</f>
        <v/>
      </c>
      <c r="M1537" s="3" t="str">
        <f t="shared" ref="M1537:M1600" si="53">IF(ISNUMBER(J1537),J1537,IF(ISNUMBER(K1537),K1537,IF(ISBLANK(L1537),"",L1537)))</f>
        <v/>
      </c>
    </row>
    <row r="1538" spans="1:13" ht="30.6" x14ac:dyDescent="0.25">
      <c r="A1538" s="2" t="s">
        <v>215</v>
      </c>
      <c r="B1538" s="2" t="s">
        <v>125</v>
      </c>
      <c r="C1538" s="4"/>
      <c r="D1538" s="4"/>
      <c r="E1538" s="4"/>
      <c r="F1538" s="4"/>
      <c r="G1538" s="4"/>
      <c r="H1538" s="4"/>
      <c r="I1538" s="4"/>
      <c r="J1538" s="4" t="str">
        <f t="shared" si="52"/>
        <v/>
      </c>
      <c r="K1538" s="4"/>
      <c r="L1538" s="4" t="str">
        <f t="array" ref="L1538">(IF(ISERROR(INDEX(Table34[Mean years of education (years)],MATCH(MAX(IF(Table34[Country]=B1538,Table34[Year],0)),IF(Table34[Country]=B1538,Table34[Year],"")))),"",INDEX(Table34[Mean years of education (years)],MATCH(MAX(IF(Table34[Country]=B1538,Table34[Year],0)),IF(Table34[Country]=B1538,Table34[Year],"")))))</f>
        <v/>
      </c>
      <c r="M1538" s="4" t="str">
        <f t="shared" si="53"/>
        <v/>
      </c>
    </row>
    <row r="1539" spans="1:13" ht="30.6" x14ac:dyDescent="0.25">
      <c r="A1539" s="2" t="s">
        <v>215</v>
      </c>
      <c r="B1539" s="2" t="s">
        <v>126</v>
      </c>
      <c r="C1539" s="3"/>
      <c r="D1539" s="3"/>
      <c r="E1539" s="3"/>
      <c r="F1539" s="3"/>
      <c r="G1539" s="3"/>
      <c r="H1539" s="3"/>
      <c r="I1539" s="3"/>
      <c r="J1539" s="3" t="str">
        <f t="shared" si="52"/>
        <v/>
      </c>
      <c r="K1539" s="3"/>
      <c r="L1539" s="3" t="str">
        <f t="array" ref="L1539">(IF(ISERROR(INDEX(Table34[Mean years of education (years)],MATCH(MAX(IF(Table34[Country]=B1539,Table34[Year],0)),IF(Table34[Country]=B1539,Table34[Year],"")))),"",INDEX(Table34[Mean years of education (years)],MATCH(MAX(IF(Table34[Country]=B1539,Table34[Year],0)),IF(Table34[Country]=B1539,Table34[Year],"")))))</f>
        <v/>
      </c>
      <c r="M1539" s="3" t="str">
        <f t="shared" si="53"/>
        <v/>
      </c>
    </row>
    <row r="1540" spans="1:13" ht="30.6" x14ac:dyDescent="0.25">
      <c r="A1540" s="2" t="s">
        <v>215</v>
      </c>
      <c r="B1540" s="2" t="s">
        <v>135</v>
      </c>
      <c r="C1540" s="4"/>
      <c r="D1540" s="4"/>
      <c r="E1540" s="4"/>
      <c r="F1540" s="4"/>
      <c r="G1540" s="4"/>
      <c r="H1540" s="4"/>
      <c r="I1540" s="4"/>
      <c r="J1540" s="4" t="str">
        <f t="shared" si="52"/>
        <v/>
      </c>
      <c r="K1540" s="4"/>
      <c r="L1540" s="4" t="str">
        <f t="array" ref="L1540">(IF(ISERROR(INDEX(Table34[Mean years of education (years)],MATCH(MAX(IF(Table34[Country]=B1540,Table34[Year],0)),IF(Table34[Country]=B1540,Table34[Year],"")))),"",INDEX(Table34[Mean years of education (years)],MATCH(MAX(IF(Table34[Country]=B1540,Table34[Year],0)),IF(Table34[Country]=B1540,Table34[Year],"")))))</f>
        <v/>
      </c>
      <c r="M1540" s="4" t="str">
        <f t="shared" si="53"/>
        <v/>
      </c>
    </row>
    <row r="1541" spans="1:13" ht="30.6" x14ac:dyDescent="0.25">
      <c r="A1541" s="2" t="s">
        <v>215</v>
      </c>
      <c r="B1541" s="2" t="s">
        <v>147</v>
      </c>
      <c r="C1541" s="4"/>
      <c r="D1541" s="4"/>
      <c r="E1541" s="4"/>
      <c r="F1541" s="4"/>
      <c r="G1541" s="4"/>
      <c r="H1541" s="4"/>
      <c r="I1541" s="4"/>
      <c r="J1541" s="4" t="str">
        <f t="shared" si="52"/>
        <v/>
      </c>
      <c r="K1541" s="4"/>
      <c r="L1541" s="4" t="str">
        <f t="array" ref="L1541">(IF(ISERROR(INDEX(Table34[Mean years of education (years)],MATCH(MAX(IF(Table34[Country]=B1541,Table34[Year],0)),IF(Table34[Country]=B1541,Table34[Year],"")))),"",INDEX(Table34[Mean years of education (years)],MATCH(MAX(IF(Table34[Country]=B1541,Table34[Year],0)),IF(Table34[Country]=B1541,Table34[Year],"")))))</f>
        <v/>
      </c>
      <c r="M1541" s="4" t="str">
        <f t="shared" si="53"/>
        <v/>
      </c>
    </row>
    <row r="1542" spans="1:13" ht="30.6" x14ac:dyDescent="0.25">
      <c r="A1542" s="2" t="s">
        <v>215</v>
      </c>
      <c r="B1542" s="2" t="s">
        <v>149</v>
      </c>
      <c r="C1542" s="4"/>
      <c r="D1542" s="4"/>
      <c r="E1542" s="4"/>
      <c r="F1542" s="4"/>
      <c r="G1542" s="4"/>
      <c r="H1542" s="4"/>
      <c r="I1542" s="4"/>
      <c r="J1542" s="4" t="str">
        <f t="shared" si="52"/>
        <v/>
      </c>
      <c r="K1542" s="4"/>
      <c r="L1542" s="4" t="str">
        <f t="array" ref="L1542">(IF(ISERROR(INDEX(Table34[Mean years of education (years)],MATCH(MAX(IF(Table34[Country]=B1542,Table34[Year],0)),IF(Table34[Country]=B1542,Table34[Year],"")))),"",INDEX(Table34[Mean years of education (years)],MATCH(MAX(IF(Table34[Country]=B1542,Table34[Year],0)),IF(Table34[Country]=B1542,Table34[Year],"")))))</f>
        <v/>
      </c>
      <c r="M1542" s="4" t="str">
        <f t="shared" si="53"/>
        <v/>
      </c>
    </row>
    <row r="1543" spans="1:13" ht="30.6" x14ac:dyDescent="0.25">
      <c r="A1543" s="2" t="s">
        <v>215</v>
      </c>
      <c r="B1543" s="2" t="s">
        <v>150</v>
      </c>
      <c r="C1543" s="3"/>
      <c r="D1543" s="3"/>
      <c r="E1543" s="3"/>
      <c r="F1543" s="3"/>
      <c r="G1543" s="3"/>
      <c r="H1543" s="3"/>
      <c r="I1543" s="3"/>
      <c r="J1543" s="3" t="str">
        <f t="shared" si="52"/>
        <v/>
      </c>
      <c r="K1543" s="3"/>
      <c r="L1543" s="3" t="str">
        <f t="array" ref="L1543">(IF(ISERROR(INDEX(Table34[Mean years of education (years)],MATCH(MAX(IF(Table34[Country]=B1543,Table34[Year],0)),IF(Table34[Country]=B1543,Table34[Year],"")))),"",INDEX(Table34[Mean years of education (years)],MATCH(MAX(IF(Table34[Country]=B1543,Table34[Year],0)),IF(Table34[Country]=B1543,Table34[Year],"")))))</f>
        <v/>
      </c>
      <c r="M1543" s="3" t="str">
        <f t="shared" si="53"/>
        <v/>
      </c>
    </row>
    <row r="1544" spans="1:13" ht="30.6" x14ac:dyDescent="0.25">
      <c r="A1544" s="2" t="s">
        <v>415</v>
      </c>
      <c r="B1544" s="2" t="s">
        <v>145</v>
      </c>
      <c r="C1544" s="3"/>
      <c r="D1544" s="3"/>
      <c r="E1544" s="3">
        <v>26.925000000000001</v>
      </c>
      <c r="F1544" s="3">
        <v>25.5276</v>
      </c>
      <c r="G1544" s="3">
        <v>24.130199999999999</v>
      </c>
      <c r="H1544" s="3">
        <v>22.732800000000001</v>
      </c>
      <c r="I1544" s="3"/>
      <c r="J1544" s="3">
        <f t="shared" si="52"/>
        <v>22.732800000000001</v>
      </c>
      <c r="K1544" s="3"/>
      <c r="L1544" s="3"/>
      <c r="M1544" s="3">
        <f t="shared" si="53"/>
        <v>22.732800000000001</v>
      </c>
    </row>
    <row r="1545" spans="1:13" ht="30.6" x14ac:dyDescent="0.25">
      <c r="A1545" s="2" t="s">
        <v>215</v>
      </c>
      <c r="B1545" s="2" t="s">
        <v>151</v>
      </c>
      <c r="C1545" s="4"/>
      <c r="D1545" s="4"/>
      <c r="E1545" s="4"/>
      <c r="F1545" s="4"/>
      <c r="G1545" s="4"/>
      <c r="H1545" s="4"/>
      <c r="I1545" s="4"/>
      <c r="J1545" s="4" t="str">
        <f t="shared" si="52"/>
        <v/>
      </c>
      <c r="K1545" s="4"/>
      <c r="L1545" s="4" t="str">
        <f t="array" ref="L1545">(IF(ISERROR(INDEX(Table34[Mean years of education (years)],MATCH(MAX(IF(Table34[Country]=B1545,Table34[Year],0)),IF(Table34[Country]=B1545,Table34[Year],"")))),"",INDEX(Table34[Mean years of education (years)],MATCH(MAX(IF(Table34[Country]=B1545,Table34[Year],0)),IF(Table34[Country]=B1545,Table34[Year],"")))))</f>
        <v/>
      </c>
      <c r="M1545" s="4" t="str">
        <f t="shared" si="53"/>
        <v/>
      </c>
    </row>
    <row r="1546" spans="1:13" ht="30.6" x14ac:dyDescent="0.25">
      <c r="A1546" s="2" t="s">
        <v>215</v>
      </c>
      <c r="B1546" s="2" t="s">
        <v>156</v>
      </c>
      <c r="C1546" s="3"/>
      <c r="D1546" s="3"/>
      <c r="E1546" s="3"/>
      <c r="F1546" s="3"/>
      <c r="G1546" s="3"/>
      <c r="H1546" s="3"/>
      <c r="I1546" s="3"/>
      <c r="J1546" s="3" t="str">
        <f t="shared" si="52"/>
        <v/>
      </c>
      <c r="K1546" s="3"/>
      <c r="L1546" s="3" t="str">
        <f t="array" ref="L1546">(IF(ISERROR(INDEX(Table34[Mean years of education (years)],MATCH(MAX(IF(Table34[Country]=B1546,Table34[Year],0)),IF(Table34[Country]=B1546,Table34[Year],"")))),"",INDEX(Table34[Mean years of education (years)],MATCH(MAX(IF(Table34[Country]=B1546,Table34[Year],0)),IF(Table34[Country]=B1546,Table34[Year],"")))))</f>
        <v/>
      </c>
      <c r="M1546" s="3" t="str">
        <f t="shared" si="53"/>
        <v/>
      </c>
    </row>
    <row r="1547" spans="1:13" ht="30.6" x14ac:dyDescent="0.25">
      <c r="A1547" s="2" t="s">
        <v>215</v>
      </c>
      <c r="B1547" s="2" t="s">
        <v>161</v>
      </c>
      <c r="C1547" s="4"/>
      <c r="D1547" s="4"/>
      <c r="E1547" s="4"/>
      <c r="F1547" s="4"/>
      <c r="G1547" s="4"/>
      <c r="H1547" s="4"/>
      <c r="I1547" s="4"/>
      <c r="J1547" s="4" t="str">
        <f t="shared" si="52"/>
        <v/>
      </c>
      <c r="K1547" s="4"/>
      <c r="L1547" s="4" t="str">
        <f t="array" ref="L1547">(IF(ISERROR(INDEX(Table34[Mean years of education (years)],MATCH(MAX(IF(Table34[Country]=B1547,Table34[Year],0)),IF(Table34[Country]=B1547,Table34[Year],"")))),"",INDEX(Table34[Mean years of education (years)],MATCH(MAX(IF(Table34[Country]=B1547,Table34[Year],0)),IF(Table34[Country]=B1547,Table34[Year],"")))))</f>
        <v/>
      </c>
      <c r="M1547" s="4" t="str">
        <f t="shared" si="53"/>
        <v/>
      </c>
    </row>
    <row r="1548" spans="1:13" ht="30.6" x14ac:dyDescent="0.25">
      <c r="A1548" s="2" t="s">
        <v>215</v>
      </c>
      <c r="B1548" s="2" t="s">
        <v>162</v>
      </c>
      <c r="C1548" s="3"/>
      <c r="D1548" s="3"/>
      <c r="E1548" s="3"/>
      <c r="F1548" s="3"/>
      <c r="G1548" s="3"/>
      <c r="H1548" s="3"/>
      <c r="I1548" s="3"/>
      <c r="J1548" s="3" t="str">
        <f t="shared" si="52"/>
        <v/>
      </c>
      <c r="K1548" s="3"/>
      <c r="L1548" s="3" t="str">
        <f t="array" ref="L1548">(IF(ISERROR(INDEX(Table34[Mean years of education (years)],MATCH(MAX(IF(Table34[Country]=B1548,Table34[Year],0)),IF(Table34[Country]=B1548,Table34[Year],"")))),"",INDEX(Table34[Mean years of education (years)],MATCH(MAX(IF(Table34[Country]=B1548,Table34[Year],0)),IF(Table34[Country]=B1548,Table34[Year],"")))))</f>
        <v/>
      </c>
      <c r="M1548" s="3" t="str">
        <f t="shared" si="53"/>
        <v/>
      </c>
    </row>
    <row r="1549" spans="1:13" ht="30.6" x14ac:dyDescent="0.25">
      <c r="A1549" s="2" t="s">
        <v>215</v>
      </c>
      <c r="B1549" s="2" t="s">
        <v>166</v>
      </c>
      <c r="C1549" s="3"/>
      <c r="D1549" s="3"/>
      <c r="E1549" s="3"/>
      <c r="F1549" s="3"/>
      <c r="G1549" s="3"/>
      <c r="H1549" s="3"/>
      <c r="I1549" s="3"/>
      <c r="J1549" s="3" t="str">
        <f t="shared" si="52"/>
        <v/>
      </c>
      <c r="K1549" s="3"/>
      <c r="L1549" s="3" t="str">
        <f t="array" ref="L1549">(IF(ISERROR(INDEX(Table34[Mean years of education (years)],MATCH(MAX(IF(Table34[Country]=B1549,Table34[Year],0)),IF(Table34[Country]=B1549,Table34[Year],"")))),"",INDEX(Table34[Mean years of education (years)],MATCH(MAX(IF(Table34[Country]=B1549,Table34[Year],0)),IF(Table34[Country]=B1549,Table34[Year],"")))))</f>
        <v/>
      </c>
      <c r="M1549" s="3" t="str">
        <f t="shared" si="53"/>
        <v/>
      </c>
    </row>
    <row r="1550" spans="1:13" ht="30.6" x14ac:dyDescent="0.25">
      <c r="A1550" s="2" t="s">
        <v>215</v>
      </c>
      <c r="B1550" s="2" t="s">
        <v>172</v>
      </c>
      <c r="C1550" s="3"/>
      <c r="D1550" s="3"/>
      <c r="E1550" s="3"/>
      <c r="F1550" s="3"/>
      <c r="G1550" s="3"/>
      <c r="H1550" s="3"/>
      <c r="I1550" s="3"/>
      <c r="J1550" s="3" t="str">
        <f t="shared" si="52"/>
        <v/>
      </c>
      <c r="K1550" s="3"/>
      <c r="L1550" s="3" t="str">
        <f t="array" ref="L1550">(IF(ISERROR(INDEX(Table34[Mean years of education (years)],MATCH(MAX(IF(Table34[Country]=B1550,Table34[Year],0)),IF(Table34[Country]=B1550,Table34[Year],"")))),"",INDEX(Table34[Mean years of education (years)],MATCH(MAX(IF(Table34[Country]=B1550,Table34[Year],0)),IF(Table34[Country]=B1550,Table34[Year],"")))))</f>
        <v/>
      </c>
      <c r="M1550" s="3" t="str">
        <f t="shared" si="53"/>
        <v/>
      </c>
    </row>
    <row r="1551" spans="1:13" ht="30.6" x14ac:dyDescent="0.25">
      <c r="A1551" s="2" t="s">
        <v>215</v>
      </c>
      <c r="B1551" s="2" t="s">
        <v>176</v>
      </c>
      <c r="C1551" s="3"/>
      <c r="D1551" s="3"/>
      <c r="E1551" s="3"/>
      <c r="F1551" s="3"/>
      <c r="G1551" s="3"/>
      <c r="H1551" s="3"/>
      <c r="I1551" s="3"/>
      <c r="J1551" s="3" t="str">
        <f t="shared" si="52"/>
        <v/>
      </c>
      <c r="K1551" s="3"/>
      <c r="L1551" s="3" t="str">
        <f t="array" ref="L1551">(IF(ISERROR(INDEX(Table34[Mean years of education (years)],MATCH(MAX(IF(Table34[Country]=B1551,Table34[Year],0)),IF(Table34[Country]=B1551,Table34[Year],"")))),"",INDEX(Table34[Mean years of education (years)],MATCH(MAX(IF(Table34[Country]=B1551,Table34[Year],0)),IF(Table34[Country]=B1551,Table34[Year],"")))))</f>
        <v/>
      </c>
      <c r="M1551" s="3" t="str">
        <f t="shared" si="53"/>
        <v/>
      </c>
    </row>
    <row r="1552" spans="1:13" ht="30.6" x14ac:dyDescent="0.25">
      <c r="A1552" s="2" t="s">
        <v>215</v>
      </c>
      <c r="B1552" s="2" t="s">
        <v>179</v>
      </c>
      <c r="C1552" s="4"/>
      <c r="D1552" s="4"/>
      <c r="E1552" s="4"/>
      <c r="F1552" s="4"/>
      <c r="G1552" s="4"/>
      <c r="H1552" s="4"/>
      <c r="I1552" s="4"/>
      <c r="J1552" s="4" t="str">
        <f t="shared" si="52"/>
        <v/>
      </c>
      <c r="K1552" s="4"/>
      <c r="L1552" s="4" t="str">
        <f t="array" ref="L1552">(IF(ISERROR(INDEX(Table34[Mean years of education (years)],MATCH(MAX(IF(Table34[Country]=B1552,Table34[Year],0)),IF(Table34[Country]=B1552,Table34[Year],"")))),"",INDEX(Table34[Mean years of education (years)],MATCH(MAX(IF(Table34[Country]=B1552,Table34[Year],0)),IF(Table34[Country]=B1552,Table34[Year],"")))))</f>
        <v/>
      </c>
      <c r="M1552" s="4" t="str">
        <f t="shared" si="53"/>
        <v/>
      </c>
    </row>
    <row r="1553" spans="1:13" ht="30.6" x14ac:dyDescent="0.25">
      <c r="A1553" s="2" t="s">
        <v>215</v>
      </c>
      <c r="B1553" s="2" t="s">
        <v>182</v>
      </c>
      <c r="C1553" s="3"/>
      <c r="D1553" s="3"/>
      <c r="E1553" s="3"/>
      <c r="F1553" s="3"/>
      <c r="G1553" s="3"/>
      <c r="H1553" s="3"/>
      <c r="I1553" s="3"/>
      <c r="J1553" s="3" t="str">
        <f t="shared" si="52"/>
        <v/>
      </c>
      <c r="K1553" s="3"/>
      <c r="L1553" s="3" t="str">
        <f t="array" ref="L1553">(IF(ISERROR(INDEX(Table34[Mean years of education (years)],MATCH(MAX(IF(Table34[Country]=B1553,Table34[Year],0)),IF(Table34[Country]=B1553,Table34[Year],"")))),"",INDEX(Table34[Mean years of education (years)],MATCH(MAX(IF(Table34[Country]=B1553,Table34[Year],0)),IF(Table34[Country]=B1553,Table34[Year],"")))))</f>
        <v/>
      </c>
      <c r="M1553" s="3" t="str">
        <f t="shared" si="53"/>
        <v/>
      </c>
    </row>
    <row r="1554" spans="1:13" ht="30.6" x14ac:dyDescent="0.25">
      <c r="A1554" s="2" t="s">
        <v>215</v>
      </c>
      <c r="B1554" s="2" t="s">
        <v>183</v>
      </c>
      <c r="C1554" s="4"/>
      <c r="D1554" s="4"/>
      <c r="E1554" s="4"/>
      <c r="F1554" s="4"/>
      <c r="G1554" s="4"/>
      <c r="H1554" s="4"/>
      <c r="I1554" s="4"/>
      <c r="J1554" s="4" t="str">
        <f t="shared" si="52"/>
        <v/>
      </c>
      <c r="K1554" s="4"/>
      <c r="L1554" s="4" t="str">
        <f t="array" ref="L1554">(IF(ISERROR(INDEX(Table34[Mean years of education (years)],MATCH(MAX(IF(Table34[Country]=B1554,Table34[Year],0)),IF(Table34[Country]=B1554,Table34[Year],"")))),"",INDEX(Table34[Mean years of education (years)],MATCH(MAX(IF(Table34[Country]=B1554,Table34[Year],0)),IF(Table34[Country]=B1554,Table34[Year],"")))))</f>
        <v/>
      </c>
      <c r="M1554" s="4" t="str">
        <f t="shared" si="53"/>
        <v/>
      </c>
    </row>
    <row r="1555" spans="1:13" ht="30.6" x14ac:dyDescent="0.25">
      <c r="A1555" s="2" t="s">
        <v>216</v>
      </c>
      <c r="B1555" s="2" t="s">
        <v>4</v>
      </c>
      <c r="C1555" s="3"/>
      <c r="D1555" s="3"/>
      <c r="E1555" s="3"/>
      <c r="F1555" s="3"/>
      <c r="G1555" s="3"/>
      <c r="H1555" s="3"/>
      <c r="I1555" s="3"/>
      <c r="J1555" s="3" t="str">
        <f t="shared" si="52"/>
        <v/>
      </c>
      <c r="K1555" s="3"/>
      <c r="L1555" s="3">
        <f t="array" ref="L1555">(IF(ISERROR(INDEX(Table45[[#All],[Mean years of education (years)]],MATCH(MAX(IF(Table45[[#All],[Country]]=B1555,Table45[[#All],[Year]],0)),IF(Table45[[#All],[Country]]=B1555,Table45[[#All],[Year]],"")))),"",INDEX(Table45[[#All],[Mean years of education (years)]],MATCH(MAX(IF(Table45[[#All],[Country]]=B1555,Table45[[#All],[Year]],0)),IF(Table45[[#All],[Country]]=B1555,Table45[[#All],[Year]],"")))))</f>
        <v>4.693314</v>
      </c>
      <c r="M1555" s="3">
        <f t="shared" si="53"/>
        <v>4.693314</v>
      </c>
    </row>
    <row r="1556" spans="1:13" ht="30.6" x14ac:dyDescent="0.25">
      <c r="A1556" s="2" t="s">
        <v>216</v>
      </c>
      <c r="B1556" s="2" t="s">
        <v>5</v>
      </c>
      <c r="C1556" s="4"/>
      <c r="D1556" s="4">
        <v>9.6907800000000002</v>
      </c>
      <c r="E1556" s="4">
        <v>10.23851</v>
      </c>
      <c r="F1556" s="4"/>
      <c r="G1556" s="4"/>
      <c r="H1556" s="4"/>
      <c r="I1556" s="4"/>
      <c r="J1556" s="4">
        <f t="shared" si="52"/>
        <v>10.23851</v>
      </c>
      <c r="K1556" s="4"/>
      <c r="L1556" s="4" t="str">
        <f t="array" ref="L1556">(IF(ISERROR(INDEX(Table45[[#All],[Mean years of education (years)]],MATCH(MAX(IF(Table45[[#All],[Country]]=B1556,Table45[[#All],[Year]],0)),IF(Table45[[#All],[Country]]=B1556,Table45[[#All],[Year]],"")))),"",INDEX(Table45[[#All],[Mean years of education (years)]],MATCH(MAX(IF(Table45[[#All],[Country]]=B1556,Table45[[#All],[Year]],0)),IF(Table45[[#All],[Country]]=B1556,Table45[[#All],[Year]],"")))))</f>
        <v/>
      </c>
      <c r="M1556" s="4">
        <f t="shared" si="53"/>
        <v>10.23851</v>
      </c>
    </row>
    <row r="1557" spans="1:13" ht="30.6" x14ac:dyDescent="0.25">
      <c r="A1557" s="2" t="s">
        <v>216</v>
      </c>
      <c r="B1557" s="2" t="s">
        <v>6</v>
      </c>
      <c r="C1557" s="3"/>
      <c r="D1557" s="3"/>
      <c r="E1557" s="3"/>
      <c r="F1557" s="3"/>
      <c r="G1557" s="3"/>
      <c r="H1557" s="3"/>
      <c r="I1557" s="3"/>
      <c r="J1557" s="3" t="str">
        <f t="shared" si="52"/>
        <v/>
      </c>
      <c r="K1557" s="3"/>
      <c r="L1557" s="3" t="str">
        <f t="array" ref="L1557">(IF(ISERROR(INDEX(Table45[[#All],[Mean years of education (years)]],MATCH(MAX(IF(Table45[[#All],[Country]]=B1557,Table45[[#All],[Year]],0)),IF(Table45[[#All],[Country]]=B1557,Table45[[#All],[Year]],"")))),"",INDEX(Table45[[#All],[Mean years of education (years)]],MATCH(MAX(IF(Table45[[#All],[Country]]=B1557,Table45[[#All],[Year]],0)),IF(Table45[[#All],[Country]]=B1557,Table45[[#All],[Year]],"")))))</f>
        <v/>
      </c>
      <c r="M1557" s="3" t="str">
        <f t="shared" si="53"/>
        <v/>
      </c>
    </row>
    <row r="1558" spans="1:13" ht="30.6" x14ac:dyDescent="0.25">
      <c r="A1558" s="2" t="s">
        <v>216</v>
      </c>
      <c r="B1558" s="2" t="s">
        <v>7</v>
      </c>
      <c r="C1558" s="4"/>
      <c r="D1558" s="4"/>
      <c r="E1558" s="4"/>
      <c r="F1558" s="4"/>
      <c r="G1558" s="4">
        <v>10.65255</v>
      </c>
      <c r="H1558" s="4">
        <v>10.564819999999999</v>
      </c>
      <c r="I1558" s="4"/>
      <c r="J1558" s="4">
        <f t="shared" si="52"/>
        <v>10.564819999999999</v>
      </c>
      <c r="K1558" s="4"/>
      <c r="L1558" s="4" t="str">
        <f t="array" ref="L1558">(IF(ISERROR(INDEX(Table45[[#All],[Mean years of education (years)]],MATCH(MAX(IF(Table45[[#All],[Country]]=B1558,Table45[[#All],[Year]],0)),IF(Table45[[#All],[Country]]=B1558,Table45[[#All],[Year]],"")))),"",INDEX(Table45[[#All],[Mean years of education (years)]],MATCH(MAX(IF(Table45[[#All],[Country]]=B1558,Table45[[#All],[Year]],0)),IF(Table45[[#All],[Country]]=B1558,Table45[[#All],[Year]],"")))))</f>
        <v/>
      </c>
      <c r="M1558" s="4">
        <f t="shared" si="53"/>
        <v>10.564819999999999</v>
      </c>
    </row>
    <row r="1559" spans="1:13" ht="30.6" x14ac:dyDescent="0.25">
      <c r="A1559" s="2" t="s">
        <v>216</v>
      </c>
      <c r="B1559" s="2" t="s">
        <v>8</v>
      </c>
      <c r="C1559" s="3"/>
      <c r="D1559" s="3"/>
      <c r="E1559" s="3"/>
      <c r="F1559" s="3"/>
      <c r="G1559" s="3"/>
      <c r="H1559" s="3"/>
      <c r="I1559" s="3"/>
      <c r="J1559" s="3" t="str">
        <f t="shared" si="52"/>
        <v/>
      </c>
      <c r="K1559" s="3"/>
      <c r="L1559" s="3" t="str">
        <f t="array" ref="L1559">(IF(ISERROR(INDEX(Table45[[#All],[Mean years of education (years)]],MATCH(MAX(IF(Table45[[#All],[Country]]=B1559,Table45[[#All],[Year]],0)),IF(Table45[[#All],[Country]]=B1559,Table45[[#All],[Year]],"")))),"",INDEX(Table45[[#All],[Mean years of education (years)]],MATCH(MAX(IF(Table45[[#All],[Country]]=B1559,Table45[[#All],[Year]],0)),IF(Table45[[#All],[Country]]=B1559,Table45[[#All],[Year]],"")))))</f>
        <v/>
      </c>
      <c r="M1559" s="3" t="str">
        <f t="shared" si="53"/>
        <v/>
      </c>
    </row>
    <row r="1560" spans="1:13" ht="30.6" x14ac:dyDescent="0.25">
      <c r="A1560" s="2" t="s">
        <v>216</v>
      </c>
      <c r="B1560" s="2" t="s">
        <v>9</v>
      </c>
      <c r="C1560" s="4"/>
      <c r="D1560" s="4"/>
      <c r="E1560" s="4"/>
      <c r="F1560" s="4"/>
      <c r="G1560" s="4"/>
      <c r="H1560" s="4"/>
      <c r="I1560" s="4"/>
      <c r="J1560" s="4" t="str">
        <f t="shared" si="52"/>
        <v/>
      </c>
      <c r="K1560" s="4"/>
      <c r="L1560" s="4" t="str">
        <f t="array" ref="L1560">(IF(ISERROR(INDEX(Table45[[#All],[Mean years of education (years)]],MATCH(MAX(IF(Table45[[#All],[Country]]=B1560,Table45[[#All],[Year]],0)),IF(Table45[[#All],[Country]]=B1560,Table45[[#All],[Year]],"")))),"",INDEX(Table45[[#All],[Mean years of education (years)]],MATCH(MAX(IF(Table45[[#All],[Country]]=B1560,Table45[[#All],[Year]],0)),IF(Table45[[#All],[Country]]=B1560,Table45[[#All],[Year]],"")))))</f>
        <v/>
      </c>
      <c r="M1560" s="4" t="str">
        <f t="shared" si="53"/>
        <v/>
      </c>
    </row>
    <row r="1561" spans="1:13" ht="30.6" x14ac:dyDescent="0.25">
      <c r="A1561" s="2" t="s">
        <v>216</v>
      </c>
      <c r="B1561" s="2" t="s">
        <v>38</v>
      </c>
      <c r="C1561" s="3">
        <v>10.019450000000001</v>
      </c>
      <c r="D1561" s="3"/>
      <c r="E1561" s="3"/>
      <c r="F1561" s="3">
        <v>10.193989999999999</v>
      </c>
      <c r="G1561" s="3"/>
      <c r="H1561" s="3"/>
      <c r="I1561" s="3"/>
      <c r="J1561" s="3">
        <f t="shared" si="52"/>
        <v>10.193989999999999</v>
      </c>
      <c r="K1561" s="3"/>
      <c r="L1561" s="3">
        <f t="array" ref="L1561">(IF(ISERROR(INDEX(Table45[[#All],[Mean years of education (years)]],MATCH(MAX(IF(Table45[[#All],[Country]]=B1561,Table45[[#All],[Year]],0)),IF(Table45[[#All],[Country]]=B1561,Table45[[#All],[Year]],"")))),"",INDEX(Table45[[#All],[Mean years of education (years)]],MATCH(MAX(IF(Table45[[#All],[Country]]=B1561,Table45[[#All],[Year]],0)),IF(Table45[[#All],[Country]]=B1561,Table45[[#All],[Year]],"")))))</f>
        <v>12.643380000000001</v>
      </c>
      <c r="M1561" s="3">
        <f t="shared" si="53"/>
        <v>10.193989999999999</v>
      </c>
    </row>
    <row r="1562" spans="1:13" ht="30.6" x14ac:dyDescent="0.25">
      <c r="A1562" s="2" t="s">
        <v>216</v>
      </c>
      <c r="B1562" s="2" t="s">
        <v>11</v>
      </c>
      <c r="C1562" s="4"/>
      <c r="D1562" s="4">
        <v>11.162409999999999</v>
      </c>
      <c r="E1562" s="4"/>
      <c r="F1562" s="4"/>
      <c r="G1562" s="4"/>
      <c r="H1562" s="4">
        <v>11.67249</v>
      </c>
      <c r="I1562" s="4"/>
      <c r="J1562" s="4">
        <f t="shared" si="52"/>
        <v>11.67249</v>
      </c>
      <c r="K1562" s="4"/>
      <c r="L1562" s="4">
        <f t="array" ref="L1562">(IF(ISERROR(INDEX(Table45[[#All],[Mean years of education (years)]],MATCH(MAX(IF(Table45[[#All],[Country]]=B1562,Table45[[#All],[Year]],0)),IF(Table45[[#All],[Country]]=B1562,Table45[[#All],[Year]],"")))),"",INDEX(Table45[[#All],[Mean years of education (years)]],MATCH(MAX(IF(Table45[[#All],[Country]]=B1562,Table45[[#All],[Year]],0)),IF(Table45[[#All],[Country]]=B1562,Table45[[#All],[Year]],"")))))</f>
        <v>11.047330000000001</v>
      </c>
      <c r="M1562" s="4">
        <f t="shared" si="53"/>
        <v>11.67249</v>
      </c>
    </row>
    <row r="1563" spans="1:13" ht="30.6" x14ac:dyDescent="0.25">
      <c r="A1563" s="2" t="s">
        <v>216</v>
      </c>
      <c r="B1563" s="2" t="s">
        <v>12</v>
      </c>
      <c r="C1563" s="3"/>
      <c r="D1563" s="3"/>
      <c r="E1563" s="5">
        <v>12.49428</v>
      </c>
      <c r="F1563" s="3"/>
      <c r="G1563" s="3"/>
      <c r="H1563" s="5">
        <v>12.222670000000001</v>
      </c>
      <c r="I1563" s="3"/>
      <c r="J1563" s="3">
        <f t="shared" si="52"/>
        <v>12.222670000000001</v>
      </c>
      <c r="K1563" s="3"/>
      <c r="L1563" s="3" t="str">
        <f t="array" ref="L1563">(IF(ISBLANK(INDEX(Table45[[#All],[Mean years of education (years)]],MATCH(MAX(IF(Table45[[#All],[Country]]=B1563,Table45[[#All],[Year]],0)),IF(Table45[[#All],[Country]]=B1563,Table45[[#All],[Year]],"")))),"",INDEX(Table45[[#All],[Mean years of education (years)]],MATCH(MAX(IF(Table45[[#All],[Country]]=B1563,Table45[[#All],[Year]],0)),IF(Table45[[#All],[Country]]=B1563,Table45[[#All],[Year]],"")))))</f>
        <v/>
      </c>
      <c r="M1563" s="3">
        <f t="shared" si="53"/>
        <v>12.222670000000001</v>
      </c>
    </row>
    <row r="1564" spans="1:13" ht="30.6" x14ac:dyDescent="0.25">
      <c r="A1564" s="2" t="s">
        <v>216</v>
      </c>
      <c r="B1564" s="2" t="s">
        <v>13</v>
      </c>
      <c r="C1564" s="4"/>
      <c r="D1564" s="4"/>
      <c r="E1564" s="4"/>
      <c r="F1564" s="4"/>
      <c r="G1564" s="4"/>
      <c r="H1564" s="4"/>
      <c r="I1564" s="4"/>
      <c r="J1564" s="4" t="str">
        <f t="shared" si="52"/>
        <v/>
      </c>
      <c r="K1564" s="4"/>
      <c r="L1564" s="4" t="str">
        <f t="array" ref="L1564">(IF(ISBLANK(INDEX(Table45[[#All],[Mean years of education (years)]],MATCH(MAX(IF(Table45[[#All],[Country]]=B1564,Table45[[#All],[Year]],0)),IF(Table45[[#All],[Country]]=B1564,Table45[[#All],[Year]],"")))),"",INDEX(Table45[[#All],[Mean years of education (years)]],MATCH(MAX(IF(Table45[[#All],[Country]]=B1564,Table45[[#All],[Year]],0)),IF(Table45[[#All],[Country]]=B1564,Table45[[#All],[Year]],"")))))</f>
        <v/>
      </c>
      <c r="M1564" s="4" t="str">
        <f t="shared" si="53"/>
        <v/>
      </c>
    </row>
    <row r="1565" spans="1:13" ht="30.6" x14ac:dyDescent="0.25">
      <c r="A1565" s="2" t="s">
        <v>216</v>
      </c>
      <c r="B1565" s="2" t="s">
        <v>14</v>
      </c>
      <c r="C1565" s="3">
        <v>11.016349999999999</v>
      </c>
      <c r="D1565" s="3">
        <v>11.01573</v>
      </c>
      <c r="E1565" s="3">
        <v>11.068519999999999</v>
      </c>
      <c r="F1565" s="3">
        <v>11.072839999999999</v>
      </c>
      <c r="G1565" s="3">
        <v>11.07794</v>
      </c>
      <c r="H1565" s="3">
        <v>10.81676</v>
      </c>
      <c r="I1565" s="3"/>
      <c r="J1565" s="3">
        <f t="shared" si="52"/>
        <v>10.81676</v>
      </c>
      <c r="K1565" s="3"/>
      <c r="L1565" s="3" t="str">
        <f t="array" ref="L1565">(IF(ISERROR(INDEX(Table45[[#All],[Mean years of education (years)]],MATCH(MAX(IF(Table45[[#All],[Country]]=B1565,Table45[[#All],[Year]],0)),IF(Table45[[#All],[Country]]=B1565,Table45[[#All],[Year]],"")))),"",INDEX(Table45[[#All],[Mean years of education (years)]],MATCH(MAX(IF(Table45[[#All],[Country]]=B1565,Table45[[#All],[Year]],0)),IF(Table45[[#All],[Country]]=B1565,Table45[[#All],[Year]],"")))))</f>
        <v/>
      </c>
      <c r="M1565" s="3">
        <f t="shared" si="53"/>
        <v>10.81676</v>
      </c>
    </row>
    <row r="1566" spans="1:13" ht="30.6" x14ac:dyDescent="0.25">
      <c r="A1566" s="2" t="s">
        <v>216</v>
      </c>
      <c r="B1566" s="2" t="s">
        <v>15</v>
      </c>
      <c r="C1566" s="4">
        <v>11.69083</v>
      </c>
      <c r="D1566" s="4"/>
      <c r="E1566" s="4"/>
      <c r="F1566" s="4"/>
      <c r="G1566" s="4"/>
      <c r="H1566" s="4"/>
      <c r="I1566" s="4"/>
      <c r="J1566" s="4">
        <f t="shared" si="52"/>
        <v>11.69083</v>
      </c>
      <c r="K1566" s="4"/>
      <c r="L1566" s="4" t="str">
        <f t="array" ref="L1566">(IF(ISERROR(INDEX(Table45[[#All],[Mean years of education (years)]],MATCH(MAX(IF(Table45[[#All],[Country]]=B1566,Table45[[#All],[Year]],0)),IF(Table45[[#All],[Country]]=B1566,Table45[[#All],[Year]],"")))),"",INDEX(Table45[[#All],[Mean years of education (years)]],MATCH(MAX(IF(Table45[[#All],[Country]]=B1566,Table45[[#All],[Year]],0)),IF(Table45[[#All],[Country]]=B1566,Table45[[#All],[Year]],"")))))</f>
        <v/>
      </c>
      <c r="M1566" s="4">
        <f t="shared" si="53"/>
        <v>11.69083</v>
      </c>
    </row>
    <row r="1567" spans="1:13" ht="30.6" x14ac:dyDescent="0.25">
      <c r="A1567" s="2" t="s">
        <v>216</v>
      </c>
      <c r="B1567" s="2" t="s">
        <v>16</v>
      </c>
      <c r="C1567" s="3">
        <v>8.6768999999999998</v>
      </c>
      <c r="D1567" s="3"/>
      <c r="E1567" s="3"/>
      <c r="F1567" s="3"/>
      <c r="G1567" s="3"/>
      <c r="H1567" s="3"/>
      <c r="I1567" s="3"/>
      <c r="J1567" s="3">
        <f t="shared" si="52"/>
        <v>8.6768999999999998</v>
      </c>
      <c r="K1567" s="3"/>
      <c r="L1567" s="3" t="str">
        <f t="array" ref="L1567">(IF(ISERROR(INDEX(Table45[[#All],[Mean years of education (years)]],MATCH(MAX(IF(Table45[[#All],[Country]]=B1567,Table45[[#All],[Year]],0)),IF(Table45[[#All],[Country]]=B1567,Table45[[#All],[Year]],"")))),"",INDEX(Table45[[#All],[Mean years of education (years)]],MATCH(MAX(IF(Table45[[#All],[Country]]=B1567,Table45[[#All],[Year]],0)),IF(Table45[[#All],[Country]]=B1567,Table45[[#All],[Year]],"")))))</f>
        <v/>
      </c>
      <c r="M1567" s="3">
        <f t="shared" si="53"/>
        <v>8.6768999999999998</v>
      </c>
    </row>
    <row r="1568" spans="1:13" ht="30.6" x14ac:dyDescent="0.25">
      <c r="A1568" s="2" t="s">
        <v>216</v>
      </c>
      <c r="B1568" s="2" t="s">
        <v>17</v>
      </c>
      <c r="C1568" s="4"/>
      <c r="D1568" s="4"/>
      <c r="E1568" s="4"/>
      <c r="F1568" s="4"/>
      <c r="G1568" s="4"/>
      <c r="H1568" s="4"/>
      <c r="I1568" s="4"/>
      <c r="J1568" s="4" t="str">
        <f t="shared" si="52"/>
        <v/>
      </c>
      <c r="K1568" s="4"/>
      <c r="L1568" s="4">
        <f t="array" ref="L1568">(IF(ISERROR(INDEX(Table45[[#All],[Mean years of education (years)]],MATCH(MAX(IF(Table45[[#All],[Country]]=B1568,Table45[[#All],[Year]],0)),IF(Table45[[#All],[Country]]=B1568,Table45[[#All],[Year]],"")))),"",INDEX(Table45[[#All],[Mean years of education (years)]],MATCH(MAX(IF(Table45[[#All],[Country]]=B1568,Table45[[#All],[Year]],0)),IF(Table45[[#All],[Country]]=B1568,Table45[[#All],[Year]],"")))))</f>
        <v>6.6305529999999999</v>
      </c>
      <c r="M1568" s="4">
        <f t="shared" si="53"/>
        <v>6.6305529999999999</v>
      </c>
    </row>
    <row r="1569" spans="1:13" ht="30.6" x14ac:dyDescent="0.25">
      <c r="A1569" s="2" t="s">
        <v>216</v>
      </c>
      <c r="B1569" s="2" t="s">
        <v>18</v>
      </c>
      <c r="C1569" s="3"/>
      <c r="D1569" s="3"/>
      <c r="E1569" s="3"/>
      <c r="F1569" s="3"/>
      <c r="G1569" s="3"/>
      <c r="H1569" s="3"/>
      <c r="I1569" s="3"/>
      <c r="J1569" s="3" t="str">
        <f t="shared" si="52"/>
        <v/>
      </c>
      <c r="K1569" s="3"/>
      <c r="L1569" s="3">
        <f t="array" ref="L1569">(IF(ISERROR(INDEX(Table45[[#All],[Mean years of education (years)]],MATCH(MAX(IF(Table45[[#All],[Country]]=B1569,Table45[[#All],[Year]],0)),IF(Table45[[#All],[Country]]=B1569,Table45[[#All],[Year]],"")))),"",INDEX(Table45[[#All],[Mean years of education (years)]],MATCH(MAX(IF(Table45[[#All],[Country]]=B1569,Table45[[#All],[Year]],0)),IF(Table45[[#All],[Country]]=B1569,Table45[[#All],[Year]],"")))))</f>
        <v>11.63672</v>
      </c>
      <c r="M1569" s="3">
        <f t="shared" si="53"/>
        <v>11.63672</v>
      </c>
    </row>
    <row r="1570" spans="1:13" ht="30.6" x14ac:dyDescent="0.25">
      <c r="A1570" s="2" t="s">
        <v>216</v>
      </c>
      <c r="B1570" s="2" t="s">
        <v>19</v>
      </c>
      <c r="C1570" s="4"/>
      <c r="D1570" s="4"/>
      <c r="E1570" s="4"/>
      <c r="F1570" s="4"/>
      <c r="G1570" s="4"/>
      <c r="H1570" s="4"/>
      <c r="I1570" s="4"/>
      <c r="J1570" s="4" t="str">
        <f t="shared" si="52"/>
        <v/>
      </c>
      <c r="K1570" s="4"/>
      <c r="L1570" s="4">
        <f t="array" ref="L1570">(IF(ISERROR(INDEX(Table45[[#All],[Mean years of education (years)]],MATCH(MAX(IF(Table45[[#All],[Country]]=B1570,Table45[[#All],[Year]],0)),IF(Table45[[#All],[Country]]=B1570,Table45[[#All],[Year]],"")))),"",INDEX(Table45[[#All],[Mean years of education (years)]],MATCH(MAX(IF(Table45[[#All],[Country]]=B1570,Table45[[#All],[Year]],0)),IF(Table45[[#All],[Country]]=B1570,Table45[[#All],[Year]],"")))))</f>
        <v>12.367710000000001</v>
      </c>
      <c r="M1570" s="4">
        <f t="shared" si="53"/>
        <v>12.367710000000001</v>
      </c>
    </row>
    <row r="1571" spans="1:13" ht="30.6" x14ac:dyDescent="0.25">
      <c r="A1571" s="2" t="s">
        <v>216</v>
      </c>
      <c r="B1571" s="2" t="s">
        <v>20</v>
      </c>
      <c r="C1571" s="3">
        <v>11.71185</v>
      </c>
      <c r="D1571" s="3">
        <v>11.753030000000001</v>
      </c>
      <c r="E1571" s="3">
        <v>11.776669999999999</v>
      </c>
      <c r="F1571" s="3">
        <v>11.739280000000001</v>
      </c>
      <c r="G1571" s="3">
        <v>11.857049999999999</v>
      </c>
      <c r="H1571" s="3">
        <v>12.088039999999999</v>
      </c>
      <c r="I1571" s="3"/>
      <c r="J1571" s="3">
        <f t="shared" si="52"/>
        <v>12.088039999999999</v>
      </c>
      <c r="K1571" s="3"/>
      <c r="L1571" s="3" t="str">
        <f t="array" ref="L1571">(IF(ISBLANK(INDEX(Table45[[#All],[Mean years of education (years)]],MATCH(MAX(IF(Table45[[#All],[Country]]=B1571,Table45[[#All],[Year]],0)),IF(Table45[[#All],[Country]]=B1571,Table45[[#All],[Year]],"")))),"",INDEX(Table45[[#All],[Mean years of education (years)]],MATCH(MAX(IF(Table45[[#All],[Country]]=B1571,Table45[[#All],[Year]],0)),IF(Table45[[#All],[Country]]=B1571,Table45[[#All],[Year]],"")))))</f>
        <v/>
      </c>
      <c r="M1571" s="3">
        <f t="shared" si="53"/>
        <v>12.088039999999999</v>
      </c>
    </row>
    <row r="1572" spans="1:13" ht="30.6" x14ac:dyDescent="0.25">
      <c r="A1572" s="2" t="s">
        <v>216</v>
      </c>
      <c r="B1572" s="2" t="s">
        <v>21</v>
      </c>
      <c r="C1572" s="4">
        <v>10.460699999999999</v>
      </c>
      <c r="D1572" s="4"/>
      <c r="E1572" s="4"/>
      <c r="F1572" s="4"/>
      <c r="G1572" s="4"/>
      <c r="H1572" s="4"/>
      <c r="I1572" s="4"/>
      <c r="J1572" s="4">
        <f t="shared" si="52"/>
        <v>10.460699999999999</v>
      </c>
      <c r="K1572" s="4"/>
      <c r="L1572" s="4">
        <f t="array" ref="L1572">(IF(ISERROR(INDEX(Table45[[#All],[Mean years of education (years)]],MATCH(MAX(IF(Table45[[#All],[Country]]=B1572,Table45[[#All],[Year]],0)),IF(Table45[[#All],[Country]]=B1572,Table45[[#All],[Year]],"")))),"",INDEX(Table45[[#All],[Mean years of education (years)]],MATCH(MAX(IF(Table45[[#All],[Country]]=B1572,Table45[[#All],[Year]],0)),IF(Table45[[#All],[Country]]=B1572,Table45[[#All],[Year]],"")))))</f>
        <v>8.0364070000000005</v>
      </c>
      <c r="M1572" s="4">
        <f t="shared" si="53"/>
        <v>10.460699999999999</v>
      </c>
    </row>
    <row r="1573" spans="1:13" ht="30.6" x14ac:dyDescent="0.25">
      <c r="A1573" s="2" t="s">
        <v>216</v>
      </c>
      <c r="B1573" s="2" t="s">
        <v>22</v>
      </c>
      <c r="C1573" s="3"/>
      <c r="D1573" s="3"/>
      <c r="E1573" s="3"/>
      <c r="F1573" s="3"/>
      <c r="G1573" s="3"/>
      <c r="H1573" s="3"/>
      <c r="I1573" s="3"/>
      <c r="J1573" s="3" t="str">
        <f t="shared" si="52"/>
        <v/>
      </c>
      <c r="K1573" s="3"/>
      <c r="L1573" s="3">
        <f t="array" ref="L1573">(IF(ISERROR(INDEX(Table45[[#All],[Mean years of education (years)]],MATCH(MAX(IF(Table45[[#All],[Country]]=B1573,Table45[[#All],[Year]],0)),IF(Table45[[#All],[Country]]=B1573,Table45[[#All],[Year]],"")))),"",INDEX(Table45[[#All],[Mean years of education (years)]],MATCH(MAX(IF(Table45[[#All],[Country]]=B1573,Table45[[#All],[Year]],0)),IF(Table45[[#All],[Country]]=B1573,Table45[[#All],[Year]],"")))))</f>
        <v>7.0893230000000003</v>
      </c>
      <c r="M1573" s="3">
        <f t="shared" si="53"/>
        <v>7.0893230000000003</v>
      </c>
    </row>
    <row r="1574" spans="1:13" ht="30.6" x14ac:dyDescent="0.25">
      <c r="A1574" s="2" t="s">
        <v>216</v>
      </c>
      <c r="B1574" s="2" t="s">
        <v>23</v>
      </c>
      <c r="C1574" s="4"/>
      <c r="D1574" s="4"/>
      <c r="E1574" s="4">
        <v>3.1801300000000001</v>
      </c>
      <c r="F1574" s="4"/>
      <c r="G1574" s="4"/>
      <c r="H1574" s="4"/>
      <c r="I1574" s="4"/>
      <c r="J1574" s="4">
        <f t="shared" si="52"/>
        <v>3.1801300000000001</v>
      </c>
      <c r="K1574" s="4"/>
      <c r="L1574" s="4">
        <f t="array" ref="L1574">(IF(ISERROR(INDEX(Table45[[#All],[Mean years of education (years)]],MATCH(MAX(IF(Table45[[#All],[Country]]=B1574,Table45[[#All],[Year]],0)),IF(Table45[[#All],[Country]]=B1574,Table45[[#All],[Year]],"")))),"",INDEX(Table45[[#All],[Mean years of education (years)]],MATCH(MAX(IF(Table45[[#All],[Country]]=B1574,Table45[[#All],[Year]],0)),IF(Table45[[#All],[Country]]=B1574,Table45[[#All],[Year]],"")))))</f>
        <v>6.6012529999999998</v>
      </c>
      <c r="M1574" s="4">
        <f t="shared" si="53"/>
        <v>3.1801300000000001</v>
      </c>
    </row>
    <row r="1575" spans="1:13" ht="30.6" x14ac:dyDescent="0.25">
      <c r="A1575" s="2" t="s">
        <v>216</v>
      </c>
      <c r="B1575" s="2" t="s">
        <v>24</v>
      </c>
      <c r="C1575" s="3"/>
      <c r="D1575" s="3"/>
      <c r="E1575" s="3">
        <v>8.8905200000000004</v>
      </c>
      <c r="F1575" s="3"/>
      <c r="G1575" s="3"/>
      <c r="H1575" s="3"/>
      <c r="I1575" s="3"/>
      <c r="J1575" s="3">
        <f t="shared" si="52"/>
        <v>8.8905200000000004</v>
      </c>
      <c r="K1575" s="3"/>
      <c r="L1575" s="3" t="str">
        <f t="array" ref="L1575">(IF(ISERROR(INDEX(Table45[[#All],[Mean years of education (years)]],MATCH(MAX(IF(Table45[[#All],[Country]]=B1575,Table45[[#All],[Year]],0)),IF(Table45[[#All],[Country]]=B1575,Table45[[#All],[Year]],"")))),"",INDEX(Table45[[#All],[Mean years of education (years)]],MATCH(MAX(IF(Table45[[#All],[Country]]=B1575,Table45[[#All],[Year]],0)),IF(Table45[[#All],[Country]]=B1575,Table45[[#All],[Year]],"")))))</f>
        <v/>
      </c>
      <c r="M1575" s="3">
        <f t="shared" si="53"/>
        <v>8.8905200000000004</v>
      </c>
    </row>
    <row r="1576" spans="1:13" ht="30.6" x14ac:dyDescent="0.25">
      <c r="A1576" s="2" t="s">
        <v>216</v>
      </c>
      <c r="B1576" s="2" t="s">
        <v>25</v>
      </c>
      <c r="C1576" s="4">
        <v>8.1183899999999998</v>
      </c>
      <c r="D1576" s="4">
        <v>8.2228999999999992</v>
      </c>
      <c r="E1576" s="4"/>
      <c r="F1576" s="4"/>
      <c r="G1576" s="4">
        <v>10.53016</v>
      </c>
      <c r="H1576" s="4">
        <v>10.23958</v>
      </c>
      <c r="I1576" s="4"/>
      <c r="J1576" s="4">
        <f t="shared" si="52"/>
        <v>10.23958</v>
      </c>
      <c r="K1576" s="4"/>
      <c r="L1576" s="4">
        <f t="array" ref="L1576">(IF(ISERROR(INDEX(Table45[[#All],[Mean years of education (years)]],MATCH(MAX(IF(Table45[[#All],[Country]]=B1576,Table45[[#All],[Year]],0)),IF(Table45[[#All],[Country]]=B1576,Table45[[#All],[Year]],"")))),"",INDEX(Table45[[#All],[Mean years of education (years)]],MATCH(MAX(IF(Table45[[#All],[Country]]=B1576,Table45[[#All],[Year]],0)),IF(Table45[[#All],[Country]]=B1576,Table45[[#All],[Year]],"")))))</f>
        <v>12.09854</v>
      </c>
      <c r="M1576" s="4">
        <f t="shared" si="53"/>
        <v>10.23958</v>
      </c>
    </row>
    <row r="1577" spans="1:13" ht="30.6" x14ac:dyDescent="0.25">
      <c r="A1577" s="2" t="s">
        <v>216</v>
      </c>
      <c r="B1577" s="2" t="s">
        <v>26</v>
      </c>
      <c r="C1577" s="3"/>
      <c r="D1577" s="3"/>
      <c r="E1577" s="3"/>
      <c r="F1577" s="3"/>
      <c r="G1577" s="3"/>
      <c r="H1577" s="3"/>
      <c r="I1577" s="3"/>
      <c r="J1577" s="3" t="str">
        <f t="shared" si="52"/>
        <v/>
      </c>
      <c r="K1577" s="3"/>
      <c r="L1577" s="3" t="str">
        <f t="array" ref="L1577">(IF(ISERROR(INDEX(Table45[[#All],[Mean years of education (years)]],MATCH(MAX(IF(Table45[[#All],[Country]]=B1577,Table45[[#All],[Year]],0)),IF(Table45[[#All],[Country]]=B1577,Table45[[#All],[Year]],"")))),"",INDEX(Table45[[#All],[Mean years of education (years)]],MATCH(MAX(IF(Table45[[#All],[Country]]=B1577,Table45[[#All],[Year]],0)),IF(Table45[[#All],[Country]]=B1577,Table45[[#All],[Year]],"")))))</f>
        <v/>
      </c>
      <c r="M1577" s="3" t="str">
        <f t="shared" si="53"/>
        <v/>
      </c>
    </row>
    <row r="1578" spans="1:13" ht="30.6" x14ac:dyDescent="0.25">
      <c r="A1578" s="2" t="s">
        <v>215</v>
      </c>
      <c r="B1578" s="2" t="s">
        <v>40</v>
      </c>
      <c r="C1578" s="3">
        <v>7.4537500000000003</v>
      </c>
      <c r="D1578" s="3">
        <v>7.5927699999999998</v>
      </c>
      <c r="E1578" s="3"/>
      <c r="F1578" s="3"/>
      <c r="G1578" s="3"/>
      <c r="H1578" s="3">
        <v>8.1716200000000008</v>
      </c>
      <c r="I1578" s="3"/>
      <c r="J1578" s="3">
        <f t="shared" si="52"/>
        <v>8.1716200000000008</v>
      </c>
      <c r="K1578" s="3"/>
      <c r="L1578" s="3">
        <f t="array" ref="L1578">(IF(ISERROR(INDEX(Table34[Mean years of education (years)],MATCH(MAX(IF(Table34[Country]=B1578,Table34[Year],0)),IF(Table34[Country]=B1578,Table34[Year],"")))),"",INDEX(Table34[Mean years of education (years)],MATCH(MAX(IF(Table34[Country]=B1578,Table34[Year],0)),IF(Table34[Country]=B1578,Table34[Year],"")))))</f>
        <v>10.20679</v>
      </c>
      <c r="M1578" s="3">
        <f t="shared" si="53"/>
        <v>8.1716200000000008</v>
      </c>
    </row>
    <row r="1579" spans="1:13" ht="30.6" x14ac:dyDescent="0.25">
      <c r="A1579" s="2" t="s">
        <v>216</v>
      </c>
      <c r="B1579" s="2" t="s">
        <v>28</v>
      </c>
      <c r="C1579" s="3"/>
      <c r="D1579" s="3"/>
      <c r="E1579" s="3"/>
      <c r="F1579" s="3"/>
      <c r="G1579" s="3"/>
      <c r="H1579" s="3"/>
      <c r="I1579" s="3"/>
      <c r="J1579" s="3" t="str">
        <f t="shared" si="52"/>
        <v/>
      </c>
      <c r="K1579" s="3"/>
      <c r="L1579" s="3" t="str">
        <f t="array" ref="L1579">(IF(ISERROR(INDEX(Table45[[#All],[Mean years of education (years)]],MATCH(MAX(IF(Table45[[#All],[Country]]=B1579,Table45[[#All],[Year]],0)),IF(Table45[[#All],[Country]]=B1579,Table45[[#All],[Year]],"")))),"",INDEX(Table45[[#All],[Mean years of education (years)]],MATCH(MAX(IF(Table45[[#All],[Country]]=B1579,Table45[[#All],[Year]],0)),IF(Table45[[#All],[Country]]=B1579,Table45[[#All],[Year]],"")))))</f>
        <v/>
      </c>
      <c r="M1579" s="3" t="str">
        <f t="shared" si="53"/>
        <v/>
      </c>
    </row>
    <row r="1580" spans="1:13" ht="30.6" x14ac:dyDescent="0.25">
      <c r="A1580" s="2" t="s">
        <v>216</v>
      </c>
      <c r="B1580" s="2" t="s">
        <v>29</v>
      </c>
      <c r="C1580" s="4"/>
      <c r="D1580" s="4"/>
      <c r="E1580" s="4"/>
      <c r="F1580" s="4"/>
      <c r="G1580" s="4"/>
      <c r="H1580" s="4"/>
      <c r="I1580" s="4"/>
      <c r="J1580" s="4" t="str">
        <f t="shared" si="52"/>
        <v/>
      </c>
      <c r="K1580" s="4"/>
      <c r="L1580" s="4" t="str">
        <f t="array" ref="L1580">(IF(ISBLANK(INDEX(Table45[[#All],[Mean years of education (years)]],MATCH(MAX(IF(Table45[[#All],[Country]]=B1580,Table45[[#All],[Year]],0)),IF(Table45[[#All],[Country]]=B1580,Table45[[#All],[Year]],"")))),"",INDEX(Table45[[#All],[Mean years of education (years)]],MATCH(MAX(IF(Table45[[#All],[Country]]=B1580,Table45[[#All],[Year]],0)),IF(Table45[[#All],[Country]]=B1580,Table45[[#All],[Year]],"")))))</f>
        <v/>
      </c>
      <c r="M1580" s="4" t="str">
        <f t="shared" si="53"/>
        <v/>
      </c>
    </row>
    <row r="1581" spans="1:13" ht="30.6" x14ac:dyDescent="0.25">
      <c r="A1581" s="2" t="s">
        <v>216</v>
      </c>
      <c r="B1581" s="2" t="s">
        <v>30</v>
      </c>
      <c r="C1581" s="3"/>
      <c r="D1581" s="3"/>
      <c r="E1581" s="3"/>
      <c r="F1581" s="3"/>
      <c r="G1581" s="3">
        <v>1.8843099999999999</v>
      </c>
      <c r="H1581" s="3"/>
      <c r="I1581" s="3"/>
      <c r="J1581" s="3">
        <f t="shared" si="52"/>
        <v>1.8843099999999999</v>
      </c>
      <c r="K1581" s="3"/>
      <c r="L1581" s="3">
        <f t="array" ref="L1581">(IF(ISERROR(INDEX(Table45[[#All],[Mean years of education (years)]],MATCH(MAX(IF(Table45[[#All],[Country]]=B1581,Table45[[#All],[Year]],0)),IF(Table45[[#All],[Country]]=B1581,Table45[[#All],[Year]],"")))),"",INDEX(Table45[[#All],[Mean years of education (years)]],MATCH(MAX(IF(Table45[[#All],[Country]]=B1581,Table45[[#All],[Year]],0)),IF(Table45[[#All],[Country]]=B1581,Table45[[#All],[Year]],"")))))</f>
        <v>3.7636759999999998</v>
      </c>
      <c r="M1581" s="3">
        <f t="shared" si="53"/>
        <v>1.8843099999999999</v>
      </c>
    </row>
    <row r="1582" spans="1:13" ht="30.6" x14ac:dyDescent="0.25">
      <c r="A1582" s="2" t="s">
        <v>216</v>
      </c>
      <c r="B1582" s="2" t="s">
        <v>31</v>
      </c>
      <c r="C1582" s="4"/>
      <c r="D1582" s="4"/>
      <c r="E1582" s="4"/>
      <c r="F1582" s="4"/>
      <c r="G1582" s="4">
        <v>2.4459399999999998</v>
      </c>
      <c r="H1582" s="4"/>
      <c r="I1582" s="4"/>
      <c r="J1582" s="4">
        <f t="shared" si="52"/>
        <v>2.4459399999999998</v>
      </c>
      <c r="K1582" s="4"/>
      <c r="L1582" s="4">
        <f t="array" ref="L1582">(IF(ISERROR(INDEX(Table45[[#All],[Mean years of education (years)]],MATCH(MAX(IF(Table45[[#All],[Country]]=B1582,Table45[[#All],[Year]],0)),IF(Table45[[#All],[Country]]=B1582,Table45[[#All],[Year]],"")))),"",INDEX(Table45[[#All],[Mean years of education (years)]],MATCH(MAX(IF(Table45[[#All],[Country]]=B1582,Table45[[#All],[Year]],0)),IF(Table45[[#All],[Country]]=B1582,Table45[[#All],[Year]],"")))))</f>
        <v>5.1766389999999998</v>
      </c>
      <c r="M1582" s="4">
        <f t="shared" si="53"/>
        <v>2.4459399999999998</v>
      </c>
    </row>
    <row r="1583" spans="1:13" ht="30.6" x14ac:dyDescent="0.25">
      <c r="A1583" s="2" t="s">
        <v>216</v>
      </c>
      <c r="B1583" s="2" t="s">
        <v>32</v>
      </c>
      <c r="C1583" s="3"/>
      <c r="D1583" s="3"/>
      <c r="E1583" s="3"/>
      <c r="F1583" s="3"/>
      <c r="G1583" s="3"/>
      <c r="H1583" s="3"/>
      <c r="I1583" s="3"/>
      <c r="J1583" s="3" t="str">
        <f t="shared" si="52"/>
        <v/>
      </c>
      <c r="K1583" s="3"/>
      <c r="L1583" s="3">
        <f t="array" ref="L1583">(IF(ISERROR(INDEX(Table45[[#All],[Mean years of education (years)]],MATCH(MAX(IF(Table45[[#All],[Country]]=B1583,Table45[[#All],[Year]],0)),IF(Table45[[#All],[Country]]=B1583,Table45[[#All],[Year]],"")))),"",INDEX(Table45[[#All],[Mean years of education (years)]],MATCH(MAX(IF(Table45[[#All],[Country]]=B1583,Table45[[#All],[Year]],0)),IF(Table45[[#All],[Country]]=B1583,Table45[[#All],[Year]],"")))))</f>
        <v>7.5368599999999999</v>
      </c>
      <c r="M1583" s="3">
        <f t="shared" si="53"/>
        <v>7.5368599999999999</v>
      </c>
    </row>
    <row r="1584" spans="1:13" ht="30.6" x14ac:dyDescent="0.25">
      <c r="A1584" s="2" t="s">
        <v>216</v>
      </c>
      <c r="B1584" s="2" t="s">
        <v>33</v>
      </c>
      <c r="C1584" s="4">
        <v>6.7303699999999997</v>
      </c>
      <c r="D1584" s="4"/>
      <c r="E1584" s="4"/>
      <c r="F1584" s="4"/>
      <c r="G1584" s="4"/>
      <c r="H1584" s="4"/>
      <c r="I1584" s="4"/>
      <c r="J1584" s="4">
        <f t="shared" si="52"/>
        <v>6.7303699999999997</v>
      </c>
      <c r="K1584" s="4"/>
      <c r="L1584" s="4">
        <f t="array" ref="L1584">(IF(ISERROR(INDEX(Table45[[#All],[Mean years of education (years)]],MATCH(MAX(IF(Table45[[#All],[Country]]=B1584,Table45[[#All],[Year]],0)),IF(Table45[[#All],[Country]]=B1584,Table45[[#All],[Year]],"")))),"",INDEX(Table45[[#All],[Mean years of education (years)]],MATCH(MAX(IF(Table45[[#All],[Country]]=B1584,Table45[[#All],[Year]],0)),IF(Table45[[#All],[Country]]=B1584,Table45[[#All],[Year]],"")))))</f>
        <v>8.3219519999999996</v>
      </c>
      <c r="M1584" s="4">
        <f t="shared" si="53"/>
        <v>6.7303699999999997</v>
      </c>
    </row>
    <row r="1585" spans="1:13" ht="30.6" x14ac:dyDescent="0.25">
      <c r="A1585" s="2" t="s">
        <v>216</v>
      </c>
      <c r="B1585" s="2" t="s">
        <v>34</v>
      </c>
      <c r="C1585" s="3"/>
      <c r="D1585" s="3"/>
      <c r="E1585" s="3"/>
      <c r="F1585" s="3"/>
      <c r="G1585" s="3"/>
      <c r="H1585" s="3"/>
      <c r="I1585" s="3"/>
      <c r="J1585" s="3" t="str">
        <f t="shared" si="52"/>
        <v/>
      </c>
      <c r="K1585" s="3"/>
      <c r="L1585" s="3" t="str">
        <f t="array" ref="L1585">(IF(ISBLANK(INDEX(Table45[[#All],[Mean years of education (years)]],MATCH(MAX(IF(Table45[[#All],[Country]]=B1585,Table45[[#All],[Year]],0)),IF(Table45[[#All],[Country]]=B1585,Table45[[#All],[Year]],"")))),"",INDEX(Table45[[#All],[Mean years of education (years)]],MATCH(MAX(IF(Table45[[#All],[Country]]=B1585,Table45[[#All],[Year]],0)),IF(Table45[[#All],[Country]]=B1585,Table45[[#All],[Year]],"")))))</f>
        <v/>
      </c>
      <c r="M1585" s="3" t="str">
        <f t="shared" si="53"/>
        <v/>
      </c>
    </row>
    <row r="1586" spans="1:13" ht="30.6" x14ac:dyDescent="0.25">
      <c r="A1586" s="2" t="s">
        <v>216</v>
      </c>
      <c r="B1586" s="2" t="s">
        <v>35</v>
      </c>
      <c r="C1586" s="4"/>
      <c r="D1586" s="4"/>
      <c r="E1586" s="4"/>
      <c r="F1586" s="4"/>
      <c r="G1586" s="4"/>
      <c r="H1586" s="4">
        <v>6.3872400000000003</v>
      </c>
      <c r="I1586" s="4"/>
      <c r="J1586" s="4">
        <f t="shared" si="52"/>
        <v>6.3872400000000003</v>
      </c>
      <c r="K1586" s="4"/>
      <c r="L1586" s="4" t="str">
        <f t="array" ref="L1586">(IF(ISERROR(INDEX(Table45[[#All],[Mean years of education (years)]],MATCH(MAX(IF(Table45[[#All],[Country]]=B1586,Table45[[#All],[Year]],0)),IF(Table45[[#All],[Country]]=B1586,Table45[[#All],[Year]],"")))),"",INDEX(Table45[[#All],[Mean years of education (years)]],MATCH(MAX(IF(Table45[[#All],[Country]]=B1586,Table45[[#All],[Year]],0)),IF(Table45[[#All],[Country]]=B1586,Table45[[#All],[Year]],"")))))</f>
        <v/>
      </c>
      <c r="M1586" s="4">
        <f t="shared" si="53"/>
        <v>6.3872400000000003</v>
      </c>
    </row>
    <row r="1587" spans="1:13" ht="30.6" x14ac:dyDescent="0.25">
      <c r="A1587" s="2" t="s">
        <v>216</v>
      </c>
      <c r="B1587" s="2" t="s">
        <v>36</v>
      </c>
      <c r="C1587" s="3"/>
      <c r="D1587" s="3"/>
      <c r="E1587" s="3"/>
      <c r="F1587" s="3"/>
      <c r="G1587" s="3"/>
      <c r="H1587" s="3"/>
      <c r="I1587" s="3"/>
      <c r="J1587" s="3" t="str">
        <f t="shared" si="52"/>
        <v/>
      </c>
      <c r="K1587" s="3"/>
      <c r="L1587" s="3">
        <f t="array" ref="L1587">(IF(ISERROR(INDEX(Table45[[#All],[Mean years of education (years)]],MATCH(MAX(IF(Table45[[#All],[Country]]=B1587,Table45[[#All],[Year]],0)),IF(Table45[[#All],[Country]]=B1587,Table45[[#All],[Year]],"")))),"",INDEX(Table45[[#All],[Mean years of education (years)]],MATCH(MAX(IF(Table45[[#All],[Country]]=B1587,Table45[[#All],[Year]],0)),IF(Table45[[#All],[Country]]=B1587,Table45[[#All],[Year]],"")))))</f>
        <v>6.1109600000000004</v>
      </c>
      <c r="M1587" s="3">
        <f t="shared" si="53"/>
        <v>6.1109600000000004</v>
      </c>
    </row>
    <row r="1588" spans="1:13" ht="30.6" x14ac:dyDescent="0.25">
      <c r="A1588" s="2" t="s">
        <v>216</v>
      </c>
      <c r="B1588" s="2" t="s">
        <v>37</v>
      </c>
      <c r="C1588" s="4"/>
      <c r="D1588" s="4"/>
      <c r="E1588" s="4"/>
      <c r="F1588" s="4"/>
      <c r="G1588" s="4"/>
      <c r="H1588" s="4"/>
      <c r="I1588" s="4"/>
      <c r="J1588" s="4" t="str">
        <f t="shared" si="52"/>
        <v/>
      </c>
      <c r="K1588" s="4"/>
      <c r="L1588" s="4">
        <f t="array" ref="L1588">(IF(ISERROR(INDEX(Table45[[#All],[Mean years of education (years)]],MATCH(MAX(IF(Table45[[#All],[Country]]=B1588,Table45[[#All],[Year]],0)),IF(Table45[[#All],[Country]]=B1588,Table45[[#All],[Year]],"")))),"",INDEX(Table45[[#All],[Mean years of education (years)]],MATCH(MAX(IF(Table45[[#All],[Country]]=B1588,Table45[[#All],[Year]],0)),IF(Table45[[#All],[Country]]=B1588,Table45[[#All],[Year]],"")))))</f>
        <v>5.0797639999999999</v>
      </c>
      <c r="M1588" s="4">
        <f t="shared" si="53"/>
        <v>5.0797639999999999</v>
      </c>
    </row>
    <row r="1589" spans="1:13" ht="30.6" x14ac:dyDescent="0.25">
      <c r="A1589" s="2" t="s">
        <v>216</v>
      </c>
      <c r="B1589" s="2" t="s">
        <v>40</v>
      </c>
      <c r="C1589" s="3">
        <v>7.3571499999999999</v>
      </c>
      <c r="D1589" s="3">
        <v>7.4697899999999997</v>
      </c>
      <c r="E1589" s="3"/>
      <c r="F1589" s="3"/>
      <c r="G1589" s="3"/>
      <c r="H1589" s="3">
        <v>7.9448100000000004</v>
      </c>
      <c r="I1589" s="3"/>
      <c r="J1589" s="3">
        <f t="shared" si="52"/>
        <v>7.9448100000000004</v>
      </c>
      <c r="K1589" s="3"/>
      <c r="L1589" s="3">
        <f t="array" ref="L1589">(IF(ISERROR(INDEX(Table45[[#All],[Mean years of education (years)]],MATCH(MAX(IF(Table45[[#All],[Country]]=B1589,Table45[[#All],[Year]],0)),IF(Table45[[#All],[Country]]=B1589,Table45[[#All],[Year]],"")))),"",INDEX(Table45[[#All],[Mean years of education (years)]],MATCH(MAX(IF(Table45[[#All],[Country]]=B1589,Table45[[#All],[Year]],0)),IF(Table45[[#All],[Country]]=B1589,Table45[[#All],[Year]],"")))))</f>
        <v>9.6738040000000005</v>
      </c>
      <c r="M1589" s="3">
        <f t="shared" si="53"/>
        <v>7.9448100000000004</v>
      </c>
    </row>
    <row r="1590" spans="1:13" ht="30.6" x14ac:dyDescent="0.25">
      <c r="A1590" s="2" t="s">
        <v>216</v>
      </c>
      <c r="B1590" s="2" t="s">
        <v>39</v>
      </c>
      <c r="C1590" s="4">
        <v>7.48672</v>
      </c>
      <c r="D1590" s="4"/>
      <c r="E1590" s="4"/>
      <c r="F1590" s="4"/>
      <c r="G1590" s="4"/>
      <c r="H1590" s="4"/>
      <c r="I1590" s="4"/>
      <c r="J1590" s="4">
        <f t="shared" si="52"/>
        <v>7.48672</v>
      </c>
      <c r="K1590" s="4"/>
      <c r="L1590" s="4">
        <f t="array" ref="L1590">(IF(ISERROR(INDEX(Table45[[#All],[Mean years of education (years)]],MATCH(MAX(IF(Table45[[#All],[Country]]=B1590,Table45[[#All],[Year]],0)),IF(Table45[[#All],[Country]]=B1590,Table45[[#All],[Year]],"")))),"",INDEX(Table45[[#All],[Mean years of education (years)]],MATCH(MAX(IF(Table45[[#All],[Country]]=B1590,Table45[[#All],[Year]],0)),IF(Table45[[#All],[Country]]=B1590,Table45[[#All],[Year]],"")))))</f>
        <v>9.8705300000000005</v>
      </c>
      <c r="M1590" s="4">
        <f t="shared" si="53"/>
        <v>7.48672</v>
      </c>
    </row>
    <row r="1591" spans="1:13" ht="30.6" x14ac:dyDescent="0.25">
      <c r="A1591" s="2" t="s">
        <v>215</v>
      </c>
      <c r="B1591" s="2" t="s">
        <v>113</v>
      </c>
      <c r="C1591" s="4">
        <v>7.7916800000000004</v>
      </c>
      <c r="D1591" s="4"/>
      <c r="E1591" s="4">
        <v>8.2012400000000003</v>
      </c>
      <c r="F1591" s="4">
        <v>8.1459700000000002</v>
      </c>
      <c r="G1591" s="4">
        <v>8.2226400000000002</v>
      </c>
      <c r="H1591" s="4">
        <v>8.4068500000000004</v>
      </c>
      <c r="I1591" s="4"/>
      <c r="J1591" s="4">
        <f t="shared" si="52"/>
        <v>8.4068500000000004</v>
      </c>
      <c r="K1591" s="4"/>
      <c r="L1591" s="4">
        <f t="array" ref="L1591">(IF(ISERROR(INDEX(Table34[Mean years of education (years)],MATCH(MAX(IF(Table34[Country]=B1591,Table34[Year],0)),IF(Table34[Country]=B1591,Table34[Year],"")))),"",INDEX(Table34[Mean years of education (years)],MATCH(MAX(IF(Table34[Country]=B1591,Table34[Year],0)),IF(Table34[Country]=B1591,Table34[Year],"")))))</f>
        <v>10.91732</v>
      </c>
      <c r="M1591" s="4">
        <f t="shared" si="53"/>
        <v>8.4068500000000004</v>
      </c>
    </row>
    <row r="1592" spans="1:13" ht="30.6" x14ac:dyDescent="0.25">
      <c r="A1592" s="2" t="s">
        <v>216</v>
      </c>
      <c r="B1592" s="2" t="s">
        <v>41</v>
      </c>
      <c r="C1592" s="4"/>
      <c r="D1592" s="4"/>
      <c r="E1592" s="4"/>
      <c r="F1592" s="4"/>
      <c r="G1592" s="4"/>
      <c r="H1592" s="4"/>
      <c r="I1592" s="4"/>
      <c r="J1592" s="4" t="str">
        <f t="shared" si="52"/>
        <v/>
      </c>
      <c r="K1592" s="4"/>
      <c r="L1592" s="4">
        <f t="array" ref="L1592">(IF(ISERROR(INDEX(Table45[[#All],[Mean years of education (years)]],MATCH(MAX(IF(Table45[[#All],[Country]]=B1592,Table45[[#All],[Year]],0)),IF(Table45[[#All],[Country]]=B1592,Table45[[#All],[Year]],"")))),"",INDEX(Table45[[#All],[Mean years of education (years)]],MATCH(MAX(IF(Table45[[#All],[Country]]=B1592,Table45[[#All],[Year]],0)),IF(Table45[[#All],[Country]]=B1592,Table45[[#All],[Year]],"")))))</f>
        <v>7.8462509999999996</v>
      </c>
      <c r="M1592" s="4">
        <f t="shared" si="53"/>
        <v>7.8462509999999996</v>
      </c>
    </row>
    <row r="1593" spans="1:13" ht="30.6" x14ac:dyDescent="0.25">
      <c r="A1593" s="2" t="s">
        <v>216</v>
      </c>
      <c r="B1593" s="2" t="s">
        <v>42</v>
      </c>
      <c r="C1593" s="3"/>
      <c r="D1593" s="3"/>
      <c r="E1593" s="3"/>
      <c r="F1593" s="3"/>
      <c r="G1593" s="3"/>
      <c r="H1593" s="3"/>
      <c r="I1593" s="3"/>
      <c r="J1593" s="3" t="str">
        <f t="shared" si="52"/>
        <v/>
      </c>
      <c r="K1593" s="3"/>
      <c r="L1593" s="3">
        <f t="array" ref="L1593">(IF(ISERROR(INDEX(Table45[[#All],[Mean years of education (years)]],MATCH(MAX(IF(Table45[[#All],[Country]]=B1593,Table45[[#All],[Year]],0)),IF(Table45[[#All],[Country]]=B1593,Table45[[#All],[Year]],"")))),"",INDEX(Table45[[#All],[Mean years of education (years)]],MATCH(MAX(IF(Table45[[#All],[Country]]=B1593,Table45[[#All],[Year]],0)),IF(Table45[[#All],[Country]]=B1593,Table45[[#All],[Year]],"")))))</f>
        <v>9.0489230000000003</v>
      </c>
      <c r="M1593" s="3">
        <f t="shared" si="53"/>
        <v>9.0489230000000003</v>
      </c>
    </row>
    <row r="1594" spans="1:13" ht="30.6" x14ac:dyDescent="0.25">
      <c r="A1594" s="2" t="s">
        <v>216</v>
      </c>
      <c r="B1594" s="2" t="s">
        <v>43</v>
      </c>
      <c r="C1594" s="4">
        <v>8.2783700000000007</v>
      </c>
      <c r="D1594" s="4">
        <v>8.3993199999999995</v>
      </c>
      <c r="E1594" s="4">
        <v>8.4622399999999995</v>
      </c>
      <c r="F1594" s="4"/>
      <c r="G1594" s="4">
        <v>8.7706700000000009</v>
      </c>
      <c r="H1594" s="4">
        <v>8.5095799999999997</v>
      </c>
      <c r="I1594" s="4"/>
      <c r="J1594" s="4">
        <f t="shared" si="52"/>
        <v>8.5095799999999997</v>
      </c>
      <c r="K1594" s="4"/>
      <c r="L1594" s="4">
        <f t="array" ref="L1594">(IF(ISERROR(INDEX(Table45[[#All],[Mean years of education (years)]],MATCH(MAX(IF(Table45[[#All],[Country]]=B1594,Table45[[#All],[Year]],0)),IF(Table45[[#All],[Country]]=B1594,Table45[[#All],[Year]],"")))),"",INDEX(Table45[[#All],[Mean years of education (years)]],MATCH(MAX(IF(Table45[[#All],[Country]]=B1594,Table45[[#All],[Year]],0)),IF(Table45[[#All],[Country]]=B1594,Table45[[#All],[Year]],"")))))</f>
        <v>9.8832240000000002</v>
      </c>
      <c r="M1594" s="4">
        <f t="shared" si="53"/>
        <v>8.5095799999999997</v>
      </c>
    </row>
    <row r="1595" spans="1:13" ht="30.6" x14ac:dyDescent="0.25">
      <c r="A1595" s="2" t="s">
        <v>216</v>
      </c>
      <c r="B1595" s="2" t="s">
        <v>44</v>
      </c>
      <c r="C1595" s="3"/>
      <c r="D1595" s="3"/>
      <c r="E1595" s="3"/>
      <c r="F1595" s="3"/>
      <c r="G1595" s="3">
        <v>4.0965199999999999</v>
      </c>
      <c r="H1595" s="3"/>
      <c r="I1595" s="3"/>
      <c r="J1595" s="3">
        <f t="shared" si="52"/>
        <v>4.0965199999999999</v>
      </c>
      <c r="K1595" s="3"/>
      <c r="L1595" s="3">
        <f t="array" ref="L1595">(IF(ISERROR(INDEX(Table45[[#All],[Mean years of education (years)]],MATCH(MAX(IF(Table45[[#All],[Country]]=B1595,Table45[[#All],[Year]],0)),IF(Table45[[#All],[Country]]=B1595,Table45[[#All],[Year]],"")))),"",INDEX(Table45[[#All],[Mean years of education (years)]],MATCH(MAX(IF(Table45[[#All],[Country]]=B1595,Table45[[#All],[Year]],0)),IF(Table45[[#All],[Country]]=B1595,Table45[[#All],[Year]],"")))))</f>
        <v>6.141591</v>
      </c>
      <c r="M1595" s="3">
        <f t="shared" si="53"/>
        <v>4.0965199999999999</v>
      </c>
    </row>
    <row r="1596" spans="1:13" ht="30.6" x14ac:dyDescent="0.25">
      <c r="A1596" s="2" t="s">
        <v>216</v>
      </c>
      <c r="B1596" s="2" t="s">
        <v>45</v>
      </c>
      <c r="C1596" s="4"/>
      <c r="D1596" s="4">
        <v>11.71045</v>
      </c>
      <c r="E1596" s="4"/>
      <c r="F1596" s="4"/>
      <c r="G1596" s="4"/>
      <c r="H1596" s="4"/>
      <c r="I1596" s="4"/>
      <c r="J1596" s="4">
        <f t="shared" si="52"/>
        <v>11.71045</v>
      </c>
      <c r="K1596" s="4"/>
      <c r="L1596" s="4" t="str">
        <f t="array" ref="L1596">(IF(ISBLANK(INDEX(Table45[[#All],[Mean years of education (years)]],MATCH(MAX(IF(Table45[[#All],[Country]]=B1596,Table45[[#All],[Year]],0)),IF(Table45[[#All],[Country]]=B1596,Table45[[#All],[Year]],"")))),"",INDEX(Table45[[#All],[Mean years of education (years)]],MATCH(MAX(IF(Table45[[#All],[Country]]=B1596,Table45[[#All],[Year]],0)),IF(Table45[[#All],[Country]]=B1596,Table45[[#All],[Year]],"")))))</f>
        <v/>
      </c>
      <c r="M1596" s="4">
        <f t="shared" si="53"/>
        <v>11.71045</v>
      </c>
    </row>
    <row r="1597" spans="1:13" ht="30.6" x14ac:dyDescent="0.25">
      <c r="A1597" s="2" t="s">
        <v>216</v>
      </c>
      <c r="B1597" s="2" t="s">
        <v>46</v>
      </c>
      <c r="C1597" s="3"/>
      <c r="D1597" s="3"/>
      <c r="E1597" s="3">
        <v>11.393739999999999</v>
      </c>
      <c r="F1597" s="3"/>
      <c r="G1597" s="3"/>
      <c r="H1597" s="3"/>
      <c r="I1597" s="3"/>
      <c r="J1597" s="3">
        <f t="shared" si="52"/>
        <v>11.393739999999999</v>
      </c>
      <c r="K1597" s="3"/>
      <c r="L1597" s="3" t="str">
        <f t="array" ref="L1597">(IF(ISERROR(INDEX(Table45[[#All],[Mean years of education (years)]],MATCH(MAX(IF(Table45[[#All],[Country]]=B1597,Table45[[#All],[Year]],0)),IF(Table45[[#All],[Country]]=B1597,Table45[[#All],[Year]],"")))),"",INDEX(Table45[[#All],[Mean years of education (years)]],MATCH(MAX(IF(Table45[[#All],[Country]]=B1597,Table45[[#All],[Year]],0)),IF(Table45[[#All],[Country]]=B1597,Table45[[#All],[Year]],"")))))</f>
        <v/>
      </c>
      <c r="M1597" s="3">
        <f t="shared" si="53"/>
        <v>11.393739999999999</v>
      </c>
    </row>
    <row r="1598" spans="1:13" ht="30.6" x14ac:dyDescent="0.25">
      <c r="A1598" s="2" t="s">
        <v>216</v>
      </c>
      <c r="B1598" s="2" t="s">
        <v>47</v>
      </c>
      <c r="C1598" s="4">
        <v>11.79217</v>
      </c>
      <c r="D1598" s="4">
        <v>11.91273</v>
      </c>
      <c r="E1598" s="4">
        <v>12.050319999999999</v>
      </c>
      <c r="F1598" s="4">
        <v>12.12589</v>
      </c>
      <c r="G1598" s="4">
        <v>12.047929999999999</v>
      </c>
      <c r="H1598" s="4">
        <v>12.03134</v>
      </c>
      <c r="I1598" s="4"/>
      <c r="J1598" s="4">
        <f t="shared" si="52"/>
        <v>12.03134</v>
      </c>
      <c r="K1598" s="4"/>
      <c r="L1598" s="4" t="str">
        <f t="array" ref="L1598">(IF(ISBLANK(INDEX(Table45[[#All],[Mean years of education (years)]],MATCH(MAX(IF(Table45[[#All],[Country]]=B1598,Table45[[#All],[Year]],0)),IF(Table45[[#All],[Country]]=B1598,Table45[[#All],[Year]],"")))),"",INDEX(Table45[[#All],[Mean years of education (years)]],MATCH(MAX(IF(Table45[[#All],[Country]]=B1598,Table45[[#All],[Year]],0)),IF(Table45[[#All],[Country]]=B1598,Table45[[#All],[Year]],"")))))</f>
        <v/>
      </c>
      <c r="M1598" s="4">
        <f t="shared" si="53"/>
        <v>12.03134</v>
      </c>
    </row>
    <row r="1599" spans="1:13" ht="30.6" x14ac:dyDescent="0.25">
      <c r="A1599" s="2" t="s">
        <v>216</v>
      </c>
      <c r="B1599" s="2" t="s">
        <v>48</v>
      </c>
      <c r="C1599" s="3"/>
      <c r="D1599" s="3"/>
      <c r="E1599" s="3">
        <v>12.891870000000001</v>
      </c>
      <c r="F1599" s="3">
        <v>12.9442</v>
      </c>
      <c r="G1599" s="3">
        <v>12.06264</v>
      </c>
      <c r="H1599" s="3">
        <v>13.072939999999999</v>
      </c>
      <c r="I1599" s="3"/>
      <c r="J1599" s="3">
        <f t="shared" si="52"/>
        <v>13.072939999999999</v>
      </c>
      <c r="K1599" s="3"/>
      <c r="L1599" s="3" t="str">
        <f t="array" ref="L1599">(IF(ISBLANK(INDEX(Table45[[#All],[Mean years of education (years)]],MATCH(MAX(IF(Table45[[#All],[Country]]=B1599,Table45[[#All],[Year]],0)),IF(Table45[[#All],[Country]]=B1599,Table45[[#All],[Year]],"")))),"",INDEX(Table45[[#All],[Mean years of education (years)]],MATCH(MAX(IF(Table45[[#All],[Country]]=B1599,Table45[[#All],[Year]],0)),IF(Table45[[#All],[Country]]=B1599,Table45[[#All],[Year]],"")))))</f>
        <v/>
      </c>
      <c r="M1599" s="3">
        <f t="shared" si="53"/>
        <v>13.072939999999999</v>
      </c>
    </row>
    <row r="1600" spans="1:13" ht="30.6" x14ac:dyDescent="0.25">
      <c r="A1600" s="2" t="s">
        <v>216</v>
      </c>
      <c r="B1600" s="2" t="s">
        <v>49</v>
      </c>
      <c r="C1600" s="4"/>
      <c r="D1600" s="4"/>
      <c r="E1600" s="4"/>
      <c r="F1600" s="4"/>
      <c r="G1600" s="4"/>
      <c r="H1600" s="4"/>
      <c r="I1600" s="4"/>
      <c r="J1600" s="4" t="str">
        <f t="shared" si="52"/>
        <v/>
      </c>
      <c r="K1600" s="4"/>
      <c r="L1600" s="4" t="str">
        <f t="array" ref="L1600">(IF(ISERROR(INDEX(Table45[[#All],[Mean years of education (years)]],MATCH(MAX(IF(Table45[[#All],[Country]]=B1600,Table45[[#All],[Year]],0)),IF(Table45[[#All],[Country]]=B1600,Table45[[#All],[Year]],"")))),"",INDEX(Table45[[#All],[Mean years of education (years)]],MATCH(MAX(IF(Table45[[#All],[Country]]=B1600,Table45[[#All],[Year]],0)),IF(Table45[[#All],[Country]]=B1600,Table45[[#All],[Year]],"")))))</f>
        <v/>
      </c>
      <c r="M1600" s="4" t="str">
        <f t="shared" si="53"/>
        <v/>
      </c>
    </row>
    <row r="1601" spans="1:13" ht="30.6" x14ac:dyDescent="0.25">
      <c r="A1601" s="2" t="s">
        <v>216</v>
      </c>
      <c r="B1601" s="2" t="s">
        <v>50</v>
      </c>
      <c r="C1601" s="3"/>
      <c r="D1601" s="3"/>
      <c r="E1601" s="3"/>
      <c r="F1601" s="3"/>
      <c r="G1601" s="3"/>
      <c r="H1601" s="3"/>
      <c r="I1601" s="3">
        <v>8.3736200000000007</v>
      </c>
      <c r="J1601" s="3">
        <f t="shared" ref="J1601:J1664" si="54">IFERROR(LOOKUP(2,1/(C1601:I1601&lt;&gt;""),C1601:I1601),"")</f>
        <v>8.3736200000000007</v>
      </c>
      <c r="K1601" s="3"/>
      <c r="L1601" s="3">
        <f t="array" ref="L1601">(IF(ISERROR(INDEX(Table45[[#All],[Mean years of education (years)]],MATCH(MAX(IF(Table45[[#All],[Country]]=B1601,Table45[[#All],[Year]],0)),IF(Table45[[#All],[Country]]=B1601,Table45[[#All],[Year]],"")))),"",INDEX(Table45[[#All],[Mean years of education (years)]],MATCH(MAX(IF(Table45[[#All],[Country]]=B1601,Table45[[#All],[Year]],0)),IF(Table45[[#All],[Country]]=B1601,Table45[[#All],[Year]],"")))))</f>
        <v>9.1246189999999991</v>
      </c>
      <c r="M1601" s="3">
        <f t="shared" ref="M1601:M1664" si="55">IF(ISNUMBER(J1601),J1601,IF(ISNUMBER(K1601),K1601,IF(ISBLANK(L1601),"",L1601)))</f>
        <v>8.3736200000000007</v>
      </c>
    </row>
    <row r="1602" spans="1:13" ht="30.6" x14ac:dyDescent="0.25">
      <c r="A1602" s="2" t="s">
        <v>216</v>
      </c>
      <c r="B1602" s="2" t="s">
        <v>51</v>
      </c>
      <c r="C1602" s="4"/>
      <c r="D1602" s="4"/>
      <c r="E1602" s="4"/>
      <c r="F1602" s="4"/>
      <c r="G1602" s="6">
        <v>12.581200000000001</v>
      </c>
      <c r="H1602" s="6">
        <v>12.277060000000001</v>
      </c>
      <c r="I1602" s="4"/>
      <c r="J1602" s="4">
        <f t="shared" si="54"/>
        <v>12.277060000000001</v>
      </c>
      <c r="K1602" s="4"/>
      <c r="L1602" s="4" t="str">
        <f t="array" ref="L1602">(IF(ISBLANK(INDEX(Table45[[#All],[Mean years of education (years)]],MATCH(MAX(IF(Table45[[#All],[Country]]=B1602,Table45[[#All],[Year]],0)),IF(Table45[[#All],[Country]]=B1602,Table45[[#All],[Year]],"")))),"",INDEX(Table45[[#All],[Mean years of education (years)]],MATCH(MAX(IF(Table45[[#All],[Country]]=B1602,Table45[[#All],[Year]],0)),IF(Table45[[#All],[Country]]=B1602,Table45[[#All],[Year]],"")))))</f>
        <v/>
      </c>
      <c r="M1602" s="4">
        <f t="shared" si="55"/>
        <v>12.277060000000001</v>
      </c>
    </row>
    <row r="1603" spans="1:13" ht="30.6" x14ac:dyDescent="0.25">
      <c r="A1603" s="2" t="s">
        <v>216</v>
      </c>
      <c r="B1603" s="2" t="s">
        <v>52</v>
      </c>
      <c r="C1603" s="3"/>
      <c r="D1603" s="3"/>
      <c r="E1603" s="3"/>
      <c r="F1603" s="3"/>
      <c r="G1603" s="3"/>
      <c r="H1603" s="3"/>
      <c r="I1603" s="3"/>
      <c r="J1603" s="3" t="str">
        <f t="shared" si="54"/>
        <v/>
      </c>
      <c r="K1603" s="3"/>
      <c r="L1603" s="3" t="str">
        <f t="array" ref="L1603">(IF(ISERROR(INDEX(Table45[[#All],[Mean years of education (years)]],MATCH(MAX(IF(Table45[[#All],[Country]]=B1603,Table45[[#All],[Year]],0)),IF(Table45[[#All],[Country]]=B1603,Table45[[#All],[Year]],"")))),"",INDEX(Table45[[#All],[Mean years of education (years)]],MATCH(MAX(IF(Table45[[#All],[Country]]=B1603,Table45[[#All],[Year]],0)),IF(Table45[[#All],[Country]]=B1603,Table45[[#All],[Year]],"")))))</f>
        <v/>
      </c>
      <c r="M1603" s="3" t="str">
        <f t="shared" si="55"/>
        <v/>
      </c>
    </row>
    <row r="1604" spans="1:13" ht="30.6" x14ac:dyDescent="0.25">
      <c r="A1604" s="2" t="s">
        <v>216</v>
      </c>
      <c r="B1604" s="2" t="s">
        <v>53</v>
      </c>
      <c r="C1604" s="4"/>
      <c r="D1604" s="4"/>
      <c r="E1604" s="4"/>
      <c r="F1604" s="4"/>
      <c r="G1604" s="4"/>
      <c r="H1604" s="4"/>
      <c r="I1604" s="4"/>
      <c r="J1604" s="4" t="str">
        <f t="shared" si="54"/>
        <v/>
      </c>
      <c r="K1604" s="4"/>
      <c r="L1604" s="4" t="str">
        <f t="array" ref="L1604">(IF(ISERROR(INDEX(Table45[[#All],[Mean years of education (years)]],MATCH(MAX(IF(Table45[[#All],[Country]]=B1604,Table45[[#All],[Year]],0)),IF(Table45[[#All],[Country]]=B1604,Table45[[#All],[Year]],"")))),"",INDEX(Table45[[#All],[Mean years of education (years)]],MATCH(MAX(IF(Table45[[#All],[Country]]=B1604,Table45[[#All],[Year]],0)),IF(Table45[[#All],[Country]]=B1604,Table45[[#All],[Year]],"")))))</f>
        <v/>
      </c>
      <c r="M1604" s="4" t="str">
        <f t="shared" si="55"/>
        <v/>
      </c>
    </row>
    <row r="1605" spans="1:13" ht="30.6" x14ac:dyDescent="0.25">
      <c r="A1605" s="2" t="s">
        <v>216</v>
      </c>
      <c r="B1605" s="2" t="s">
        <v>54</v>
      </c>
      <c r="C1605" s="3">
        <v>7.1325399999999997</v>
      </c>
      <c r="D1605" s="3">
        <v>7.2018300000000002</v>
      </c>
      <c r="E1605" s="3">
        <v>7.25434</v>
      </c>
      <c r="F1605" s="3">
        <v>7.3767199999999997</v>
      </c>
      <c r="G1605" s="3">
        <v>7.4944699999999997</v>
      </c>
      <c r="H1605" s="3">
        <v>7.4875999999999996</v>
      </c>
      <c r="I1605" s="3"/>
      <c r="J1605" s="3">
        <f t="shared" si="54"/>
        <v>7.4875999999999996</v>
      </c>
      <c r="K1605" s="3"/>
      <c r="L1605" s="3">
        <f t="array" ref="L1605">(IF(ISERROR(INDEX(Table45[[#All],[Mean years of education (years)]],MATCH(MAX(IF(Table45[[#All],[Country]]=B1605,Table45[[#All],[Year]],0)),IF(Table45[[#All],[Country]]=B1605,Table45[[#All],[Year]],"")))),"",INDEX(Table45[[#All],[Mean years of education (years)]],MATCH(MAX(IF(Table45[[#All],[Country]]=B1605,Table45[[#All],[Year]],0)),IF(Table45[[#All],[Country]]=B1605,Table45[[#All],[Year]],"")))))</f>
        <v>10.31659</v>
      </c>
      <c r="M1605" s="3">
        <f t="shared" si="55"/>
        <v>7.4875999999999996</v>
      </c>
    </row>
    <row r="1606" spans="1:13" ht="30.6" x14ac:dyDescent="0.25">
      <c r="A1606" s="2" t="s">
        <v>216</v>
      </c>
      <c r="B1606" s="2" t="s">
        <v>55</v>
      </c>
      <c r="C1606" s="4">
        <v>7.6954200000000004</v>
      </c>
      <c r="D1606" s="4"/>
      <c r="E1606" s="4"/>
      <c r="F1606" s="4">
        <v>8.6211199999999995</v>
      </c>
      <c r="G1606" s="4"/>
      <c r="H1606" s="4">
        <v>8.7610399999999995</v>
      </c>
      <c r="I1606" s="4"/>
      <c r="J1606" s="4">
        <f t="shared" si="54"/>
        <v>8.7610399999999995</v>
      </c>
      <c r="K1606" s="4"/>
      <c r="L1606" s="4">
        <f t="array" ref="L1606">(IF(ISERROR(INDEX(Table45[[#All],[Mean years of education (years)]],MATCH(MAX(IF(Table45[[#All],[Country]]=B1606,Table45[[#All],[Year]],0)),IF(Table45[[#All],[Country]]=B1606,Table45[[#All],[Year]],"")))),"",INDEX(Table45[[#All],[Mean years of education (years)]],MATCH(MAX(IF(Table45[[#All],[Country]]=B1606,Table45[[#All],[Year]],0)),IF(Table45[[#All],[Country]]=B1606,Table45[[#All],[Year]],"")))))</f>
        <v>10.99741</v>
      </c>
      <c r="M1606" s="4">
        <f t="shared" si="55"/>
        <v>8.7610399999999995</v>
      </c>
    </row>
    <row r="1607" spans="1:13" ht="30.6" x14ac:dyDescent="0.25">
      <c r="A1607" s="2" t="s">
        <v>216</v>
      </c>
      <c r="B1607" s="2" t="s">
        <v>56</v>
      </c>
      <c r="C1607" s="3"/>
      <c r="D1607" s="3"/>
      <c r="E1607" s="3"/>
      <c r="F1607" s="3"/>
      <c r="G1607" s="3"/>
      <c r="H1607" s="3"/>
      <c r="I1607" s="3"/>
      <c r="J1607" s="3" t="str">
        <f t="shared" si="54"/>
        <v/>
      </c>
      <c r="K1607" s="3"/>
      <c r="L1607" s="3">
        <f t="array" ref="L1607">(IF(ISERROR(INDEX(Table45[[#All],[Mean years of education (years)]],MATCH(MAX(IF(Table45[[#All],[Country]]=B1607,Table45[[#All],[Year]],0)),IF(Table45[[#All],[Country]]=B1607,Table45[[#All],[Year]],"")))),"",INDEX(Table45[[#All],[Mean years of education (years)]],MATCH(MAX(IF(Table45[[#All],[Country]]=B1607,Table45[[#All],[Year]],0)),IF(Table45[[#All],[Country]]=B1607,Table45[[#All],[Year]],"")))))</f>
        <v>11.187939999999999</v>
      </c>
      <c r="M1607" s="3">
        <f t="shared" si="55"/>
        <v>11.187939999999999</v>
      </c>
    </row>
    <row r="1608" spans="1:13" ht="30.6" x14ac:dyDescent="0.25">
      <c r="A1608" s="2" t="s">
        <v>216</v>
      </c>
      <c r="B1608" s="2" t="s">
        <v>57</v>
      </c>
      <c r="C1608" s="4">
        <v>7.2547600000000001</v>
      </c>
      <c r="D1608" s="4">
        <v>6.72776</v>
      </c>
      <c r="E1608" s="4">
        <v>6.9084399999999997</v>
      </c>
      <c r="F1608" s="4">
        <v>6.9407699999999997</v>
      </c>
      <c r="G1608" s="4"/>
      <c r="H1608" s="4"/>
      <c r="I1608" s="4"/>
      <c r="J1608" s="4">
        <f t="shared" si="54"/>
        <v>6.9407699999999997</v>
      </c>
      <c r="K1608" s="4"/>
      <c r="L1608" s="4" t="str">
        <f t="array" ref="L1608">(IF(ISERROR(INDEX(Table45[[#All],[Mean years of education (years)]],MATCH(MAX(IF(Table45[[#All],[Country]]=B1608,Table45[[#All],[Year]],0)),IF(Table45[[#All],[Country]]=B1608,Table45[[#All],[Year]],"")))),"",INDEX(Table45[[#All],[Mean years of education (years)]],MATCH(MAX(IF(Table45[[#All],[Country]]=B1608,Table45[[#All],[Year]],0)),IF(Table45[[#All],[Country]]=B1608,Table45[[#All],[Year]],"")))))</f>
        <v/>
      </c>
      <c r="M1608" s="4">
        <f t="shared" si="55"/>
        <v>6.9407699999999997</v>
      </c>
    </row>
    <row r="1609" spans="1:13" ht="30.6" x14ac:dyDescent="0.25">
      <c r="A1609" s="2" t="s">
        <v>216</v>
      </c>
      <c r="B1609" s="2" t="s">
        <v>58</v>
      </c>
      <c r="C1609" s="3"/>
      <c r="D1609" s="3"/>
      <c r="E1609" s="3"/>
      <c r="F1609" s="3"/>
      <c r="G1609" s="3"/>
      <c r="H1609" s="3"/>
      <c r="I1609" s="3"/>
      <c r="J1609" s="3" t="str">
        <f t="shared" si="54"/>
        <v/>
      </c>
      <c r="K1609" s="3"/>
      <c r="L1609" s="3" t="str">
        <f t="array" ref="L1609">(IF(ISERROR(INDEX(Table45[[#All],[Mean years of education (years)]],MATCH(MAX(IF(Table45[[#All],[Country]]=B1609,Table45[[#All],[Year]],0)),IF(Table45[[#All],[Country]]=B1609,Table45[[#All],[Year]],"")))),"",INDEX(Table45[[#All],[Mean years of education (years)]],MATCH(MAX(IF(Table45[[#All],[Country]]=B1609,Table45[[#All],[Year]],0)),IF(Table45[[#All],[Country]]=B1609,Table45[[#All],[Year]],"")))))</f>
        <v/>
      </c>
      <c r="M1609" s="3" t="str">
        <f t="shared" si="55"/>
        <v/>
      </c>
    </row>
    <row r="1610" spans="1:13" ht="30.6" x14ac:dyDescent="0.25">
      <c r="A1610" s="2" t="s">
        <v>216</v>
      </c>
      <c r="B1610" s="2" t="s">
        <v>59</v>
      </c>
      <c r="C1610" s="4"/>
      <c r="D1610" s="4"/>
      <c r="E1610" s="4"/>
      <c r="F1610" s="4"/>
      <c r="G1610" s="4"/>
      <c r="H1610" s="4"/>
      <c r="I1610" s="4"/>
      <c r="J1610" s="4" t="str">
        <f t="shared" si="54"/>
        <v/>
      </c>
      <c r="K1610" s="4"/>
      <c r="L1610" s="4" t="str">
        <f t="array" ref="L1610">(IF(ISERROR(INDEX(Table45[[#All],[Mean years of education (years)]],MATCH(MAX(IF(Table45[[#All],[Country]]=B1610,Table45[[#All],[Year]],0)),IF(Table45[[#All],[Country]]=B1610,Table45[[#All],[Year]],"")))),"",INDEX(Table45[[#All],[Mean years of education (years)]],MATCH(MAX(IF(Table45[[#All],[Country]]=B1610,Table45[[#All],[Year]],0)),IF(Table45[[#All],[Country]]=B1610,Table45[[#All],[Year]],"")))))</f>
        <v/>
      </c>
      <c r="M1610" s="4" t="str">
        <f t="shared" si="55"/>
        <v/>
      </c>
    </row>
    <row r="1611" spans="1:13" ht="30.6" x14ac:dyDescent="0.25">
      <c r="A1611" s="2" t="s">
        <v>216</v>
      </c>
      <c r="B1611" s="2" t="s">
        <v>60</v>
      </c>
      <c r="C1611" s="3"/>
      <c r="D1611" s="3"/>
      <c r="E1611" s="3"/>
      <c r="F1611" s="3"/>
      <c r="G1611" s="3"/>
      <c r="H1611" s="3"/>
      <c r="I1611" s="3"/>
      <c r="J1611" s="3" t="str">
        <f t="shared" si="54"/>
        <v/>
      </c>
      <c r="K1611" s="3"/>
      <c r="L1611" s="3" t="str">
        <f t="array" ref="L1611">(IF(ISBLANK(INDEX(Table45[[#All],[Mean years of education (years)]],MATCH(MAX(IF(Table45[[#All],[Country]]=B1611,Table45[[#All],[Year]],0)),IF(Table45[[#All],[Country]]=B1611,Table45[[#All],[Year]],"")))),"",INDEX(Table45[[#All],[Mean years of education (years)]],MATCH(MAX(IF(Table45[[#All],[Country]]=B1611,Table45[[#All],[Year]],0)),IF(Table45[[#All],[Country]]=B1611,Table45[[#All],[Year]],"")))))</f>
        <v/>
      </c>
      <c r="M1611" s="3" t="str">
        <f t="shared" si="55"/>
        <v/>
      </c>
    </row>
    <row r="1612" spans="1:13" ht="30.6" x14ac:dyDescent="0.25">
      <c r="A1612" s="2" t="s">
        <v>216</v>
      </c>
      <c r="B1612" s="2" t="s">
        <v>61</v>
      </c>
      <c r="C1612" s="4"/>
      <c r="D1612" s="4">
        <v>3.1826300000000001</v>
      </c>
      <c r="E1612" s="4"/>
      <c r="F1612" s="4"/>
      <c r="G1612" s="4"/>
      <c r="H1612" s="4"/>
      <c r="I1612" s="4"/>
      <c r="J1612" s="4">
        <f t="shared" si="54"/>
        <v>3.1826300000000001</v>
      </c>
      <c r="K1612" s="4"/>
      <c r="L1612" s="4">
        <f t="array" ref="L1612">(IF(ISERROR(INDEX(Table45[[#All],[Mean years of education (years)]],MATCH(MAX(IF(Table45[[#All],[Country]]=B1612,Table45[[#All],[Year]],0)),IF(Table45[[#All],[Country]]=B1612,Table45[[#All],[Year]],"")))),"",INDEX(Table45[[#All],[Mean years of education (years)]],MATCH(MAX(IF(Table45[[#All],[Country]]=B1612,Table45[[#All],[Year]],0)),IF(Table45[[#All],[Country]]=B1612,Table45[[#All],[Year]],"")))))</f>
        <v>5.5028220000000001</v>
      </c>
      <c r="M1612" s="4">
        <f t="shared" si="55"/>
        <v>3.1826300000000001</v>
      </c>
    </row>
    <row r="1613" spans="1:13" ht="30.6" x14ac:dyDescent="0.25">
      <c r="A1613" s="2" t="s">
        <v>216</v>
      </c>
      <c r="B1613" s="2" t="s">
        <v>62</v>
      </c>
      <c r="C1613" s="3"/>
      <c r="D1613" s="3"/>
      <c r="E1613" s="3"/>
      <c r="F1613" s="3"/>
      <c r="G1613" s="3"/>
      <c r="H1613" s="3"/>
      <c r="I1613" s="3"/>
      <c r="J1613" s="3" t="str">
        <f t="shared" si="54"/>
        <v/>
      </c>
      <c r="K1613" s="3"/>
      <c r="L1613" s="3" t="str">
        <f t="array" ref="L1613">(IF(ISERROR(INDEX(Table45[[#All],[Mean years of education (years)]],MATCH(MAX(IF(Table45[[#All],[Country]]=B1613,Table45[[#All],[Year]],0)),IF(Table45[[#All],[Country]]=B1613,Table45[[#All],[Year]],"")))),"",INDEX(Table45[[#All],[Mean years of education (years)]],MATCH(MAX(IF(Table45[[#All],[Country]]=B1613,Table45[[#All],[Year]],0)),IF(Table45[[#All],[Country]]=B1613,Table45[[#All],[Year]],"")))))</f>
        <v/>
      </c>
      <c r="M1613" s="3" t="str">
        <f t="shared" si="55"/>
        <v/>
      </c>
    </row>
    <row r="1614" spans="1:13" ht="30.6" x14ac:dyDescent="0.25">
      <c r="A1614" s="2" t="s">
        <v>216</v>
      </c>
      <c r="B1614" s="2" t="s">
        <v>63</v>
      </c>
      <c r="C1614" s="4"/>
      <c r="D1614" s="4"/>
      <c r="E1614" s="4"/>
      <c r="F1614" s="4"/>
      <c r="G1614" s="4"/>
      <c r="H1614" s="4"/>
      <c r="I1614" s="4"/>
      <c r="J1614" s="4" t="str">
        <f t="shared" si="54"/>
        <v/>
      </c>
      <c r="K1614" s="4"/>
      <c r="L1614" s="4" t="str">
        <f t="array" ref="L1614">(IF(ISBLANK(INDEX(Table45[[#All],[Mean years of education (years)]],MATCH(MAX(IF(Table45[[#All],[Country]]=B1614,Table45[[#All],[Year]],0)),IF(Table45[[#All],[Country]]=B1614,Table45[[#All],[Year]],"")))),"",INDEX(Table45[[#All],[Mean years of education (years)]],MATCH(MAX(IF(Table45[[#All],[Country]]=B1614,Table45[[#All],[Year]],0)),IF(Table45[[#All],[Country]]=B1614,Table45[[#All],[Year]],"")))))</f>
        <v/>
      </c>
      <c r="M1614" s="4" t="str">
        <f t="shared" si="55"/>
        <v/>
      </c>
    </row>
    <row r="1615" spans="1:13" ht="30.6" x14ac:dyDescent="0.25">
      <c r="A1615" s="2" t="s">
        <v>216</v>
      </c>
      <c r="B1615" s="2" t="s">
        <v>64</v>
      </c>
      <c r="C1615" s="3">
        <v>11.04407</v>
      </c>
      <c r="D1615" s="3">
        <v>11.09957</v>
      </c>
      <c r="E1615" s="3">
        <v>11.16743</v>
      </c>
      <c r="F1615" s="3">
        <v>11.32823</v>
      </c>
      <c r="G1615" s="3">
        <v>11.47907</v>
      </c>
      <c r="H1615" s="3">
        <v>11.55044</v>
      </c>
      <c r="I1615" s="3"/>
      <c r="J1615" s="3">
        <f t="shared" si="54"/>
        <v>11.55044</v>
      </c>
      <c r="K1615" s="3"/>
      <c r="L1615" s="3" t="str">
        <f t="array" ref="L1615">(IF(ISBLANK(INDEX(Table45[[#All],[Mean years of education (years)]],MATCH(MAX(IF(Table45[[#All],[Country]]=B1615,Table45[[#All],[Year]],0)),IF(Table45[[#All],[Country]]=B1615,Table45[[#All],[Year]],"")))),"",INDEX(Table45[[#All],[Mean years of education (years)]],MATCH(MAX(IF(Table45[[#All],[Country]]=B1615,Table45[[#All],[Year]],0)),IF(Table45[[#All],[Country]]=B1615,Table45[[#All],[Year]],"")))))</f>
        <v/>
      </c>
      <c r="M1615" s="3">
        <f t="shared" si="55"/>
        <v>11.55044</v>
      </c>
    </row>
    <row r="1616" spans="1:13" ht="30.6" x14ac:dyDescent="0.25">
      <c r="A1616" s="2" t="s">
        <v>216</v>
      </c>
      <c r="B1616" s="2" t="s">
        <v>65</v>
      </c>
      <c r="C1616" s="4"/>
      <c r="D1616" s="4"/>
      <c r="E1616" s="4"/>
      <c r="F1616" s="4"/>
      <c r="G1616" s="4"/>
      <c r="H1616" s="4"/>
      <c r="I1616" s="4"/>
      <c r="J1616" s="4" t="str">
        <f t="shared" si="54"/>
        <v/>
      </c>
      <c r="K1616" s="4"/>
      <c r="L1616" s="4">
        <f t="array" ref="L1616">(IF(ISERROR(INDEX(Table45[[#All],[Mean years of education (years)]],MATCH(MAX(IF(Table45[[#All],[Country]]=B1616,Table45[[#All],[Year]],0)),IF(Table45[[#All],[Country]]=B1616,Table45[[#All],[Year]],"")))),"",INDEX(Table45[[#All],[Mean years of education (years)]],MATCH(MAX(IF(Table45[[#All],[Country]]=B1616,Table45[[#All],[Year]],0)),IF(Table45[[#All],[Country]]=B1616,Table45[[#All],[Year]],"")))))</f>
        <v>9.225422</v>
      </c>
      <c r="M1616" s="4">
        <f t="shared" si="55"/>
        <v>9.225422</v>
      </c>
    </row>
    <row r="1617" spans="1:13" ht="30.6" x14ac:dyDescent="0.25">
      <c r="A1617" s="2" t="s">
        <v>216</v>
      </c>
      <c r="B1617" s="2" t="s">
        <v>66</v>
      </c>
      <c r="C1617" s="3"/>
      <c r="D1617" s="3"/>
      <c r="E1617" s="3"/>
      <c r="F1617" s="3"/>
      <c r="G1617" s="3"/>
      <c r="H1617" s="3"/>
      <c r="I1617" s="3"/>
      <c r="J1617" s="3" t="str">
        <f t="shared" si="54"/>
        <v/>
      </c>
      <c r="K1617" s="3"/>
      <c r="L1617" s="3">
        <f t="array" ref="L1617">(IF(ISERROR(INDEX(Table45[[#All],[Mean years of education (years)]],MATCH(MAX(IF(Table45[[#All],[Country]]=B1617,Table45[[#All],[Year]],0)),IF(Table45[[#All],[Country]]=B1617,Table45[[#All],[Year]],"")))),"",INDEX(Table45[[#All],[Mean years of education (years)]],MATCH(MAX(IF(Table45[[#All],[Country]]=B1617,Table45[[#All],[Year]],0)),IF(Table45[[#All],[Country]]=B1617,Table45[[#All],[Year]],"")))))</f>
        <v>7.3089899999999997</v>
      </c>
      <c r="M1617" s="3">
        <f t="shared" si="55"/>
        <v>7.3089899999999997</v>
      </c>
    </row>
    <row r="1618" spans="1:13" ht="30.6" x14ac:dyDescent="0.25">
      <c r="A1618" s="2" t="s">
        <v>216</v>
      </c>
      <c r="B1618" s="2" t="s">
        <v>67</v>
      </c>
      <c r="C1618" s="4"/>
      <c r="D1618" s="4"/>
      <c r="E1618" s="4">
        <v>12.942</v>
      </c>
      <c r="F1618" s="4"/>
      <c r="G1618" s="4">
        <v>12.510120000000001</v>
      </c>
      <c r="H1618" s="4"/>
      <c r="I1618" s="4"/>
      <c r="J1618" s="4">
        <f t="shared" si="54"/>
        <v>12.510120000000001</v>
      </c>
      <c r="K1618" s="4"/>
      <c r="L1618" s="4" t="str">
        <f t="array" ref="L1618">(IF(ISBLANK(INDEX(Table45[[#All],[Mean years of education (years)]],MATCH(MAX(IF(Table45[[#All],[Country]]=B1618,Table45[[#All],[Year]],0)),IF(Table45[[#All],[Country]]=B1618,Table45[[#All],[Year]],"")))),"",INDEX(Table45[[#All],[Mean years of education (years)]],MATCH(MAX(IF(Table45[[#All],[Country]]=B1618,Table45[[#All],[Year]],0)),IF(Table45[[#All],[Country]]=B1618,Table45[[#All],[Year]],"")))))</f>
        <v/>
      </c>
      <c r="M1618" s="4">
        <f t="shared" si="55"/>
        <v>12.510120000000001</v>
      </c>
    </row>
    <row r="1619" spans="1:13" ht="30.6" x14ac:dyDescent="0.25">
      <c r="A1619" s="2" t="s">
        <v>216</v>
      </c>
      <c r="B1619" s="2" t="s">
        <v>68</v>
      </c>
      <c r="C1619" s="3">
        <v>14.3329</v>
      </c>
      <c r="D1619" s="3">
        <v>14.372450000000001</v>
      </c>
      <c r="E1619" s="3">
        <v>14.40203</v>
      </c>
      <c r="F1619" s="3">
        <v>14.406370000000001</v>
      </c>
      <c r="G1619" s="3">
        <v>14.433009999999999</v>
      </c>
      <c r="H1619" s="3">
        <v>14.45215</v>
      </c>
      <c r="I1619" s="3"/>
      <c r="J1619" s="3">
        <f t="shared" si="54"/>
        <v>14.45215</v>
      </c>
      <c r="K1619" s="3"/>
      <c r="L1619" s="3" t="str">
        <f t="array" ref="L1619">(IF(ISBLANK(INDEX(Table45[[#All],[Mean years of education (years)]],MATCH(MAX(IF(Table45[[#All],[Country]]=B1619,Table45[[#All],[Year]],0)),IF(Table45[[#All],[Country]]=B1619,Table45[[#All],[Year]],"")))),"",INDEX(Table45[[#All],[Mean years of education (years)]],MATCH(MAX(IF(Table45[[#All],[Country]]=B1619,Table45[[#All],[Year]],0)),IF(Table45[[#All],[Country]]=B1619,Table45[[#All],[Year]],"")))))</f>
        <v/>
      </c>
      <c r="M1619" s="3">
        <f t="shared" si="55"/>
        <v>14.45215</v>
      </c>
    </row>
    <row r="1620" spans="1:13" ht="30.6" x14ac:dyDescent="0.25">
      <c r="A1620" s="2" t="s">
        <v>216</v>
      </c>
      <c r="B1620" s="2" t="s">
        <v>69</v>
      </c>
      <c r="C1620" s="4">
        <v>8.2448700000000006</v>
      </c>
      <c r="D1620" s="4"/>
      <c r="E1620" s="4"/>
      <c r="F1620" s="4"/>
      <c r="G1620" s="4"/>
      <c r="H1620" s="4"/>
      <c r="I1620" s="4"/>
      <c r="J1620" s="4">
        <f t="shared" si="54"/>
        <v>8.2448700000000006</v>
      </c>
      <c r="K1620" s="4"/>
      <c r="L1620" s="4">
        <f t="array" ref="L1620">(IF(ISERROR(INDEX(Table45[[#All],[Mean years of education (years)]],MATCH(MAX(IF(Table45[[#All],[Country]]=B1620,Table45[[#All],[Year]],0)),IF(Table45[[#All],[Country]]=B1620,Table45[[#All],[Year]],"")))),"",INDEX(Table45[[#All],[Mean years of education (years)]],MATCH(MAX(IF(Table45[[#All],[Country]]=B1620,Table45[[#All],[Year]],0)),IF(Table45[[#All],[Country]]=B1620,Table45[[#All],[Year]],"")))))</f>
        <v>10.685919999999999</v>
      </c>
      <c r="M1620" s="4">
        <f t="shared" si="55"/>
        <v>8.2448700000000006</v>
      </c>
    </row>
    <row r="1621" spans="1:13" ht="30.6" x14ac:dyDescent="0.25">
      <c r="A1621" s="2" t="s">
        <v>216</v>
      </c>
      <c r="B1621" s="2" t="s">
        <v>70</v>
      </c>
      <c r="C1621" s="3">
        <v>10.56171</v>
      </c>
      <c r="D1621" s="3"/>
      <c r="E1621" s="3"/>
      <c r="F1621" s="3"/>
      <c r="G1621" s="3">
        <v>10.90667</v>
      </c>
      <c r="H1621" s="3">
        <v>11.008749999999999</v>
      </c>
      <c r="I1621" s="3"/>
      <c r="J1621" s="3">
        <f t="shared" si="54"/>
        <v>11.008749999999999</v>
      </c>
      <c r="K1621" s="3"/>
      <c r="L1621" s="3" t="str">
        <f t="array" ref="L1621">(IF(ISBLANK(INDEX(Table45[[#All],[Mean years of education (years)]],MATCH(MAX(IF(Table45[[#All],[Country]]=B1621,Table45[[#All],[Year]],0)),IF(Table45[[#All],[Country]]=B1621,Table45[[#All],[Year]],"")))),"",INDEX(Table45[[#All],[Mean years of education (years)]],MATCH(MAX(IF(Table45[[#All],[Country]]=B1621,Table45[[#All],[Year]],0)),IF(Table45[[#All],[Country]]=B1621,Table45[[#All],[Year]],"")))))</f>
        <v/>
      </c>
      <c r="M1621" s="3">
        <f t="shared" si="55"/>
        <v>11.008749999999999</v>
      </c>
    </row>
    <row r="1622" spans="1:13" ht="30.6" x14ac:dyDescent="0.25">
      <c r="A1622" s="2" t="s">
        <v>216</v>
      </c>
      <c r="B1622" s="2" t="s">
        <v>71</v>
      </c>
      <c r="C1622" s="4"/>
      <c r="D1622" s="4"/>
      <c r="E1622" s="4"/>
      <c r="F1622" s="4"/>
      <c r="G1622" s="4"/>
      <c r="H1622" s="4"/>
      <c r="I1622" s="4"/>
      <c r="J1622" s="4" t="str">
        <f t="shared" si="54"/>
        <v/>
      </c>
      <c r="K1622" s="4"/>
      <c r="L1622" s="4" t="str">
        <f t="array" ref="L1622">(IF(ISERROR(INDEX(Table45[[#All],[Mean years of education (years)]],MATCH(MAX(IF(Table45[[#All],[Country]]=B1622,Table45[[#All],[Year]],0)),IF(Table45[[#All],[Country]]=B1622,Table45[[#All],[Year]],"")))),"",INDEX(Table45[[#All],[Mean years of education (years)]],MATCH(MAX(IF(Table45[[#All],[Country]]=B1622,Table45[[#All],[Year]],0)),IF(Table45[[#All],[Country]]=B1622,Table45[[#All],[Year]],"")))))</f>
        <v/>
      </c>
      <c r="M1622" s="4" t="str">
        <f t="shared" si="55"/>
        <v/>
      </c>
    </row>
    <row r="1623" spans="1:13" ht="30.6" x14ac:dyDescent="0.25">
      <c r="A1623" s="2" t="s">
        <v>216</v>
      </c>
      <c r="B1623" s="2" t="s">
        <v>72</v>
      </c>
      <c r="C1623" s="3"/>
      <c r="D1623" s="3"/>
      <c r="E1623" s="3">
        <v>5.3828699999999996</v>
      </c>
      <c r="F1623" s="3">
        <v>5.3660399999999999</v>
      </c>
      <c r="G1623" s="3">
        <v>7.1494600000000004</v>
      </c>
      <c r="H1623" s="3"/>
      <c r="I1623" s="3"/>
      <c r="J1623" s="3">
        <f t="shared" si="54"/>
        <v>7.1494600000000004</v>
      </c>
      <c r="K1623" s="3"/>
      <c r="L1623" s="3">
        <f t="array" ref="L1623">(IF(ISERROR(INDEX(Table45[[#All],[Mean years of education (years)]],MATCH(MAX(IF(Table45[[#All],[Country]]=B1623,Table45[[#All],[Year]],0)),IF(Table45[[#All],[Country]]=B1623,Table45[[#All],[Year]],"")))),"",INDEX(Table45[[#All],[Mean years of education (years)]],MATCH(MAX(IF(Table45[[#All],[Country]]=B1623,Table45[[#All],[Year]],0)),IF(Table45[[#All],[Country]]=B1623,Table45[[#All],[Year]],"")))))</f>
        <v>7.737406</v>
      </c>
      <c r="M1623" s="3">
        <f t="shared" si="55"/>
        <v>7.1494600000000004</v>
      </c>
    </row>
    <row r="1624" spans="1:13" ht="30.6" x14ac:dyDescent="0.25">
      <c r="A1624" s="2" t="s">
        <v>216</v>
      </c>
      <c r="B1624" s="2" t="s">
        <v>73</v>
      </c>
      <c r="C1624" s="4">
        <v>2.64113</v>
      </c>
      <c r="D1624" s="4"/>
      <c r="E1624" s="4"/>
      <c r="F1624" s="4"/>
      <c r="G1624" s="4"/>
      <c r="H1624" s="4"/>
      <c r="I1624" s="4"/>
      <c r="J1624" s="4">
        <f t="shared" si="54"/>
        <v>2.64113</v>
      </c>
      <c r="K1624" s="4"/>
      <c r="L1624" s="4">
        <f t="array" ref="L1624">(IF(ISERROR(INDEX(Table45[[#All],[Mean years of education (years)]],MATCH(MAX(IF(Table45[[#All],[Country]]=B1624,Table45[[#All],[Year]],0)),IF(Table45[[#All],[Country]]=B1624,Table45[[#All],[Year]],"")))),"",INDEX(Table45[[#All],[Mean years of education (years)]],MATCH(MAX(IF(Table45[[#All],[Country]]=B1624,Table45[[#All],[Year]],0)),IF(Table45[[#All],[Country]]=B1624,Table45[[#All],[Year]],"")))))</f>
        <v>7.2891360000000001</v>
      </c>
      <c r="M1624" s="4">
        <f t="shared" si="55"/>
        <v>2.64113</v>
      </c>
    </row>
    <row r="1625" spans="1:13" ht="30.6" x14ac:dyDescent="0.25">
      <c r="A1625" s="2" t="s">
        <v>216</v>
      </c>
      <c r="B1625" s="2" t="s">
        <v>74</v>
      </c>
      <c r="C1625" s="3"/>
      <c r="D1625" s="3"/>
      <c r="E1625" s="3"/>
      <c r="F1625" s="3"/>
      <c r="G1625" s="3"/>
      <c r="H1625" s="3"/>
      <c r="I1625" s="3"/>
      <c r="J1625" s="3" t="str">
        <f t="shared" si="54"/>
        <v/>
      </c>
      <c r="K1625" s="3"/>
      <c r="L1625" s="3" t="str">
        <f t="array" ref="L1625">(IF(ISERROR(INDEX(Table45[[#All],[Mean years of education (years)]],MATCH(MAX(IF(Table45[[#All],[Country]]=B1625,Table45[[#All],[Year]],0)),IF(Table45[[#All],[Country]]=B1625,Table45[[#All],[Year]],"")))),"",INDEX(Table45[[#All],[Mean years of education (years)]],MATCH(MAX(IF(Table45[[#All],[Country]]=B1625,Table45[[#All],[Year]],0)),IF(Table45[[#All],[Country]]=B1625,Table45[[#All],[Year]],"")))))</f>
        <v/>
      </c>
      <c r="M1625" s="3" t="str">
        <f t="shared" si="55"/>
        <v/>
      </c>
    </row>
    <row r="1626" spans="1:13" ht="30.6" x14ac:dyDescent="0.25">
      <c r="A1626" s="2" t="s">
        <v>216</v>
      </c>
      <c r="B1626" s="2" t="s">
        <v>75</v>
      </c>
      <c r="C1626" s="4"/>
      <c r="D1626" s="4"/>
      <c r="E1626" s="4"/>
      <c r="F1626" s="4"/>
      <c r="G1626" s="4"/>
      <c r="H1626" s="4"/>
      <c r="I1626" s="4"/>
      <c r="J1626" s="4" t="str">
        <f t="shared" si="54"/>
        <v/>
      </c>
      <c r="K1626" s="4"/>
      <c r="L1626" s="4" t="str">
        <f t="array" ref="L1626">(IF(ISERROR(INDEX(Table45[[#All],[Mean years of education (years)]],MATCH(MAX(IF(Table45[[#All],[Country]]=B1626,Table45[[#All],[Year]],0)),IF(Table45[[#All],[Country]]=B1626,Table45[[#All],[Year]],"")))),"",INDEX(Table45[[#All],[Mean years of education (years)]],MATCH(MAX(IF(Table45[[#All],[Country]]=B1626,Table45[[#All],[Year]],0)),IF(Table45[[#All],[Country]]=B1626,Table45[[#All],[Year]],"")))))</f>
        <v/>
      </c>
      <c r="M1626" s="4" t="str">
        <f t="shared" si="55"/>
        <v/>
      </c>
    </row>
    <row r="1627" spans="1:13" ht="30.6" x14ac:dyDescent="0.25">
      <c r="A1627" s="2" t="s">
        <v>216</v>
      </c>
      <c r="B1627" s="2" t="s">
        <v>76</v>
      </c>
      <c r="C1627" s="3"/>
      <c r="D1627" s="3"/>
      <c r="E1627" s="3"/>
      <c r="F1627" s="3"/>
      <c r="G1627" s="3"/>
      <c r="H1627" s="3"/>
      <c r="I1627" s="3"/>
      <c r="J1627" s="3" t="str">
        <f t="shared" si="54"/>
        <v/>
      </c>
      <c r="K1627" s="3"/>
      <c r="L1627" s="3">
        <f t="array" ref="L1627">(IF(ISERROR(INDEX(Table45[[#All],[Mean years of education (years)]],MATCH(MAX(IF(Table45[[#All],[Country]]=B1627,Table45[[#All],[Year]],0)),IF(Table45[[#All],[Country]]=B1627,Table45[[#All],[Year]],"")))),"",INDEX(Table45[[#All],[Mean years of education (years)]],MATCH(MAX(IF(Table45[[#All],[Country]]=B1627,Table45[[#All],[Year]],0)),IF(Table45[[#All],[Country]]=B1627,Table45[[#All],[Year]],"")))))</f>
        <v>8.3211910000000007</v>
      </c>
      <c r="M1627" s="3">
        <f t="shared" si="55"/>
        <v>8.3211910000000007</v>
      </c>
    </row>
    <row r="1628" spans="1:13" ht="30.6" x14ac:dyDescent="0.25">
      <c r="A1628" s="2" t="s">
        <v>216</v>
      </c>
      <c r="B1628" s="2" t="s">
        <v>77</v>
      </c>
      <c r="C1628" s="4"/>
      <c r="D1628" s="4">
        <v>5.5390600000000001</v>
      </c>
      <c r="E1628" s="4">
        <v>5.4680999999999997</v>
      </c>
      <c r="F1628" s="4"/>
      <c r="G1628" s="4">
        <v>6.1142099999999999</v>
      </c>
      <c r="H1628" s="4">
        <v>6.1517299999999997</v>
      </c>
      <c r="I1628" s="4"/>
      <c r="J1628" s="4">
        <f t="shared" si="54"/>
        <v>6.1517299999999997</v>
      </c>
      <c r="K1628" s="4"/>
      <c r="L1628" s="4">
        <f t="array" ref="L1628">(IF(ISERROR(INDEX(Table45[[#All],[Mean years of education (years)]],MATCH(MAX(IF(Table45[[#All],[Country]]=B1628,Table45[[#All],[Year]],0)),IF(Table45[[#All],[Country]]=B1628,Table45[[#All],[Year]],"")))),"",INDEX(Table45[[#All],[Mean years of education (years)]],MATCH(MAX(IF(Table45[[#All],[Country]]=B1628,Table45[[#All],[Year]],0)),IF(Table45[[#All],[Country]]=B1628,Table45[[#All],[Year]],"")))))</f>
        <v>7.8080670000000003</v>
      </c>
      <c r="M1628" s="4">
        <f t="shared" si="55"/>
        <v>6.1517299999999997</v>
      </c>
    </row>
    <row r="1629" spans="1:13" ht="30.6" x14ac:dyDescent="0.25">
      <c r="A1629" s="2" t="s">
        <v>216</v>
      </c>
      <c r="B1629" s="2" t="s">
        <v>78</v>
      </c>
      <c r="C1629" s="3"/>
      <c r="D1629" s="3"/>
      <c r="E1629" s="3"/>
      <c r="F1629" s="5">
        <v>12.504910000000001</v>
      </c>
      <c r="G1629" s="3">
        <v>12.434419999999999</v>
      </c>
      <c r="H1629" s="3">
        <v>12.50563</v>
      </c>
      <c r="I1629" s="3"/>
      <c r="J1629" s="3">
        <f t="shared" si="54"/>
        <v>12.50563</v>
      </c>
      <c r="K1629" s="3"/>
      <c r="L1629" s="3" t="str">
        <f t="array" ref="L1629">(IF(ISBLANK(INDEX(Table45[[#All],[Mean years of education (years)]],MATCH(MAX(IF(Table45[[#All],[Country]]=B1629,Table45[[#All],[Year]],0)),IF(Table45[[#All],[Country]]=B1629,Table45[[#All],[Year]],"")))),"",INDEX(Table45[[#All],[Mean years of education (years)]],MATCH(MAX(IF(Table45[[#All],[Country]]=B1629,Table45[[#All],[Year]],0)),IF(Table45[[#All],[Country]]=B1629,Table45[[#All],[Year]],"")))))</f>
        <v/>
      </c>
      <c r="M1629" s="3">
        <f t="shared" si="55"/>
        <v>12.50563</v>
      </c>
    </row>
    <row r="1630" spans="1:13" ht="30.6" x14ac:dyDescent="0.25">
      <c r="A1630" s="2" t="s">
        <v>216</v>
      </c>
      <c r="B1630" s="2" t="s">
        <v>79</v>
      </c>
      <c r="C1630" s="4"/>
      <c r="D1630" s="4"/>
      <c r="E1630" s="4"/>
      <c r="F1630" s="4"/>
      <c r="G1630" s="4"/>
      <c r="H1630" s="4"/>
      <c r="I1630" s="4"/>
      <c r="J1630" s="4" t="str">
        <f t="shared" si="54"/>
        <v/>
      </c>
      <c r="K1630" s="4"/>
      <c r="L1630" s="4" t="str">
        <f t="array" ref="L1630">(IF(ISBLANK(INDEX(Table45[[#All],[Mean years of education (years)]],MATCH(MAX(IF(Table45[[#All],[Country]]=B1630,Table45[[#All],[Year]],0)),IF(Table45[[#All],[Country]]=B1630,Table45[[#All],[Year]],"")))),"",INDEX(Table45[[#All],[Mean years of education (years)]],MATCH(MAX(IF(Table45[[#All],[Country]]=B1630,Table45[[#All],[Year]],0)),IF(Table45[[#All],[Country]]=B1630,Table45[[#All],[Year]],"")))))</f>
        <v/>
      </c>
      <c r="M1630" s="4" t="str">
        <f t="shared" si="55"/>
        <v/>
      </c>
    </row>
    <row r="1631" spans="1:13" ht="30.6" x14ac:dyDescent="0.25">
      <c r="A1631" s="2" t="s">
        <v>216</v>
      </c>
      <c r="B1631" s="2" t="s">
        <v>80</v>
      </c>
      <c r="C1631" s="3"/>
      <c r="D1631" s="3">
        <v>6.6504200000000004</v>
      </c>
      <c r="E1631" s="3"/>
      <c r="F1631" s="3"/>
      <c r="G1631" s="3"/>
      <c r="H1631" s="3"/>
      <c r="I1631" s="3"/>
      <c r="J1631" s="3">
        <f t="shared" si="54"/>
        <v>6.6504200000000004</v>
      </c>
      <c r="K1631" s="3"/>
      <c r="L1631" s="3">
        <f t="array" ref="L1631">(IF(ISERROR(INDEX(Table45[[#All],[Mean years of education (years)]],MATCH(MAX(IF(Table45[[#All],[Country]]=B1631,Table45[[#All],[Year]],0)),IF(Table45[[#All],[Country]]=B1631,Table45[[#All],[Year]],"")))),"",INDEX(Table45[[#All],[Mean years of education (years)]],MATCH(MAX(IF(Table45[[#All],[Country]]=B1631,Table45[[#All],[Year]],0)),IF(Table45[[#All],[Country]]=B1631,Table45[[#All],[Year]],"")))))</f>
        <v>9.2483740000000001</v>
      </c>
      <c r="M1631" s="3">
        <f t="shared" si="55"/>
        <v>6.6504200000000004</v>
      </c>
    </row>
    <row r="1632" spans="1:13" ht="30.6" x14ac:dyDescent="0.25">
      <c r="A1632" s="2" t="s">
        <v>216</v>
      </c>
      <c r="B1632" s="2" t="s">
        <v>81</v>
      </c>
      <c r="C1632" s="4"/>
      <c r="D1632" s="4">
        <v>8.0381199999999993</v>
      </c>
      <c r="E1632" s="4"/>
      <c r="F1632" s="4"/>
      <c r="G1632" s="4">
        <v>8.2763799999999996</v>
      </c>
      <c r="H1632" s="4">
        <v>8.3850300000000004</v>
      </c>
      <c r="I1632" s="4"/>
      <c r="J1632" s="4">
        <f t="shared" si="54"/>
        <v>8.3850300000000004</v>
      </c>
      <c r="K1632" s="4"/>
      <c r="L1632" s="4">
        <f t="array" ref="L1632">(IF(ISERROR(INDEX(Table45[[#All],[Mean years of education (years)]],MATCH(MAX(IF(Table45[[#All],[Country]]=B1632,Table45[[#All],[Year]],0)),IF(Table45[[#All],[Country]]=B1632,Table45[[#All],[Year]],"")))),"",INDEX(Table45[[#All],[Mean years of education (years)]],MATCH(MAX(IF(Table45[[#All],[Country]]=B1632,Table45[[#All],[Year]],0)),IF(Table45[[#All],[Country]]=B1632,Table45[[#All],[Year]],"")))))</f>
        <v>10.232100000000001</v>
      </c>
      <c r="M1632" s="4">
        <f t="shared" si="55"/>
        <v>8.3850300000000004</v>
      </c>
    </row>
    <row r="1633" spans="1:13" ht="30.6" x14ac:dyDescent="0.25">
      <c r="A1633" s="2" t="s">
        <v>216</v>
      </c>
      <c r="B1633" s="2" t="s">
        <v>82</v>
      </c>
      <c r="C1633" s="3"/>
      <c r="D1633" s="3"/>
      <c r="E1633" s="3"/>
      <c r="F1633" s="3"/>
      <c r="G1633" s="3"/>
      <c r="H1633" s="3"/>
      <c r="I1633" s="3"/>
      <c r="J1633" s="3" t="str">
        <f t="shared" si="54"/>
        <v/>
      </c>
      <c r="K1633" s="3"/>
      <c r="L1633" s="3" t="str">
        <f t="array" ref="L1633">(IF(ISERROR(INDEX(Table45[[#All],[Mean years of education (years)]],MATCH(MAX(IF(Table45[[#All],[Country]]=B1633,Table45[[#All],[Year]],0)),IF(Table45[[#All],[Country]]=B1633,Table45[[#All],[Year]],"")))),"",INDEX(Table45[[#All],[Mean years of education (years)]],MATCH(MAX(IF(Table45[[#All],[Country]]=B1633,Table45[[#All],[Year]],0)),IF(Table45[[#All],[Country]]=B1633,Table45[[#All],[Year]],"")))))</f>
        <v/>
      </c>
      <c r="M1633" s="3" t="str">
        <f t="shared" si="55"/>
        <v/>
      </c>
    </row>
    <row r="1634" spans="1:13" ht="30.6" x14ac:dyDescent="0.25">
      <c r="A1634" s="2" t="s">
        <v>216</v>
      </c>
      <c r="B1634" s="2" t="s">
        <v>83</v>
      </c>
      <c r="C1634" s="4"/>
      <c r="D1634" s="4"/>
      <c r="E1634" s="4"/>
      <c r="F1634" s="4">
        <v>8.2826000000000004</v>
      </c>
      <c r="G1634" s="4"/>
      <c r="H1634" s="4"/>
      <c r="I1634" s="4"/>
      <c r="J1634" s="4">
        <f t="shared" si="54"/>
        <v>8.2826000000000004</v>
      </c>
      <c r="K1634" s="4"/>
      <c r="L1634" s="4">
        <f t="array" ref="L1634">(IF(ISERROR(INDEX(Table45[[#All],[Mean years of education (years)]],MATCH(MAX(IF(Table45[[#All],[Country]]=B1634,Table45[[#All],[Year]],0)),IF(Table45[[#All],[Country]]=B1634,Table45[[#All],[Year]],"")))),"",INDEX(Table45[[#All],[Mean years of education (years)]],MATCH(MAX(IF(Table45[[#All],[Country]]=B1634,Table45[[#All],[Year]],0)),IF(Table45[[#All],[Country]]=B1634,Table45[[#All],[Year]],"")))))</f>
        <v>7.4533209999999999</v>
      </c>
      <c r="M1634" s="4">
        <f t="shared" si="55"/>
        <v>8.2826000000000004</v>
      </c>
    </row>
    <row r="1635" spans="1:13" ht="30.6" x14ac:dyDescent="0.25">
      <c r="A1635" s="2" t="s">
        <v>216</v>
      </c>
      <c r="B1635" s="2" t="s">
        <v>84</v>
      </c>
      <c r="C1635" s="3"/>
      <c r="D1635" s="3">
        <v>10.95412</v>
      </c>
      <c r="E1635" s="3"/>
      <c r="F1635" s="3"/>
      <c r="G1635" s="3"/>
      <c r="H1635" s="3"/>
      <c r="I1635" s="3"/>
      <c r="J1635" s="3">
        <f t="shared" si="54"/>
        <v>10.95412</v>
      </c>
      <c r="K1635" s="3"/>
      <c r="L1635" s="3" t="str">
        <f t="array" ref="L1635">(IF(ISERROR(INDEX(Table45[[#All],[Mean years of education (years)]],MATCH(MAX(IF(Table45[[#All],[Country]]=B1635,Table45[[#All],[Year]],0)),IF(Table45[[#All],[Country]]=B1635,Table45[[#All],[Year]],"")))),"",INDEX(Table45[[#All],[Mean years of education (years)]],MATCH(MAX(IF(Table45[[#All],[Country]]=B1635,Table45[[#All],[Year]],0)),IF(Table45[[#All],[Country]]=B1635,Table45[[#All],[Year]],"")))))</f>
        <v/>
      </c>
      <c r="M1635" s="3">
        <f t="shared" si="55"/>
        <v>10.95412</v>
      </c>
    </row>
    <row r="1636" spans="1:13" ht="30.6" x14ac:dyDescent="0.25">
      <c r="A1636" s="2" t="s">
        <v>216</v>
      </c>
      <c r="B1636" s="2" t="s">
        <v>85</v>
      </c>
      <c r="C1636" s="4">
        <v>12.55241</v>
      </c>
      <c r="D1636" s="4">
        <v>12.65405</v>
      </c>
      <c r="E1636" s="4">
        <v>12.726800000000001</v>
      </c>
      <c r="F1636" s="4">
        <v>12.825799999999999</v>
      </c>
      <c r="G1636" s="4">
        <v>12.91879</v>
      </c>
      <c r="H1636" s="4">
        <v>12.95782</v>
      </c>
      <c r="I1636" s="4"/>
      <c r="J1636" s="4">
        <f t="shared" si="54"/>
        <v>12.95782</v>
      </c>
      <c r="K1636" s="4"/>
      <c r="L1636" s="4" t="str">
        <f t="array" ref="L1636">(IF(ISBLANK(INDEX(Table45[[#All],[Mean years of education (years)]],MATCH(MAX(IF(Table45[[#All],[Country]]=B1636,Table45[[#All],[Year]],0)),IF(Table45[[#All],[Country]]=B1636,Table45[[#All],[Year]],"")))),"",INDEX(Table45[[#All],[Mean years of education (years)]],MATCH(MAX(IF(Table45[[#All],[Country]]=B1636,Table45[[#All],[Year]],0)),IF(Table45[[#All],[Country]]=B1636,Table45[[#All],[Year]],"")))))</f>
        <v/>
      </c>
      <c r="M1636" s="4">
        <f t="shared" si="55"/>
        <v>12.95782</v>
      </c>
    </row>
    <row r="1637" spans="1:13" ht="30.6" x14ac:dyDescent="0.25">
      <c r="A1637" s="2" t="s">
        <v>216</v>
      </c>
      <c r="B1637" s="2" t="s">
        <v>86</v>
      </c>
      <c r="C1637" s="3">
        <v>10.00174</v>
      </c>
      <c r="D1637" s="3">
        <v>10.05166</v>
      </c>
      <c r="E1637" s="3">
        <v>10.14705</v>
      </c>
      <c r="F1637" s="3"/>
      <c r="G1637" s="3">
        <v>10.3179</v>
      </c>
      <c r="H1637" s="3">
        <v>10.377750000000001</v>
      </c>
      <c r="I1637" s="3"/>
      <c r="J1637" s="3">
        <f t="shared" si="54"/>
        <v>10.377750000000001</v>
      </c>
      <c r="K1637" s="3"/>
      <c r="L1637" s="3" t="str">
        <f t="array" ref="L1637">(IF(ISBLANK(INDEX(Table45[[#All],[Mean years of education (years)]],MATCH(MAX(IF(Table45[[#All],[Country]]=B1637,Table45[[#All],[Year]],0)),IF(Table45[[#All],[Country]]=B1637,Table45[[#All],[Year]],"")))),"",INDEX(Table45[[#All],[Mean years of education (years)]],MATCH(MAX(IF(Table45[[#All],[Country]]=B1637,Table45[[#All],[Year]],0)),IF(Table45[[#All],[Country]]=B1637,Table45[[#All],[Year]],"")))))</f>
        <v/>
      </c>
      <c r="M1637" s="3">
        <f t="shared" si="55"/>
        <v>10.377750000000001</v>
      </c>
    </row>
    <row r="1638" spans="1:13" ht="30.6" x14ac:dyDescent="0.25">
      <c r="A1638" s="2" t="s">
        <v>216</v>
      </c>
      <c r="B1638" s="2" t="s">
        <v>87</v>
      </c>
      <c r="C1638" s="4"/>
      <c r="D1638" s="4">
        <v>8.6716200000000008</v>
      </c>
      <c r="E1638" s="4"/>
      <c r="F1638" s="4"/>
      <c r="G1638" s="4"/>
      <c r="H1638" s="4"/>
      <c r="I1638" s="4"/>
      <c r="J1638" s="4">
        <f t="shared" si="54"/>
        <v>8.6716200000000008</v>
      </c>
      <c r="K1638" s="4"/>
      <c r="L1638" s="4">
        <f t="array" ref="L1638">(IF(ISERROR(INDEX(Table45[[#All],[Mean years of education (years)]],MATCH(MAX(IF(Table45[[#All],[Country]]=B1638,Table45[[#All],[Year]],0)),IF(Table45[[#All],[Country]]=B1638,Table45[[#All],[Year]],"")))),"",INDEX(Table45[[#All],[Mean years of education (years)]],MATCH(MAX(IF(Table45[[#All],[Country]]=B1638,Table45[[#All],[Year]],0)),IF(Table45[[#All],[Country]]=B1638,Table45[[#All],[Year]],"")))))</f>
        <v>10.92456</v>
      </c>
      <c r="M1638" s="4">
        <f t="shared" si="55"/>
        <v>8.6716200000000008</v>
      </c>
    </row>
    <row r="1639" spans="1:13" ht="30.6" x14ac:dyDescent="0.25">
      <c r="A1639" s="2" t="s">
        <v>216</v>
      </c>
      <c r="B1639" s="2" t="s">
        <v>88</v>
      </c>
      <c r="C1639" s="3"/>
      <c r="D1639" s="3"/>
      <c r="E1639" s="3"/>
      <c r="F1639" s="3"/>
      <c r="G1639" s="3"/>
      <c r="H1639" s="3"/>
      <c r="I1639" s="3"/>
      <c r="J1639" s="3" t="str">
        <f t="shared" si="54"/>
        <v/>
      </c>
      <c r="K1639" s="3"/>
      <c r="L1639" s="3" t="str">
        <f t="array" ref="L1639">(IF(ISERROR(INDEX(Table45[[#All],[Mean years of education (years)]],MATCH(MAX(IF(Table45[[#All],[Country]]=B1639,Table45[[#All],[Year]],0)),IF(Table45[[#All],[Country]]=B1639,Table45[[#All],[Year]],"")))),"",INDEX(Table45[[#All],[Mean years of education (years)]],MATCH(MAX(IF(Table45[[#All],[Country]]=B1639,Table45[[#All],[Year]],0)),IF(Table45[[#All],[Country]]=B1639,Table45[[#All],[Year]],"")))))</f>
        <v/>
      </c>
      <c r="M1639" s="3" t="str">
        <f t="shared" si="55"/>
        <v/>
      </c>
    </row>
    <row r="1640" spans="1:13" ht="30.6" x14ac:dyDescent="0.25">
      <c r="A1640" s="2" t="s">
        <v>216</v>
      </c>
      <c r="B1640" s="2" t="s">
        <v>89</v>
      </c>
      <c r="C1640" s="4">
        <v>10.424759999999999</v>
      </c>
      <c r="D1640" s="4"/>
      <c r="E1640" s="4"/>
      <c r="F1640" s="4"/>
      <c r="G1640" s="4"/>
      <c r="H1640" s="4"/>
      <c r="I1640" s="4"/>
      <c r="J1640" s="4">
        <f t="shared" si="54"/>
        <v>10.424759999999999</v>
      </c>
      <c r="K1640" s="4"/>
      <c r="L1640" s="4">
        <f t="array" ref="L1640">(IF(ISERROR(INDEX(Table45[[#All],[Mean years of education (years)]],MATCH(MAX(IF(Table45[[#All],[Country]]=B1640,Table45[[#All],[Year]],0)),IF(Table45[[#All],[Country]]=B1640,Table45[[#All],[Year]],"")))),"",INDEX(Table45[[#All],[Mean years of education (years)]],MATCH(MAX(IF(Table45[[#All],[Country]]=B1640,Table45[[#All],[Year]],0)),IF(Table45[[#All],[Country]]=B1640,Table45[[#All],[Year]],"")))))</f>
        <v>12.032500000000001</v>
      </c>
      <c r="M1640" s="4">
        <f t="shared" si="55"/>
        <v>10.424759999999999</v>
      </c>
    </row>
    <row r="1641" spans="1:13" ht="30.6" x14ac:dyDescent="0.25">
      <c r="A1641" s="2" t="s">
        <v>216</v>
      </c>
      <c r="B1641" s="2" t="s">
        <v>90</v>
      </c>
      <c r="C1641" s="3"/>
      <c r="D1641" s="3"/>
      <c r="E1641" s="3"/>
      <c r="F1641" s="3"/>
      <c r="G1641" s="3"/>
      <c r="H1641" s="3"/>
      <c r="I1641" s="3"/>
      <c r="J1641" s="3" t="str">
        <f t="shared" si="54"/>
        <v/>
      </c>
      <c r="K1641" s="3"/>
      <c r="L1641" s="3">
        <f t="array" ref="L1641">(IF(ISERROR(INDEX(Table45[[#All],[Mean years of education (years)]],MATCH(MAX(IF(Table45[[#All],[Country]]=B1641,Table45[[#All],[Year]],0)),IF(Table45[[#All],[Country]]=B1641,Table45[[#All],[Year]],"")))),"",INDEX(Table45[[#All],[Mean years of education (years)]],MATCH(MAX(IF(Table45[[#All],[Country]]=B1641,Table45[[#All],[Year]],0)),IF(Table45[[#All],[Country]]=B1641,Table45[[#All],[Year]],"")))))</f>
        <v>12.921430000000001</v>
      </c>
      <c r="M1641" s="3">
        <f t="shared" si="55"/>
        <v>12.921430000000001</v>
      </c>
    </row>
    <row r="1642" spans="1:13" ht="30.6" x14ac:dyDescent="0.25">
      <c r="A1642" s="2" t="s">
        <v>216</v>
      </c>
      <c r="B1642" s="2" t="s">
        <v>91</v>
      </c>
      <c r="C1642" s="4">
        <v>5.7708700000000004</v>
      </c>
      <c r="D1642" s="4"/>
      <c r="E1642" s="4"/>
      <c r="F1642" s="4"/>
      <c r="G1642" s="4"/>
      <c r="H1642" s="4"/>
      <c r="I1642" s="4"/>
      <c r="J1642" s="4">
        <f t="shared" si="54"/>
        <v>5.7708700000000004</v>
      </c>
      <c r="K1642" s="4"/>
      <c r="L1642" s="4">
        <f t="array" ref="L1642">(IF(ISERROR(INDEX(Table45[[#All],[Mean years of education (years)]],MATCH(MAX(IF(Table45[[#All],[Country]]=B1642,Table45[[#All],[Year]],0)),IF(Table45[[#All],[Country]]=B1642,Table45[[#All],[Year]],"")))),"",INDEX(Table45[[#All],[Mean years of education (years)]],MATCH(MAX(IF(Table45[[#All],[Country]]=B1642,Table45[[#All],[Year]],0)),IF(Table45[[#All],[Country]]=B1642,Table45[[#All],[Year]],"")))))</f>
        <v>9.9408639999999995</v>
      </c>
      <c r="M1642" s="4">
        <f t="shared" si="55"/>
        <v>5.7708700000000004</v>
      </c>
    </row>
    <row r="1643" spans="1:13" ht="30.6" x14ac:dyDescent="0.25">
      <c r="A1643" s="2" t="s">
        <v>216</v>
      </c>
      <c r="B1643" s="2" t="s">
        <v>92</v>
      </c>
      <c r="C1643" s="3"/>
      <c r="D1643" s="3"/>
      <c r="E1643" s="3"/>
      <c r="F1643" s="3"/>
      <c r="G1643" s="3"/>
      <c r="H1643" s="3"/>
      <c r="I1643" s="3"/>
      <c r="J1643" s="3" t="str">
        <f t="shared" si="54"/>
        <v/>
      </c>
      <c r="K1643" s="3"/>
      <c r="L1643" s="3" t="str">
        <f t="array" ref="L1643">(IF(ISERROR(INDEX(Table45[[#All],[Mean years of education (years)]],MATCH(MAX(IF(Table45[[#All],[Country]]=B1643,Table45[[#All],[Year]],0)),IF(Table45[[#All],[Country]]=B1643,Table45[[#All],[Year]],"")))),"",INDEX(Table45[[#All],[Mean years of education (years)]],MATCH(MAX(IF(Table45[[#All],[Country]]=B1643,Table45[[#All],[Year]],0)),IF(Table45[[#All],[Country]]=B1643,Table45[[#All],[Year]],"")))))</f>
        <v/>
      </c>
      <c r="M1643" s="3" t="str">
        <f t="shared" si="55"/>
        <v/>
      </c>
    </row>
    <row r="1644" spans="1:13" ht="30.6" x14ac:dyDescent="0.25">
      <c r="A1644" s="2" t="s">
        <v>216</v>
      </c>
      <c r="B1644" s="2" t="s">
        <v>93</v>
      </c>
      <c r="C1644" s="4"/>
      <c r="D1644" s="4"/>
      <c r="E1644" s="4">
        <v>7.2516499999999997</v>
      </c>
      <c r="F1644" s="4">
        <v>6.3825599999999998</v>
      </c>
      <c r="G1644" s="4"/>
      <c r="H1644" s="4">
        <v>6.79643</v>
      </c>
      <c r="I1644" s="4"/>
      <c r="J1644" s="4">
        <f t="shared" si="54"/>
        <v>6.79643</v>
      </c>
      <c r="K1644" s="4"/>
      <c r="L1644" s="4" t="str">
        <f t="array" ref="L1644">(IF(ISERROR(INDEX(Table45[[#All],[Mean years of education (years)]],MATCH(MAX(IF(Table45[[#All],[Country]]=B1644,Table45[[#All],[Year]],0)),IF(Table45[[#All],[Country]]=B1644,Table45[[#All],[Year]],"")))),"",INDEX(Table45[[#All],[Mean years of education (years)]],MATCH(MAX(IF(Table45[[#All],[Country]]=B1644,Table45[[#All],[Year]],0)),IF(Table45[[#All],[Country]]=B1644,Table45[[#All],[Year]],"")))))</f>
        <v/>
      </c>
      <c r="M1644" s="4">
        <f t="shared" si="55"/>
        <v>6.79643</v>
      </c>
    </row>
    <row r="1645" spans="1:13" ht="30.6" x14ac:dyDescent="0.25">
      <c r="A1645" s="2" t="s">
        <v>216</v>
      </c>
      <c r="B1645" s="2" t="s">
        <v>94</v>
      </c>
      <c r="C1645" s="3"/>
      <c r="D1645" s="3"/>
      <c r="E1645" s="3"/>
      <c r="F1645" s="3"/>
      <c r="G1645" s="3"/>
      <c r="H1645" s="3"/>
      <c r="I1645" s="3"/>
      <c r="J1645" s="3" t="str">
        <f t="shared" si="54"/>
        <v/>
      </c>
      <c r="K1645" s="3"/>
      <c r="L1645" s="3">
        <f t="array" ref="L1645">(IF(ISERROR(INDEX(Table45[[#All],[Mean years of education (years)]],MATCH(MAX(IF(Table45[[#All],[Country]]=B1645,Table45[[#All],[Year]],0)),IF(Table45[[#All],[Country]]=B1645,Table45[[#All],[Year]],"")))),"",INDEX(Table45[[#All],[Mean years of education (years)]],MATCH(MAX(IF(Table45[[#All],[Country]]=B1645,Table45[[#All],[Year]],0)),IF(Table45[[#All],[Country]]=B1645,Table45[[#All],[Year]],"")))))</f>
        <v>11.84266</v>
      </c>
      <c r="M1645" s="3">
        <f t="shared" si="55"/>
        <v>11.84266</v>
      </c>
    </row>
    <row r="1646" spans="1:13" ht="30.6" x14ac:dyDescent="0.25">
      <c r="A1646" s="2" t="s">
        <v>216</v>
      </c>
      <c r="B1646" s="2" t="s">
        <v>95</v>
      </c>
      <c r="C1646" s="4"/>
      <c r="D1646" s="4"/>
      <c r="E1646" s="4"/>
      <c r="F1646" s="4"/>
      <c r="G1646" s="4"/>
      <c r="H1646" s="4"/>
      <c r="I1646" s="4"/>
      <c r="J1646" s="4" t="str">
        <f t="shared" si="54"/>
        <v/>
      </c>
      <c r="K1646" s="4"/>
      <c r="L1646" s="4">
        <f t="array" ref="L1646">(IF(ISERROR(INDEX(Table45[[#All],[Mean years of education (years)]],MATCH(MAX(IF(Table45[[#All],[Country]]=B1646,Table45[[#All],[Year]],0)),IF(Table45[[#All],[Country]]=B1646,Table45[[#All],[Year]],"")))),"",INDEX(Table45[[#All],[Mean years of education (years)]],MATCH(MAX(IF(Table45[[#All],[Country]]=B1646,Table45[[#All],[Year]],0)),IF(Table45[[#All],[Country]]=B1646,Table45[[#All],[Year]],"")))))</f>
        <v>8.0686640000000001</v>
      </c>
      <c r="M1646" s="4">
        <f t="shared" si="55"/>
        <v>8.0686640000000001</v>
      </c>
    </row>
    <row r="1647" spans="1:13" ht="30.6" x14ac:dyDescent="0.25">
      <c r="A1647" s="2" t="s">
        <v>216</v>
      </c>
      <c r="B1647" s="2" t="s">
        <v>96</v>
      </c>
      <c r="C1647" s="3"/>
      <c r="D1647" s="3"/>
      <c r="E1647" s="3"/>
      <c r="F1647" s="3"/>
      <c r="G1647" s="3"/>
      <c r="H1647" s="5">
        <v>12.740769999999999</v>
      </c>
      <c r="I1647" s="3"/>
      <c r="J1647" s="3">
        <f t="shared" si="54"/>
        <v>12.740769999999999</v>
      </c>
      <c r="K1647" s="3"/>
      <c r="L1647" s="3" t="str">
        <f t="array" ref="L1647">(IF(ISBLANK(INDEX(Table45[[#All],[Mean years of education (years)]],MATCH(MAX(IF(Table45[[#All],[Country]]=B1647,Table45[[#All],[Year]],0)),IF(Table45[[#All],[Country]]=B1647,Table45[[#All],[Year]],"")))),"",INDEX(Table45[[#All],[Mean years of education (years)]],MATCH(MAX(IF(Table45[[#All],[Country]]=B1647,Table45[[#All],[Year]],0)),IF(Table45[[#All],[Country]]=B1647,Table45[[#All],[Year]],"")))))</f>
        <v/>
      </c>
      <c r="M1647" s="3">
        <f t="shared" si="55"/>
        <v>12.740769999999999</v>
      </c>
    </row>
    <row r="1648" spans="1:13" ht="30.6" x14ac:dyDescent="0.25">
      <c r="A1648" s="2" t="s">
        <v>216</v>
      </c>
      <c r="B1648" s="2" t="s">
        <v>97</v>
      </c>
      <c r="C1648" s="4"/>
      <c r="D1648" s="4"/>
      <c r="E1648" s="4"/>
      <c r="F1648" s="4"/>
      <c r="G1648" s="4"/>
      <c r="H1648" s="4"/>
      <c r="I1648" s="4"/>
      <c r="J1648" s="4" t="str">
        <f t="shared" si="54"/>
        <v/>
      </c>
      <c r="K1648" s="4"/>
      <c r="L1648" s="4" t="str">
        <f t="array" ref="L1648">(IF(ISERROR(INDEX(Table45[[#All],[Mean years of education (years)]],MATCH(MAX(IF(Table45[[#All],[Country]]=B1648,Table45[[#All],[Year]],0)),IF(Table45[[#All],[Country]]=B1648,Table45[[#All],[Year]],"")))),"",INDEX(Table45[[#All],[Mean years of education (years)]],MATCH(MAX(IF(Table45[[#All],[Country]]=B1648,Table45[[#All],[Year]],0)),IF(Table45[[#All],[Country]]=B1648,Table45[[#All],[Year]],"")))))</f>
        <v/>
      </c>
      <c r="M1648" s="4" t="str">
        <f t="shared" si="55"/>
        <v/>
      </c>
    </row>
    <row r="1649" spans="1:13" ht="30.6" x14ac:dyDescent="0.25">
      <c r="A1649" s="2" t="s">
        <v>216</v>
      </c>
      <c r="B1649" s="2" t="s">
        <v>98</v>
      </c>
      <c r="C1649" s="3"/>
      <c r="D1649" s="3"/>
      <c r="E1649" s="3"/>
      <c r="F1649" s="3"/>
      <c r="G1649" s="3"/>
      <c r="H1649" s="3"/>
      <c r="I1649" s="3"/>
      <c r="J1649" s="3" t="str">
        <f t="shared" si="54"/>
        <v/>
      </c>
      <c r="K1649" s="3"/>
      <c r="L1649" s="3" t="str">
        <f t="array" ref="L1649">(IF(ISERROR(INDEX(Table45[[#All],[Mean years of education (years)]],MATCH(MAX(IF(Table45[[#All],[Country]]=B1649,Table45[[#All],[Year]],0)),IF(Table45[[#All],[Country]]=B1649,Table45[[#All],[Year]],"")))),"",INDEX(Table45[[#All],[Mean years of education (years)]],MATCH(MAX(IF(Table45[[#All],[Country]]=B1649,Table45[[#All],[Year]],0)),IF(Table45[[#All],[Country]]=B1649,Table45[[#All],[Year]],"")))))</f>
        <v/>
      </c>
      <c r="M1649" s="3" t="str">
        <f t="shared" si="55"/>
        <v/>
      </c>
    </row>
    <row r="1650" spans="1:13" ht="30.6" x14ac:dyDescent="0.25">
      <c r="A1650" s="2" t="s">
        <v>216</v>
      </c>
      <c r="B1650" s="2" t="s">
        <v>99</v>
      </c>
      <c r="C1650" s="4"/>
      <c r="D1650" s="4"/>
      <c r="E1650" s="4"/>
      <c r="F1650" s="4"/>
      <c r="G1650" s="4"/>
      <c r="H1650" s="4"/>
      <c r="I1650" s="4"/>
      <c r="J1650" s="4" t="str">
        <f t="shared" si="54"/>
        <v/>
      </c>
      <c r="K1650" s="4"/>
      <c r="L1650" s="4">
        <f t="array" ref="L1650">(IF(ISERROR(INDEX(Table45[[#All],[Mean years of education (years)]],MATCH(MAX(IF(Table45[[#All],[Country]]=B1650,Table45[[#All],[Year]],0)),IF(Table45[[#All],[Country]]=B1650,Table45[[#All],[Year]],"")))),"",INDEX(Table45[[#All],[Mean years of education (years)]],MATCH(MAX(IF(Table45[[#All],[Country]]=B1650,Table45[[#All],[Year]],0)),IF(Table45[[#All],[Country]]=B1650,Table45[[#All],[Year]],"")))))</f>
        <v>8.1503770000000006</v>
      </c>
      <c r="M1650" s="4">
        <f t="shared" si="55"/>
        <v>8.1503770000000006</v>
      </c>
    </row>
    <row r="1651" spans="1:13" ht="30.6" x14ac:dyDescent="0.25">
      <c r="A1651" s="2" t="s">
        <v>216</v>
      </c>
      <c r="B1651" s="2" t="s">
        <v>100</v>
      </c>
      <c r="C1651" s="3"/>
      <c r="D1651" s="3"/>
      <c r="E1651" s="3"/>
      <c r="F1651" s="3"/>
      <c r="G1651" s="3"/>
      <c r="H1651" s="3"/>
      <c r="I1651" s="3"/>
      <c r="J1651" s="3" t="str">
        <f t="shared" si="54"/>
        <v/>
      </c>
      <c r="K1651" s="3"/>
      <c r="L1651" s="3" t="str">
        <f t="array" ref="L1651">(IF(ISERROR(INDEX(Table45[[#All],[Mean years of education (years)]],MATCH(MAX(IF(Table45[[#All],[Country]]=B1651,Table45[[#All],[Year]],0)),IF(Table45[[#All],[Country]]=B1651,Table45[[#All],[Year]],"")))),"",INDEX(Table45[[#All],[Mean years of education (years)]],MATCH(MAX(IF(Table45[[#All],[Country]]=B1651,Table45[[#All],[Year]],0)),IF(Table45[[#All],[Country]]=B1651,Table45[[#All],[Year]],"")))))</f>
        <v/>
      </c>
      <c r="M1651" s="3" t="str">
        <f t="shared" si="55"/>
        <v/>
      </c>
    </row>
    <row r="1652" spans="1:13" ht="30.6" x14ac:dyDescent="0.25">
      <c r="A1652" s="2" t="s">
        <v>216</v>
      </c>
      <c r="B1652" s="2" t="s">
        <v>101</v>
      </c>
      <c r="C1652" s="4"/>
      <c r="D1652" s="4"/>
      <c r="E1652" s="4"/>
      <c r="F1652" s="4"/>
      <c r="G1652" s="4"/>
      <c r="H1652" s="4"/>
      <c r="I1652" s="4"/>
      <c r="J1652" s="4" t="str">
        <f t="shared" si="54"/>
        <v/>
      </c>
      <c r="K1652" s="4"/>
      <c r="L1652" s="4" t="str">
        <f t="array" ref="L1652">(IF(ISERROR(INDEX(Table45[[#All],[Mean years of education (years)]],MATCH(MAX(IF(Table45[[#All],[Country]]=B1652,Table45[[#All],[Year]],0)),IF(Table45[[#All],[Country]]=B1652,Table45[[#All],[Year]],"")))),"",INDEX(Table45[[#All],[Mean years of education (years)]],MATCH(MAX(IF(Table45[[#All],[Country]]=B1652,Table45[[#All],[Year]],0)),IF(Table45[[#All],[Country]]=B1652,Table45[[#All],[Year]],"")))))</f>
        <v/>
      </c>
      <c r="M1652" s="4" t="str">
        <f t="shared" si="55"/>
        <v/>
      </c>
    </row>
    <row r="1653" spans="1:13" ht="30.6" x14ac:dyDescent="0.25">
      <c r="A1653" s="2" t="s">
        <v>216</v>
      </c>
      <c r="B1653" s="2" t="s">
        <v>102</v>
      </c>
      <c r="C1653" s="3">
        <v>12.485670000000001</v>
      </c>
      <c r="D1653" s="3">
        <v>12.618740000000001</v>
      </c>
      <c r="E1653" s="3">
        <v>12.59055</v>
      </c>
      <c r="F1653" s="3">
        <v>12.6022</v>
      </c>
      <c r="G1653" s="3">
        <v>12.79227</v>
      </c>
      <c r="H1653" s="3">
        <v>12.71138</v>
      </c>
      <c r="I1653" s="3"/>
      <c r="J1653" s="3">
        <f t="shared" si="54"/>
        <v>12.71138</v>
      </c>
      <c r="K1653" s="3"/>
      <c r="L1653" s="3" t="str">
        <f t="array" ref="L1653">(IF(ISBLANK(INDEX(Table45[[#All],[Mean years of education (years)]],MATCH(MAX(IF(Table45[[#All],[Country]]=B1653,Table45[[#All],[Year]],0)),IF(Table45[[#All],[Country]]=B1653,Table45[[#All],[Year]],"")))),"",INDEX(Table45[[#All],[Mean years of education (years)]],MATCH(MAX(IF(Table45[[#All],[Country]]=B1653,Table45[[#All],[Year]],0)),IF(Table45[[#All],[Country]]=B1653,Table45[[#All],[Year]],"")))))</f>
        <v/>
      </c>
      <c r="M1653" s="3">
        <f t="shared" si="55"/>
        <v>12.71138</v>
      </c>
    </row>
    <row r="1654" spans="1:13" ht="30.6" x14ac:dyDescent="0.25">
      <c r="A1654" s="2" t="s">
        <v>216</v>
      </c>
      <c r="B1654" s="2" t="s">
        <v>103</v>
      </c>
      <c r="C1654" s="4"/>
      <c r="D1654" s="4"/>
      <c r="E1654" s="4"/>
      <c r="F1654" s="4"/>
      <c r="G1654" s="4"/>
      <c r="H1654" s="4"/>
      <c r="I1654" s="4"/>
      <c r="J1654" s="4" t="str">
        <f t="shared" si="54"/>
        <v/>
      </c>
      <c r="K1654" s="4"/>
      <c r="L1654" s="4" t="str">
        <f t="array" ref="L1654">(IF(ISBLANK(INDEX(Table45[[#All],[Mean years of education (years)]],MATCH(MAX(IF(Table45[[#All],[Country]]=B1654,Table45[[#All],[Year]],0)),IF(Table45[[#All],[Country]]=B1654,Table45[[#All],[Year]],"")))),"",INDEX(Table45[[#All],[Mean years of education (years)]],MATCH(MAX(IF(Table45[[#All],[Country]]=B1654,Table45[[#All],[Year]],0)),IF(Table45[[#All],[Country]]=B1654,Table45[[#All],[Year]],"")))))</f>
        <v/>
      </c>
      <c r="M1654" s="4" t="str">
        <f t="shared" si="55"/>
        <v/>
      </c>
    </row>
    <row r="1655" spans="1:13" ht="30.6" x14ac:dyDescent="0.25">
      <c r="A1655" s="2" t="s">
        <v>216</v>
      </c>
      <c r="B1655" s="2" t="s">
        <v>104</v>
      </c>
      <c r="C1655" s="3"/>
      <c r="D1655" s="3"/>
      <c r="E1655" s="3"/>
      <c r="F1655" s="3"/>
      <c r="G1655" s="3"/>
      <c r="H1655" s="3"/>
      <c r="I1655" s="3"/>
      <c r="J1655" s="3" t="str">
        <f t="shared" si="54"/>
        <v/>
      </c>
      <c r="K1655" s="3"/>
      <c r="L1655" s="3" t="str">
        <f t="array" ref="L1655">(IF(ISERROR(INDEX(Table45[[#All],[Mean years of education (years)]],MATCH(MAX(IF(Table45[[#All],[Country]]=B1655,Table45[[#All],[Year]],0)),IF(Table45[[#All],[Country]]=B1655,Table45[[#All],[Year]],"")))),"",INDEX(Table45[[#All],[Mean years of education (years)]],MATCH(MAX(IF(Table45[[#All],[Country]]=B1655,Table45[[#All],[Year]],0)),IF(Table45[[#All],[Country]]=B1655,Table45[[#All],[Year]],"")))))</f>
        <v/>
      </c>
      <c r="M1655" s="3" t="str">
        <f t="shared" si="55"/>
        <v/>
      </c>
    </row>
    <row r="1656" spans="1:13" ht="30.6" x14ac:dyDescent="0.25">
      <c r="A1656" s="2" t="s">
        <v>216</v>
      </c>
      <c r="B1656" s="2" t="s">
        <v>105</v>
      </c>
      <c r="C1656" s="4"/>
      <c r="D1656" s="4"/>
      <c r="E1656" s="4"/>
      <c r="F1656" s="4"/>
      <c r="G1656" s="4"/>
      <c r="H1656" s="4"/>
      <c r="I1656" s="4"/>
      <c r="J1656" s="4" t="str">
        <f t="shared" si="54"/>
        <v/>
      </c>
      <c r="K1656" s="4"/>
      <c r="L1656" s="4">
        <f t="array" ref="L1656">(IF(ISERROR(INDEX(Table45[[#All],[Mean years of education (years)]],MATCH(MAX(IF(Table45[[#All],[Country]]=B1656,Table45[[#All],[Year]],0)),IF(Table45[[#All],[Country]]=B1656,Table45[[#All],[Year]],"")))),"",INDEX(Table45[[#All],[Mean years of education (years)]],MATCH(MAX(IF(Table45[[#All],[Country]]=B1656,Table45[[#All],[Year]],0)),IF(Table45[[#All],[Country]]=B1656,Table45[[#All],[Year]],"")))))</f>
        <v>7.5613010000000003</v>
      </c>
      <c r="M1656" s="4">
        <f t="shared" si="55"/>
        <v>7.5613010000000003</v>
      </c>
    </row>
    <row r="1657" spans="1:13" ht="30.6" x14ac:dyDescent="0.25">
      <c r="A1657" s="2" t="s">
        <v>216</v>
      </c>
      <c r="B1657" s="2" t="s">
        <v>106</v>
      </c>
      <c r="C1657" s="3">
        <v>10.46078</v>
      </c>
      <c r="D1657" s="3"/>
      <c r="E1657" s="3"/>
      <c r="F1657" s="3"/>
      <c r="G1657" s="3"/>
      <c r="H1657" s="3"/>
      <c r="I1657" s="3"/>
      <c r="J1657" s="3">
        <f t="shared" si="54"/>
        <v>10.46078</v>
      </c>
      <c r="K1657" s="3"/>
      <c r="L1657" s="3" t="str">
        <f t="array" ref="L1657">(IF(ISERROR(INDEX(Table45[[#All],[Mean years of education (years)]],MATCH(MAX(IF(Table45[[#All],[Country]]=B1657,Table45[[#All],[Year]],0)),IF(Table45[[#All],[Country]]=B1657,Table45[[#All],[Year]],"")))),"",INDEX(Table45[[#All],[Mean years of education (years)]],MATCH(MAX(IF(Table45[[#All],[Country]]=B1657,Table45[[#All],[Year]],0)),IF(Table45[[#All],[Country]]=B1657,Table45[[#All],[Year]],"")))))</f>
        <v/>
      </c>
      <c r="M1657" s="3">
        <f t="shared" si="55"/>
        <v>10.46078</v>
      </c>
    </row>
    <row r="1658" spans="1:13" ht="30.6" x14ac:dyDescent="0.25">
      <c r="A1658" s="2" t="s">
        <v>216</v>
      </c>
      <c r="B1658" s="2" t="s">
        <v>107</v>
      </c>
      <c r="C1658" s="4"/>
      <c r="D1658" s="4"/>
      <c r="E1658" s="4"/>
      <c r="F1658" s="4"/>
      <c r="G1658" s="4"/>
      <c r="H1658" s="4"/>
      <c r="I1658" s="4"/>
      <c r="J1658" s="4" t="str">
        <f t="shared" si="54"/>
        <v/>
      </c>
      <c r="K1658" s="4"/>
      <c r="L1658" s="4" t="str">
        <f t="array" ref="L1658">(IF(ISERROR(INDEX(Table45[[#All],[Mean years of education (years)]],MATCH(MAX(IF(Table45[[#All],[Country]]=B1658,Table45[[#All],[Year]],0)),IF(Table45[[#All],[Country]]=B1658,Table45[[#All],[Year]],"")))),"",INDEX(Table45[[#All],[Mean years of education (years)]],MATCH(MAX(IF(Table45[[#All],[Country]]=B1658,Table45[[#All],[Year]],0)),IF(Table45[[#All],[Country]]=B1658,Table45[[#All],[Year]],"")))))</f>
        <v/>
      </c>
      <c r="M1658" s="4" t="str">
        <f t="shared" si="55"/>
        <v/>
      </c>
    </row>
    <row r="1659" spans="1:13" ht="30.6" x14ac:dyDescent="0.25">
      <c r="A1659" s="2" t="s">
        <v>216</v>
      </c>
      <c r="B1659" s="2" t="s">
        <v>108</v>
      </c>
      <c r="C1659" s="3"/>
      <c r="D1659" s="3">
        <v>2.6702400000000002</v>
      </c>
      <c r="E1659" s="3"/>
      <c r="F1659" s="3"/>
      <c r="G1659" s="3"/>
      <c r="H1659" s="3">
        <v>2.5661999999999998</v>
      </c>
      <c r="I1659" s="3"/>
      <c r="J1659" s="3">
        <f t="shared" si="54"/>
        <v>2.5661999999999998</v>
      </c>
      <c r="K1659" s="3"/>
      <c r="L1659" s="3">
        <f t="array" ref="L1659">(IF(ISERROR(INDEX(Table45[[#All],[Mean years of education (years)]],MATCH(MAX(IF(Table45[[#All],[Country]]=B1659,Table45[[#All],[Year]],0)),IF(Table45[[#All],[Country]]=B1659,Table45[[#All],[Year]],"")))),"",INDEX(Table45[[#All],[Mean years of education (years)]],MATCH(MAX(IF(Table45[[#All],[Country]]=B1659,Table45[[#All],[Year]],0)),IF(Table45[[#All],[Country]]=B1659,Table45[[#All],[Year]],"")))))</f>
        <v>4.377777</v>
      </c>
      <c r="M1659" s="3">
        <f t="shared" si="55"/>
        <v>2.5661999999999998</v>
      </c>
    </row>
    <row r="1660" spans="1:13" ht="30.6" x14ac:dyDescent="0.25">
      <c r="A1660" s="2" t="s">
        <v>216</v>
      </c>
      <c r="B1660" s="2" t="s">
        <v>109</v>
      </c>
      <c r="C1660" s="4">
        <v>10.716559999999999</v>
      </c>
      <c r="D1660" s="4">
        <v>10.92806</v>
      </c>
      <c r="E1660" s="4">
        <v>11.208320000000001</v>
      </c>
      <c r="F1660" s="4">
        <v>11.394579999999999</v>
      </c>
      <c r="G1660" s="4">
        <v>11.4697</v>
      </c>
      <c r="H1660" s="4">
        <v>11.27126</v>
      </c>
      <c r="I1660" s="4"/>
      <c r="J1660" s="4">
        <f t="shared" si="54"/>
        <v>11.27126</v>
      </c>
      <c r="K1660" s="4"/>
      <c r="L1660" s="4" t="str">
        <f t="array" ref="L1660">(IF(ISBLANK(INDEX(Table45[[#All],[Mean years of education (years)]],MATCH(MAX(IF(Table45[[#All],[Country]]=B1660,Table45[[#All],[Year]],0)),IF(Table45[[#All],[Country]]=B1660,Table45[[#All],[Year]],"")))),"",INDEX(Table45[[#All],[Mean years of education (years)]],MATCH(MAX(IF(Table45[[#All],[Country]]=B1660,Table45[[#All],[Year]],0)),IF(Table45[[#All],[Country]]=B1660,Table45[[#All],[Year]],"")))))</f>
        <v/>
      </c>
      <c r="M1660" s="4">
        <f t="shared" si="55"/>
        <v>11.27126</v>
      </c>
    </row>
    <row r="1661" spans="1:13" ht="30.6" x14ac:dyDescent="0.25">
      <c r="A1661" s="2" t="s">
        <v>216</v>
      </c>
      <c r="B1661" s="2" t="s">
        <v>110</v>
      </c>
      <c r="C1661" s="3"/>
      <c r="D1661" s="3">
        <v>11.03946</v>
      </c>
      <c r="E1661" s="3"/>
      <c r="F1661" s="3"/>
      <c r="G1661" s="3"/>
      <c r="H1661" s="3"/>
      <c r="I1661" s="3"/>
      <c r="J1661" s="3">
        <f t="shared" si="54"/>
        <v>11.03946</v>
      </c>
      <c r="K1661" s="3"/>
      <c r="L1661" s="3" t="str">
        <f t="array" ref="L1661">(IF(ISERROR(INDEX(Table45[[#All],[Mean years of education (years)]],MATCH(MAX(IF(Table45[[#All],[Country]]=B1661,Table45[[#All],[Year]],0)),IF(Table45[[#All],[Country]]=B1661,Table45[[#All],[Year]],"")))),"",INDEX(Table45[[#All],[Mean years of education (years)]],MATCH(MAX(IF(Table45[[#All],[Country]]=B1661,Table45[[#All],[Year]],0)),IF(Table45[[#All],[Country]]=B1661,Table45[[#All],[Year]],"")))))</f>
        <v/>
      </c>
      <c r="M1661" s="3">
        <f t="shared" si="55"/>
        <v>11.03946</v>
      </c>
    </row>
    <row r="1662" spans="1:13" ht="30.6" x14ac:dyDescent="0.25">
      <c r="A1662" s="2" t="s">
        <v>216</v>
      </c>
      <c r="B1662" s="2" t="s">
        <v>111</v>
      </c>
      <c r="C1662" s="4"/>
      <c r="D1662" s="4"/>
      <c r="E1662" s="4"/>
      <c r="F1662" s="4"/>
      <c r="G1662" s="4"/>
      <c r="H1662" s="4"/>
      <c r="I1662" s="4"/>
      <c r="J1662" s="4" t="str">
        <f t="shared" si="54"/>
        <v/>
      </c>
      <c r="K1662" s="4"/>
      <c r="L1662" s="4">
        <f t="array" ref="L1662">(IF(ISERROR(INDEX(Table45[[#All],[Mean years of education (years)]],MATCH(MAX(IF(Table45[[#All],[Country]]=B1662,Table45[[#All],[Year]],0)),IF(Table45[[#All],[Country]]=B1662,Table45[[#All],[Year]],"")))),"",INDEX(Table45[[#All],[Mean years of education (years)]],MATCH(MAX(IF(Table45[[#All],[Country]]=B1662,Table45[[#All],[Year]],0)),IF(Table45[[#All],[Country]]=B1662,Table45[[#All],[Year]],"")))))</f>
        <v>7.2695699999999999</v>
      </c>
      <c r="M1662" s="4">
        <f t="shared" si="55"/>
        <v>7.2695699999999999</v>
      </c>
    </row>
    <row r="1663" spans="1:13" ht="30.6" x14ac:dyDescent="0.25">
      <c r="A1663" s="2" t="s">
        <v>216</v>
      </c>
      <c r="B1663" s="2" t="s">
        <v>112</v>
      </c>
      <c r="C1663" s="3"/>
      <c r="D1663" s="3">
        <v>9.1086299999999998</v>
      </c>
      <c r="E1663" s="3"/>
      <c r="F1663" s="3"/>
      <c r="G1663" s="3"/>
      <c r="H1663" s="3"/>
      <c r="I1663" s="3"/>
      <c r="J1663" s="3">
        <f t="shared" si="54"/>
        <v>9.1086299999999998</v>
      </c>
      <c r="K1663" s="3"/>
      <c r="L1663" s="3" t="str">
        <f t="array" ref="L1663">(IF(ISERROR(INDEX(Table45[[#All],[Mean years of education (years)]],MATCH(MAX(IF(Table45[[#All],[Country]]=B1663,Table45[[#All],[Year]],0)),IF(Table45[[#All],[Country]]=B1663,Table45[[#All],[Year]],"")))),"",INDEX(Table45[[#All],[Mean years of education (years)]],MATCH(MAX(IF(Table45[[#All],[Country]]=B1663,Table45[[#All],[Year]],0)),IF(Table45[[#All],[Country]]=B1663,Table45[[#All],[Year]],"")))))</f>
        <v/>
      </c>
      <c r="M1663" s="3">
        <f t="shared" si="55"/>
        <v>9.1086299999999998</v>
      </c>
    </row>
    <row r="1664" spans="1:13" ht="30.6" x14ac:dyDescent="0.25">
      <c r="A1664" s="2" t="s">
        <v>216</v>
      </c>
      <c r="B1664" s="2" t="s">
        <v>113</v>
      </c>
      <c r="C1664" s="4">
        <v>8.2442499999999992</v>
      </c>
      <c r="D1664" s="4"/>
      <c r="E1664" s="4">
        <v>8.8222400000000007</v>
      </c>
      <c r="F1664" s="4">
        <v>8.59694</v>
      </c>
      <c r="G1664" s="4">
        <v>8.6094500000000007</v>
      </c>
      <c r="H1664" s="4">
        <v>8.8183000000000007</v>
      </c>
      <c r="I1664" s="4"/>
      <c r="J1664" s="4">
        <f t="shared" si="54"/>
        <v>8.8183000000000007</v>
      </c>
      <c r="K1664" s="4"/>
      <c r="L1664" s="4">
        <f t="array" ref="L1664">(IF(ISERROR(INDEX(Table45[[#All],[Mean years of education (years)]],MATCH(MAX(IF(Table45[[#All],[Country]]=B1664,Table45[[#All],[Year]],0)),IF(Table45[[#All],[Country]]=B1664,Table45[[#All],[Year]],"")))),"",INDEX(Table45[[#All],[Mean years of education (years)]],MATCH(MAX(IF(Table45[[#All],[Country]]=B1664,Table45[[#All],[Year]],0)),IF(Table45[[#All],[Country]]=B1664,Table45[[#All],[Year]],"")))))</f>
        <v>10.68689</v>
      </c>
      <c r="M1664" s="4">
        <f t="shared" si="55"/>
        <v>8.8183000000000007</v>
      </c>
    </row>
    <row r="1665" spans="1:13" ht="30.6" x14ac:dyDescent="0.25">
      <c r="A1665" s="2" t="s">
        <v>216</v>
      </c>
      <c r="B1665" s="2" t="s">
        <v>114</v>
      </c>
      <c r="C1665" s="3"/>
      <c r="D1665" s="3"/>
      <c r="E1665" s="3"/>
      <c r="F1665" s="3"/>
      <c r="G1665" s="3"/>
      <c r="H1665" s="3"/>
      <c r="I1665" s="3"/>
      <c r="J1665" s="3" t="str">
        <f t="shared" ref="J1665:J1713" si="56">IFERROR(LOOKUP(2,1/(C1665:I1665&lt;&gt;""),C1665:I1665),"")</f>
        <v/>
      </c>
      <c r="K1665" s="3"/>
      <c r="L1665" s="3" t="str">
        <f t="array" ref="L1665">(IF(ISERROR(INDEX(Table45[[#All],[Mean years of education (years)]],MATCH(MAX(IF(Table45[[#All],[Country]]=B1665,Table45[[#All],[Year]],0)),IF(Table45[[#All],[Country]]=B1665,Table45[[#All],[Year]],"")))),"",INDEX(Table45[[#All],[Mean years of education (years)]],MATCH(MAX(IF(Table45[[#All],[Country]]=B1665,Table45[[#All],[Year]],0)),IF(Table45[[#All],[Country]]=B1665,Table45[[#All],[Year]],"")))))</f>
        <v/>
      </c>
      <c r="M1665" s="3" t="str">
        <f t="shared" ref="M1665:M1713" si="57">IF(ISNUMBER(J1665),J1665,IF(ISNUMBER(K1665),K1665,IF(ISBLANK(L1665),"",L1665)))</f>
        <v/>
      </c>
    </row>
    <row r="1666" spans="1:13" ht="30.6" x14ac:dyDescent="0.25">
      <c r="A1666" s="2" t="s">
        <v>216</v>
      </c>
      <c r="B1666" s="2" t="s">
        <v>115</v>
      </c>
      <c r="C1666" s="4"/>
      <c r="D1666" s="4"/>
      <c r="E1666" s="4"/>
      <c r="F1666" s="4"/>
      <c r="G1666" s="4"/>
      <c r="H1666" s="4"/>
      <c r="I1666" s="4"/>
      <c r="J1666" s="4" t="str">
        <f t="shared" si="56"/>
        <v/>
      </c>
      <c r="K1666" s="4"/>
      <c r="L1666" s="4" t="str">
        <f t="array" ref="L1666">(IF(ISERROR(INDEX(Table45[[#All],[Mean years of education (years)]],MATCH(MAX(IF(Table45[[#All],[Country]]=B1666,Table45[[#All],[Year]],0)),IF(Table45[[#All],[Country]]=B1666,Table45[[#All],[Year]],"")))),"",INDEX(Table45[[#All],[Mean years of education (years)]],MATCH(MAX(IF(Table45[[#All],[Country]]=B1666,Table45[[#All],[Year]],0)),IF(Table45[[#All],[Country]]=B1666,Table45[[#All],[Year]],"")))))</f>
        <v/>
      </c>
      <c r="M1666" s="4" t="str">
        <f t="shared" si="57"/>
        <v/>
      </c>
    </row>
    <row r="1667" spans="1:13" ht="30.6" x14ac:dyDescent="0.25">
      <c r="A1667" s="2" t="s">
        <v>216</v>
      </c>
      <c r="B1667" s="2" t="s">
        <v>116</v>
      </c>
      <c r="C1667" s="3">
        <v>9.6800700000000006</v>
      </c>
      <c r="D1667" s="3"/>
      <c r="E1667" s="3"/>
      <c r="F1667" s="3"/>
      <c r="G1667" s="3"/>
      <c r="H1667" s="3"/>
      <c r="I1667" s="3"/>
      <c r="J1667" s="3">
        <f t="shared" si="56"/>
        <v>9.6800700000000006</v>
      </c>
      <c r="K1667" s="3"/>
      <c r="L1667" s="3">
        <f t="array" ref="L1667">(IF(ISERROR(INDEX(Table45[[#All],[Mean years of education (years)]],MATCH(MAX(IF(Table45[[#All],[Country]]=B1667,Table45[[#All],[Year]],0)),IF(Table45[[#All],[Country]]=B1667,Table45[[#All],[Year]],"")))),"",INDEX(Table45[[#All],[Mean years of education (years)]],MATCH(MAX(IF(Table45[[#All],[Country]]=B1667,Table45[[#All],[Year]],0)),IF(Table45[[#All],[Country]]=B1667,Table45[[#All],[Year]],"")))))</f>
        <v>10.44811</v>
      </c>
      <c r="M1667" s="3">
        <f t="shared" si="57"/>
        <v>9.6800700000000006</v>
      </c>
    </row>
    <row r="1668" spans="1:13" ht="30.6" x14ac:dyDescent="0.25">
      <c r="A1668" s="2" t="s">
        <v>216</v>
      </c>
      <c r="B1668" s="2" t="s">
        <v>117</v>
      </c>
      <c r="C1668" s="4"/>
      <c r="D1668" s="4">
        <v>11.75268</v>
      </c>
      <c r="E1668" s="4"/>
      <c r="F1668" s="4"/>
      <c r="G1668" s="4"/>
      <c r="H1668" s="4"/>
      <c r="I1668" s="4"/>
      <c r="J1668" s="4">
        <f t="shared" si="56"/>
        <v>11.75268</v>
      </c>
      <c r="K1668" s="4"/>
      <c r="L1668" s="4">
        <f t="array" ref="L1668">(IF(ISERROR(INDEX(Table45[[#All],[Mean years of education (years)]],MATCH(MAX(IF(Table45[[#All],[Country]]=B1668,Table45[[#All],[Year]],0)),IF(Table45[[#All],[Country]]=B1668,Table45[[#All],[Year]],"")))),"",INDEX(Table45[[#All],[Mean years of education (years)]],MATCH(MAX(IF(Table45[[#All],[Country]]=B1668,Table45[[#All],[Year]],0)),IF(Table45[[#All],[Country]]=B1668,Table45[[#All],[Year]],"")))))</f>
        <v>12.72659</v>
      </c>
      <c r="M1668" s="4">
        <f t="shared" si="57"/>
        <v>11.75268</v>
      </c>
    </row>
    <row r="1669" spans="1:13" ht="30.6" x14ac:dyDescent="0.25">
      <c r="A1669" s="2" t="s">
        <v>216</v>
      </c>
      <c r="B1669" s="2" t="s">
        <v>118</v>
      </c>
      <c r="C1669" s="3"/>
      <c r="D1669" s="3"/>
      <c r="E1669" s="3"/>
      <c r="F1669" s="3"/>
      <c r="G1669" s="3"/>
      <c r="H1669" s="3"/>
      <c r="I1669" s="3"/>
      <c r="J1669" s="3" t="str">
        <f t="shared" si="56"/>
        <v/>
      </c>
      <c r="K1669" s="3"/>
      <c r="L1669" s="3" t="str">
        <f t="array" ref="L1669">(IF(ISERROR(INDEX(Table45[[#All],[Mean years of education (years)]],MATCH(MAX(IF(Table45[[#All],[Country]]=B1669,Table45[[#All],[Year]],0)),IF(Table45[[#All],[Country]]=B1669,Table45[[#All],[Year]],"")))),"",INDEX(Table45[[#All],[Mean years of education (years)]],MATCH(MAX(IF(Table45[[#All],[Country]]=B1669,Table45[[#All],[Year]],0)),IF(Table45[[#All],[Country]]=B1669,Table45[[#All],[Year]],"")))))</f>
        <v/>
      </c>
      <c r="M1669" s="3" t="str">
        <f t="shared" si="57"/>
        <v/>
      </c>
    </row>
    <row r="1670" spans="1:13" ht="30.6" x14ac:dyDescent="0.25">
      <c r="A1670" s="2" t="s">
        <v>216</v>
      </c>
      <c r="B1670" s="2" t="s">
        <v>119</v>
      </c>
      <c r="C1670" s="4"/>
      <c r="D1670" s="4">
        <v>3.15686</v>
      </c>
      <c r="E1670" s="4"/>
      <c r="F1670" s="4"/>
      <c r="G1670" s="4"/>
      <c r="H1670" s="4"/>
      <c r="I1670" s="4"/>
      <c r="J1670" s="4">
        <f t="shared" si="56"/>
        <v>3.15686</v>
      </c>
      <c r="K1670" s="4"/>
      <c r="L1670" s="4">
        <f t="array" ref="L1670">(IF(ISERROR(INDEX(Table45[[#All],[Mean years of education (years)]],MATCH(MAX(IF(Table45[[#All],[Country]]=B1670,Table45[[#All],[Year]],0)),IF(Table45[[#All],[Country]]=B1670,Table45[[#All],[Year]],"")))),"",INDEX(Table45[[#All],[Mean years of education (years)]],MATCH(MAX(IF(Table45[[#All],[Country]]=B1670,Table45[[#All],[Year]],0)),IF(Table45[[#All],[Country]]=B1670,Table45[[#All],[Year]],"")))))</f>
        <v>6.3299709999999996</v>
      </c>
      <c r="M1670" s="4">
        <f t="shared" si="57"/>
        <v>3.15686</v>
      </c>
    </row>
    <row r="1671" spans="1:13" ht="30.6" x14ac:dyDescent="0.25">
      <c r="A1671" s="2" t="s">
        <v>216</v>
      </c>
      <c r="B1671" s="2" t="s">
        <v>120</v>
      </c>
      <c r="C1671" s="3"/>
      <c r="D1671" s="3"/>
      <c r="E1671" s="3"/>
      <c r="F1671" s="3"/>
      <c r="G1671" s="3"/>
      <c r="H1671" s="3"/>
      <c r="I1671" s="3"/>
      <c r="J1671" s="3" t="str">
        <f t="shared" si="56"/>
        <v/>
      </c>
      <c r="K1671" s="3"/>
      <c r="L1671" s="3" t="str">
        <f t="array" ref="L1671">(IF(ISERROR(INDEX(Table45[[#All],[Mean years of education (years)]],MATCH(MAX(IF(Table45[[#All],[Country]]=B1671,Table45[[#All],[Year]],0)),IF(Table45[[#All],[Country]]=B1671,Table45[[#All],[Year]],"")))),"",INDEX(Table45[[#All],[Mean years of education (years)]],MATCH(MAX(IF(Table45[[#All],[Country]]=B1671,Table45[[#All],[Year]],0)),IF(Table45[[#All],[Country]]=B1671,Table45[[#All],[Year]],"")))))</f>
        <v/>
      </c>
      <c r="M1671" s="3" t="str">
        <f t="shared" si="57"/>
        <v/>
      </c>
    </row>
    <row r="1672" spans="1:13" ht="30.6" x14ac:dyDescent="0.25">
      <c r="A1672" s="2" t="s">
        <v>216</v>
      </c>
      <c r="B1672" s="2" t="s">
        <v>121</v>
      </c>
      <c r="C1672" s="4"/>
      <c r="D1672" s="4"/>
      <c r="E1672" s="4"/>
      <c r="F1672" s="4"/>
      <c r="G1672" s="4"/>
      <c r="H1672" s="4"/>
      <c r="I1672" s="4"/>
      <c r="J1672" s="4" t="str">
        <f t="shared" si="56"/>
        <v/>
      </c>
      <c r="K1672" s="4"/>
      <c r="L1672" s="4">
        <f t="array" ref="L1672">(IF(ISERROR(INDEX(Table45[[#All],[Mean years of education (years)]],MATCH(MAX(IF(Table45[[#All],[Country]]=B1672,Table45[[#All],[Year]],0)),IF(Table45[[#All],[Country]]=B1672,Table45[[#All],[Year]],"")))),"",INDEX(Table45[[#All],[Mean years of education (years)]],MATCH(MAX(IF(Table45[[#All],[Country]]=B1672,Table45[[#All],[Year]],0)),IF(Table45[[#All],[Country]]=B1672,Table45[[#All],[Year]],"")))))</f>
        <v>9.1132069999999992</v>
      </c>
      <c r="M1672" s="4">
        <f t="shared" si="57"/>
        <v>9.1132069999999992</v>
      </c>
    </row>
    <row r="1673" spans="1:13" ht="30.6" x14ac:dyDescent="0.25">
      <c r="A1673" s="2" t="s">
        <v>216</v>
      </c>
      <c r="B1673" s="2" t="s">
        <v>122</v>
      </c>
      <c r="C1673" s="3"/>
      <c r="D1673" s="3"/>
      <c r="E1673" s="3"/>
      <c r="F1673" s="3"/>
      <c r="G1673" s="3"/>
      <c r="H1673" s="3"/>
      <c r="I1673" s="3"/>
      <c r="J1673" s="3" t="str">
        <f t="shared" si="56"/>
        <v/>
      </c>
      <c r="K1673" s="3"/>
      <c r="L1673" s="3" t="str">
        <f t="array" ref="L1673">(IF(ISERROR(INDEX(Table45[[#All],[Mean years of education (years)]],MATCH(MAX(IF(Table45[[#All],[Country]]=B1673,Table45[[#All],[Year]],0)),IF(Table45[[#All],[Country]]=B1673,Table45[[#All],[Year]],"")))),"",INDEX(Table45[[#All],[Mean years of education (years)]],MATCH(MAX(IF(Table45[[#All],[Country]]=B1673,Table45[[#All],[Year]],0)),IF(Table45[[#All],[Country]]=B1673,Table45[[#All],[Year]],"")))))</f>
        <v/>
      </c>
      <c r="M1673" s="3" t="str">
        <f t="shared" si="57"/>
        <v/>
      </c>
    </row>
    <row r="1674" spans="1:13" ht="30.6" x14ac:dyDescent="0.25">
      <c r="A1674" s="2" t="s">
        <v>216</v>
      </c>
      <c r="B1674" s="2" t="s">
        <v>123</v>
      </c>
      <c r="C1674" s="4"/>
      <c r="D1674" s="4">
        <v>4.6244899999999998</v>
      </c>
      <c r="E1674" s="4"/>
      <c r="F1674" s="4"/>
      <c r="G1674" s="4"/>
      <c r="H1674" s="4"/>
      <c r="I1674" s="4"/>
      <c r="J1674" s="4">
        <f t="shared" si="56"/>
        <v>4.6244899999999998</v>
      </c>
      <c r="K1674" s="4"/>
      <c r="L1674" s="4">
        <f t="array" ref="L1674">(IF(ISERROR(INDEX(Table45[[#All],[Mean years of education (years)]],MATCH(MAX(IF(Table45[[#All],[Country]]=B1674,Table45[[#All],[Year]],0)),IF(Table45[[#All],[Country]]=B1674,Table45[[#All],[Year]],"")))),"",INDEX(Table45[[#All],[Mean years of education (years)]],MATCH(MAX(IF(Table45[[#All],[Country]]=B1674,Table45[[#All],[Year]],0)),IF(Table45[[#All],[Country]]=B1674,Table45[[#All],[Year]],"")))))</f>
        <v>8.6542490000000001</v>
      </c>
      <c r="M1674" s="4">
        <f t="shared" si="57"/>
        <v>4.6244899999999998</v>
      </c>
    </row>
    <row r="1675" spans="1:13" ht="30.6" x14ac:dyDescent="0.25">
      <c r="A1675" s="2" t="s">
        <v>216</v>
      </c>
      <c r="B1675" s="2" t="s">
        <v>124</v>
      </c>
      <c r="C1675" s="3">
        <v>12.365629999999999</v>
      </c>
      <c r="D1675" s="3">
        <v>12.296749999999999</v>
      </c>
      <c r="E1675" s="3">
        <v>12.35904</v>
      </c>
      <c r="F1675" s="3">
        <v>12.43122</v>
      </c>
      <c r="G1675" s="3">
        <v>12.444430000000001</v>
      </c>
      <c r="H1675" s="3">
        <v>12.469200000000001</v>
      </c>
      <c r="I1675" s="3"/>
      <c r="J1675" s="3">
        <f t="shared" si="56"/>
        <v>12.469200000000001</v>
      </c>
      <c r="K1675" s="3"/>
      <c r="L1675" s="3" t="str">
        <f t="array" ref="L1675">(IF(ISBLANK(INDEX(Table45[[#All],[Mean years of education (years)]],MATCH(MAX(IF(Table45[[#All],[Country]]=B1675,Table45[[#All],[Year]],0)),IF(Table45[[#All],[Country]]=B1675,Table45[[#All],[Year]],"")))),"",INDEX(Table45[[#All],[Mean years of education (years)]],MATCH(MAX(IF(Table45[[#All],[Country]]=B1675,Table45[[#All],[Year]],0)),IF(Table45[[#All],[Country]]=B1675,Table45[[#All],[Year]],"")))))</f>
        <v/>
      </c>
      <c r="M1675" s="3">
        <f t="shared" si="57"/>
        <v>12.469200000000001</v>
      </c>
    </row>
    <row r="1676" spans="1:13" ht="30.6" x14ac:dyDescent="0.25">
      <c r="A1676" s="2" t="s">
        <v>216</v>
      </c>
      <c r="B1676" s="2" t="s">
        <v>125</v>
      </c>
      <c r="C1676" s="4"/>
      <c r="D1676" s="4"/>
      <c r="E1676" s="4"/>
      <c r="F1676" s="4"/>
      <c r="G1676" s="4"/>
      <c r="H1676" s="4"/>
      <c r="I1676" s="4"/>
      <c r="J1676" s="4" t="str">
        <f t="shared" si="56"/>
        <v/>
      </c>
      <c r="K1676" s="4"/>
      <c r="L1676" s="4" t="str">
        <f t="array" ref="L1676">(IF(ISERROR(INDEX(Table45[[#All],[Mean years of education (years)]],MATCH(MAX(IF(Table45[[#All],[Country]]=B1676,Table45[[#All],[Year]],0)),IF(Table45[[#All],[Country]]=B1676,Table45[[#All],[Year]],"")))),"",INDEX(Table45[[#All],[Mean years of education (years)]],MATCH(MAX(IF(Table45[[#All],[Country]]=B1676,Table45[[#All],[Year]],0)),IF(Table45[[#All],[Country]]=B1676,Table45[[#All],[Year]],"")))))</f>
        <v/>
      </c>
      <c r="M1676" s="4" t="str">
        <f t="shared" si="57"/>
        <v/>
      </c>
    </row>
    <row r="1677" spans="1:13" ht="30.6" x14ac:dyDescent="0.25">
      <c r="A1677" s="2" t="s">
        <v>216</v>
      </c>
      <c r="B1677" s="2" t="s">
        <v>126</v>
      </c>
      <c r="C1677" s="3"/>
      <c r="D1677" s="3"/>
      <c r="E1677" s="3"/>
      <c r="F1677" s="3"/>
      <c r="G1677" s="3"/>
      <c r="H1677" s="3"/>
      <c r="I1677" s="3"/>
      <c r="J1677" s="3" t="str">
        <f t="shared" si="56"/>
        <v/>
      </c>
      <c r="K1677" s="3"/>
      <c r="L1677" s="3" t="str">
        <f t="array" ref="L1677">(IF(ISERROR(INDEX(Table45[[#All],[Mean years of education (years)]],MATCH(MAX(IF(Table45[[#All],[Country]]=B1677,Table45[[#All],[Year]],0)),IF(Table45[[#All],[Country]]=B1677,Table45[[#All],[Year]],"")))),"",INDEX(Table45[[#All],[Mean years of education (years)]],MATCH(MAX(IF(Table45[[#All],[Country]]=B1677,Table45[[#All],[Year]],0)),IF(Table45[[#All],[Country]]=B1677,Table45[[#All],[Year]],"")))))</f>
        <v/>
      </c>
      <c r="M1677" s="3" t="str">
        <f t="shared" si="57"/>
        <v/>
      </c>
    </row>
    <row r="1678" spans="1:13" ht="30.6" x14ac:dyDescent="0.25">
      <c r="A1678" s="2" t="s">
        <v>216</v>
      </c>
      <c r="B1678" s="2" t="s">
        <v>127</v>
      </c>
      <c r="C1678" s="4"/>
      <c r="D1678" s="4"/>
      <c r="E1678" s="4"/>
      <c r="F1678" s="4"/>
      <c r="G1678" s="4"/>
      <c r="H1678" s="4"/>
      <c r="I1678" s="4"/>
      <c r="J1678" s="4" t="str">
        <f t="shared" si="56"/>
        <v/>
      </c>
      <c r="K1678" s="4"/>
      <c r="L1678" s="4">
        <f t="array" ref="L1678">(IF(ISERROR(INDEX(Table45[[#All],[Mean years of education (years)]],MATCH(MAX(IF(Table45[[#All],[Country]]=B1678,Table45[[#All],[Year]],0)),IF(Table45[[#All],[Country]]=B1678,Table45[[#All],[Year]],"")))),"",INDEX(Table45[[#All],[Mean years of education (years)]],MATCH(MAX(IF(Table45[[#All],[Country]]=B1678,Table45[[#All],[Year]],0)),IF(Table45[[#All],[Country]]=B1678,Table45[[#All],[Year]],"")))))</f>
        <v>3.0072390000000002</v>
      </c>
      <c r="M1678" s="4">
        <f t="shared" si="57"/>
        <v>3.0072390000000002</v>
      </c>
    </row>
    <row r="1679" spans="1:13" ht="30.6" x14ac:dyDescent="0.25">
      <c r="A1679" s="2" t="s">
        <v>216</v>
      </c>
      <c r="B1679" s="2" t="s">
        <v>128</v>
      </c>
      <c r="C1679" s="3"/>
      <c r="D1679" s="3"/>
      <c r="E1679" s="3"/>
      <c r="F1679" s="3"/>
      <c r="G1679" s="3"/>
      <c r="H1679" s="3"/>
      <c r="I1679" s="3"/>
      <c r="J1679" s="3" t="str">
        <f t="shared" si="56"/>
        <v/>
      </c>
      <c r="K1679" s="3"/>
      <c r="L1679" s="3">
        <f t="array" ref="L1679">(IF(ISERROR(INDEX(Table45[[#All],[Mean years of education (years)]],MATCH(MAX(IF(Table45[[#All],[Country]]=B1679,Table45[[#All],[Year]],0)),IF(Table45[[#All],[Country]]=B1679,Table45[[#All],[Year]],"")))),"",INDEX(Table45[[#All],[Mean years of education (years)]],MATCH(MAX(IF(Table45[[#All],[Country]]=B1679,Table45[[#All],[Year]],0)),IF(Table45[[#All],[Country]]=B1679,Table45[[#All],[Year]],"")))))</f>
        <v>8.9693070000000006</v>
      </c>
      <c r="M1679" s="3">
        <f t="shared" si="57"/>
        <v>8.9693070000000006</v>
      </c>
    </row>
    <row r="1680" spans="1:13" ht="30.6" x14ac:dyDescent="0.25">
      <c r="A1680" s="2" t="s">
        <v>216</v>
      </c>
      <c r="B1680" s="2" t="s">
        <v>129</v>
      </c>
      <c r="C1680" s="4"/>
      <c r="D1680" s="4"/>
      <c r="E1680" s="4"/>
      <c r="F1680" s="4"/>
      <c r="G1680" s="4">
        <v>12.6732</v>
      </c>
      <c r="H1680" s="4">
        <v>12.71945</v>
      </c>
      <c r="I1680" s="4"/>
      <c r="J1680" s="4">
        <f t="shared" si="56"/>
        <v>12.71945</v>
      </c>
      <c r="K1680" s="4"/>
      <c r="L1680" s="4" t="str">
        <f t="array" ref="L1680">(IF(ISBLANK(INDEX(Table45[[#All],[Mean years of education (years)]],MATCH(MAX(IF(Table45[[#All],[Country]]=B1680,Table45[[#All],[Year]],0)),IF(Table45[[#All],[Country]]=B1680,Table45[[#All],[Year]],"")))),"",INDEX(Table45[[#All],[Mean years of education (years)]],MATCH(MAX(IF(Table45[[#All],[Country]]=B1680,Table45[[#All],[Year]],0)),IF(Table45[[#All],[Country]]=B1680,Table45[[#All],[Year]],"")))))</f>
        <v/>
      </c>
      <c r="M1680" s="4">
        <f t="shared" si="57"/>
        <v>12.71945</v>
      </c>
    </row>
    <row r="1681" spans="1:13" ht="30.6" x14ac:dyDescent="0.25">
      <c r="A1681" s="2" t="s">
        <v>216</v>
      </c>
      <c r="B1681" s="2" t="s">
        <v>130</v>
      </c>
      <c r="C1681" s="3">
        <v>8.1457899999999999</v>
      </c>
      <c r="D1681" s="3"/>
      <c r="E1681" s="3"/>
      <c r="F1681" s="3"/>
      <c r="G1681" s="3"/>
      <c r="H1681" s="3">
        <v>9.27501</v>
      </c>
      <c r="I1681" s="3"/>
      <c r="J1681" s="3">
        <f t="shared" si="56"/>
        <v>9.27501</v>
      </c>
      <c r="K1681" s="3"/>
      <c r="L1681" s="3" t="str">
        <f t="array" ref="L1681">(IF(ISERROR(INDEX(Table45[[#All],[Mean years of education (years)]],MATCH(MAX(IF(Table45[[#All],[Country]]=B1681,Table45[[#All],[Year]],0)),IF(Table45[[#All],[Country]]=B1681,Table45[[#All],[Year]],"")))),"",INDEX(Table45[[#All],[Mean years of education (years)]],MATCH(MAX(IF(Table45[[#All],[Country]]=B1681,Table45[[#All],[Year]],0)),IF(Table45[[#All],[Country]]=B1681,Table45[[#All],[Year]],"")))))</f>
        <v/>
      </c>
      <c r="M1681" s="3">
        <f t="shared" si="57"/>
        <v>9.27501</v>
      </c>
    </row>
    <row r="1682" spans="1:13" ht="30.6" x14ac:dyDescent="0.25">
      <c r="A1682" s="2" t="s">
        <v>216</v>
      </c>
      <c r="B1682" s="2" t="s">
        <v>131</v>
      </c>
      <c r="C1682" s="4">
        <v>6.1919300000000002</v>
      </c>
      <c r="D1682" s="4">
        <v>6.3191199999999998</v>
      </c>
      <c r="E1682" s="4">
        <v>6.4156700000000004</v>
      </c>
      <c r="F1682" s="4">
        <v>6.3444900000000004</v>
      </c>
      <c r="G1682" s="4">
        <v>6.5327599999999997</v>
      </c>
      <c r="H1682" s="4"/>
      <c r="I1682" s="4"/>
      <c r="J1682" s="4">
        <f t="shared" si="56"/>
        <v>6.5327599999999997</v>
      </c>
      <c r="K1682" s="4"/>
      <c r="L1682" s="4">
        <f t="array" ref="L1682">(IF(ISERROR(INDEX(Table45[[#All],[Mean years of education (years)]],MATCH(MAX(IF(Table45[[#All],[Country]]=B1682,Table45[[#All],[Year]],0)),IF(Table45[[#All],[Country]]=B1682,Table45[[#All],[Year]],"")))),"",INDEX(Table45[[#All],[Mean years of education (years)]],MATCH(MAX(IF(Table45[[#All],[Country]]=B1682,Table45[[#All],[Year]],0)),IF(Table45[[#All],[Country]]=B1682,Table45[[#All],[Year]],"")))))</f>
        <v>7.2347390000000003</v>
      </c>
      <c r="M1682" s="4">
        <f t="shared" si="57"/>
        <v>6.5327599999999997</v>
      </c>
    </row>
    <row r="1683" spans="1:13" ht="30.6" x14ac:dyDescent="0.25">
      <c r="A1683" s="2" t="s">
        <v>216</v>
      </c>
      <c r="B1683" s="2" t="s">
        <v>132</v>
      </c>
      <c r="C1683" s="3"/>
      <c r="D1683" s="3"/>
      <c r="E1683" s="3"/>
      <c r="F1683" s="3">
        <v>12.88946</v>
      </c>
      <c r="G1683" s="3"/>
      <c r="H1683" s="3"/>
      <c r="I1683" s="3"/>
      <c r="J1683" s="3">
        <f t="shared" si="56"/>
        <v>12.88946</v>
      </c>
      <c r="K1683" s="3"/>
      <c r="L1683" s="3" t="str">
        <f t="array" ref="L1683">(IF(ISERROR(INDEX(Table45[[#All],[Mean years of education (years)]],MATCH(MAX(IF(Table45[[#All],[Country]]=B1683,Table45[[#All],[Year]],0)),IF(Table45[[#All],[Country]]=B1683,Table45[[#All],[Year]],"")))),"",INDEX(Table45[[#All],[Mean years of education (years)]],MATCH(MAX(IF(Table45[[#All],[Country]]=B1683,Table45[[#All],[Year]],0)),IF(Table45[[#All],[Country]]=B1683,Table45[[#All],[Year]],"")))))</f>
        <v/>
      </c>
      <c r="M1683" s="3">
        <f t="shared" si="57"/>
        <v>12.88946</v>
      </c>
    </row>
    <row r="1684" spans="1:13" ht="30.6" x14ac:dyDescent="0.25">
      <c r="A1684" s="2" t="s">
        <v>216</v>
      </c>
      <c r="B1684" s="2" t="s">
        <v>133</v>
      </c>
      <c r="C1684" s="4">
        <v>8.9559200000000008</v>
      </c>
      <c r="D1684" s="4">
        <v>9.1389700000000005</v>
      </c>
      <c r="E1684" s="4">
        <v>9.3322199999999995</v>
      </c>
      <c r="F1684" s="4">
        <v>9.2568300000000008</v>
      </c>
      <c r="G1684" s="4">
        <v>9.2739399999999996</v>
      </c>
      <c r="H1684" s="4">
        <v>9.3491099999999996</v>
      </c>
      <c r="I1684" s="4"/>
      <c r="J1684" s="4">
        <f t="shared" si="56"/>
        <v>9.3491099999999996</v>
      </c>
      <c r="K1684" s="4"/>
      <c r="L1684" s="4">
        <f t="array" ref="L1684">(IF(ISERROR(INDEX(Table45[[#All],[Mean years of education (years)]],MATCH(MAX(IF(Table45[[#All],[Country]]=B1684,Table45[[#All],[Year]],0)),IF(Table45[[#All],[Country]]=B1684,Table45[[#All],[Year]],"")))),"",INDEX(Table45[[#All],[Mean years of education (years)]],MATCH(MAX(IF(Table45[[#All],[Country]]=B1684,Table45[[#All],[Year]],0)),IF(Table45[[#All],[Country]]=B1684,Table45[[#All],[Year]],"")))))</f>
        <v>11.96054</v>
      </c>
      <c r="M1684" s="4">
        <f t="shared" si="57"/>
        <v>9.3491099999999996</v>
      </c>
    </row>
    <row r="1685" spans="1:13" ht="30.6" x14ac:dyDescent="0.25">
      <c r="A1685" s="2" t="s">
        <v>216</v>
      </c>
      <c r="B1685" s="2" t="s">
        <v>134</v>
      </c>
      <c r="C1685" s="3">
        <v>9.0465400000000002</v>
      </c>
      <c r="D1685" s="3"/>
      <c r="E1685" s="3"/>
      <c r="F1685" s="3"/>
      <c r="G1685" s="3"/>
      <c r="H1685" s="3"/>
      <c r="I1685" s="3"/>
      <c r="J1685" s="3">
        <f t="shared" si="56"/>
        <v>9.0465400000000002</v>
      </c>
      <c r="K1685" s="3"/>
      <c r="L1685" s="3">
        <f t="array" ref="L1685">(IF(ISERROR(INDEX(Table45[[#All],[Mean years of education (years)]],MATCH(MAX(IF(Table45[[#All],[Country]]=B1685,Table45[[#All],[Year]],0)),IF(Table45[[#All],[Country]]=B1685,Table45[[#All],[Year]],"")))),"",INDEX(Table45[[#All],[Mean years of education (years)]],MATCH(MAX(IF(Table45[[#All],[Country]]=B1685,Table45[[#All],[Year]],0)),IF(Table45[[#All],[Country]]=B1685,Table45[[#All],[Year]],"")))))</f>
        <v>10.781180000000001</v>
      </c>
      <c r="M1685" s="3">
        <f t="shared" si="57"/>
        <v>9.0465400000000002</v>
      </c>
    </row>
    <row r="1686" spans="1:13" ht="30.6" x14ac:dyDescent="0.25">
      <c r="A1686" s="2" t="s">
        <v>216</v>
      </c>
      <c r="B1686" s="2" t="s">
        <v>135</v>
      </c>
      <c r="C1686" s="4"/>
      <c r="D1686" s="4"/>
      <c r="E1686" s="4"/>
      <c r="F1686" s="4"/>
      <c r="G1686" s="4"/>
      <c r="H1686" s="4"/>
      <c r="I1686" s="4"/>
      <c r="J1686" s="4" t="str">
        <f t="shared" si="56"/>
        <v/>
      </c>
      <c r="K1686" s="4"/>
      <c r="L1686" s="4" t="str">
        <f t="array" ref="L1686">(IF(ISERROR(INDEX(Table45[[#All],[Mean years of education (years)]],MATCH(MAX(IF(Table45[[#All],[Country]]=B1686,Table45[[#All],[Year]],0)),IF(Table45[[#All],[Country]]=B1686,Table45[[#All],[Year]],"")))),"",INDEX(Table45[[#All],[Mean years of education (years)]],MATCH(MAX(IF(Table45[[#All],[Country]]=B1686,Table45[[#All],[Year]],0)),IF(Table45[[#All],[Country]]=B1686,Table45[[#All],[Year]],"")))))</f>
        <v/>
      </c>
      <c r="M1686" s="4" t="str">
        <f t="shared" si="57"/>
        <v/>
      </c>
    </row>
    <row r="1687" spans="1:13" ht="30.6" x14ac:dyDescent="0.25">
      <c r="A1687" s="2" t="s">
        <v>216</v>
      </c>
      <c r="B1687" s="2" t="s">
        <v>136</v>
      </c>
      <c r="C1687" s="3"/>
      <c r="D1687" s="3"/>
      <c r="E1687" s="3"/>
      <c r="F1687" s="3"/>
      <c r="G1687" s="3">
        <v>8.2555099999999992</v>
      </c>
      <c r="H1687" s="3">
        <v>8.4355799999999999</v>
      </c>
      <c r="I1687" s="3"/>
      <c r="J1687" s="3">
        <f t="shared" si="56"/>
        <v>8.4355799999999999</v>
      </c>
      <c r="K1687" s="3"/>
      <c r="L1687" s="3" t="str">
        <f t="array" ref="L1687">(IF(ISERROR(INDEX(Table45[[#All],[Mean years of education (years)]],MATCH(MAX(IF(Table45[[#All],[Country]]=B1687,Table45[[#All],[Year]],0)),IF(Table45[[#All],[Country]]=B1687,Table45[[#All],[Year]],"")))),"",INDEX(Table45[[#All],[Mean years of education (years)]],MATCH(MAX(IF(Table45[[#All],[Country]]=B1687,Table45[[#All],[Year]],0)),IF(Table45[[#All],[Country]]=B1687,Table45[[#All],[Year]],"")))))</f>
        <v/>
      </c>
      <c r="M1687" s="3">
        <f t="shared" si="57"/>
        <v>8.4355799999999999</v>
      </c>
    </row>
    <row r="1688" spans="1:13" ht="30.6" x14ac:dyDescent="0.25">
      <c r="A1688" s="2" t="s">
        <v>216</v>
      </c>
      <c r="B1688" s="2" t="s">
        <v>137</v>
      </c>
      <c r="C1688" s="4">
        <v>9.7419200000000004</v>
      </c>
      <c r="D1688" s="4"/>
      <c r="E1688" s="4">
        <v>9.7929999999999993</v>
      </c>
      <c r="F1688" s="4">
        <v>9.8810000000000002</v>
      </c>
      <c r="G1688" s="4">
        <v>9.6126000000000005</v>
      </c>
      <c r="H1688" s="4">
        <v>9.6144200000000009</v>
      </c>
      <c r="I1688" s="4"/>
      <c r="J1688" s="4">
        <f t="shared" si="56"/>
        <v>9.6144200000000009</v>
      </c>
      <c r="K1688" s="4"/>
      <c r="L1688" s="4">
        <f t="array" ref="L1688">(IF(ISERROR(INDEX(Table45[[#All],[Mean years of education (years)]],MATCH(MAX(IF(Table45[[#All],[Country]]=B1688,Table45[[#All],[Year]],0)),IF(Table45[[#All],[Country]]=B1688,Table45[[#All],[Year]],"")))),"",INDEX(Table45[[#All],[Mean years of education (years)]],MATCH(MAX(IF(Table45[[#All],[Country]]=B1688,Table45[[#All],[Year]],0)),IF(Table45[[#All],[Country]]=B1688,Table45[[#All],[Year]],"")))))</f>
        <v>10.98213</v>
      </c>
      <c r="M1688" s="4">
        <f t="shared" si="57"/>
        <v>9.6144200000000009</v>
      </c>
    </row>
    <row r="1689" spans="1:13" ht="30.6" x14ac:dyDescent="0.25">
      <c r="A1689" s="2" t="s">
        <v>216</v>
      </c>
      <c r="B1689" s="2" t="s">
        <v>138</v>
      </c>
      <c r="C1689" s="3">
        <v>8.7930799999999998</v>
      </c>
      <c r="D1689" s="3"/>
      <c r="E1689" s="3"/>
      <c r="F1689" s="3">
        <v>8.9766499999999994</v>
      </c>
      <c r="G1689" s="3"/>
      <c r="H1689" s="3"/>
      <c r="I1689" s="3"/>
      <c r="J1689" s="3">
        <f t="shared" si="56"/>
        <v>8.9766499999999994</v>
      </c>
      <c r="K1689" s="3"/>
      <c r="L1689" s="3">
        <f t="array" ref="L1689">(IF(ISERROR(INDEX(Table45[[#All],[Mean years of education (years)]],MATCH(MAX(IF(Table45[[#All],[Country]]=B1689,Table45[[#All],[Year]],0)),IF(Table45[[#All],[Country]]=B1689,Table45[[#All],[Year]],"")))),"",INDEX(Table45[[#All],[Mean years of education (years)]],MATCH(MAX(IF(Table45[[#All],[Country]]=B1689,Table45[[#All],[Year]],0)),IF(Table45[[#All],[Country]]=B1689,Table45[[#All],[Year]],"")))))</f>
        <v>9.8412349999999993</v>
      </c>
      <c r="M1689" s="3">
        <f t="shared" si="57"/>
        <v>8.9766499999999994</v>
      </c>
    </row>
    <row r="1690" spans="1:13" ht="30.6" x14ac:dyDescent="0.25">
      <c r="A1690" s="2" t="s">
        <v>216</v>
      </c>
      <c r="B1690" s="2" t="s">
        <v>139</v>
      </c>
      <c r="C1690" s="4">
        <v>12.474880000000001</v>
      </c>
      <c r="D1690" s="4">
        <v>12.241390000000001</v>
      </c>
      <c r="E1690" s="4">
        <v>12.51468</v>
      </c>
      <c r="F1690" s="4">
        <v>12.614990000000001</v>
      </c>
      <c r="G1690" s="4">
        <v>12.62941</v>
      </c>
      <c r="H1690" s="4"/>
      <c r="I1690" s="4"/>
      <c r="J1690" s="4">
        <f t="shared" si="56"/>
        <v>12.62941</v>
      </c>
      <c r="K1690" s="4"/>
      <c r="L1690" s="4" t="str">
        <f t="array" ref="L1690">(IF(ISBLANK(INDEX(Table45[[#All],[Mean years of education (years)]],MATCH(MAX(IF(Table45[[#All],[Country]]=B1690,Table45[[#All],[Year]],0)),IF(Table45[[#All],[Country]]=B1690,Table45[[#All],[Year]],"")))),"",INDEX(Table45[[#All],[Mean years of education (years)]],MATCH(MAX(IF(Table45[[#All],[Country]]=B1690,Table45[[#All],[Year]],0)),IF(Table45[[#All],[Country]]=B1690,Table45[[#All],[Year]],"")))))</f>
        <v/>
      </c>
      <c r="M1690" s="4">
        <f t="shared" si="57"/>
        <v>12.62941</v>
      </c>
    </row>
    <row r="1691" spans="1:13" ht="30.6" x14ac:dyDescent="0.25">
      <c r="A1691" s="2" t="s">
        <v>216</v>
      </c>
      <c r="B1691" s="2" t="s">
        <v>140</v>
      </c>
      <c r="C1691" s="3">
        <v>8.0501000000000005</v>
      </c>
      <c r="D1691" s="3">
        <v>8.2845499999999994</v>
      </c>
      <c r="E1691" s="3">
        <v>8.4641699999999993</v>
      </c>
      <c r="F1691" s="3">
        <v>8.6261600000000005</v>
      </c>
      <c r="G1691" s="3">
        <v>8.8173200000000005</v>
      </c>
      <c r="H1691" s="3">
        <v>8.75563</v>
      </c>
      <c r="I1691" s="3"/>
      <c r="J1691" s="3">
        <f t="shared" si="56"/>
        <v>8.75563</v>
      </c>
      <c r="K1691" s="3"/>
      <c r="L1691" s="3" t="str">
        <f t="array" ref="L1691">(IF(ISBLANK(INDEX(Table45[[#All],[Mean years of education (years)]],MATCH(MAX(IF(Table45[[#All],[Country]]=B1691,Table45[[#All],[Year]],0)),IF(Table45[[#All],[Country]]=B1691,Table45[[#All],[Year]],"")))),"",INDEX(Table45[[#All],[Mean years of education (years)]],MATCH(MAX(IF(Table45[[#All],[Country]]=B1691,Table45[[#All],[Year]],0)),IF(Table45[[#All],[Country]]=B1691,Table45[[#All],[Year]],"")))))</f>
        <v/>
      </c>
      <c r="M1691" s="3">
        <f t="shared" si="57"/>
        <v>8.75563</v>
      </c>
    </row>
    <row r="1692" spans="1:13" ht="30.6" x14ac:dyDescent="0.25">
      <c r="A1692" s="2" t="s">
        <v>216</v>
      </c>
      <c r="B1692" s="2" t="s">
        <v>141</v>
      </c>
      <c r="C1692" s="4">
        <v>8.2428699999999999</v>
      </c>
      <c r="D1692" s="4">
        <v>8.4175599999999999</v>
      </c>
      <c r="E1692" s="4">
        <v>8.8797300000000003</v>
      </c>
      <c r="F1692" s="4">
        <v>9.6543799999999997</v>
      </c>
      <c r="G1692" s="4">
        <v>9.5139999999999993</v>
      </c>
      <c r="H1692" s="4"/>
      <c r="I1692" s="4"/>
      <c r="J1692" s="4">
        <f t="shared" si="56"/>
        <v>9.5139999999999993</v>
      </c>
      <c r="K1692" s="4"/>
      <c r="L1692" s="4" t="str">
        <f t="array" ref="L1692">(IF(ISERROR(INDEX(Table45[[#All],[Mean years of education (years)]],MATCH(MAX(IF(Table45[[#All],[Country]]=B1692,Table45[[#All],[Year]],0)),IF(Table45[[#All],[Country]]=B1692,Table45[[#All],[Year]],"")))),"",INDEX(Table45[[#All],[Mean years of education (years)]],MATCH(MAX(IF(Table45[[#All],[Country]]=B1692,Table45[[#All],[Year]],0)),IF(Table45[[#All],[Country]]=B1692,Table45[[#All],[Year]],"")))))</f>
        <v/>
      </c>
      <c r="M1692" s="4">
        <f t="shared" si="57"/>
        <v>9.5139999999999993</v>
      </c>
    </row>
    <row r="1693" spans="1:13" ht="30.6" x14ac:dyDescent="0.25">
      <c r="A1693" s="2" t="s">
        <v>216</v>
      </c>
      <c r="B1693" s="2" t="s">
        <v>142</v>
      </c>
      <c r="C1693" s="3">
        <v>12.45993</v>
      </c>
      <c r="D1693" s="3"/>
      <c r="E1693" s="3"/>
      <c r="F1693" s="3"/>
      <c r="G1693" s="3"/>
      <c r="H1693" s="3"/>
      <c r="I1693" s="3"/>
      <c r="J1693" s="3">
        <f t="shared" si="56"/>
        <v>12.45993</v>
      </c>
      <c r="K1693" s="3"/>
      <c r="L1693" s="3" t="str">
        <f t="array" ref="L1693">(IF(ISERROR(INDEX(Table45[[#All],[Mean years of education (years)]],MATCH(MAX(IF(Table45[[#All],[Country]]=B1693,Table45[[#All],[Year]],0)),IF(Table45[[#All],[Country]]=B1693,Table45[[#All],[Year]],"")))),"",INDEX(Table45[[#All],[Mean years of education (years)]],MATCH(MAX(IF(Table45[[#All],[Country]]=B1693,Table45[[#All],[Year]],0)),IF(Table45[[#All],[Country]]=B1693,Table45[[#All],[Year]],"")))))</f>
        <v/>
      </c>
      <c r="M1693" s="3">
        <f t="shared" si="57"/>
        <v>12.45993</v>
      </c>
    </row>
    <row r="1694" spans="1:13" ht="30.6" x14ac:dyDescent="0.25">
      <c r="A1694" s="2" t="s">
        <v>216</v>
      </c>
      <c r="B1694" s="2" t="s">
        <v>143</v>
      </c>
      <c r="C1694" s="4">
        <v>11.002090000000001</v>
      </c>
      <c r="D1694" s="4">
        <v>11.07433</v>
      </c>
      <c r="E1694" s="4">
        <v>11.29228</v>
      </c>
      <c r="F1694" s="4">
        <v>11.42061</v>
      </c>
      <c r="G1694" s="4">
        <v>11.526999999999999</v>
      </c>
      <c r="H1694" s="4">
        <v>11.475</v>
      </c>
      <c r="I1694" s="4"/>
      <c r="J1694" s="4">
        <f t="shared" si="56"/>
        <v>11.475</v>
      </c>
      <c r="K1694" s="4"/>
      <c r="L1694" s="4">
        <f t="array" ref="L1694">(IF(ISERROR(INDEX(Table45[[#All],[Mean years of education (years)]],MATCH(MAX(IF(Table45[[#All],[Country]]=B1694,Table45[[#All],[Year]],0)),IF(Table45[[#All],[Country]]=B1694,Table45[[#All],[Year]],"")))),"",INDEX(Table45[[#All],[Mean years of education (years)]],MATCH(MAX(IF(Table45[[#All],[Country]]=B1694,Table45[[#All],[Year]],0)),IF(Table45[[#All],[Country]]=B1694,Table45[[#All],[Year]],"")))))</f>
        <v>11.377280000000001</v>
      </c>
      <c r="M1694" s="4">
        <f t="shared" si="57"/>
        <v>11.475</v>
      </c>
    </row>
    <row r="1695" spans="1:13" ht="30.6" x14ac:dyDescent="0.25">
      <c r="A1695" s="2" t="s">
        <v>216</v>
      </c>
      <c r="B1695" s="2" t="s">
        <v>144</v>
      </c>
      <c r="C1695" s="5">
        <v>11.236829999999999</v>
      </c>
      <c r="D1695" s="5">
        <v>11.33066</v>
      </c>
      <c r="E1695" s="5">
        <v>11.399749999999999</v>
      </c>
      <c r="F1695" s="5">
        <v>11.20857</v>
      </c>
      <c r="G1695" s="5">
        <v>11.25691</v>
      </c>
      <c r="H1695" s="5">
        <v>11.368080000000001</v>
      </c>
      <c r="I1695" s="3"/>
      <c r="J1695" s="3">
        <f t="shared" si="56"/>
        <v>11.368080000000001</v>
      </c>
      <c r="K1695" s="3"/>
      <c r="L1695" s="3" t="str">
        <f t="array" ref="L1695">(IF(ISBLANK(INDEX(Table45[[#All],[Mean years of education (years)]],MATCH(MAX(IF(Table45[[#All],[Country]]=B1695,Table45[[#All],[Year]],0)),IF(Table45[[#All],[Country]]=B1695,Table45[[#All],[Year]],"")))),"",INDEX(Table45[[#All],[Mean years of education (years)]],MATCH(MAX(IF(Table45[[#All],[Country]]=B1695,Table45[[#All],[Year]],0)),IF(Table45[[#All],[Country]]=B1695,Table45[[#All],[Year]],"")))))</f>
        <v/>
      </c>
      <c r="M1695" s="3">
        <f t="shared" si="57"/>
        <v>11.368080000000001</v>
      </c>
    </row>
    <row r="1696" spans="1:13" ht="20.399999999999999" x14ac:dyDescent="0.25">
      <c r="A1696" s="2" t="s">
        <v>209</v>
      </c>
      <c r="B1696" s="2" t="s">
        <v>175</v>
      </c>
      <c r="C1696" s="4"/>
      <c r="D1696" s="6">
        <v>81.47533</v>
      </c>
      <c r="E1696" s="4"/>
      <c r="F1696" s="4"/>
      <c r="G1696" s="4"/>
      <c r="H1696" s="4"/>
      <c r="I1696" s="4"/>
      <c r="J1696" s="4">
        <f t="shared" si="56"/>
        <v>81.47533</v>
      </c>
      <c r="K1696" s="4"/>
      <c r="L1696" s="4">
        <f t="array" ref="L1696">(IF(ISERROR(INDEX(Table34[Lower secondary completion rate (%)],MATCH(MAX(IF(Table34[Country]=B1696,Table34[Year],0)),IF(Table34[Country]=B1696,Table34[Year],"")))),"",INDEX(Table34[Lower secondary completion rate (%)],MATCH(MAX(IF(Table34[Country]=B1696,Table34[Year],0)),IF(Table34[Country]=B1696,Table34[Year],"")))*100))</f>
        <v>72.258750000000006</v>
      </c>
      <c r="M1696" s="4">
        <f t="shared" si="57"/>
        <v>81.47533</v>
      </c>
    </row>
    <row r="1697" spans="1:13" ht="30.6" x14ac:dyDescent="0.25">
      <c r="A1697" s="2" t="s">
        <v>216</v>
      </c>
      <c r="B1697" s="2" t="s">
        <v>146</v>
      </c>
      <c r="C1697" s="3">
        <v>4.3702199999999998</v>
      </c>
      <c r="D1697" s="3"/>
      <c r="E1697" s="3">
        <v>4.3809500000000003</v>
      </c>
      <c r="F1697" s="3"/>
      <c r="G1697" s="3"/>
      <c r="H1697" s="3"/>
      <c r="I1697" s="3"/>
      <c r="J1697" s="3">
        <f t="shared" si="56"/>
        <v>4.3809500000000003</v>
      </c>
      <c r="K1697" s="3"/>
      <c r="L1697" s="3">
        <f t="array" ref="L1697">(IF(ISERROR(INDEX(Table45[[#All],[Mean years of education (years)]],MATCH(MAX(IF(Table45[[#All],[Country]]=B1697,Table45[[#All],[Year]],0)),IF(Table45[[#All],[Country]]=B1697,Table45[[#All],[Year]],"")))),"",INDEX(Table45[[#All],[Mean years of education (years)]],MATCH(MAX(IF(Table45[[#All],[Country]]=B1697,Table45[[#All],[Year]],0)),IF(Table45[[#All],[Country]]=B1697,Table45[[#All],[Year]],"")))))</f>
        <v>5.238327</v>
      </c>
      <c r="M1697" s="3">
        <f t="shared" si="57"/>
        <v>4.3809500000000003</v>
      </c>
    </row>
    <row r="1698" spans="1:13" ht="30.6" x14ac:dyDescent="0.25">
      <c r="A1698" s="2" t="s">
        <v>216</v>
      </c>
      <c r="B1698" s="2" t="s">
        <v>147</v>
      </c>
      <c r="C1698" s="4"/>
      <c r="D1698" s="4"/>
      <c r="E1698" s="4"/>
      <c r="F1698" s="4"/>
      <c r="G1698" s="4"/>
      <c r="H1698" s="4"/>
      <c r="I1698" s="4"/>
      <c r="J1698" s="4" t="str">
        <f t="shared" si="56"/>
        <v/>
      </c>
      <c r="K1698" s="4"/>
      <c r="L1698" s="4" t="str">
        <f t="array" ref="L1698">(IF(ISERROR(INDEX(Table45[[#All],[Mean years of education (years)]],MATCH(MAX(IF(Table45[[#All],[Country]]=B1698,Table45[[#All],[Year]],0)),IF(Table45[[#All],[Country]]=B1698,Table45[[#All],[Year]],"")))),"",INDEX(Table45[[#All],[Mean years of education (years)]],MATCH(MAX(IF(Table45[[#All],[Country]]=B1698,Table45[[#All],[Year]],0)),IF(Table45[[#All],[Country]]=B1698,Table45[[#All],[Year]],"")))))</f>
        <v/>
      </c>
      <c r="M1698" s="4" t="str">
        <f t="shared" si="57"/>
        <v/>
      </c>
    </row>
    <row r="1699" spans="1:13" ht="30.6" x14ac:dyDescent="0.25">
      <c r="A1699" s="2" t="s">
        <v>216</v>
      </c>
      <c r="B1699" s="2" t="s">
        <v>148</v>
      </c>
      <c r="C1699" s="3"/>
      <c r="D1699" s="3"/>
      <c r="E1699" s="3"/>
      <c r="F1699" s="3">
        <v>8.1461199999999998</v>
      </c>
      <c r="G1699" s="3"/>
      <c r="H1699" s="3"/>
      <c r="I1699" s="3"/>
      <c r="J1699" s="3">
        <f t="shared" si="56"/>
        <v>8.1461199999999998</v>
      </c>
      <c r="K1699" s="3"/>
      <c r="L1699" s="3">
        <f t="array" ref="L1699">(IF(ISERROR(INDEX(Table45[[#All],[Mean years of education (years)]],MATCH(MAX(IF(Table45[[#All],[Country]]=B1699,Table45[[#All],[Year]],0)),IF(Table45[[#All],[Country]]=B1699,Table45[[#All],[Year]],"")))),"",INDEX(Table45[[#All],[Mean years of education (years)]],MATCH(MAX(IF(Table45[[#All],[Country]]=B1699,Table45[[#All],[Year]],0)),IF(Table45[[#All],[Country]]=B1699,Table45[[#All],[Year]],"")))))</f>
        <v>11.75816</v>
      </c>
      <c r="M1699" s="3">
        <f t="shared" si="57"/>
        <v>8.1461199999999998</v>
      </c>
    </row>
    <row r="1700" spans="1:13" ht="30.6" x14ac:dyDescent="0.25">
      <c r="A1700" s="2" t="s">
        <v>216</v>
      </c>
      <c r="B1700" s="2" t="s">
        <v>149</v>
      </c>
      <c r="C1700" s="4"/>
      <c r="D1700" s="4"/>
      <c r="E1700" s="4"/>
      <c r="F1700" s="4"/>
      <c r="G1700" s="4"/>
      <c r="H1700" s="4"/>
      <c r="I1700" s="4"/>
      <c r="J1700" s="4" t="str">
        <f t="shared" si="56"/>
        <v/>
      </c>
      <c r="K1700" s="4"/>
      <c r="L1700" s="4" t="str">
        <f t="array" ref="L1700">(IF(ISERROR(INDEX(Table45[[#All],[Mean years of education (years)]],MATCH(MAX(IF(Table45[[#All],[Country]]=B1700,Table45[[#All],[Year]],0)),IF(Table45[[#All],[Country]]=B1700,Table45[[#All],[Year]],"")))),"",INDEX(Table45[[#All],[Mean years of education (years)]],MATCH(MAX(IF(Table45[[#All],[Country]]=B1700,Table45[[#All],[Year]],0)),IF(Table45[[#All],[Country]]=B1700,Table45[[#All],[Year]],"")))))</f>
        <v/>
      </c>
      <c r="M1700" s="4" t="str">
        <f t="shared" si="57"/>
        <v/>
      </c>
    </row>
    <row r="1701" spans="1:13" ht="30.6" x14ac:dyDescent="0.25">
      <c r="A1701" s="2" t="s">
        <v>216</v>
      </c>
      <c r="B1701" s="2" t="s">
        <v>150</v>
      </c>
      <c r="C1701" s="3"/>
      <c r="D1701" s="3"/>
      <c r="E1701" s="3"/>
      <c r="F1701" s="3"/>
      <c r="G1701" s="3"/>
      <c r="H1701" s="3"/>
      <c r="I1701" s="3"/>
      <c r="J1701" s="3" t="str">
        <f t="shared" si="56"/>
        <v/>
      </c>
      <c r="K1701" s="3"/>
      <c r="L1701" s="3" t="str">
        <f t="array" ref="L1701">(IF(ISERROR(INDEX(Table45[[#All],[Mean years of education (years)]],MATCH(MAX(IF(Table45[[#All],[Country]]=B1701,Table45[[#All],[Year]],0)),IF(Table45[[#All],[Country]]=B1701,Table45[[#All],[Year]],"")))),"",INDEX(Table45[[#All],[Mean years of education (years)]],MATCH(MAX(IF(Table45[[#All],[Country]]=B1701,Table45[[#All],[Year]],0)),IF(Table45[[#All],[Country]]=B1701,Table45[[#All],[Year]],"")))))</f>
        <v/>
      </c>
      <c r="M1701" s="3" t="str">
        <f t="shared" si="57"/>
        <v/>
      </c>
    </row>
    <row r="1702" spans="1:13" ht="30.6" x14ac:dyDescent="0.25">
      <c r="A1702" s="2" t="s">
        <v>216</v>
      </c>
      <c r="B1702" s="2" t="s">
        <v>151</v>
      </c>
      <c r="C1702" s="4"/>
      <c r="D1702" s="4"/>
      <c r="E1702" s="4"/>
      <c r="F1702" s="4"/>
      <c r="G1702" s="4"/>
      <c r="H1702" s="4"/>
      <c r="I1702" s="4"/>
      <c r="J1702" s="4" t="str">
        <f t="shared" si="56"/>
        <v/>
      </c>
      <c r="K1702" s="4"/>
      <c r="L1702" s="4" t="str">
        <f t="array" ref="L1702">(IF(ISERROR(INDEX(Table45[[#All],[Mean years of education (years)]],MATCH(MAX(IF(Table45[[#All],[Country]]=B1702,Table45[[#All],[Year]],0)),IF(Table45[[#All],[Country]]=B1702,Table45[[#All],[Year]],"")))),"",INDEX(Table45[[#All],[Mean years of education (years)]],MATCH(MAX(IF(Table45[[#All],[Country]]=B1702,Table45[[#All],[Year]],0)),IF(Table45[[#All],[Country]]=B1702,Table45[[#All],[Year]],"")))))</f>
        <v/>
      </c>
      <c r="M1702" s="4" t="str">
        <f t="shared" si="57"/>
        <v/>
      </c>
    </row>
    <row r="1703" spans="1:13" ht="30.6" x14ac:dyDescent="0.25">
      <c r="A1703" s="2" t="s">
        <v>216</v>
      </c>
      <c r="B1703" s="2" t="s">
        <v>152</v>
      </c>
      <c r="C1703" s="3"/>
      <c r="D1703" s="3"/>
      <c r="E1703" s="3">
        <v>6.6327600000000002</v>
      </c>
      <c r="F1703" s="3"/>
      <c r="G1703" s="3"/>
      <c r="H1703" s="3"/>
      <c r="I1703" s="3"/>
      <c r="J1703" s="3">
        <f t="shared" si="56"/>
        <v>6.6327600000000002</v>
      </c>
      <c r="K1703" s="3"/>
      <c r="L1703" s="3" t="str">
        <f t="array" ref="L1703">(IF(ISERROR(INDEX(Table45[[#All],[Mean years of education (years)]],MATCH(MAX(IF(Table45[[#All],[Country]]=B1703,Table45[[#All],[Year]],0)),IF(Table45[[#All],[Country]]=B1703,Table45[[#All],[Year]],"")))),"",INDEX(Table45[[#All],[Mean years of education (years)]],MATCH(MAX(IF(Table45[[#All],[Country]]=B1703,Table45[[#All],[Year]],0)),IF(Table45[[#All],[Country]]=B1703,Table45[[#All],[Year]],"")))))</f>
        <v/>
      </c>
      <c r="M1703" s="3">
        <f t="shared" si="57"/>
        <v>6.6327600000000002</v>
      </c>
    </row>
    <row r="1704" spans="1:13" ht="30.6" x14ac:dyDescent="0.25">
      <c r="A1704" s="2" t="s">
        <v>216</v>
      </c>
      <c r="B1704" s="2" t="s">
        <v>153</v>
      </c>
      <c r="C1704" s="4"/>
      <c r="D1704" s="4"/>
      <c r="E1704" s="4"/>
      <c r="F1704" s="4">
        <v>9.8409300000000002</v>
      </c>
      <c r="G1704" s="4"/>
      <c r="H1704" s="4"/>
      <c r="I1704" s="4"/>
      <c r="J1704" s="4">
        <f t="shared" si="56"/>
        <v>9.8409300000000002</v>
      </c>
      <c r="K1704" s="4"/>
      <c r="L1704" s="4" t="str">
        <f t="array" ref="L1704">(IF(ISERROR(INDEX(Table45[[#All],[Mean years of education (years)]],MATCH(MAX(IF(Table45[[#All],[Country]]=B1704,Table45[[#All],[Year]],0)),IF(Table45[[#All],[Country]]=B1704,Table45[[#All],[Year]],"")))),"",INDEX(Table45[[#All],[Mean years of education (years)]],MATCH(MAX(IF(Table45[[#All],[Country]]=B1704,Table45[[#All],[Year]],0)),IF(Table45[[#All],[Country]]=B1704,Table45[[#All],[Year]],"")))))</f>
        <v/>
      </c>
      <c r="M1704" s="4">
        <f t="shared" si="57"/>
        <v>9.8409300000000002</v>
      </c>
    </row>
    <row r="1705" spans="1:13" ht="30.6" x14ac:dyDescent="0.25">
      <c r="A1705" s="2" t="s">
        <v>216</v>
      </c>
      <c r="B1705" s="2" t="s">
        <v>154</v>
      </c>
      <c r="C1705" s="3"/>
      <c r="D1705" s="3">
        <v>3.16858</v>
      </c>
      <c r="E1705" s="3"/>
      <c r="F1705" s="3">
        <v>3.4853399999999999</v>
      </c>
      <c r="G1705" s="3"/>
      <c r="H1705" s="3"/>
      <c r="I1705" s="3"/>
      <c r="J1705" s="3">
        <f t="shared" si="56"/>
        <v>3.4853399999999999</v>
      </c>
      <c r="K1705" s="3"/>
      <c r="L1705" s="3">
        <f t="array" ref="L1705">(IF(ISERROR(INDEX(Table45[[#All],[Mean years of education (years)]],MATCH(MAX(IF(Table45[[#All],[Country]]=B1705,Table45[[#All],[Year]],0)),IF(Table45[[#All],[Country]]=B1705,Table45[[#All],[Year]],"")))),"",INDEX(Table45[[#All],[Mean years of education (years)]],MATCH(MAX(IF(Table45[[#All],[Country]]=B1705,Table45[[#All],[Year]],0)),IF(Table45[[#All],[Country]]=B1705,Table45[[#All],[Year]],"")))))</f>
        <v>5.4744010000000003</v>
      </c>
      <c r="M1705" s="3">
        <f t="shared" si="57"/>
        <v>3.4853399999999999</v>
      </c>
    </row>
    <row r="1706" spans="1:13" ht="30.6" x14ac:dyDescent="0.25">
      <c r="A1706" s="2" t="s">
        <v>216</v>
      </c>
      <c r="B1706" s="2" t="s">
        <v>155</v>
      </c>
      <c r="C1706" s="4">
        <v>11.09394</v>
      </c>
      <c r="D1706" s="4">
        <v>11.213200000000001</v>
      </c>
      <c r="E1706" s="4"/>
      <c r="F1706" s="4">
        <v>11.019769999999999</v>
      </c>
      <c r="G1706" s="4">
        <v>11.296889999999999</v>
      </c>
      <c r="H1706" s="4">
        <v>11.51047</v>
      </c>
      <c r="I1706" s="4"/>
      <c r="J1706" s="4">
        <f t="shared" si="56"/>
        <v>11.51047</v>
      </c>
      <c r="K1706" s="4"/>
      <c r="L1706" s="4">
        <f t="array" ref="L1706">(IF(ISERROR(INDEX(Table45[[#All],[Mean years of education (years)]],MATCH(MAX(IF(Table45[[#All],[Country]]=B1706,Table45[[#All],[Year]],0)),IF(Table45[[#All],[Country]]=B1706,Table45[[#All],[Year]],"")))),"",INDEX(Table45[[#All],[Mean years of education (years)]],MATCH(MAX(IF(Table45[[#All],[Country]]=B1706,Table45[[#All],[Year]],0)),IF(Table45[[#All],[Country]]=B1706,Table45[[#All],[Year]],"")))))</f>
        <v>12.287179999999999</v>
      </c>
      <c r="M1706" s="4">
        <f t="shared" si="57"/>
        <v>11.51047</v>
      </c>
    </row>
    <row r="1707" spans="1:13" ht="30.6" x14ac:dyDescent="0.25">
      <c r="A1707" s="2" t="s">
        <v>216</v>
      </c>
      <c r="B1707" s="2" t="s">
        <v>156</v>
      </c>
      <c r="C1707" s="3"/>
      <c r="D1707" s="3"/>
      <c r="E1707" s="3"/>
      <c r="F1707" s="3"/>
      <c r="G1707" s="3"/>
      <c r="H1707" s="3"/>
      <c r="I1707" s="3"/>
      <c r="J1707" s="3" t="str">
        <f t="shared" si="56"/>
        <v/>
      </c>
      <c r="K1707" s="3"/>
      <c r="L1707" s="3" t="str">
        <f t="array" ref="L1707">(IF(ISERROR(INDEX(Table45[[#All],[Mean years of education (years)]],MATCH(MAX(IF(Table45[[#All],[Country]]=B1707,Table45[[#All],[Year]],0)),IF(Table45[[#All],[Country]]=B1707,Table45[[#All],[Year]],"")))),"",INDEX(Table45[[#All],[Mean years of education (years)]],MATCH(MAX(IF(Table45[[#All],[Country]]=B1707,Table45[[#All],[Year]],0)),IF(Table45[[#All],[Country]]=B1707,Table45[[#All],[Year]],"")))))</f>
        <v/>
      </c>
      <c r="M1707" s="3" t="str">
        <f t="shared" si="57"/>
        <v/>
      </c>
    </row>
    <row r="1708" spans="1:13" ht="30.6" x14ac:dyDescent="0.25">
      <c r="A1708" s="2" t="s">
        <v>216</v>
      </c>
      <c r="B1708" s="2" t="s">
        <v>157</v>
      </c>
      <c r="C1708" s="4"/>
      <c r="D1708" s="4"/>
      <c r="E1708" s="4"/>
      <c r="F1708" s="4"/>
      <c r="G1708" s="4"/>
      <c r="H1708" s="4"/>
      <c r="I1708" s="4"/>
      <c r="J1708" s="4" t="str">
        <f t="shared" si="56"/>
        <v/>
      </c>
      <c r="K1708" s="4"/>
      <c r="L1708" s="4">
        <f t="array" ref="L1708">(IF(ISERROR(INDEX(Table45[[#All],[Mean years of education (years)]],MATCH(MAX(IF(Table45[[#All],[Country]]=B1708,Table45[[#All],[Year]],0)),IF(Table45[[#All],[Country]]=B1708,Table45[[#All],[Year]],"")))),"",INDEX(Table45[[#All],[Mean years of education (years)]],MATCH(MAX(IF(Table45[[#All],[Country]]=B1708,Table45[[#All],[Year]],0)),IF(Table45[[#All],[Country]]=B1708,Table45[[#All],[Year]],"")))))</f>
        <v>6.6871510000000001</v>
      </c>
      <c r="M1708" s="4">
        <f t="shared" si="57"/>
        <v>6.6871510000000001</v>
      </c>
    </row>
    <row r="1709" spans="1:13" ht="30.6" x14ac:dyDescent="0.25">
      <c r="A1709" s="2" t="s">
        <v>216</v>
      </c>
      <c r="B1709" s="2" t="s">
        <v>158</v>
      </c>
      <c r="C1709" s="3">
        <v>11.662039999999999</v>
      </c>
      <c r="D1709" s="3">
        <v>11.65814</v>
      </c>
      <c r="E1709" s="3">
        <v>11.617760000000001</v>
      </c>
      <c r="F1709" s="3">
        <v>11.757300000000001</v>
      </c>
      <c r="G1709" s="3">
        <v>11.791650000000001</v>
      </c>
      <c r="H1709" s="3">
        <v>11.95908</v>
      </c>
      <c r="I1709" s="3"/>
      <c r="J1709" s="3">
        <f t="shared" si="56"/>
        <v>11.95908</v>
      </c>
      <c r="K1709" s="3"/>
      <c r="L1709" s="3" t="str">
        <f t="array" ref="L1709">(IF(ISERROR(INDEX(Table45[[#All],[Mean years of education (years)]],MATCH(MAX(IF(Table45[[#All],[Country]]=B1709,Table45[[#All],[Year]],0)),IF(Table45[[#All],[Country]]=B1709,Table45[[#All],[Year]],"")))),"",INDEX(Table45[[#All],[Mean years of education (years)]],MATCH(MAX(IF(Table45[[#All],[Country]]=B1709,Table45[[#All],[Year]],0)),IF(Table45[[#All],[Country]]=B1709,Table45[[#All],[Year]],"")))))</f>
        <v/>
      </c>
      <c r="M1709" s="3">
        <f t="shared" si="57"/>
        <v>11.95908</v>
      </c>
    </row>
    <row r="1710" spans="1:13" ht="30.6" x14ac:dyDescent="0.25">
      <c r="A1710" s="2" t="s">
        <v>216</v>
      </c>
      <c r="B1710" s="2" t="s">
        <v>159</v>
      </c>
      <c r="C1710" s="4"/>
      <c r="D1710" s="4">
        <v>12.70965</v>
      </c>
      <c r="E1710" s="4">
        <v>12.53961</v>
      </c>
      <c r="F1710" s="4"/>
      <c r="G1710" s="4">
        <v>12.615679999999999</v>
      </c>
      <c r="H1710" s="4">
        <v>12.8058</v>
      </c>
      <c r="I1710" s="4"/>
      <c r="J1710" s="4">
        <f t="shared" si="56"/>
        <v>12.8058</v>
      </c>
      <c r="K1710" s="4"/>
      <c r="L1710" s="4" t="str">
        <f t="array" ref="L1710">(IF(ISBLANK(INDEX(Table45[[#All],[Mean years of education (years)]],MATCH(MAX(IF(Table45[[#All],[Country]]=B1710,Table45[[#All],[Year]],0)),IF(Table45[[#All],[Country]]=B1710,Table45[[#All],[Year]],"")))),"",INDEX(Table45[[#All],[Mean years of education (years)]],MATCH(MAX(IF(Table45[[#All],[Country]]=B1710,Table45[[#All],[Year]],0)),IF(Table45[[#All],[Country]]=B1710,Table45[[#All],[Year]],"")))))</f>
        <v/>
      </c>
      <c r="M1710" s="4">
        <f t="shared" si="57"/>
        <v>12.8058</v>
      </c>
    </row>
    <row r="1711" spans="1:13" ht="30.6" x14ac:dyDescent="0.25">
      <c r="A1711" s="2" t="s">
        <v>216</v>
      </c>
      <c r="B1711" s="2" t="s">
        <v>160</v>
      </c>
      <c r="C1711" s="3">
        <v>12.23705</v>
      </c>
      <c r="D1711" s="3">
        <v>12.31335</v>
      </c>
      <c r="E1711" s="3">
        <v>12.353059999999999</v>
      </c>
      <c r="F1711" s="3">
        <v>12.44364</v>
      </c>
      <c r="G1711" s="3">
        <v>12.488619999999999</v>
      </c>
      <c r="H1711" s="3"/>
      <c r="I1711" s="3"/>
      <c r="J1711" s="3">
        <f t="shared" si="56"/>
        <v>12.488619999999999</v>
      </c>
      <c r="K1711" s="3"/>
      <c r="L1711" s="3" t="str">
        <f t="array" ref="L1711">(IF(ISBLANK(INDEX(Table45[[#All],[Mean years of education (years)]],MATCH(MAX(IF(Table45[[#All],[Country]]=B1711,Table45[[#All],[Year]],0)),IF(Table45[[#All],[Country]]=B1711,Table45[[#All],[Year]],"")))),"",INDEX(Table45[[#All],[Mean years of education (years)]],MATCH(MAX(IF(Table45[[#All],[Country]]=B1711,Table45[[#All],[Year]],0)),IF(Table45[[#All],[Country]]=B1711,Table45[[#All],[Year]],"")))))</f>
        <v/>
      </c>
      <c r="M1711" s="3">
        <f t="shared" si="57"/>
        <v>12.488619999999999</v>
      </c>
    </row>
    <row r="1712" spans="1:13" ht="30.6" x14ac:dyDescent="0.25">
      <c r="A1712" s="2" t="s">
        <v>216</v>
      </c>
      <c r="B1712" s="2" t="s">
        <v>161</v>
      </c>
      <c r="C1712" s="4"/>
      <c r="D1712" s="4"/>
      <c r="E1712" s="4"/>
      <c r="F1712" s="4"/>
      <c r="G1712" s="4"/>
      <c r="H1712" s="4"/>
      <c r="I1712" s="4"/>
      <c r="J1712" s="4" t="str">
        <f t="shared" si="56"/>
        <v/>
      </c>
      <c r="K1712" s="4"/>
      <c r="L1712" s="4" t="str">
        <f t="array" ref="L1712">(IF(ISERROR(INDEX(Table45[[#All],[Mean years of education (years)]],MATCH(MAX(IF(Table45[[#All],[Country]]=B1712,Table45[[#All],[Year]],0)),IF(Table45[[#All],[Country]]=B1712,Table45[[#All],[Year]],"")))),"",INDEX(Table45[[#All],[Mean years of education (years)]],MATCH(MAX(IF(Table45[[#All],[Country]]=B1712,Table45[[#All],[Year]],0)),IF(Table45[[#All],[Country]]=B1712,Table45[[#All],[Year]],"")))))</f>
        <v/>
      </c>
      <c r="M1712" s="4" t="str">
        <f t="shared" si="57"/>
        <v/>
      </c>
    </row>
    <row r="1713" spans="1:13" ht="30.6" x14ac:dyDescent="0.25">
      <c r="A1713" s="2" t="s">
        <v>216</v>
      </c>
      <c r="B1713" s="2" t="s">
        <v>162</v>
      </c>
      <c r="C1713" s="3"/>
      <c r="D1713" s="3"/>
      <c r="E1713" s="3"/>
      <c r="F1713" s="3"/>
      <c r="G1713" s="3"/>
      <c r="H1713" s="3"/>
      <c r="I1713" s="3"/>
      <c r="J1713" s="3" t="str">
        <f t="shared" si="56"/>
        <v/>
      </c>
      <c r="K1713" s="3"/>
      <c r="L1713" s="3" t="str">
        <f t="array" ref="L1713">(IF(ISERROR(INDEX(Table45[[#All],[Mean years of education (years)]],MATCH(MAX(IF(Table45[[#All],[Country]]=B1713,Table45[[#All],[Year]],0)),IF(Table45[[#All],[Country]]=B1713,Table45[[#All],[Year]],"")))),"",INDEX(Table45[[#All],[Mean years of education (years)]],MATCH(MAX(IF(Table45[[#All],[Country]]=B1713,Table45[[#All],[Year]],0)),IF(Table45[[#All],[Country]]=B1713,Table45[[#All],[Year]],"")))))</f>
        <v/>
      </c>
      <c r="M1713" s="3" t="str">
        <f t="shared" si="57"/>
        <v/>
      </c>
    </row>
    <row r="1714" spans="1:13" ht="30.6" x14ac:dyDescent="0.25">
      <c r="A1714" s="2" t="s">
        <v>216</v>
      </c>
      <c r="B1714" s="2" t="s">
        <v>163</v>
      </c>
      <c r="C1714" s="4">
        <v>10.04832</v>
      </c>
      <c r="D1714" s="4">
        <v>9.8694799999999994</v>
      </c>
      <c r="E1714" s="4">
        <v>10.16653</v>
      </c>
      <c r="F1714" s="4"/>
      <c r="G1714" s="4">
        <v>10.441330000000001</v>
      </c>
      <c r="H1714" s="4">
        <v>10.518230000000001</v>
      </c>
      <c r="I1714" s="4"/>
      <c r="J1714" s="4">
        <f t="shared" ref="J1714:J1777" si="58">IFERROR(LOOKUP(2,1/(C1714:I1714&lt;&gt;""),C1714:I1714),"")</f>
        <v>10.518230000000001</v>
      </c>
      <c r="K1714" s="4"/>
      <c r="L1714" s="4">
        <f t="array" ref="L1714">(IF(ISERROR(INDEX(Table45[[#All],[Mean years of education (years)]],MATCH(MAX(IF(Table45[[#All],[Country]]=B1714,Table45[[#All],[Year]],0)),IF(Table45[[#All],[Country]]=B1714,Table45[[#All],[Year]],"")))),"",INDEX(Table45[[#All],[Mean years of education (years)]],MATCH(MAX(IF(Table45[[#All],[Country]]=B1714,Table45[[#All],[Year]],0)),IF(Table45[[#All],[Country]]=B1714,Table45[[#All],[Year]],"")))))</f>
        <v>10.15042</v>
      </c>
      <c r="M1714" s="4">
        <f t="shared" ref="M1714:M1777" si="59">IF(ISNUMBER(J1714),J1714,IF(ISNUMBER(K1714),K1714,IF(ISBLANK(L1714),"",L1714)))</f>
        <v>10.518230000000001</v>
      </c>
    </row>
    <row r="1715" spans="1:13" ht="30.6" x14ac:dyDescent="0.25">
      <c r="A1715" s="2" t="s">
        <v>216</v>
      </c>
      <c r="B1715" s="2" t="s">
        <v>164</v>
      </c>
      <c r="C1715" s="3"/>
      <c r="D1715" s="3"/>
      <c r="E1715" s="3"/>
      <c r="F1715" s="3"/>
      <c r="G1715" s="3"/>
      <c r="H1715" s="3"/>
      <c r="I1715" s="3"/>
      <c r="J1715" s="3" t="str">
        <f t="shared" si="58"/>
        <v/>
      </c>
      <c r="K1715" s="3"/>
      <c r="L1715" s="3">
        <f t="array" ref="L1715">(IF(ISERROR(INDEX(Table45[[#All],[Mean years of education (years)]],MATCH(MAX(IF(Table45[[#All],[Country]]=B1715,Table45[[#All],[Year]],0)),IF(Table45[[#All],[Country]]=B1715,Table45[[#All],[Year]],"")))),"",INDEX(Table45[[#All],[Mean years of education (years)]],MATCH(MAX(IF(Table45[[#All],[Country]]=B1715,Table45[[#All],[Year]],0)),IF(Table45[[#All],[Country]]=B1715,Table45[[#All],[Year]],"")))))</f>
        <v>4.0034130000000001</v>
      </c>
      <c r="M1715" s="3">
        <f t="shared" si="59"/>
        <v>4.0034130000000001</v>
      </c>
    </row>
    <row r="1716" spans="1:13" ht="30.6" x14ac:dyDescent="0.25">
      <c r="A1716" s="2" t="s">
        <v>216</v>
      </c>
      <c r="B1716" s="2" t="s">
        <v>165</v>
      </c>
      <c r="C1716" s="4">
        <v>9.6275600000000008</v>
      </c>
      <c r="D1716" s="4">
        <v>9.7339699999999993</v>
      </c>
      <c r="E1716" s="4">
        <v>9.7124000000000006</v>
      </c>
      <c r="F1716" s="4"/>
      <c r="G1716" s="4">
        <v>9.8826099999999997</v>
      </c>
      <c r="H1716" s="4">
        <v>10.074719999999999</v>
      </c>
      <c r="I1716" s="4"/>
      <c r="J1716" s="4">
        <f t="shared" si="58"/>
        <v>10.074719999999999</v>
      </c>
      <c r="K1716" s="4"/>
      <c r="L1716" s="4" t="str">
        <f t="array" ref="L1716">(IF(ISBLANK(INDEX(Table45[[#All],[Mean years of education (years)]],MATCH(MAX(IF(Table45[[#All],[Country]]=B1716,Table45[[#All],[Year]],0)),IF(Table45[[#All],[Country]]=B1716,Table45[[#All],[Year]],"")))),"",INDEX(Table45[[#All],[Mean years of education (years)]],MATCH(MAX(IF(Table45[[#All],[Country]]=B1716,Table45[[#All],[Year]],0)),IF(Table45[[#All],[Country]]=B1716,Table45[[#All],[Year]],"")))))</f>
        <v/>
      </c>
      <c r="M1716" s="4">
        <f t="shared" si="59"/>
        <v>10.074719999999999</v>
      </c>
    </row>
    <row r="1717" spans="1:13" ht="30.6" x14ac:dyDescent="0.25">
      <c r="A1717" s="2" t="s">
        <v>216</v>
      </c>
      <c r="B1717" s="2" t="s">
        <v>166</v>
      </c>
      <c r="C1717" s="3"/>
      <c r="D1717" s="3"/>
      <c r="E1717" s="3"/>
      <c r="F1717" s="3"/>
      <c r="G1717" s="3"/>
      <c r="H1717" s="3"/>
      <c r="I1717" s="3"/>
      <c r="J1717" s="3" t="str">
        <f t="shared" si="58"/>
        <v/>
      </c>
      <c r="K1717" s="3"/>
      <c r="L1717" s="3" t="str">
        <f t="array" ref="L1717">(IF(ISERROR(INDEX(Table45[[#All],[Mean years of education (years)]],MATCH(MAX(IF(Table45[[#All],[Country]]=B1717,Table45[[#All],[Year]],0)),IF(Table45[[#All],[Country]]=B1717,Table45[[#All],[Year]],"")))),"",INDEX(Table45[[#All],[Mean years of education (years)]],MATCH(MAX(IF(Table45[[#All],[Country]]=B1717,Table45[[#All],[Year]],0)),IF(Table45[[#All],[Country]]=B1717,Table45[[#All],[Year]],"")))))</f>
        <v/>
      </c>
      <c r="M1717" s="3" t="str">
        <f t="shared" si="59"/>
        <v/>
      </c>
    </row>
    <row r="1718" spans="1:13" ht="30.6" x14ac:dyDescent="0.25">
      <c r="A1718" s="2" t="s">
        <v>216</v>
      </c>
      <c r="B1718" s="2" t="s">
        <v>167</v>
      </c>
      <c r="C1718" s="4"/>
      <c r="D1718" s="4"/>
      <c r="E1718" s="4"/>
      <c r="F1718" s="4"/>
      <c r="G1718" s="4"/>
      <c r="H1718" s="4"/>
      <c r="I1718" s="4"/>
      <c r="J1718" s="4" t="str">
        <f t="shared" si="58"/>
        <v/>
      </c>
      <c r="K1718" s="4"/>
      <c r="L1718" s="4">
        <f t="array" ref="L1718">(IF(ISERROR(INDEX(Table45[[#All],[Mean years of education (years)]],MATCH(MAX(IF(Table45[[#All],[Country]]=B1718,Table45[[#All],[Year]],0)),IF(Table45[[#All],[Country]]=B1718,Table45[[#All],[Year]],"")))),"",INDEX(Table45[[#All],[Mean years of education (years)]],MATCH(MAX(IF(Table45[[#All],[Country]]=B1718,Table45[[#All],[Year]],0)),IF(Table45[[#All],[Country]]=B1718,Table45[[#All],[Year]],"")))))</f>
        <v>6.2682479999999998</v>
      </c>
      <c r="M1718" s="4">
        <f t="shared" si="59"/>
        <v>6.2682479999999998</v>
      </c>
    </row>
    <row r="1719" spans="1:13" ht="30.6" x14ac:dyDescent="0.25">
      <c r="A1719" s="2" t="s">
        <v>216</v>
      </c>
      <c r="B1719" s="2" t="s">
        <v>168</v>
      </c>
      <c r="C1719" s="3"/>
      <c r="D1719" s="3"/>
      <c r="E1719" s="3">
        <v>9.1378000000000004</v>
      </c>
      <c r="F1719" s="3"/>
      <c r="G1719" s="3"/>
      <c r="H1719" s="3"/>
      <c r="I1719" s="3"/>
      <c r="J1719" s="3">
        <f t="shared" si="58"/>
        <v>9.1378000000000004</v>
      </c>
      <c r="K1719" s="3"/>
      <c r="L1719" s="3">
        <f t="array" ref="L1719">(IF(ISERROR(INDEX(Table45[[#All],[Mean years of education (years)]],MATCH(MAX(IF(Table45[[#All],[Country]]=B1719,Table45[[#All],[Year]],0)),IF(Table45[[#All],[Country]]=B1719,Table45[[#All],[Year]],"")))),"",INDEX(Table45[[#All],[Mean years of education (years)]],MATCH(MAX(IF(Table45[[#All],[Country]]=B1719,Table45[[#All],[Year]],0)),IF(Table45[[#All],[Country]]=B1719,Table45[[#All],[Year]],"")))))</f>
        <v>8.7380940000000002</v>
      </c>
      <c r="M1719" s="3">
        <f t="shared" si="59"/>
        <v>9.1378000000000004</v>
      </c>
    </row>
    <row r="1720" spans="1:13" ht="30.6" x14ac:dyDescent="0.25">
      <c r="A1720" s="2" t="s">
        <v>216</v>
      </c>
      <c r="B1720" s="2" t="s">
        <v>169</v>
      </c>
      <c r="C1720" s="4"/>
      <c r="D1720" s="4"/>
      <c r="E1720" s="4"/>
      <c r="F1720" s="4"/>
      <c r="G1720" s="4"/>
      <c r="H1720" s="4"/>
      <c r="I1720" s="4"/>
      <c r="J1720" s="4" t="str">
        <f t="shared" si="58"/>
        <v/>
      </c>
      <c r="K1720" s="4"/>
      <c r="L1720" s="4">
        <f t="array" ref="L1720">(IF(ISERROR(INDEX(Table45[[#All],[Mean years of education (years)]],MATCH(MAX(IF(Table45[[#All],[Country]]=B1720,Table45[[#All],[Year]],0)),IF(Table45[[#All],[Country]]=B1720,Table45[[#All],[Year]],"")))),"",INDEX(Table45[[#All],[Mean years of education (years)]],MATCH(MAX(IF(Table45[[#All],[Country]]=B1720,Table45[[#All],[Year]],0)),IF(Table45[[#All],[Country]]=B1720,Table45[[#All],[Year]],"")))))</f>
        <v>8.8905370000000001</v>
      </c>
      <c r="M1720" s="4">
        <f t="shared" si="59"/>
        <v>8.8905370000000001</v>
      </c>
    </row>
    <row r="1721" spans="1:13" ht="30.6" x14ac:dyDescent="0.25">
      <c r="A1721" s="2" t="s">
        <v>216</v>
      </c>
      <c r="B1721" s="2" t="s">
        <v>170</v>
      </c>
      <c r="C1721" s="3">
        <v>11.823840000000001</v>
      </c>
      <c r="D1721" s="3">
        <v>11.88918</v>
      </c>
      <c r="E1721" s="3">
        <v>11.951029999999999</v>
      </c>
      <c r="F1721" s="3">
        <v>12.1472</v>
      </c>
      <c r="G1721" s="3">
        <v>12.193110000000001</v>
      </c>
      <c r="H1721" s="3">
        <v>12.237450000000001</v>
      </c>
      <c r="I1721" s="3"/>
      <c r="J1721" s="3">
        <f t="shared" si="58"/>
        <v>12.237450000000001</v>
      </c>
      <c r="K1721" s="3"/>
      <c r="L1721" s="3" t="str">
        <f t="array" ref="L1721">(IF(ISBLANK(INDEX(Table45[[#All],[Mean years of education (years)]],MATCH(MAX(IF(Table45[[#All],[Country]]=B1721,Table45[[#All],[Year]],0)),IF(Table45[[#All],[Country]]=B1721,Table45[[#All],[Year]],"")))),"",INDEX(Table45[[#All],[Mean years of education (years)]],MATCH(MAX(IF(Table45[[#All],[Country]]=B1721,Table45[[#All],[Year]],0)),IF(Table45[[#All],[Country]]=B1721,Table45[[#All],[Year]],"")))))</f>
        <v/>
      </c>
      <c r="M1721" s="3">
        <f t="shared" si="59"/>
        <v>12.237450000000001</v>
      </c>
    </row>
    <row r="1722" spans="1:13" ht="30.6" x14ac:dyDescent="0.25">
      <c r="A1722" s="2" t="s">
        <v>216</v>
      </c>
      <c r="B1722" s="2" t="s">
        <v>171</v>
      </c>
      <c r="C1722" s="4"/>
      <c r="D1722" s="4"/>
      <c r="E1722" s="4"/>
      <c r="F1722" s="4"/>
      <c r="G1722" s="4">
        <v>14.10502</v>
      </c>
      <c r="H1722" s="4">
        <v>14.1782</v>
      </c>
      <c r="I1722" s="4"/>
      <c r="J1722" s="4">
        <f t="shared" si="58"/>
        <v>14.1782</v>
      </c>
      <c r="K1722" s="4"/>
      <c r="L1722" s="4" t="str">
        <f t="array" ref="L1722">(IF(ISBLANK(INDEX(Table45[[#All],[Mean years of education (years)]],MATCH(MAX(IF(Table45[[#All],[Country]]=B1722,Table45[[#All],[Year]],0)),IF(Table45[[#All],[Country]]=B1722,Table45[[#All],[Year]],"")))),"",INDEX(Table45[[#All],[Mean years of education (years)]],MATCH(MAX(IF(Table45[[#All],[Country]]=B1722,Table45[[#All],[Year]],0)),IF(Table45[[#All],[Country]]=B1722,Table45[[#All],[Year]],"")))))</f>
        <v/>
      </c>
      <c r="M1722" s="4">
        <f t="shared" si="59"/>
        <v>14.1782</v>
      </c>
    </row>
    <row r="1723" spans="1:13" ht="30.6" x14ac:dyDescent="0.25">
      <c r="A1723" s="2" t="s">
        <v>216</v>
      </c>
      <c r="B1723" s="2" t="s">
        <v>172</v>
      </c>
      <c r="C1723" s="3"/>
      <c r="D1723" s="3"/>
      <c r="E1723" s="3"/>
      <c r="F1723" s="3"/>
      <c r="G1723" s="3"/>
      <c r="H1723" s="3"/>
      <c r="I1723" s="3"/>
      <c r="J1723" s="3" t="str">
        <f t="shared" si="58"/>
        <v/>
      </c>
      <c r="K1723" s="3"/>
      <c r="L1723" s="3" t="str">
        <f t="array" ref="L1723">(IF(ISERROR(INDEX(Table45[[#All],[Mean years of education (years)]],MATCH(MAX(IF(Table45[[#All],[Country]]=B1723,Table45[[#All],[Year]],0)),IF(Table45[[#All],[Country]]=B1723,Table45[[#All],[Year]],"")))),"",INDEX(Table45[[#All],[Mean years of education (years)]],MATCH(MAX(IF(Table45[[#All],[Country]]=B1723,Table45[[#All],[Year]],0)),IF(Table45[[#All],[Country]]=B1723,Table45[[#All],[Year]],"")))))</f>
        <v/>
      </c>
      <c r="M1723" s="3" t="str">
        <f t="shared" si="59"/>
        <v/>
      </c>
    </row>
    <row r="1724" spans="1:13" ht="30.6" x14ac:dyDescent="0.25">
      <c r="A1724" s="2" t="s">
        <v>216</v>
      </c>
      <c r="B1724" s="2" t="s">
        <v>173</v>
      </c>
      <c r="C1724" s="4"/>
      <c r="D1724" s="4"/>
      <c r="E1724" s="4"/>
      <c r="F1724" s="4"/>
      <c r="G1724" s="4"/>
      <c r="H1724" s="4"/>
      <c r="I1724" s="4"/>
      <c r="J1724" s="4" t="str">
        <f t="shared" si="58"/>
        <v/>
      </c>
      <c r="K1724" s="4"/>
      <c r="L1724" s="4">
        <f t="array" ref="L1724">(IF(ISERROR(INDEX(Table45[[#All],[Mean years of education (years)]],MATCH(MAX(IF(Table45[[#All],[Country]]=B1724,Table45[[#All],[Year]],0)),IF(Table45[[#All],[Country]]=B1724,Table45[[#All],[Year]],"")))),"",INDEX(Table45[[#All],[Mean years of education (years)]],MATCH(MAX(IF(Table45[[#All],[Country]]=B1724,Table45[[#All],[Year]],0)),IF(Table45[[#All],[Country]]=B1724,Table45[[#All],[Year]],"")))))</f>
        <v>11.4895</v>
      </c>
      <c r="M1724" s="4">
        <f t="shared" si="59"/>
        <v>11.4895</v>
      </c>
    </row>
    <row r="1725" spans="1:13" ht="30.6" x14ac:dyDescent="0.25">
      <c r="A1725" s="2" t="s">
        <v>216</v>
      </c>
      <c r="B1725" s="2" t="s">
        <v>174</v>
      </c>
      <c r="C1725" s="3">
        <v>7.8649300000000002</v>
      </c>
      <c r="D1725" s="3"/>
      <c r="E1725" s="3"/>
      <c r="F1725" s="3">
        <v>8.1401699999999995</v>
      </c>
      <c r="G1725" s="3"/>
      <c r="H1725" s="3"/>
      <c r="I1725" s="3">
        <v>8.4973600000000005</v>
      </c>
      <c r="J1725" s="3">
        <f t="shared" si="58"/>
        <v>8.4973600000000005</v>
      </c>
      <c r="K1725" s="3"/>
      <c r="L1725" s="3" t="str">
        <f t="array" ref="L1725">(IF(ISERROR(INDEX(Table45[[#All],[Mean years of education (years)]],MATCH(MAX(IF(Table45[[#All],[Country]]=B1725,Table45[[#All],[Year]],0)),IF(Table45[[#All],[Country]]=B1725,Table45[[#All],[Year]],"")))),"",INDEX(Table45[[#All],[Mean years of education (years)]],MATCH(MAX(IF(Table45[[#All],[Country]]=B1725,Table45[[#All],[Year]],0)),IF(Table45[[#All],[Country]]=B1725,Table45[[#All],[Year]],"")))))</f>
        <v/>
      </c>
      <c r="M1725" s="3">
        <f t="shared" si="59"/>
        <v>8.4973600000000005</v>
      </c>
    </row>
    <row r="1726" spans="1:13" ht="20.399999999999999" x14ac:dyDescent="0.25">
      <c r="A1726" s="2" t="s">
        <v>210</v>
      </c>
      <c r="B1726" s="2" t="s">
        <v>175</v>
      </c>
      <c r="C1726" s="4"/>
      <c r="D1726" s="6">
        <v>89.356989999999996</v>
      </c>
      <c r="E1726" s="4"/>
      <c r="F1726" s="4"/>
      <c r="G1726" s="4"/>
      <c r="H1726" s="4"/>
      <c r="I1726" s="4"/>
      <c r="J1726" s="4">
        <f t="shared" si="58"/>
        <v>89.356989999999996</v>
      </c>
      <c r="K1726" s="4"/>
      <c r="L1726" s="4">
        <f t="array" ref="L1726">(IF(ISERROR(INDEX(Table45[[#All],[Lower secondary completion rate (%)]],MATCH(MAX(IF(Table45[[#All],[Country]]=B1726,Table45[[#All],[Year]],0)),IF(Table45[[#All],[Country]]=B1726,Table45[[#All],[Year]],"")))),"",INDEX(Table45[[#All],[Lower secondary completion rate (%)]],MATCH(MAX(IF(Table45[[#All],[Country]]=B1726,Table45[[#All],[Year]],0)),IF(Table45[[#All],[Country]]=B1726,Table45[[#All],[Year]],"")))*100))</f>
        <v>81.261920000000003</v>
      </c>
      <c r="M1726" s="4">
        <f t="shared" si="59"/>
        <v>89.356989999999996</v>
      </c>
    </row>
    <row r="1727" spans="1:13" ht="30.6" x14ac:dyDescent="0.25">
      <c r="A1727" s="2" t="s">
        <v>216</v>
      </c>
      <c r="B1727" s="2" t="s">
        <v>176</v>
      </c>
      <c r="C1727" s="3"/>
      <c r="D1727" s="3"/>
      <c r="E1727" s="3"/>
      <c r="F1727" s="3"/>
      <c r="G1727" s="3"/>
      <c r="H1727" s="3"/>
      <c r="I1727" s="3"/>
      <c r="J1727" s="3" t="str">
        <f t="shared" si="58"/>
        <v/>
      </c>
      <c r="K1727" s="3"/>
      <c r="L1727" s="3" t="str">
        <f t="array" ref="L1727">(IF(ISERROR(INDEX(Table45[[#All],[Mean years of education (years)]],MATCH(MAX(IF(Table45[[#All],[Country]]=B1727,Table45[[#All],[Year]],0)),IF(Table45[[#All],[Country]]=B1727,Table45[[#All],[Year]],"")))),"",INDEX(Table45[[#All],[Mean years of education (years)]],MATCH(MAX(IF(Table45[[#All],[Country]]=B1727,Table45[[#All],[Year]],0)),IF(Table45[[#All],[Country]]=B1727,Table45[[#All],[Year]],"")))))</f>
        <v/>
      </c>
      <c r="M1727" s="3" t="str">
        <f t="shared" si="59"/>
        <v/>
      </c>
    </row>
    <row r="1728" spans="1:13" ht="30.6" x14ac:dyDescent="0.25">
      <c r="A1728" s="2" t="s">
        <v>216</v>
      </c>
      <c r="B1728" s="2" t="s">
        <v>177</v>
      </c>
      <c r="C1728" s="4"/>
      <c r="D1728" s="4">
        <v>5.5632000000000001</v>
      </c>
      <c r="E1728" s="4"/>
      <c r="F1728" s="4"/>
      <c r="G1728" s="4"/>
      <c r="H1728" s="4"/>
      <c r="I1728" s="4"/>
      <c r="J1728" s="4">
        <f t="shared" si="58"/>
        <v>5.5632000000000001</v>
      </c>
      <c r="K1728" s="4"/>
      <c r="L1728" s="4">
        <f t="array" ref="L1728">(IF(ISERROR(INDEX(Table45[[#All],[Mean years of education (years)]],MATCH(MAX(IF(Table45[[#All],[Country]]=B1728,Table45[[#All],[Year]],0)),IF(Table45[[#All],[Country]]=B1728,Table45[[#All],[Year]],"")))),"",INDEX(Table45[[#All],[Mean years of education (years)]],MATCH(MAX(IF(Table45[[#All],[Country]]=B1728,Table45[[#All],[Year]],0)),IF(Table45[[#All],[Country]]=B1728,Table45[[#All],[Year]],"")))))</f>
        <v>8.3659549999999996</v>
      </c>
      <c r="M1728" s="4">
        <f t="shared" si="59"/>
        <v>5.5632000000000001</v>
      </c>
    </row>
    <row r="1729" spans="1:13" ht="30.6" x14ac:dyDescent="0.25">
      <c r="A1729" s="2" t="s">
        <v>216</v>
      </c>
      <c r="B1729" s="2" t="s">
        <v>178</v>
      </c>
      <c r="C1729" s="3"/>
      <c r="D1729" s="3">
        <v>11.123430000000001</v>
      </c>
      <c r="E1729" s="3"/>
      <c r="F1729" s="3"/>
      <c r="G1729" s="3"/>
      <c r="H1729" s="3"/>
      <c r="I1729" s="3"/>
      <c r="J1729" s="3">
        <f t="shared" si="58"/>
        <v>11.123430000000001</v>
      </c>
      <c r="K1729" s="3"/>
      <c r="L1729" s="3" t="str">
        <f t="array" ref="L1729">(IF(ISERROR(INDEX(Table45[[#All],[Mean years of education (years)]],MATCH(MAX(IF(Table45[[#All],[Country]]=B1729,Table45[[#All],[Year]],0)),IF(Table45[[#All],[Country]]=B1729,Table45[[#All],[Year]],"")))),"",INDEX(Table45[[#All],[Mean years of education (years)]],MATCH(MAX(IF(Table45[[#All],[Country]]=B1729,Table45[[#All],[Year]],0)),IF(Table45[[#All],[Country]]=B1729,Table45[[#All],[Year]],"")))))</f>
        <v/>
      </c>
      <c r="M1729" s="3">
        <f t="shared" si="59"/>
        <v>11.123430000000001</v>
      </c>
    </row>
    <row r="1730" spans="1:13" ht="30.6" x14ac:dyDescent="0.25">
      <c r="A1730" s="2" t="s">
        <v>216</v>
      </c>
      <c r="B1730" s="2" t="s">
        <v>179</v>
      </c>
      <c r="C1730" s="4"/>
      <c r="D1730" s="4"/>
      <c r="E1730" s="4"/>
      <c r="F1730" s="4"/>
      <c r="G1730" s="4"/>
      <c r="H1730" s="4"/>
      <c r="I1730" s="4"/>
      <c r="J1730" s="4" t="str">
        <f t="shared" si="58"/>
        <v/>
      </c>
      <c r="K1730" s="4"/>
      <c r="L1730" s="4" t="str">
        <f t="array" ref="L1730">(IF(ISERROR(INDEX(Table45[[#All],[Mean years of education (years)]],MATCH(MAX(IF(Table45[[#All],[Country]]=B1730,Table45[[#All],[Year]],0)),IF(Table45[[#All],[Country]]=B1730,Table45[[#All],[Year]],"")))),"",INDEX(Table45[[#All],[Mean years of education (years)]],MATCH(MAX(IF(Table45[[#All],[Country]]=B1730,Table45[[#All],[Year]],0)),IF(Table45[[#All],[Country]]=B1730,Table45[[#All],[Year]],"")))))</f>
        <v/>
      </c>
      <c r="M1730" s="4" t="str">
        <f t="shared" si="59"/>
        <v/>
      </c>
    </row>
    <row r="1731" spans="1:13" ht="30.6" x14ac:dyDescent="0.25">
      <c r="A1731" s="2" t="s">
        <v>216</v>
      </c>
      <c r="B1731" s="2" t="s">
        <v>180</v>
      </c>
      <c r="C1731" s="3">
        <v>7.7034799999999999</v>
      </c>
      <c r="D1731" s="3">
        <v>8.1748399999999997</v>
      </c>
      <c r="E1731" s="3">
        <v>7.7541700000000002</v>
      </c>
      <c r="F1731" s="3"/>
      <c r="G1731" s="3"/>
      <c r="H1731" s="3"/>
      <c r="I1731" s="3"/>
      <c r="J1731" s="3">
        <f t="shared" si="58"/>
        <v>7.7541700000000002</v>
      </c>
      <c r="K1731" s="3"/>
      <c r="L1731" s="3">
        <f t="array" ref="L1731">(IF(ISERROR(INDEX(Table45[[#All],[Mean years of education (years)]],MATCH(MAX(IF(Table45[[#All],[Country]]=B1731,Table45[[#All],[Year]],0)),IF(Table45[[#All],[Country]]=B1731,Table45[[#All],[Year]],"")))),"",INDEX(Table45[[#All],[Mean years of education (years)]],MATCH(MAX(IF(Table45[[#All],[Country]]=B1731,Table45[[#All],[Year]],0)),IF(Table45[[#All],[Country]]=B1731,Table45[[#All],[Year]],"")))))</f>
        <v>10.538220000000001</v>
      </c>
      <c r="M1731" s="3">
        <f t="shared" si="59"/>
        <v>7.7541700000000002</v>
      </c>
    </row>
    <row r="1732" spans="1:13" ht="30.6" x14ac:dyDescent="0.25">
      <c r="A1732" s="2" t="s">
        <v>216</v>
      </c>
      <c r="B1732" s="2" t="s">
        <v>181</v>
      </c>
      <c r="C1732" s="4">
        <v>8.17563</v>
      </c>
      <c r="D1732" s="4">
        <v>8.4353700000000007</v>
      </c>
      <c r="E1732" s="4">
        <v>8.5421300000000002</v>
      </c>
      <c r="F1732" s="4">
        <v>8.6889199999999995</v>
      </c>
      <c r="G1732" s="4">
        <v>8.8480600000000003</v>
      </c>
      <c r="H1732" s="4">
        <v>8.96448</v>
      </c>
      <c r="I1732" s="4"/>
      <c r="J1732" s="4">
        <f t="shared" si="58"/>
        <v>8.96448</v>
      </c>
      <c r="K1732" s="4"/>
      <c r="L1732" s="4" t="str">
        <f t="array" ref="L1732">(IF(ISERROR(INDEX(Table45[[#All],[Mean years of education (years)]],MATCH(MAX(IF(Table45[[#All],[Country]]=B1732,Table45[[#All],[Year]],0)),IF(Table45[[#All],[Country]]=B1732,Table45[[#All],[Year]],"")))),"",INDEX(Table45[[#All],[Mean years of education (years)]],MATCH(MAX(IF(Table45[[#All],[Country]]=B1732,Table45[[#All],[Year]],0)),IF(Table45[[#All],[Country]]=B1732,Table45[[#All],[Year]],"")))))</f>
        <v/>
      </c>
      <c r="M1732" s="4">
        <f t="shared" si="59"/>
        <v>8.96448</v>
      </c>
    </row>
    <row r="1733" spans="1:13" ht="30.6" x14ac:dyDescent="0.25">
      <c r="A1733" s="2" t="s">
        <v>216</v>
      </c>
      <c r="B1733" s="2" t="s">
        <v>182</v>
      </c>
      <c r="C1733" s="3"/>
      <c r="D1733" s="3"/>
      <c r="E1733" s="3"/>
      <c r="F1733" s="3"/>
      <c r="G1733" s="3"/>
      <c r="H1733" s="3"/>
      <c r="I1733" s="3"/>
      <c r="J1733" s="3" t="str">
        <f t="shared" si="58"/>
        <v/>
      </c>
      <c r="K1733" s="3"/>
      <c r="L1733" s="3" t="str">
        <f t="array" ref="L1733">(IF(ISERROR(INDEX(Table45[[#All],[Mean years of education (years)]],MATCH(MAX(IF(Table45[[#All],[Country]]=B1733,Table45[[#All],[Year]],0)),IF(Table45[[#All],[Country]]=B1733,Table45[[#All],[Year]],"")))),"",INDEX(Table45[[#All],[Mean years of education (years)]],MATCH(MAX(IF(Table45[[#All],[Country]]=B1733,Table45[[#All],[Year]],0)),IF(Table45[[#All],[Country]]=B1733,Table45[[#All],[Year]],"")))))</f>
        <v/>
      </c>
      <c r="M1733" s="3" t="str">
        <f t="shared" si="59"/>
        <v/>
      </c>
    </row>
    <row r="1734" spans="1:13" ht="30.6" x14ac:dyDescent="0.25">
      <c r="A1734" s="2" t="s">
        <v>216</v>
      </c>
      <c r="B1734" s="2" t="s">
        <v>183</v>
      </c>
      <c r="C1734" s="4"/>
      <c r="D1734" s="4"/>
      <c r="E1734" s="4"/>
      <c r="F1734" s="4"/>
      <c r="G1734" s="4"/>
      <c r="H1734" s="4"/>
      <c r="I1734" s="4"/>
      <c r="J1734" s="4" t="str">
        <f t="shared" si="58"/>
        <v/>
      </c>
      <c r="K1734" s="4"/>
      <c r="L1734" s="4" t="str">
        <f t="array" ref="L1734">(IF(ISERROR(INDEX(Table45[[#All],[Mean years of education (years)]],MATCH(MAX(IF(Table45[[#All],[Country]]=B1734,Table45[[#All],[Year]],0)),IF(Table45[[#All],[Country]]=B1734,Table45[[#All],[Year]],"")))),"",INDEX(Table45[[#All],[Mean years of education (years)]],MATCH(MAX(IF(Table45[[#All],[Country]]=B1734,Table45[[#All],[Year]],0)),IF(Table45[[#All],[Country]]=B1734,Table45[[#All],[Year]],"")))))</f>
        <v/>
      </c>
      <c r="M1734" s="4" t="str">
        <f t="shared" si="59"/>
        <v/>
      </c>
    </row>
    <row r="1735" spans="1:13" ht="30.6" x14ac:dyDescent="0.25">
      <c r="A1735" s="2" t="s">
        <v>216</v>
      </c>
      <c r="B1735" s="2" t="s">
        <v>184</v>
      </c>
      <c r="C1735" s="3">
        <v>7.1289400000000001</v>
      </c>
      <c r="D1735" s="3"/>
      <c r="E1735" s="3">
        <v>6.3337500000000002</v>
      </c>
      <c r="F1735" s="3"/>
      <c r="G1735" s="3"/>
      <c r="H1735" s="3"/>
      <c r="I1735" s="3"/>
      <c r="J1735" s="3">
        <f t="shared" si="58"/>
        <v>6.3337500000000002</v>
      </c>
      <c r="K1735" s="3"/>
      <c r="L1735" s="3">
        <f t="array" ref="L1735">(IF(ISERROR(INDEX(Table45[[#All],[Mean years of education (years)]],MATCH(MAX(IF(Table45[[#All],[Country]]=B1735,Table45[[#All],[Year]],0)),IF(Table45[[#All],[Country]]=B1735,Table45[[#All],[Year]],"")))),"",INDEX(Table45[[#All],[Mean years of education (years)]],MATCH(MAX(IF(Table45[[#All],[Country]]=B1735,Table45[[#All],[Year]],0)),IF(Table45[[#All],[Country]]=B1735,Table45[[#All],[Year]],"")))))</f>
        <v>7.5750400000000004</v>
      </c>
      <c r="M1735" s="3">
        <f t="shared" si="59"/>
        <v>6.3337500000000002</v>
      </c>
    </row>
    <row r="1736" spans="1:13" ht="30.6" x14ac:dyDescent="0.25">
      <c r="A1736" s="2" t="s">
        <v>216</v>
      </c>
      <c r="B1736" s="2" t="s">
        <v>185</v>
      </c>
      <c r="C1736" s="4"/>
      <c r="D1736" s="4"/>
      <c r="E1736" s="4"/>
      <c r="F1736" s="4"/>
      <c r="G1736" s="4"/>
      <c r="H1736" s="4"/>
      <c r="I1736" s="4"/>
      <c r="J1736" s="4" t="str">
        <f t="shared" si="58"/>
        <v/>
      </c>
      <c r="K1736" s="4"/>
      <c r="L1736" s="4">
        <f t="array" ref="L1736">(IF(ISERROR(INDEX(Table45[[#All],[Mean years of education (years)]],MATCH(MAX(IF(Table45[[#All],[Country]]=B1736,Table45[[#All],[Year]],0)),IF(Table45[[#All],[Country]]=B1736,Table45[[#All],[Year]],"")))),"",INDEX(Table45[[#All],[Mean years of education (years)]],MATCH(MAX(IF(Table45[[#All],[Country]]=B1736,Table45[[#All],[Year]],0)),IF(Table45[[#All],[Country]]=B1736,Table45[[#All],[Year]],"")))))</f>
        <v>13.66409</v>
      </c>
      <c r="M1736" s="4">
        <f t="shared" si="59"/>
        <v>13.66409</v>
      </c>
    </row>
    <row r="1737" spans="1:13" ht="30.6" x14ac:dyDescent="0.25">
      <c r="A1737" s="2" t="s">
        <v>216</v>
      </c>
      <c r="B1737" s="2" t="s">
        <v>186</v>
      </c>
      <c r="C1737" s="3"/>
      <c r="D1737" s="3"/>
      <c r="E1737" s="3"/>
      <c r="F1737" s="3"/>
      <c r="G1737" s="3"/>
      <c r="H1737" s="3"/>
      <c r="I1737" s="3"/>
      <c r="J1737" s="3" t="str">
        <f t="shared" si="58"/>
        <v/>
      </c>
      <c r="K1737" s="3"/>
      <c r="L1737" s="3" t="str">
        <f t="array" ref="L1737">(IF(ISERROR(INDEX(Table45[[#All],[Mean years of education (years)]],MATCH(MAX(IF(Table45[[#All],[Country]]=B1737,Table45[[#All],[Year]],0)),IF(Table45[[#All],[Country]]=B1737,Table45[[#All],[Year]],"")))),"",INDEX(Table45[[#All],[Mean years of education (years)]],MATCH(MAX(IF(Table45[[#All],[Country]]=B1737,Table45[[#All],[Year]],0)),IF(Table45[[#All],[Country]]=B1737,Table45[[#All],[Year]],"")))))</f>
        <v/>
      </c>
      <c r="M1737" s="3" t="str">
        <f t="shared" si="59"/>
        <v/>
      </c>
    </row>
    <row r="1738" spans="1:13" ht="20.399999999999999" x14ac:dyDescent="0.25">
      <c r="A1738" s="2" t="s">
        <v>207</v>
      </c>
      <c r="B1738" s="2" t="s">
        <v>175</v>
      </c>
      <c r="C1738" s="4"/>
      <c r="D1738" s="6">
        <v>98.399510000000006</v>
      </c>
      <c r="E1738" s="4"/>
      <c r="F1738" s="4"/>
      <c r="G1738" s="4"/>
      <c r="H1738" s="4"/>
      <c r="I1738" s="4"/>
      <c r="J1738" s="4">
        <f t="shared" si="58"/>
        <v>98.399510000000006</v>
      </c>
      <c r="K1738" s="4"/>
      <c r="L1738" s="4">
        <f t="array" ref="L1738">(IF(ISERROR(INDEX(Table34[Primary completion rate (%)],MATCH(MAX(IF(Table34[Country]=B1738,Table34[Year],0)),IF(Table34[Country]=B1738,Table34[Year],"")))),"",INDEX(Table34[Primary completion rate (%)],MATCH(MAX(IF(Table34[Country]=B1738,Table34[Year],0)),IF(Table34[Country]=B1738,Table34[Year],"")))*100))</f>
        <v>97.205249999999992</v>
      </c>
      <c r="M1738" s="4">
        <f t="shared" si="59"/>
        <v>98.399510000000006</v>
      </c>
    </row>
    <row r="1739" spans="1:13" ht="30.6" x14ac:dyDescent="0.25">
      <c r="A1739" s="2" t="s">
        <v>216</v>
      </c>
      <c r="B1739" s="2" t="s">
        <v>188</v>
      </c>
      <c r="C1739" s="3"/>
      <c r="D1739" s="3"/>
      <c r="E1739" s="3">
        <v>6.0924899999999997</v>
      </c>
      <c r="F1739" s="3"/>
      <c r="G1739" s="3"/>
      <c r="H1739" s="3"/>
      <c r="I1739" s="3"/>
      <c r="J1739" s="3">
        <f t="shared" si="58"/>
        <v>6.0924899999999997</v>
      </c>
      <c r="K1739" s="3"/>
      <c r="L1739" s="3">
        <f t="array" ref="L1739">(IF(ISERROR(INDEX(Table45[[#All],[Mean years of education (years)]],MATCH(MAX(IF(Table45[[#All],[Country]]=B1739,Table45[[#All],[Year]],0)),IF(Table45[[#All],[Country]]=B1739,Table45[[#All],[Year]],"")))),"",INDEX(Table45[[#All],[Mean years of education (years)]],MATCH(MAX(IF(Table45[[#All],[Country]]=B1739,Table45[[#All],[Year]],0)),IF(Table45[[#All],[Country]]=B1739,Table45[[#All],[Year]],"")))))</f>
        <v>6.7363340000000003</v>
      </c>
      <c r="M1739" s="3">
        <f t="shared" si="59"/>
        <v>6.0924899999999997</v>
      </c>
    </row>
    <row r="1740" spans="1:13" ht="30.6" x14ac:dyDescent="0.25">
      <c r="A1740" s="2" t="s">
        <v>216</v>
      </c>
      <c r="B1740" s="2" t="s">
        <v>189</v>
      </c>
      <c r="C1740" s="4">
        <v>13.33662</v>
      </c>
      <c r="D1740" s="4">
        <v>13.39213</v>
      </c>
      <c r="E1740" s="4">
        <v>13.430720000000001</v>
      </c>
      <c r="F1740" s="4">
        <v>13.471970000000001</v>
      </c>
      <c r="G1740" s="4">
        <v>13.48133</v>
      </c>
      <c r="H1740" s="4">
        <v>13.49591</v>
      </c>
      <c r="I1740" s="4"/>
      <c r="J1740" s="4">
        <f t="shared" si="58"/>
        <v>13.49591</v>
      </c>
      <c r="K1740" s="4"/>
      <c r="L1740" s="4" t="str">
        <f t="array" ref="L1740">(IF(ISBLANK(INDEX(Table45[[#All],[Mean years of education (years)]],MATCH(MAX(IF(Table45[[#All],[Country]]=B1740,Table45[[#All],[Year]],0)),IF(Table45[[#All],[Country]]=B1740,Table45[[#All],[Year]],"")))),"",INDEX(Table45[[#All],[Mean years of education (years)]],MATCH(MAX(IF(Table45[[#All],[Country]]=B1740,Table45[[#All],[Year]],0)),IF(Table45[[#All],[Country]]=B1740,Table45[[#All],[Year]],"")))))</f>
        <v/>
      </c>
      <c r="M1740" s="4">
        <f t="shared" si="59"/>
        <v>13.49591</v>
      </c>
    </row>
    <row r="1741" spans="1:13" ht="30.6" x14ac:dyDescent="0.25">
      <c r="A1741" s="2" t="s">
        <v>216</v>
      </c>
      <c r="B1741" s="2" t="s">
        <v>190</v>
      </c>
      <c r="C1741" s="3">
        <v>8.1246299999999998</v>
      </c>
      <c r="D1741" s="3">
        <v>8.1510200000000008</v>
      </c>
      <c r="E1741" s="3">
        <v>8.20444</v>
      </c>
      <c r="F1741" s="3">
        <v>8.2735900000000004</v>
      </c>
      <c r="G1741" s="3">
        <v>8.33887</v>
      </c>
      <c r="H1741" s="3">
        <v>8.39419</v>
      </c>
      <c r="I1741" s="3"/>
      <c r="J1741" s="3">
        <f t="shared" si="58"/>
        <v>8.39419</v>
      </c>
      <c r="K1741" s="3"/>
      <c r="L1741" s="3">
        <f t="array" ref="L1741">(IF(ISERROR(INDEX(Table45[[#All],[Mean years of education (years)]],MATCH(MAX(IF(Table45[[#All],[Country]]=B1741,Table45[[#All],[Year]],0)),IF(Table45[[#All],[Country]]=B1741,Table45[[#All],[Year]],"")))),"",INDEX(Table45[[#All],[Mean years of education (years)]],MATCH(MAX(IF(Table45[[#All],[Country]]=B1741,Table45[[#All],[Year]],0)),IF(Table45[[#All],[Country]]=B1741,Table45[[#All],[Year]],"")))))</f>
        <v>10.500030000000001</v>
      </c>
      <c r="M1741" s="3">
        <f t="shared" si="59"/>
        <v>8.39419</v>
      </c>
    </row>
    <row r="1742" spans="1:13" ht="30.6" x14ac:dyDescent="0.25">
      <c r="A1742" s="2" t="s">
        <v>216</v>
      </c>
      <c r="B1742" s="2" t="s">
        <v>191</v>
      </c>
      <c r="C1742" s="4"/>
      <c r="D1742" s="4"/>
      <c r="E1742" s="4"/>
      <c r="F1742" s="4">
        <v>11.47641</v>
      </c>
      <c r="G1742" s="4">
        <v>11.53852</v>
      </c>
      <c r="H1742" s="4">
        <v>11.55514</v>
      </c>
      <c r="I1742" s="4"/>
      <c r="J1742" s="4">
        <f t="shared" si="58"/>
        <v>11.55514</v>
      </c>
      <c r="K1742" s="4"/>
      <c r="L1742" s="4" t="str">
        <f t="array" ref="L1742">(IF(ISERROR(INDEX(Table45[[#All],[Mean years of education (years)]],MATCH(MAX(IF(Table45[[#All],[Country]]=B1742,Table45[[#All],[Year]],0)),IF(Table45[[#All],[Country]]=B1742,Table45[[#All],[Year]],"")))),"",INDEX(Table45[[#All],[Mean years of education (years)]],MATCH(MAX(IF(Table45[[#All],[Country]]=B1742,Table45[[#All],[Year]],0)),IF(Table45[[#All],[Country]]=B1742,Table45[[#All],[Year]],"")))))</f>
        <v/>
      </c>
      <c r="M1742" s="4">
        <f t="shared" si="59"/>
        <v>11.55514</v>
      </c>
    </row>
    <row r="1743" spans="1:13" ht="30.6" x14ac:dyDescent="0.25">
      <c r="A1743" s="2" t="s">
        <v>216</v>
      </c>
      <c r="B1743" s="2" t="s">
        <v>192</v>
      </c>
      <c r="C1743" s="3"/>
      <c r="D1743" s="3"/>
      <c r="E1743" s="3"/>
      <c r="F1743" s="3"/>
      <c r="G1743" s="3"/>
      <c r="H1743" s="3"/>
      <c r="I1743" s="3"/>
      <c r="J1743" s="3" t="str">
        <f t="shared" si="58"/>
        <v/>
      </c>
      <c r="K1743" s="3"/>
      <c r="L1743" s="3" t="str">
        <f t="array" ref="L1743">(IF(ISERROR(INDEX(Table45[[#All],[Mean years of education (years)]],MATCH(MAX(IF(Table45[[#All],[Country]]=B1743,Table45[[#All],[Year]],0)),IF(Table45[[#All],[Country]]=B1743,Table45[[#All],[Year]],"")))),"",INDEX(Table45[[#All],[Mean years of education (years)]],MATCH(MAX(IF(Table45[[#All],[Country]]=B1743,Table45[[#All],[Year]],0)),IF(Table45[[#All],[Country]]=B1743,Table45[[#All],[Year]],"")))))</f>
        <v/>
      </c>
      <c r="M1743" s="3" t="str">
        <f t="shared" si="59"/>
        <v/>
      </c>
    </row>
    <row r="1744" spans="1:13" ht="30.6" x14ac:dyDescent="0.25">
      <c r="A1744" s="2" t="s">
        <v>216</v>
      </c>
      <c r="B1744" s="2" t="s">
        <v>193</v>
      </c>
      <c r="C1744" s="4"/>
      <c r="D1744" s="4">
        <v>9.2209400000000006</v>
      </c>
      <c r="E1744" s="4"/>
      <c r="F1744" s="4"/>
      <c r="G1744" s="4"/>
      <c r="H1744" s="4">
        <v>9.6456099999999996</v>
      </c>
      <c r="I1744" s="4"/>
      <c r="J1744" s="4">
        <f t="shared" si="58"/>
        <v>9.6456099999999996</v>
      </c>
      <c r="K1744" s="4"/>
      <c r="L1744" s="4" t="str">
        <f t="array" ref="L1744">(IF(ISERROR(INDEX(Table45[[#All],[Mean years of education (years)]],MATCH(MAX(IF(Table45[[#All],[Country]]=B1744,Table45[[#All],[Year]],0)),IF(Table45[[#All],[Country]]=B1744,Table45[[#All],[Year]],"")))),"",INDEX(Table45[[#All],[Mean years of education (years)]],MATCH(MAX(IF(Table45[[#All],[Country]]=B1744,Table45[[#All],[Year]],0)),IF(Table45[[#All],[Country]]=B1744,Table45[[#All],[Year]],"")))))</f>
        <v/>
      </c>
      <c r="M1744" s="4">
        <f t="shared" si="59"/>
        <v>9.6456099999999996</v>
      </c>
    </row>
    <row r="1745" spans="1:13" ht="30.6" x14ac:dyDescent="0.25">
      <c r="A1745" s="2" t="s">
        <v>216</v>
      </c>
      <c r="B1745" s="2" t="s">
        <v>194</v>
      </c>
      <c r="C1745" s="3"/>
      <c r="D1745" s="3"/>
      <c r="E1745" s="3"/>
      <c r="F1745" s="3"/>
      <c r="G1745" s="3"/>
      <c r="H1745" s="3"/>
      <c r="I1745" s="3"/>
      <c r="J1745" s="3" t="str">
        <f t="shared" si="58"/>
        <v/>
      </c>
      <c r="K1745" s="3"/>
      <c r="L1745" s="3">
        <f t="array" ref="L1745">(IF(ISERROR(INDEX(Table45[[#All],[Mean years of education (years)]],MATCH(MAX(IF(Table45[[#All],[Country]]=B1745,Table45[[#All],[Year]],0)),IF(Table45[[#All],[Country]]=B1745,Table45[[#All],[Year]],"")))),"",INDEX(Table45[[#All],[Mean years of education (years)]],MATCH(MAX(IF(Table45[[#All],[Country]]=B1745,Table45[[#All],[Year]],0)),IF(Table45[[#All],[Country]]=B1745,Table45[[#All],[Year]],"")))))</f>
        <v>10.36192</v>
      </c>
      <c r="M1745" s="3">
        <f t="shared" si="59"/>
        <v>10.36192</v>
      </c>
    </row>
    <row r="1746" spans="1:13" ht="30.6" x14ac:dyDescent="0.25">
      <c r="A1746" s="2" t="s">
        <v>216</v>
      </c>
      <c r="B1746" s="2" t="s">
        <v>195</v>
      </c>
      <c r="C1746" s="4"/>
      <c r="D1746" s="4"/>
      <c r="E1746" s="4"/>
      <c r="F1746" s="4"/>
      <c r="G1746" s="4"/>
      <c r="H1746" s="4"/>
      <c r="I1746" s="4"/>
      <c r="J1746" s="4" t="str">
        <f t="shared" si="58"/>
        <v/>
      </c>
      <c r="K1746" s="4"/>
      <c r="L1746" s="4">
        <f t="array" ref="L1746">(IF(ISERROR(INDEX(Table45[[#All],[Mean years of education (years)]],MATCH(MAX(IF(Table45[[#All],[Country]]=B1746,Table45[[#All],[Year]],0)),IF(Table45[[#All],[Country]]=B1746,Table45[[#All],[Year]],"")))),"",INDEX(Table45[[#All],[Mean years of education (years)]],MATCH(MAX(IF(Table45[[#All],[Country]]=B1746,Table45[[#All],[Year]],0)),IF(Table45[[#All],[Country]]=B1746,Table45[[#All],[Year]],"")))))</f>
        <v>8.7702480000000005</v>
      </c>
      <c r="M1746" s="4">
        <f t="shared" si="59"/>
        <v>8.7702480000000005</v>
      </c>
    </row>
    <row r="1747" spans="1:13" ht="30.6" x14ac:dyDescent="0.25">
      <c r="A1747" s="2" t="s">
        <v>216</v>
      </c>
      <c r="B1747" s="2" t="s">
        <v>196</v>
      </c>
      <c r="C1747" s="3"/>
      <c r="D1747" s="3"/>
      <c r="E1747" s="3"/>
      <c r="F1747" s="3"/>
      <c r="G1747" s="3"/>
      <c r="H1747" s="3"/>
      <c r="I1747" s="3"/>
      <c r="J1747" s="3" t="str">
        <f t="shared" si="58"/>
        <v/>
      </c>
      <c r="K1747" s="3"/>
      <c r="L1747" s="3">
        <f t="array" ref="L1747">(IF(ISERROR(INDEX(Table45[[#All],[Mean years of education (years)]],MATCH(MAX(IF(Table45[[#All],[Country]]=B1747,Table45[[#All],[Year]],0)),IF(Table45[[#All],[Country]]=B1747,Table45[[#All],[Year]],"")))),"",INDEX(Table45[[#All],[Mean years of education (years)]],MATCH(MAX(IF(Table45[[#All],[Country]]=B1747,Table45[[#All],[Year]],0)),IF(Table45[[#All],[Country]]=B1747,Table45[[#All],[Year]],"")))))</f>
        <v>9.0181950000000004</v>
      </c>
      <c r="M1747" s="3">
        <f t="shared" si="59"/>
        <v>9.0181950000000004</v>
      </c>
    </row>
    <row r="1748" spans="1:13" ht="30.6" x14ac:dyDescent="0.25">
      <c r="A1748" s="2" t="s">
        <v>216</v>
      </c>
      <c r="B1748" s="2" t="s">
        <v>197</v>
      </c>
      <c r="C1748" s="4"/>
      <c r="D1748" s="4"/>
      <c r="E1748" s="4">
        <v>8.1994600000000002</v>
      </c>
      <c r="F1748" s="4"/>
      <c r="G1748" s="4">
        <v>8.9050999999999991</v>
      </c>
      <c r="H1748" s="4"/>
      <c r="I1748" s="4"/>
      <c r="J1748" s="4">
        <f t="shared" si="58"/>
        <v>8.9050999999999991</v>
      </c>
      <c r="K1748" s="4"/>
      <c r="L1748" s="4">
        <f t="array" ref="L1748">(IF(ISERROR(INDEX(Table45[[#All],[Mean years of education (years)]],MATCH(MAX(IF(Table45[[#All],[Country]]=B1748,Table45[[#All],[Year]],0)),IF(Table45[[#All],[Country]]=B1748,Table45[[#All],[Year]],"")))),"",INDEX(Table45[[#All],[Mean years of education (years)]],MATCH(MAX(IF(Table45[[#All],[Country]]=B1748,Table45[[#All],[Year]],0)),IF(Table45[[#All],[Country]]=B1748,Table45[[#All],[Year]],"")))))</f>
        <v>9.5791690000000003</v>
      </c>
      <c r="M1748" s="4">
        <f t="shared" si="59"/>
        <v>8.9050999999999991</v>
      </c>
    </row>
    <row r="1749" spans="1:13" ht="30.6" x14ac:dyDescent="0.25">
      <c r="A1749" s="2" t="s">
        <v>217</v>
      </c>
      <c r="B1749" s="2" t="s">
        <v>4</v>
      </c>
      <c r="C1749" s="3"/>
      <c r="D1749" s="3"/>
      <c r="E1749" s="3"/>
      <c r="F1749" s="3"/>
      <c r="G1749" s="3"/>
      <c r="H1749" s="3"/>
      <c r="I1749" s="3"/>
      <c r="J1749" s="3" t="str">
        <f t="shared" si="58"/>
        <v/>
      </c>
      <c r="K1749" s="3"/>
      <c r="L1749" s="3"/>
      <c r="M1749" s="3" t="str">
        <f t="shared" si="59"/>
        <v/>
      </c>
    </row>
    <row r="1750" spans="1:13" ht="30.6" x14ac:dyDescent="0.25">
      <c r="A1750" s="2" t="s">
        <v>217</v>
      </c>
      <c r="B1750" s="2" t="s">
        <v>5</v>
      </c>
      <c r="C1750" s="4"/>
      <c r="D1750" s="4"/>
      <c r="E1750" s="4"/>
      <c r="F1750" s="4"/>
      <c r="G1750" s="4"/>
      <c r="H1750" s="4"/>
      <c r="I1750" s="4"/>
      <c r="J1750" s="4" t="str">
        <f t="shared" si="58"/>
        <v/>
      </c>
      <c r="K1750" s="4"/>
      <c r="L1750" s="4"/>
      <c r="M1750" s="4" t="str">
        <f t="shared" si="59"/>
        <v/>
      </c>
    </row>
    <row r="1751" spans="1:13" ht="30.6" x14ac:dyDescent="0.25">
      <c r="A1751" s="2" t="s">
        <v>217</v>
      </c>
      <c r="B1751" s="2" t="s">
        <v>6</v>
      </c>
      <c r="C1751" s="3"/>
      <c r="D1751" s="3"/>
      <c r="E1751" s="3"/>
      <c r="F1751" s="3"/>
      <c r="G1751" s="3">
        <v>100</v>
      </c>
      <c r="H1751" s="3">
        <v>100</v>
      </c>
      <c r="I1751" s="3"/>
      <c r="J1751" s="3">
        <f t="shared" si="58"/>
        <v>100</v>
      </c>
      <c r="K1751" s="3"/>
      <c r="L1751" s="3"/>
      <c r="M1751" s="3">
        <f t="shared" si="59"/>
        <v>100</v>
      </c>
    </row>
    <row r="1752" spans="1:13" ht="30.6" x14ac:dyDescent="0.25">
      <c r="A1752" s="2" t="s">
        <v>217</v>
      </c>
      <c r="B1752" s="2" t="s">
        <v>7</v>
      </c>
      <c r="C1752" s="4">
        <v>100</v>
      </c>
      <c r="D1752" s="4">
        <v>100</v>
      </c>
      <c r="E1752" s="4">
        <v>100</v>
      </c>
      <c r="F1752" s="4">
        <v>100</v>
      </c>
      <c r="G1752" s="4">
        <v>100</v>
      </c>
      <c r="H1752" s="4">
        <v>100</v>
      </c>
      <c r="I1752" s="4"/>
      <c r="J1752" s="4">
        <f t="shared" si="58"/>
        <v>100</v>
      </c>
      <c r="K1752" s="4"/>
      <c r="L1752" s="4"/>
      <c r="M1752" s="4">
        <f t="shared" si="59"/>
        <v>100</v>
      </c>
    </row>
    <row r="1753" spans="1:13" ht="30.6" x14ac:dyDescent="0.25">
      <c r="A1753" s="2" t="s">
        <v>217</v>
      </c>
      <c r="B1753" s="2" t="s">
        <v>8</v>
      </c>
      <c r="C1753" s="3"/>
      <c r="D1753" s="3">
        <v>47.486420000000003</v>
      </c>
      <c r="E1753" s="3"/>
      <c r="F1753" s="3"/>
      <c r="G1753" s="3"/>
      <c r="H1753" s="3"/>
      <c r="I1753" s="3"/>
      <c r="J1753" s="3">
        <f t="shared" si="58"/>
        <v>47.486420000000003</v>
      </c>
      <c r="K1753" s="3"/>
      <c r="L1753" s="3"/>
      <c r="M1753" s="3">
        <f t="shared" si="59"/>
        <v>47.486420000000003</v>
      </c>
    </row>
    <row r="1754" spans="1:13" ht="30.6" x14ac:dyDescent="0.25">
      <c r="A1754" s="2" t="s">
        <v>217</v>
      </c>
      <c r="B1754" s="2" t="s">
        <v>9</v>
      </c>
      <c r="C1754" s="4">
        <v>54.752339999999997</v>
      </c>
      <c r="D1754" s="4">
        <v>64.839569999999995</v>
      </c>
      <c r="E1754" s="4">
        <v>60.132449999999999</v>
      </c>
      <c r="F1754" s="4"/>
      <c r="G1754" s="4">
        <v>70.16807</v>
      </c>
      <c r="H1754" s="4">
        <v>65.291610000000006</v>
      </c>
      <c r="I1754" s="4"/>
      <c r="J1754" s="4">
        <f t="shared" si="58"/>
        <v>65.291610000000006</v>
      </c>
      <c r="K1754" s="4"/>
      <c r="L1754" s="4"/>
      <c r="M1754" s="4">
        <f t="shared" si="59"/>
        <v>65.291610000000006</v>
      </c>
    </row>
    <row r="1755" spans="1:13" ht="30.6" x14ac:dyDescent="0.25">
      <c r="A1755" s="2" t="s">
        <v>217</v>
      </c>
      <c r="B1755" s="2" t="s">
        <v>10</v>
      </c>
      <c r="C1755" s="3"/>
      <c r="D1755" s="3"/>
      <c r="E1755" s="3"/>
      <c r="F1755" s="3"/>
      <c r="G1755" s="3"/>
      <c r="H1755" s="3"/>
      <c r="I1755" s="3"/>
      <c r="J1755" s="3" t="str">
        <f t="shared" si="58"/>
        <v/>
      </c>
      <c r="K1755" s="3"/>
      <c r="L1755" s="3"/>
      <c r="M1755" s="3" t="str">
        <f t="shared" si="59"/>
        <v/>
      </c>
    </row>
    <row r="1756" spans="1:13" ht="30.6" x14ac:dyDescent="0.25">
      <c r="A1756" s="2" t="s">
        <v>217</v>
      </c>
      <c r="B1756" s="2" t="s">
        <v>11</v>
      </c>
      <c r="C1756" s="4"/>
      <c r="D1756" s="4"/>
      <c r="E1756" s="4"/>
      <c r="F1756" s="4"/>
      <c r="G1756" s="4"/>
      <c r="H1756" s="4"/>
      <c r="I1756" s="4"/>
      <c r="J1756" s="4" t="str">
        <f t="shared" si="58"/>
        <v/>
      </c>
      <c r="K1756" s="4"/>
      <c r="L1756" s="4"/>
      <c r="M1756" s="4" t="str">
        <f t="shared" si="59"/>
        <v/>
      </c>
    </row>
    <row r="1757" spans="1:13" ht="30.6" x14ac:dyDescent="0.25">
      <c r="A1757" s="2" t="s">
        <v>217</v>
      </c>
      <c r="B1757" s="2" t="s">
        <v>12</v>
      </c>
      <c r="C1757" s="3"/>
      <c r="D1757" s="3"/>
      <c r="E1757" s="3"/>
      <c r="F1757" s="3"/>
      <c r="G1757" s="3"/>
      <c r="H1757" s="3"/>
      <c r="I1757" s="3"/>
      <c r="J1757" s="3" t="str">
        <f t="shared" si="58"/>
        <v/>
      </c>
      <c r="K1757" s="3"/>
      <c r="L1757" s="3"/>
      <c r="M1757" s="3" t="str">
        <f t="shared" si="59"/>
        <v/>
      </c>
    </row>
    <row r="1758" spans="1:13" ht="30.6" x14ac:dyDescent="0.25">
      <c r="A1758" s="2" t="s">
        <v>217</v>
      </c>
      <c r="B1758" s="2" t="s">
        <v>13</v>
      </c>
      <c r="C1758" s="4"/>
      <c r="D1758" s="4"/>
      <c r="E1758" s="4"/>
      <c r="F1758" s="4"/>
      <c r="G1758" s="4"/>
      <c r="H1758" s="4"/>
      <c r="I1758" s="4"/>
      <c r="J1758" s="4" t="str">
        <f t="shared" si="58"/>
        <v/>
      </c>
      <c r="K1758" s="4"/>
      <c r="L1758" s="4"/>
      <c r="M1758" s="4" t="str">
        <f t="shared" si="59"/>
        <v/>
      </c>
    </row>
    <row r="1759" spans="1:13" ht="30.6" x14ac:dyDescent="0.25">
      <c r="A1759" s="2" t="s">
        <v>217</v>
      </c>
      <c r="B1759" s="2" t="s">
        <v>14</v>
      </c>
      <c r="C1759" s="3">
        <v>99.97936</v>
      </c>
      <c r="D1759" s="3">
        <v>99.988439999999997</v>
      </c>
      <c r="E1759" s="3">
        <v>99.992720000000006</v>
      </c>
      <c r="F1759" s="3">
        <v>99.568420000000003</v>
      </c>
      <c r="G1759" s="3">
        <v>99.568420000000003</v>
      </c>
      <c r="H1759" s="3">
        <v>99.279939999999996</v>
      </c>
      <c r="I1759" s="3"/>
      <c r="J1759" s="3">
        <f t="shared" si="58"/>
        <v>99.279939999999996</v>
      </c>
      <c r="K1759" s="3"/>
      <c r="L1759" s="3"/>
      <c r="M1759" s="3">
        <f t="shared" si="59"/>
        <v>99.279939999999996</v>
      </c>
    </row>
    <row r="1760" spans="1:13" ht="30.6" x14ac:dyDescent="0.25">
      <c r="A1760" s="2" t="s">
        <v>217</v>
      </c>
      <c r="B1760" s="2" t="s">
        <v>15</v>
      </c>
      <c r="C1760" s="4">
        <v>91.54871</v>
      </c>
      <c r="D1760" s="4"/>
      <c r="E1760" s="4"/>
      <c r="F1760" s="4"/>
      <c r="G1760" s="4"/>
      <c r="H1760" s="4"/>
      <c r="I1760" s="4"/>
      <c r="J1760" s="4">
        <f t="shared" si="58"/>
        <v>91.54871</v>
      </c>
      <c r="K1760" s="4"/>
      <c r="L1760" s="4"/>
      <c r="M1760" s="4">
        <f t="shared" si="59"/>
        <v>91.54871</v>
      </c>
    </row>
    <row r="1761" spans="1:13" ht="30.6" x14ac:dyDescent="0.25">
      <c r="A1761" s="2" t="s">
        <v>217</v>
      </c>
      <c r="B1761" s="2" t="s">
        <v>16</v>
      </c>
      <c r="C1761" s="3"/>
      <c r="D1761" s="3">
        <v>80.335980000000006</v>
      </c>
      <c r="E1761" s="3">
        <v>82.062340000000006</v>
      </c>
      <c r="F1761" s="3">
        <v>82.194220000000001</v>
      </c>
      <c r="G1761" s="3">
        <v>82.767539999999997</v>
      </c>
      <c r="H1761" s="3">
        <v>82.481830000000002</v>
      </c>
      <c r="I1761" s="3"/>
      <c r="J1761" s="3">
        <f t="shared" si="58"/>
        <v>82.481830000000002</v>
      </c>
      <c r="K1761" s="3"/>
      <c r="L1761" s="3"/>
      <c r="M1761" s="3">
        <f t="shared" si="59"/>
        <v>82.481830000000002</v>
      </c>
    </row>
    <row r="1762" spans="1:13" ht="30.6" x14ac:dyDescent="0.25">
      <c r="A1762" s="2" t="s">
        <v>217</v>
      </c>
      <c r="B1762" s="2" t="s">
        <v>17</v>
      </c>
      <c r="C1762" s="4"/>
      <c r="D1762" s="4">
        <v>57.73415</v>
      </c>
      <c r="E1762" s="4"/>
      <c r="F1762" s="4"/>
      <c r="G1762" s="4"/>
      <c r="H1762" s="4">
        <v>47.579000000000001</v>
      </c>
      <c r="I1762" s="4"/>
      <c r="J1762" s="4">
        <f t="shared" si="58"/>
        <v>47.579000000000001</v>
      </c>
      <c r="K1762" s="4"/>
      <c r="L1762" s="4"/>
      <c r="M1762" s="4">
        <f t="shared" si="59"/>
        <v>47.579000000000001</v>
      </c>
    </row>
    <row r="1763" spans="1:13" ht="30.6" x14ac:dyDescent="0.25">
      <c r="A1763" s="2" t="s">
        <v>217</v>
      </c>
      <c r="B1763" s="2" t="s">
        <v>18</v>
      </c>
      <c r="C1763" s="3">
        <v>58.495980000000003</v>
      </c>
      <c r="D1763" s="3">
        <v>55.406979999999997</v>
      </c>
      <c r="E1763" s="3"/>
      <c r="F1763" s="3"/>
      <c r="G1763" s="3">
        <v>100</v>
      </c>
      <c r="H1763" s="3"/>
      <c r="I1763" s="3"/>
      <c r="J1763" s="3">
        <f t="shared" si="58"/>
        <v>100</v>
      </c>
      <c r="K1763" s="3"/>
      <c r="L1763" s="3"/>
      <c r="M1763" s="3">
        <f t="shared" si="59"/>
        <v>100</v>
      </c>
    </row>
    <row r="1764" spans="1:13" ht="30.6" x14ac:dyDescent="0.25">
      <c r="A1764" s="2" t="s">
        <v>217</v>
      </c>
      <c r="B1764" s="2" t="s">
        <v>19</v>
      </c>
      <c r="C1764" s="4">
        <v>99.761579999999995</v>
      </c>
      <c r="D1764" s="4">
        <v>99.877350000000007</v>
      </c>
      <c r="E1764" s="4">
        <v>99.643990000000002</v>
      </c>
      <c r="F1764" s="4">
        <v>99.628510000000006</v>
      </c>
      <c r="G1764" s="4">
        <v>99.437070000000006</v>
      </c>
      <c r="H1764" s="4">
        <v>99.387169999999998</v>
      </c>
      <c r="I1764" s="4"/>
      <c r="J1764" s="4">
        <f t="shared" si="58"/>
        <v>99.387169999999998</v>
      </c>
      <c r="K1764" s="4"/>
      <c r="L1764" s="4"/>
      <c r="M1764" s="4">
        <f t="shared" si="59"/>
        <v>99.387169999999998</v>
      </c>
    </row>
    <row r="1765" spans="1:13" ht="30.6" x14ac:dyDescent="0.25">
      <c r="A1765" s="2" t="s">
        <v>217</v>
      </c>
      <c r="B1765" s="2" t="s">
        <v>20</v>
      </c>
      <c r="C1765" s="3"/>
      <c r="D1765" s="3"/>
      <c r="E1765" s="3"/>
      <c r="F1765" s="3"/>
      <c r="G1765" s="3"/>
      <c r="H1765" s="3"/>
      <c r="I1765" s="3"/>
      <c r="J1765" s="3" t="str">
        <f t="shared" si="58"/>
        <v/>
      </c>
      <c r="K1765" s="3"/>
      <c r="L1765" s="3"/>
      <c r="M1765" s="3" t="str">
        <f t="shared" si="59"/>
        <v/>
      </c>
    </row>
    <row r="1766" spans="1:13" ht="30.6" x14ac:dyDescent="0.25">
      <c r="A1766" s="2" t="s">
        <v>217</v>
      </c>
      <c r="B1766" s="2" t="s">
        <v>21</v>
      </c>
      <c r="C1766" s="4">
        <v>45.204900000000002</v>
      </c>
      <c r="D1766" s="4">
        <v>47.511499999999998</v>
      </c>
      <c r="E1766" s="4">
        <v>54.344329999999999</v>
      </c>
      <c r="F1766" s="4">
        <v>48.776299999999999</v>
      </c>
      <c r="G1766" s="4">
        <v>60.749679999999998</v>
      </c>
      <c r="H1766" s="4">
        <v>67.503919999999994</v>
      </c>
      <c r="I1766" s="4"/>
      <c r="J1766" s="4">
        <f t="shared" si="58"/>
        <v>67.503919999999994</v>
      </c>
      <c r="K1766" s="4"/>
      <c r="L1766" s="4"/>
      <c r="M1766" s="4">
        <f t="shared" si="59"/>
        <v>67.503919999999994</v>
      </c>
    </row>
    <row r="1767" spans="1:13" ht="30.6" x14ac:dyDescent="0.25">
      <c r="A1767" s="2" t="s">
        <v>217</v>
      </c>
      <c r="B1767" s="2" t="s">
        <v>22</v>
      </c>
      <c r="C1767" s="3">
        <v>42.631030000000003</v>
      </c>
      <c r="D1767" s="3">
        <v>46.889560000000003</v>
      </c>
      <c r="E1767" s="3"/>
      <c r="F1767" s="3"/>
      <c r="G1767" s="3">
        <v>67.59375</v>
      </c>
      <c r="H1767" s="3">
        <v>69.097170000000006</v>
      </c>
      <c r="I1767" s="3"/>
      <c r="J1767" s="3">
        <f t="shared" si="58"/>
        <v>69.097170000000006</v>
      </c>
      <c r="K1767" s="3"/>
      <c r="L1767" s="3"/>
      <c r="M1767" s="3">
        <f t="shared" si="59"/>
        <v>69.097170000000006</v>
      </c>
    </row>
    <row r="1768" spans="1:13" ht="30.6" x14ac:dyDescent="0.25">
      <c r="A1768" s="2" t="s">
        <v>217</v>
      </c>
      <c r="B1768" s="2" t="s">
        <v>23</v>
      </c>
      <c r="C1768" s="4"/>
      <c r="D1768" s="4"/>
      <c r="E1768" s="4"/>
      <c r="F1768" s="4"/>
      <c r="G1768" s="4"/>
      <c r="H1768" s="4"/>
      <c r="I1768" s="4">
        <v>100</v>
      </c>
      <c r="J1768" s="4">
        <f t="shared" si="58"/>
        <v>100</v>
      </c>
      <c r="K1768" s="4"/>
      <c r="L1768" s="4"/>
      <c r="M1768" s="4">
        <f t="shared" si="59"/>
        <v>100</v>
      </c>
    </row>
    <row r="1769" spans="1:13" ht="30.6" x14ac:dyDescent="0.25">
      <c r="A1769" s="2" t="s">
        <v>217</v>
      </c>
      <c r="B1769" s="2" t="s">
        <v>24</v>
      </c>
      <c r="C1769" s="3"/>
      <c r="D1769" s="3">
        <v>55.519739999999999</v>
      </c>
      <c r="E1769" s="3">
        <v>56.053579999999997</v>
      </c>
      <c r="F1769" s="3">
        <v>57.208260000000003</v>
      </c>
      <c r="G1769" s="3">
        <v>57.357469999999999</v>
      </c>
      <c r="H1769" s="3">
        <v>57.557310000000001</v>
      </c>
      <c r="I1769" s="3"/>
      <c r="J1769" s="3">
        <f t="shared" si="58"/>
        <v>57.557310000000001</v>
      </c>
      <c r="K1769" s="3"/>
      <c r="L1769" s="3"/>
      <c r="M1769" s="3">
        <f t="shared" si="59"/>
        <v>57.557310000000001</v>
      </c>
    </row>
    <row r="1770" spans="1:13" ht="30.6" x14ac:dyDescent="0.25">
      <c r="A1770" s="2" t="s">
        <v>217</v>
      </c>
      <c r="B1770" s="2" t="s">
        <v>25</v>
      </c>
      <c r="C1770" s="4"/>
      <c r="D1770" s="4"/>
      <c r="E1770" s="4"/>
      <c r="F1770" s="4"/>
      <c r="G1770" s="4"/>
      <c r="H1770" s="4"/>
      <c r="I1770" s="4"/>
      <c r="J1770" s="4" t="str">
        <f t="shared" si="58"/>
        <v/>
      </c>
      <c r="K1770" s="4"/>
      <c r="L1770" s="4"/>
      <c r="M1770" s="4" t="str">
        <f t="shared" si="59"/>
        <v/>
      </c>
    </row>
    <row r="1771" spans="1:13" ht="30.6" x14ac:dyDescent="0.25">
      <c r="A1771" s="2" t="s">
        <v>217</v>
      </c>
      <c r="B1771" s="2" t="s">
        <v>26</v>
      </c>
      <c r="C1771" s="3"/>
      <c r="D1771" s="3"/>
      <c r="E1771" s="3">
        <v>99.532839999999993</v>
      </c>
      <c r="F1771" s="3">
        <v>98.636510000000001</v>
      </c>
      <c r="G1771" s="3"/>
      <c r="H1771" s="3"/>
      <c r="I1771" s="3"/>
      <c r="J1771" s="3">
        <f t="shared" si="58"/>
        <v>98.636510000000001</v>
      </c>
      <c r="K1771" s="3"/>
      <c r="L1771" s="3"/>
      <c r="M1771" s="3">
        <f t="shared" si="59"/>
        <v>98.636510000000001</v>
      </c>
    </row>
    <row r="1772" spans="1:13" ht="30.6" x14ac:dyDescent="0.25">
      <c r="A1772" s="2" t="s">
        <v>217</v>
      </c>
      <c r="B1772" s="2" t="s">
        <v>27</v>
      </c>
      <c r="C1772" s="4"/>
      <c r="D1772" s="4"/>
      <c r="E1772" s="4"/>
      <c r="F1772" s="4"/>
      <c r="G1772" s="4"/>
      <c r="H1772" s="4"/>
      <c r="I1772" s="4"/>
      <c r="J1772" s="4" t="str">
        <f t="shared" si="58"/>
        <v/>
      </c>
      <c r="K1772" s="4"/>
      <c r="L1772" s="4"/>
      <c r="M1772" s="4" t="str">
        <f t="shared" si="59"/>
        <v/>
      </c>
    </row>
    <row r="1773" spans="1:13" ht="30.6" x14ac:dyDescent="0.25">
      <c r="A1773" s="2" t="s">
        <v>217</v>
      </c>
      <c r="B1773" s="2" t="s">
        <v>28</v>
      </c>
      <c r="C1773" s="3">
        <v>87.089320000000001</v>
      </c>
      <c r="D1773" s="3">
        <v>88.267290000000003</v>
      </c>
      <c r="E1773" s="3">
        <v>88.038629999999998</v>
      </c>
      <c r="F1773" s="3">
        <v>85.190550000000002</v>
      </c>
      <c r="G1773" s="3">
        <v>87.437560000000005</v>
      </c>
      <c r="H1773" s="3">
        <v>82.320849999999993</v>
      </c>
      <c r="I1773" s="3"/>
      <c r="J1773" s="3">
        <f t="shared" si="58"/>
        <v>82.320849999999993</v>
      </c>
      <c r="K1773" s="3"/>
      <c r="L1773" s="3"/>
      <c r="M1773" s="3">
        <f t="shared" si="59"/>
        <v>82.320849999999993</v>
      </c>
    </row>
    <row r="1774" spans="1:13" ht="30.6" x14ac:dyDescent="0.25">
      <c r="A1774" s="2" t="s">
        <v>217</v>
      </c>
      <c r="B1774" s="2" t="s">
        <v>29</v>
      </c>
      <c r="C1774" s="4"/>
      <c r="D1774" s="4"/>
      <c r="E1774" s="4"/>
      <c r="F1774" s="4"/>
      <c r="G1774" s="4"/>
      <c r="H1774" s="4"/>
      <c r="I1774" s="4"/>
      <c r="J1774" s="4" t="str">
        <f t="shared" si="58"/>
        <v/>
      </c>
      <c r="K1774" s="4"/>
      <c r="L1774" s="4"/>
      <c r="M1774" s="4" t="str">
        <f t="shared" si="59"/>
        <v/>
      </c>
    </row>
    <row r="1775" spans="1:13" ht="30.6" x14ac:dyDescent="0.25">
      <c r="A1775" s="2" t="s">
        <v>217</v>
      </c>
      <c r="B1775" s="2" t="s">
        <v>30</v>
      </c>
      <c r="C1775" s="3"/>
      <c r="D1775" s="3"/>
      <c r="E1775" s="3">
        <v>94.832480000000004</v>
      </c>
      <c r="F1775" s="3">
        <v>85.586389999999994</v>
      </c>
      <c r="G1775" s="3">
        <v>84.358599999999996</v>
      </c>
      <c r="H1775" s="3">
        <v>85.420010000000005</v>
      </c>
      <c r="I1775" s="3"/>
      <c r="J1775" s="3">
        <f t="shared" si="58"/>
        <v>85.420010000000005</v>
      </c>
      <c r="K1775" s="3"/>
      <c r="L1775" s="3"/>
      <c r="M1775" s="3">
        <f t="shared" si="59"/>
        <v>85.420010000000005</v>
      </c>
    </row>
    <row r="1776" spans="1:13" ht="30.6" x14ac:dyDescent="0.25">
      <c r="A1776" s="2" t="s">
        <v>217</v>
      </c>
      <c r="B1776" s="2" t="s">
        <v>31</v>
      </c>
      <c r="C1776" s="4"/>
      <c r="D1776" s="4">
        <v>94.181889999999996</v>
      </c>
      <c r="E1776" s="4">
        <v>94.987160000000003</v>
      </c>
      <c r="F1776" s="4"/>
      <c r="G1776" s="4">
        <v>92.151340000000005</v>
      </c>
      <c r="H1776" s="4">
        <v>100</v>
      </c>
      <c r="I1776" s="4"/>
      <c r="J1776" s="4">
        <f t="shared" si="58"/>
        <v>100</v>
      </c>
      <c r="K1776" s="4"/>
      <c r="L1776" s="4"/>
      <c r="M1776" s="4">
        <f t="shared" si="59"/>
        <v>100</v>
      </c>
    </row>
    <row r="1777" spans="1:13" ht="30.6" x14ac:dyDescent="0.25">
      <c r="A1777" s="2" t="s">
        <v>217</v>
      </c>
      <c r="B1777" s="2" t="s">
        <v>32</v>
      </c>
      <c r="C1777" s="3">
        <v>99.055539999999993</v>
      </c>
      <c r="D1777" s="3">
        <v>98.926289999999995</v>
      </c>
      <c r="E1777" s="3">
        <v>100</v>
      </c>
      <c r="F1777" s="3">
        <v>100</v>
      </c>
      <c r="G1777" s="3">
        <v>100</v>
      </c>
      <c r="H1777" s="3">
        <v>100</v>
      </c>
      <c r="I1777" s="3"/>
      <c r="J1777" s="3">
        <f t="shared" si="58"/>
        <v>100</v>
      </c>
      <c r="K1777" s="3"/>
      <c r="L1777" s="3"/>
      <c r="M1777" s="3">
        <f t="shared" si="59"/>
        <v>100</v>
      </c>
    </row>
    <row r="1778" spans="1:13" ht="30.6" x14ac:dyDescent="0.25">
      <c r="A1778" s="2" t="s">
        <v>217</v>
      </c>
      <c r="B1778" s="2" t="s">
        <v>33</v>
      </c>
      <c r="C1778" s="4">
        <v>57.393520000000002</v>
      </c>
      <c r="D1778" s="4">
        <v>67.149540000000002</v>
      </c>
      <c r="E1778" s="4">
        <v>78.777510000000007</v>
      </c>
      <c r="F1778" s="4"/>
      <c r="G1778" s="4"/>
      <c r="H1778" s="4">
        <v>58.065429999999999</v>
      </c>
      <c r="I1778" s="4"/>
      <c r="J1778" s="4">
        <f t="shared" ref="J1778:J1841" si="60">IFERROR(LOOKUP(2,1/(C1778:I1778&lt;&gt;""),C1778:I1778),"")</f>
        <v>58.065429999999999</v>
      </c>
      <c r="K1778" s="4"/>
      <c r="L1778" s="4"/>
      <c r="M1778" s="4">
        <f t="shared" ref="M1778:M1841" si="61">IF(ISNUMBER(J1778),J1778,IF(ISNUMBER(K1778),K1778,IF(ISBLANK(L1778),"",L1778)))</f>
        <v>58.065429999999999</v>
      </c>
    </row>
    <row r="1779" spans="1:13" ht="30.6" x14ac:dyDescent="0.25">
      <c r="A1779" s="2" t="s">
        <v>217</v>
      </c>
      <c r="B1779" s="2" t="s">
        <v>34</v>
      </c>
      <c r="C1779" s="3"/>
      <c r="D1779" s="3"/>
      <c r="E1779" s="3"/>
      <c r="F1779" s="3"/>
      <c r="G1779" s="3"/>
      <c r="H1779" s="3"/>
      <c r="I1779" s="3"/>
      <c r="J1779" s="3" t="str">
        <f t="shared" si="60"/>
        <v/>
      </c>
      <c r="K1779" s="3"/>
      <c r="L1779" s="3"/>
      <c r="M1779" s="3" t="str">
        <f t="shared" si="61"/>
        <v/>
      </c>
    </row>
    <row r="1780" spans="1:13" ht="30.6" x14ac:dyDescent="0.25">
      <c r="A1780" s="2" t="s">
        <v>217</v>
      </c>
      <c r="B1780" s="2" t="s">
        <v>35</v>
      </c>
      <c r="C1780" s="4">
        <v>90.029910000000001</v>
      </c>
      <c r="D1780" s="4">
        <v>92.092870000000005</v>
      </c>
      <c r="E1780" s="4">
        <v>94.587280000000007</v>
      </c>
      <c r="F1780" s="4"/>
      <c r="G1780" s="4">
        <v>96.020240000000001</v>
      </c>
      <c r="H1780" s="4"/>
      <c r="I1780" s="4"/>
      <c r="J1780" s="4">
        <f t="shared" si="60"/>
        <v>96.020240000000001</v>
      </c>
      <c r="K1780" s="4"/>
      <c r="L1780" s="4"/>
      <c r="M1780" s="4">
        <f t="shared" si="61"/>
        <v>96.020240000000001</v>
      </c>
    </row>
    <row r="1781" spans="1:13" ht="30.6" x14ac:dyDescent="0.25">
      <c r="A1781" s="2" t="s">
        <v>217</v>
      </c>
      <c r="B1781" s="2" t="s">
        <v>36</v>
      </c>
      <c r="C1781" s="3"/>
      <c r="D1781" s="3">
        <v>57.486829999999998</v>
      </c>
      <c r="E1781" s="3">
        <v>57.917020000000001</v>
      </c>
      <c r="F1781" s="3"/>
      <c r="G1781" s="3"/>
      <c r="H1781" s="3"/>
      <c r="I1781" s="3"/>
      <c r="J1781" s="3">
        <f t="shared" si="60"/>
        <v>57.917020000000001</v>
      </c>
      <c r="K1781" s="3"/>
      <c r="L1781" s="3"/>
      <c r="M1781" s="3">
        <f t="shared" si="61"/>
        <v>57.917020000000001</v>
      </c>
    </row>
    <row r="1782" spans="1:13" ht="30.6" x14ac:dyDescent="0.25">
      <c r="A1782" s="2" t="s">
        <v>217</v>
      </c>
      <c r="B1782" s="2" t="s">
        <v>37</v>
      </c>
      <c r="C1782" s="4">
        <v>70.17</v>
      </c>
      <c r="D1782" s="4">
        <v>68.480840000000001</v>
      </c>
      <c r="E1782" s="4">
        <v>65.966300000000004</v>
      </c>
      <c r="F1782" s="4">
        <v>64.980180000000004</v>
      </c>
      <c r="G1782" s="4"/>
      <c r="H1782" s="4"/>
      <c r="I1782" s="4"/>
      <c r="J1782" s="4">
        <f t="shared" si="60"/>
        <v>64.980180000000004</v>
      </c>
      <c r="K1782" s="4"/>
      <c r="L1782" s="4"/>
      <c r="M1782" s="4">
        <f t="shared" si="61"/>
        <v>64.980180000000004</v>
      </c>
    </row>
    <row r="1783" spans="1:13" ht="30.6" x14ac:dyDescent="0.25">
      <c r="A1783" s="2" t="s">
        <v>217</v>
      </c>
      <c r="B1783" s="2" t="s">
        <v>38</v>
      </c>
      <c r="C1783" s="3"/>
      <c r="D1783" s="3"/>
      <c r="E1783" s="3"/>
      <c r="F1783" s="3"/>
      <c r="G1783" s="3"/>
      <c r="H1783" s="3"/>
      <c r="I1783" s="3"/>
      <c r="J1783" s="3" t="str">
        <f t="shared" si="60"/>
        <v/>
      </c>
      <c r="K1783" s="3"/>
      <c r="L1783" s="3"/>
      <c r="M1783" s="3" t="str">
        <f t="shared" si="61"/>
        <v/>
      </c>
    </row>
    <row r="1784" spans="1:13" ht="30.6" x14ac:dyDescent="0.25">
      <c r="A1784" s="2" t="s">
        <v>217</v>
      </c>
      <c r="B1784" s="2" t="s">
        <v>39</v>
      </c>
      <c r="C1784" s="4"/>
      <c r="D1784" s="4"/>
      <c r="E1784" s="4"/>
      <c r="F1784" s="4"/>
      <c r="G1784" s="4"/>
      <c r="H1784" s="4"/>
      <c r="I1784" s="4"/>
      <c r="J1784" s="4" t="str">
        <f t="shared" si="60"/>
        <v/>
      </c>
      <c r="K1784" s="4"/>
      <c r="L1784" s="4"/>
      <c r="M1784" s="4" t="str">
        <f t="shared" si="61"/>
        <v/>
      </c>
    </row>
    <row r="1785" spans="1:13" ht="30.6" x14ac:dyDescent="0.25">
      <c r="A1785" s="2" t="s">
        <v>217</v>
      </c>
      <c r="B1785" s="2" t="s">
        <v>40</v>
      </c>
      <c r="C1785" s="3">
        <v>100</v>
      </c>
      <c r="D1785" s="3">
        <v>100</v>
      </c>
      <c r="E1785" s="3">
        <v>100</v>
      </c>
      <c r="F1785" s="3">
        <v>97.283270000000002</v>
      </c>
      <c r="G1785" s="3">
        <v>98.230879999999999</v>
      </c>
      <c r="H1785" s="3"/>
      <c r="I1785" s="3"/>
      <c r="J1785" s="3">
        <f t="shared" si="60"/>
        <v>98.230879999999999</v>
      </c>
      <c r="K1785" s="3"/>
      <c r="L1785" s="3"/>
      <c r="M1785" s="3">
        <f t="shared" si="61"/>
        <v>98.230879999999999</v>
      </c>
    </row>
    <row r="1786" spans="1:13" ht="30.6" x14ac:dyDescent="0.25">
      <c r="A1786" s="2" t="s">
        <v>217</v>
      </c>
      <c r="B1786" s="2" t="s">
        <v>41</v>
      </c>
      <c r="C1786" s="4"/>
      <c r="D1786" s="4">
        <v>55.153530000000003</v>
      </c>
      <c r="E1786" s="4"/>
      <c r="F1786" s="4">
        <v>75.057839999999999</v>
      </c>
      <c r="G1786" s="4"/>
      <c r="H1786" s="4"/>
      <c r="I1786" s="4"/>
      <c r="J1786" s="4">
        <f t="shared" si="60"/>
        <v>75.057839999999999</v>
      </c>
      <c r="K1786" s="4"/>
      <c r="L1786" s="4"/>
      <c r="M1786" s="4">
        <f t="shared" si="61"/>
        <v>75.057839999999999</v>
      </c>
    </row>
    <row r="1787" spans="1:13" ht="30.6" x14ac:dyDescent="0.25">
      <c r="A1787" s="2" t="s">
        <v>217</v>
      </c>
      <c r="B1787" s="2" t="s">
        <v>42</v>
      </c>
      <c r="C1787" s="3">
        <v>86.777720000000002</v>
      </c>
      <c r="D1787" s="3">
        <v>79.323750000000004</v>
      </c>
      <c r="E1787" s="3">
        <v>80.317059999999998</v>
      </c>
      <c r="F1787" s="3"/>
      <c r="G1787" s="3"/>
      <c r="H1787" s="3"/>
      <c r="I1787" s="3"/>
      <c r="J1787" s="3">
        <f t="shared" si="60"/>
        <v>80.317059999999998</v>
      </c>
      <c r="K1787" s="3"/>
      <c r="L1787" s="3"/>
      <c r="M1787" s="3">
        <f t="shared" si="61"/>
        <v>80.317059999999998</v>
      </c>
    </row>
    <row r="1788" spans="1:13" ht="30.6" x14ac:dyDescent="0.25">
      <c r="A1788" s="2" t="s">
        <v>217</v>
      </c>
      <c r="B1788" s="2" t="s">
        <v>43</v>
      </c>
      <c r="C1788" s="4">
        <v>89.483249999999998</v>
      </c>
      <c r="D1788" s="4">
        <v>91.44802</v>
      </c>
      <c r="E1788" s="4"/>
      <c r="F1788" s="4">
        <v>93.975430000000003</v>
      </c>
      <c r="G1788" s="4">
        <v>93.980590000000007</v>
      </c>
      <c r="H1788" s="4">
        <v>93.908810000000003</v>
      </c>
      <c r="I1788" s="4"/>
      <c r="J1788" s="4">
        <f t="shared" si="60"/>
        <v>93.908810000000003</v>
      </c>
      <c r="K1788" s="4"/>
      <c r="L1788" s="4"/>
      <c r="M1788" s="4">
        <f t="shared" si="61"/>
        <v>93.908810000000003</v>
      </c>
    </row>
    <row r="1789" spans="1:13" ht="30.6" x14ac:dyDescent="0.25">
      <c r="A1789" s="2" t="s">
        <v>217</v>
      </c>
      <c r="B1789" s="2" t="s">
        <v>44</v>
      </c>
      <c r="C1789" s="3"/>
      <c r="D1789" s="3">
        <v>100</v>
      </c>
      <c r="E1789" s="3">
        <v>99.384429999999995</v>
      </c>
      <c r="F1789" s="3">
        <v>82.807940000000002</v>
      </c>
      <c r="G1789" s="3">
        <v>84.944379999999995</v>
      </c>
      <c r="H1789" s="3">
        <v>100</v>
      </c>
      <c r="I1789" s="3"/>
      <c r="J1789" s="3">
        <f t="shared" si="60"/>
        <v>100</v>
      </c>
      <c r="K1789" s="3"/>
      <c r="L1789" s="3"/>
      <c r="M1789" s="3">
        <f t="shared" si="61"/>
        <v>100</v>
      </c>
    </row>
    <row r="1790" spans="1:13" ht="30.6" x14ac:dyDescent="0.25">
      <c r="A1790" s="2" t="s">
        <v>217</v>
      </c>
      <c r="B1790" s="2" t="s">
        <v>45</v>
      </c>
      <c r="C1790" s="4"/>
      <c r="D1790" s="4"/>
      <c r="E1790" s="4"/>
      <c r="F1790" s="4"/>
      <c r="G1790" s="4"/>
      <c r="H1790" s="4"/>
      <c r="I1790" s="4"/>
      <c r="J1790" s="4" t="str">
        <f t="shared" si="60"/>
        <v/>
      </c>
      <c r="K1790" s="4"/>
      <c r="L1790" s="4"/>
      <c r="M1790" s="4" t="str">
        <f t="shared" si="61"/>
        <v/>
      </c>
    </row>
    <row r="1791" spans="1:13" ht="30.6" x14ac:dyDescent="0.25">
      <c r="A1791" s="2" t="s">
        <v>217</v>
      </c>
      <c r="B1791" s="2" t="s">
        <v>46</v>
      </c>
      <c r="C1791" s="3">
        <v>100</v>
      </c>
      <c r="D1791" s="3">
        <v>100</v>
      </c>
      <c r="E1791" s="3">
        <v>100</v>
      </c>
      <c r="F1791" s="3">
        <v>100</v>
      </c>
      <c r="G1791" s="3">
        <v>100</v>
      </c>
      <c r="H1791" s="3">
        <v>100</v>
      </c>
      <c r="I1791" s="3"/>
      <c r="J1791" s="3">
        <f t="shared" si="60"/>
        <v>100</v>
      </c>
      <c r="K1791" s="3"/>
      <c r="L1791" s="3"/>
      <c r="M1791" s="3">
        <f t="shared" si="61"/>
        <v>100</v>
      </c>
    </row>
    <row r="1792" spans="1:13" ht="30.6" x14ac:dyDescent="0.25">
      <c r="A1792" s="2" t="s">
        <v>217</v>
      </c>
      <c r="B1792" s="2" t="s">
        <v>47</v>
      </c>
      <c r="C1792" s="4"/>
      <c r="D1792" s="4"/>
      <c r="E1792" s="4"/>
      <c r="F1792" s="4"/>
      <c r="G1792" s="4"/>
      <c r="H1792" s="4"/>
      <c r="I1792" s="4"/>
      <c r="J1792" s="4" t="str">
        <f t="shared" si="60"/>
        <v/>
      </c>
      <c r="K1792" s="4"/>
      <c r="L1792" s="4"/>
      <c r="M1792" s="4" t="str">
        <f t="shared" si="61"/>
        <v/>
      </c>
    </row>
    <row r="1793" spans="1:13" ht="30.6" x14ac:dyDescent="0.25">
      <c r="A1793" s="2" t="s">
        <v>217</v>
      </c>
      <c r="B1793" s="2" t="s">
        <v>48</v>
      </c>
      <c r="C1793" s="3"/>
      <c r="D1793" s="3"/>
      <c r="E1793" s="3"/>
      <c r="F1793" s="3"/>
      <c r="G1793" s="3"/>
      <c r="H1793" s="3"/>
      <c r="I1793" s="3"/>
      <c r="J1793" s="3" t="str">
        <f t="shared" si="60"/>
        <v/>
      </c>
      <c r="K1793" s="3"/>
      <c r="L1793" s="3"/>
      <c r="M1793" s="3" t="str">
        <f t="shared" si="61"/>
        <v/>
      </c>
    </row>
    <row r="1794" spans="1:13" ht="30.6" x14ac:dyDescent="0.25">
      <c r="A1794" s="2" t="s">
        <v>217</v>
      </c>
      <c r="B1794" s="2" t="s">
        <v>49</v>
      </c>
      <c r="C1794" s="4"/>
      <c r="D1794" s="4"/>
      <c r="E1794" s="4"/>
      <c r="F1794" s="4"/>
      <c r="G1794" s="4"/>
      <c r="H1794" s="4"/>
      <c r="I1794" s="4"/>
      <c r="J1794" s="4" t="str">
        <f t="shared" si="60"/>
        <v/>
      </c>
      <c r="K1794" s="4"/>
      <c r="L1794" s="4"/>
      <c r="M1794" s="4" t="str">
        <f t="shared" si="61"/>
        <v/>
      </c>
    </row>
    <row r="1795" spans="1:13" ht="30.6" x14ac:dyDescent="0.25">
      <c r="A1795" s="2" t="s">
        <v>217</v>
      </c>
      <c r="B1795" s="2" t="s">
        <v>50</v>
      </c>
      <c r="C1795" s="3">
        <v>91.667479999999998</v>
      </c>
      <c r="D1795" s="3">
        <v>89.853110000000001</v>
      </c>
      <c r="E1795" s="3">
        <v>93.545900000000003</v>
      </c>
      <c r="F1795" s="3"/>
      <c r="G1795" s="3">
        <v>94.623530000000002</v>
      </c>
      <c r="H1795" s="3"/>
      <c r="I1795" s="3"/>
      <c r="J1795" s="3">
        <f t="shared" si="60"/>
        <v>94.623530000000002</v>
      </c>
      <c r="K1795" s="3"/>
      <c r="L1795" s="3"/>
      <c r="M1795" s="3">
        <f t="shared" si="61"/>
        <v>94.623530000000002</v>
      </c>
    </row>
    <row r="1796" spans="1:13" ht="30.6" x14ac:dyDescent="0.25">
      <c r="A1796" s="2" t="s">
        <v>217</v>
      </c>
      <c r="B1796" s="2" t="s">
        <v>51</v>
      </c>
      <c r="C1796" s="4"/>
      <c r="D1796" s="4"/>
      <c r="E1796" s="4"/>
      <c r="F1796" s="4"/>
      <c r="G1796" s="4"/>
      <c r="H1796" s="4"/>
      <c r="I1796" s="4"/>
      <c r="J1796" s="4" t="str">
        <f t="shared" si="60"/>
        <v/>
      </c>
      <c r="K1796" s="4"/>
      <c r="L1796" s="4"/>
      <c r="M1796" s="4" t="str">
        <f t="shared" si="61"/>
        <v/>
      </c>
    </row>
    <row r="1797" spans="1:13" ht="30.6" x14ac:dyDescent="0.25">
      <c r="A1797" s="2" t="s">
        <v>217</v>
      </c>
      <c r="B1797" s="2" t="s">
        <v>52</v>
      </c>
      <c r="C1797" s="3"/>
      <c r="D1797" s="3">
        <v>100</v>
      </c>
      <c r="E1797" s="3"/>
      <c r="F1797" s="3">
        <v>96.004320000000007</v>
      </c>
      <c r="G1797" s="3"/>
      <c r="H1797" s="3">
        <v>100</v>
      </c>
      <c r="I1797" s="3"/>
      <c r="J1797" s="3">
        <f t="shared" si="60"/>
        <v>100</v>
      </c>
      <c r="K1797" s="3"/>
      <c r="L1797" s="3"/>
      <c r="M1797" s="3">
        <f t="shared" si="61"/>
        <v>100</v>
      </c>
    </row>
    <row r="1798" spans="1:13" ht="30.6" x14ac:dyDescent="0.25">
      <c r="A1798" s="2" t="s">
        <v>217</v>
      </c>
      <c r="B1798" s="2" t="s">
        <v>53</v>
      </c>
      <c r="C1798" s="4">
        <v>60.826770000000003</v>
      </c>
      <c r="D1798" s="4">
        <v>57.729939999999999</v>
      </c>
      <c r="E1798" s="4">
        <v>60.658909999999999</v>
      </c>
      <c r="F1798" s="4">
        <v>65.217389999999995</v>
      </c>
      <c r="G1798" s="4">
        <v>64.814809999999994</v>
      </c>
      <c r="H1798" s="4">
        <v>64.498140000000006</v>
      </c>
      <c r="I1798" s="4"/>
      <c r="J1798" s="4">
        <f t="shared" si="60"/>
        <v>64.498140000000006</v>
      </c>
      <c r="K1798" s="4"/>
      <c r="L1798" s="4"/>
      <c r="M1798" s="4">
        <f t="shared" si="61"/>
        <v>64.498140000000006</v>
      </c>
    </row>
    <row r="1799" spans="1:13" ht="30.6" x14ac:dyDescent="0.25">
      <c r="A1799" s="2" t="s">
        <v>217</v>
      </c>
      <c r="B1799" s="2" t="s">
        <v>54</v>
      </c>
      <c r="C1799" s="3">
        <v>84.857119999999995</v>
      </c>
      <c r="D1799" s="3">
        <v>84.849599999999995</v>
      </c>
      <c r="E1799" s="3">
        <v>85.053939999999997</v>
      </c>
      <c r="F1799" s="3"/>
      <c r="G1799" s="3"/>
      <c r="H1799" s="3"/>
      <c r="I1799" s="3"/>
      <c r="J1799" s="3">
        <f t="shared" si="60"/>
        <v>85.053939999999997</v>
      </c>
      <c r="K1799" s="3"/>
      <c r="L1799" s="3"/>
      <c r="M1799" s="3">
        <f t="shared" si="61"/>
        <v>85.053939999999997</v>
      </c>
    </row>
    <row r="1800" spans="1:13" ht="30.6" x14ac:dyDescent="0.25">
      <c r="A1800" s="2" t="s">
        <v>217</v>
      </c>
      <c r="B1800" s="2" t="s">
        <v>55</v>
      </c>
      <c r="C1800" s="4">
        <v>59.540039999999998</v>
      </c>
      <c r="D1800" s="4">
        <v>74.106279999999998</v>
      </c>
      <c r="E1800" s="4">
        <v>75.179760000000002</v>
      </c>
      <c r="F1800" s="4">
        <v>76.385949999999994</v>
      </c>
      <c r="G1800" s="4">
        <v>78.648759999999996</v>
      </c>
      <c r="H1800" s="4">
        <v>79.21087</v>
      </c>
      <c r="I1800" s="4">
        <v>81.219499999999996</v>
      </c>
      <c r="J1800" s="4">
        <f t="shared" si="60"/>
        <v>81.219499999999996</v>
      </c>
      <c r="K1800" s="4"/>
      <c r="L1800" s="4"/>
      <c r="M1800" s="4">
        <f t="shared" si="61"/>
        <v>81.219499999999996</v>
      </c>
    </row>
    <row r="1801" spans="1:13" ht="30.6" x14ac:dyDescent="0.25">
      <c r="A1801" s="2" t="s">
        <v>217</v>
      </c>
      <c r="B1801" s="2" t="s">
        <v>56</v>
      </c>
      <c r="C1801" s="3"/>
      <c r="D1801" s="3"/>
      <c r="E1801" s="3"/>
      <c r="F1801" s="3">
        <v>72.156779999999998</v>
      </c>
      <c r="G1801" s="3">
        <v>72.703940000000003</v>
      </c>
      <c r="H1801" s="3"/>
      <c r="I1801" s="3"/>
      <c r="J1801" s="3">
        <f t="shared" si="60"/>
        <v>72.703940000000003</v>
      </c>
      <c r="K1801" s="3"/>
      <c r="L1801" s="3"/>
      <c r="M1801" s="3">
        <f t="shared" si="61"/>
        <v>72.703940000000003</v>
      </c>
    </row>
    <row r="1802" spans="1:13" ht="30.6" x14ac:dyDescent="0.25">
      <c r="A1802" s="2" t="s">
        <v>217</v>
      </c>
      <c r="B1802" s="2" t="s">
        <v>57</v>
      </c>
      <c r="C1802" s="4"/>
      <c r="D1802" s="4">
        <v>95.574700000000007</v>
      </c>
      <c r="E1802" s="4"/>
      <c r="F1802" s="4"/>
      <c r="G1802" s="4"/>
      <c r="H1802" s="4">
        <v>95.613320000000002</v>
      </c>
      <c r="I1802" s="4"/>
      <c r="J1802" s="4">
        <f t="shared" si="60"/>
        <v>95.613320000000002</v>
      </c>
      <c r="K1802" s="4"/>
      <c r="L1802" s="4"/>
      <c r="M1802" s="4">
        <f t="shared" si="61"/>
        <v>95.613320000000002</v>
      </c>
    </row>
    <row r="1803" spans="1:13" ht="30.6" x14ac:dyDescent="0.25">
      <c r="A1803" s="2" t="s">
        <v>217</v>
      </c>
      <c r="B1803" s="2" t="s">
        <v>58</v>
      </c>
      <c r="C1803" s="3">
        <v>45.257109999999997</v>
      </c>
      <c r="D1803" s="3">
        <v>48.826740000000001</v>
      </c>
      <c r="E1803" s="3"/>
      <c r="F1803" s="3"/>
      <c r="G1803" s="3"/>
      <c r="H1803" s="3">
        <v>37.22954</v>
      </c>
      <c r="I1803" s="3"/>
      <c r="J1803" s="3">
        <f t="shared" si="60"/>
        <v>37.22954</v>
      </c>
      <c r="K1803" s="3"/>
      <c r="L1803" s="3"/>
      <c r="M1803" s="3">
        <f t="shared" si="61"/>
        <v>37.22954</v>
      </c>
    </row>
    <row r="1804" spans="1:13" ht="30.6" x14ac:dyDescent="0.25">
      <c r="A1804" s="2" t="s">
        <v>217</v>
      </c>
      <c r="B1804" s="2" t="s">
        <v>59</v>
      </c>
      <c r="C1804" s="4">
        <v>93.815529999999995</v>
      </c>
      <c r="D1804" s="4">
        <v>90.978710000000007</v>
      </c>
      <c r="E1804" s="4">
        <v>89.554249999999996</v>
      </c>
      <c r="F1804" s="4">
        <v>79.861750000000001</v>
      </c>
      <c r="G1804" s="4">
        <v>70.687020000000004</v>
      </c>
      <c r="H1804" s="4">
        <v>61.143059999999998</v>
      </c>
      <c r="I1804" s="4"/>
      <c r="J1804" s="4">
        <f t="shared" si="60"/>
        <v>61.143059999999998</v>
      </c>
      <c r="K1804" s="4"/>
      <c r="L1804" s="4"/>
      <c r="M1804" s="4">
        <f t="shared" si="61"/>
        <v>61.143059999999998</v>
      </c>
    </row>
    <row r="1805" spans="1:13" ht="30.6" x14ac:dyDescent="0.25">
      <c r="A1805" s="2" t="s">
        <v>217</v>
      </c>
      <c r="B1805" s="2" t="s">
        <v>60</v>
      </c>
      <c r="C1805" s="3"/>
      <c r="D1805" s="3"/>
      <c r="E1805" s="3"/>
      <c r="F1805" s="3"/>
      <c r="G1805" s="3"/>
      <c r="H1805" s="3"/>
      <c r="I1805" s="3"/>
      <c r="J1805" s="3" t="str">
        <f t="shared" si="60"/>
        <v/>
      </c>
      <c r="K1805" s="3"/>
      <c r="L1805" s="3"/>
      <c r="M1805" s="3" t="str">
        <f t="shared" si="61"/>
        <v/>
      </c>
    </row>
    <row r="1806" spans="1:13" ht="30.6" x14ac:dyDescent="0.25">
      <c r="A1806" s="2" t="s">
        <v>217</v>
      </c>
      <c r="B1806" s="2" t="s">
        <v>61</v>
      </c>
      <c r="C1806" s="4"/>
      <c r="D1806" s="4"/>
      <c r="E1806" s="4"/>
      <c r="F1806" s="4"/>
      <c r="G1806" s="4"/>
      <c r="H1806" s="4"/>
      <c r="I1806" s="4"/>
      <c r="J1806" s="4" t="str">
        <f t="shared" si="60"/>
        <v/>
      </c>
      <c r="K1806" s="4"/>
      <c r="L1806" s="4"/>
      <c r="M1806" s="4" t="str">
        <f t="shared" si="61"/>
        <v/>
      </c>
    </row>
    <row r="1807" spans="1:13" ht="30.6" x14ac:dyDescent="0.25">
      <c r="A1807" s="2" t="s">
        <v>217</v>
      </c>
      <c r="B1807" s="2" t="s">
        <v>62</v>
      </c>
      <c r="C1807" s="3"/>
      <c r="D1807" s="3">
        <v>100</v>
      </c>
      <c r="E1807" s="3">
        <v>100</v>
      </c>
      <c r="F1807" s="3"/>
      <c r="G1807" s="3"/>
      <c r="H1807" s="3"/>
      <c r="I1807" s="3"/>
      <c r="J1807" s="3">
        <f t="shared" si="60"/>
        <v>100</v>
      </c>
      <c r="K1807" s="3"/>
      <c r="L1807" s="3"/>
      <c r="M1807" s="3">
        <f t="shared" si="61"/>
        <v>100</v>
      </c>
    </row>
    <row r="1808" spans="1:13" ht="30.6" x14ac:dyDescent="0.25">
      <c r="A1808" s="2" t="s">
        <v>217</v>
      </c>
      <c r="B1808" s="2" t="s">
        <v>63</v>
      </c>
      <c r="C1808" s="4"/>
      <c r="D1808" s="4"/>
      <c r="E1808" s="4"/>
      <c r="F1808" s="4"/>
      <c r="G1808" s="4"/>
      <c r="H1808" s="4"/>
      <c r="I1808" s="4"/>
      <c r="J1808" s="4" t="str">
        <f t="shared" si="60"/>
        <v/>
      </c>
      <c r="K1808" s="4"/>
      <c r="L1808" s="4"/>
      <c r="M1808" s="4" t="str">
        <f t="shared" si="61"/>
        <v/>
      </c>
    </row>
    <row r="1809" spans="1:13" ht="30.6" x14ac:dyDescent="0.25">
      <c r="A1809" s="2" t="s">
        <v>217</v>
      </c>
      <c r="B1809" s="2" t="s">
        <v>64</v>
      </c>
      <c r="C1809" s="3"/>
      <c r="D1809" s="3"/>
      <c r="E1809" s="3"/>
      <c r="F1809" s="3"/>
      <c r="G1809" s="3"/>
      <c r="H1809" s="3"/>
      <c r="I1809" s="3"/>
      <c r="J1809" s="3" t="str">
        <f t="shared" si="60"/>
        <v/>
      </c>
      <c r="K1809" s="3"/>
      <c r="L1809" s="3"/>
      <c r="M1809" s="3" t="str">
        <f t="shared" si="61"/>
        <v/>
      </c>
    </row>
    <row r="1810" spans="1:13" ht="30.6" x14ac:dyDescent="0.25">
      <c r="A1810" s="2" t="s">
        <v>217</v>
      </c>
      <c r="B1810" s="2" t="s">
        <v>65</v>
      </c>
      <c r="C1810" s="4"/>
      <c r="D1810" s="4"/>
      <c r="E1810" s="4"/>
      <c r="F1810" s="4"/>
      <c r="G1810" s="4"/>
      <c r="H1810" s="4"/>
      <c r="I1810" s="4"/>
      <c r="J1810" s="4" t="str">
        <f t="shared" si="60"/>
        <v/>
      </c>
      <c r="K1810" s="4"/>
      <c r="L1810" s="4"/>
      <c r="M1810" s="4" t="str">
        <f t="shared" si="61"/>
        <v/>
      </c>
    </row>
    <row r="1811" spans="1:13" ht="30.6" x14ac:dyDescent="0.25">
      <c r="A1811" s="2" t="s">
        <v>217</v>
      </c>
      <c r="B1811" s="2" t="s">
        <v>66</v>
      </c>
      <c r="C1811" s="3"/>
      <c r="D1811" s="3">
        <v>89.743170000000006</v>
      </c>
      <c r="E1811" s="3">
        <v>63.488759999999999</v>
      </c>
      <c r="F1811" s="3">
        <v>81.917000000000002</v>
      </c>
      <c r="G1811" s="3">
        <v>90.653450000000007</v>
      </c>
      <c r="H1811" s="3">
        <v>85.813720000000004</v>
      </c>
      <c r="I1811" s="3">
        <v>93.010239999999996</v>
      </c>
      <c r="J1811" s="3">
        <f t="shared" si="60"/>
        <v>93.010239999999996</v>
      </c>
      <c r="K1811" s="3"/>
      <c r="L1811" s="3"/>
      <c r="M1811" s="3">
        <f t="shared" si="61"/>
        <v>93.010239999999996</v>
      </c>
    </row>
    <row r="1812" spans="1:13" ht="30.6" x14ac:dyDescent="0.25">
      <c r="A1812" s="2" t="s">
        <v>217</v>
      </c>
      <c r="B1812" s="2" t="s">
        <v>67</v>
      </c>
      <c r="C1812" s="4"/>
      <c r="D1812" s="4"/>
      <c r="E1812" s="4"/>
      <c r="F1812" s="4"/>
      <c r="G1812" s="4"/>
      <c r="H1812" s="4"/>
      <c r="I1812" s="4"/>
      <c r="J1812" s="4" t="str">
        <f t="shared" si="60"/>
        <v/>
      </c>
      <c r="K1812" s="4"/>
      <c r="L1812" s="4"/>
      <c r="M1812" s="4" t="str">
        <f t="shared" si="61"/>
        <v/>
      </c>
    </row>
    <row r="1813" spans="1:13" ht="30.6" x14ac:dyDescent="0.25">
      <c r="A1813" s="2" t="s">
        <v>217</v>
      </c>
      <c r="B1813" s="2" t="s">
        <v>68</v>
      </c>
      <c r="C1813" s="3"/>
      <c r="D1813" s="3"/>
      <c r="E1813" s="3"/>
      <c r="F1813" s="3"/>
      <c r="G1813" s="3"/>
      <c r="H1813" s="3"/>
      <c r="I1813" s="3"/>
      <c r="J1813" s="3" t="str">
        <f t="shared" si="60"/>
        <v/>
      </c>
      <c r="K1813" s="3"/>
      <c r="L1813" s="3"/>
      <c r="M1813" s="3" t="str">
        <f t="shared" si="61"/>
        <v/>
      </c>
    </row>
    <row r="1814" spans="1:13" ht="30.6" x14ac:dyDescent="0.25">
      <c r="A1814" s="2" t="s">
        <v>217</v>
      </c>
      <c r="B1814" s="2" t="s">
        <v>69</v>
      </c>
      <c r="C1814" s="4">
        <v>50.602620000000002</v>
      </c>
      <c r="D1814" s="4">
        <v>50.600279999999998</v>
      </c>
      <c r="E1814" s="4">
        <v>52.265880000000003</v>
      </c>
      <c r="F1814" s="4">
        <v>53.30442</v>
      </c>
      <c r="G1814" s="4">
        <v>52.397759999999998</v>
      </c>
      <c r="H1814" s="4">
        <v>54.694519999999997</v>
      </c>
      <c r="I1814" s="4">
        <v>56.04477</v>
      </c>
      <c r="J1814" s="4">
        <f t="shared" si="60"/>
        <v>56.04477</v>
      </c>
      <c r="K1814" s="4"/>
      <c r="L1814" s="4"/>
      <c r="M1814" s="4">
        <f t="shared" si="61"/>
        <v>56.04477</v>
      </c>
    </row>
    <row r="1815" spans="1:13" ht="30.6" x14ac:dyDescent="0.25">
      <c r="A1815" s="2" t="s">
        <v>217</v>
      </c>
      <c r="B1815" s="2" t="s">
        <v>70</v>
      </c>
      <c r="C1815" s="3"/>
      <c r="D1815" s="3"/>
      <c r="E1815" s="3"/>
      <c r="F1815" s="3"/>
      <c r="G1815" s="3"/>
      <c r="H1815" s="3"/>
      <c r="I1815" s="3"/>
      <c r="J1815" s="3" t="str">
        <f t="shared" si="60"/>
        <v/>
      </c>
      <c r="K1815" s="3"/>
      <c r="L1815" s="3"/>
      <c r="M1815" s="3" t="str">
        <f t="shared" si="61"/>
        <v/>
      </c>
    </row>
    <row r="1816" spans="1:13" ht="30.6" x14ac:dyDescent="0.25">
      <c r="A1816" s="2" t="s">
        <v>217</v>
      </c>
      <c r="B1816" s="2" t="s">
        <v>71</v>
      </c>
      <c r="C1816" s="4">
        <v>65.334900000000005</v>
      </c>
      <c r="D1816" s="4"/>
      <c r="E1816" s="4"/>
      <c r="F1816" s="4">
        <v>53.714289999999998</v>
      </c>
      <c r="G1816" s="4">
        <v>62.971179999999997</v>
      </c>
      <c r="H1816" s="4">
        <v>63.590389999999999</v>
      </c>
      <c r="I1816" s="4"/>
      <c r="J1816" s="4">
        <f t="shared" si="60"/>
        <v>63.590389999999999</v>
      </c>
      <c r="K1816" s="4"/>
      <c r="L1816" s="4"/>
      <c r="M1816" s="4">
        <f t="shared" si="61"/>
        <v>63.590389999999999</v>
      </c>
    </row>
    <row r="1817" spans="1:13" ht="30.6" x14ac:dyDescent="0.25">
      <c r="A1817" s="2" t="s">
        <v>217</v>
      </c>
      <c r="B1817" s="2" t="s">
        <v>72</v>
      </c>
      <c r="C1817" s="3"/>
      <c r="D1817" s="3"/>
      <c r="E1817" s="3"/>
      <c r="F1817" s="3"/>
      <c r="G1817" s="3"/>
      <c r="H1817" s="3"/>
      <c r="I1817" s="3"/>
      <c r="J1817" s="3" t="str">
        <f t="shared" si="60"/>
        <v/>
      </c>
      <c r="K1817" s="3"/>
      <c r="L1817" s="3"/>
      <c r="M1817" s="3" t="str">
        <f t="shared" si="61"/>
        <v/>
      </c>
    </row>
    <row r="1818" spans="1:13" ht="30.6" x14ac:dyDescent="0.25">
      <c r="A1818" s="2" t="s">
        <v>217</v>
      </c>
      <c r="B1818" s="2" t="s">
        <v>73</v>
      </c>
      <c r="C1818" s="4"/>
      <c r="D1818" s="4">
        <v>80.376350000000002</v>
      </c>
      <c r="E1818" s="4">
        <v>74.514719999999997</v>
      </c>
      <c r="F1818" s="4">
        <v>74.118399999999994</v>
      </c>
      <c r="G1818" s="4">
        <v>75.003950000000003</v>
      </c>
      <c r="H1818" s="4"/>
      <c r="I1818" s="4"/>
      <c r="J1818" s="4">
        <f t="shared" si="60"/>
        <v>75.003950000000003</v>
      </c>
      <c r="K1818" s="4"/>
      <c r="L1818" s="4"/>
      <c r="M1818" s="4">
        <f t="shared" si="61"/>
        <v>75.003950000000003</v>
      </c>
    </row>
    <row r="1819" spans="1:13" ht="30.6" x14ac:dyDescent="0.25">
      <c r="A1819" s="2" t="s">
        <v>217</v>
      </c>
      <c r="B1819" s="2" t="s">
        <v>74</v>
      </c>
      <c r="C1819" s="3">
        <v>38.9313</v>
      </c>
      <c r="D1819" s="3"/>
      <c r="E1819" s="3"/>
      <c r="F1819" s="3"/>
      <c r="G1819" s="3"/>
      <c r="H1819" s="3"/>
      <c r="I1819" s="3"/>
      <c r="J1819" s="3">
        <f t="shared" si="60"/>
        <v>38.9313</v>
      </c>
      <c r="K1819" s="3"/>
      <c r="L1819" s="3"/>
      <c r="M1819" s="3">
        <f t="shared" si="61"/>
        <v>38.9313</v>
      </c>
    </row>
    <row r="1820" spans="1:13" ht="30.6" x14ac:dyDescent="0.25">
      <c r="A1820" s="2" t="s">
        <v>217</v>
      </c>
      <c r="B1820" s="2" t="s">
        <v>75</v>
      </c>
      <c r="C1820" s="4">
        <v>66.063010000000006</v>
      </c>
      <c r="D1820" s="4">
        <v>67.696910000000003</v>
      </c>
      <c r="E1820" s="4">
        <v>69.649420000000006</v>
      </c>
      <c r="F1820" s="4"/>
      <c r="G1820" s="4"/>
      <c r="H1820" s="4"/>
      <c r="I1820" s="4"/>
      <c r="J1820" s="4">
        <f t="shared" si="60"/>
        <v>69.649420000000006</v>
      </c>
      <c r="K1820" s="4"/>
      <c r="L1820" s="4"/>
      <c r="M1820" s="4">
        <f t="shared" si="61"/>
        <v>69.649420000000006</v>
      </c>
    </row>
    <row r="1821" spans="1:13" ht="30.6" x14ac:dyDescent="0.25">
      <c r="A1821" s="2" t="s">
        <v>217</v>
      </c>
      <c r="B1821" s="2" t="s">
        <v>76</v>
      </c>
      <c r="C1821" s="3"/>
      <c r="D1821" s="3"/>
      <c r="E1821" s="3"/>
      <c r="F1821" s="3"/>
      <c r="G1821" s="3"/>
      <c r="H1821" s="3"/>
      <c r="I1821" s="3"/>
      <c r="J1821" s="3" t="str">
        <f t="shared" si="60"/>
        <v/>
      </c>
      <c r="K1821" s="3"/>
      <c r="L1821" s="3"/>
      <c r="M1821" s="3" t="str">
        <f t="shared" si="61"/>
        <v/>
      </c>
    </row>
    <row r="1822" spans="1:13" ht="30.6" x14ac:dyDescent="0.25">
      <c r="A1822" s="2" t="s">
        <v>217</v>
      </c>
      <c r="B1822" s="2" t="s">
        <v>77</v>
      </c>
      <c r="C1822" s="4"/>
      <c r="D1822" s="4"/>
      <c r="E1822" s="4"/>
      <c r="F1822" s="4"/>
      <c r="G1822" s="4"/>
      <c r="H1822" s="4"/>
      <c r="I1822" s="4"/>
      <c r="J1822" s="4" t="str">
        <f t="shared" si="60"/>
        <v/>
      </c>
      <c r="K1822" s="4"/>
      <c r="L1822" s="4"/>
      <c r="M1822" s="4" t="str">
        <f t="shared" si="61"/>
        <v/>
      </c>
    </row>
    <row r="1823" spans="1:13" ht="30.6" x14ac:dyDescent="0.25">
      <c r="A1823" s="2" t="s">
        <v>217</v>
      </c>
      <c r="B1823" s="2" t="s">
        <v>78</v>
      </c>
      <c r="C1823" s="3"/>
      <c r="D1823" s="3"/>
      <c r="E1823" s="3"/>
      <c r="F1823" s="3"/>
      <c r="G1823" s="3"/>
      <c r="H1823" s="3"/>
      <c r="I1823" s="3"/>
      <c r="J1823" s="3" t="str">
        <f t="shared" si="60"/>
        <v/>
      </c>
      <c r="K1823" s="3"/>
      <c r="L1823" s="3"/>
      <c r="M1823" s="3" t="str">
        <f t="shared" si="61"/>
        <v/>
      </c>
    </row>
    <row r="1824" spans="1:13" ht="30.6" x14ac:dyDescent="0.25">
      <c r="A1824" s="2" t="s">
        <v>217</v>
      </c>
      <c r="B1824" s="2" t="s">
        <v>79</v>
      </c>
      <c r="C1824" s="4"/>
      <c r="D1824" s="4"/>
      <c r="E1824" s="4"/>
      <c r="F1824" s="4"/>
      <c r="G1824" s="4"/>
      <c r="H1824" s="4"/>
      <c r="I1824" s="4"/>
      <c r="J1824" s="4" t="str">
        <f t="shared" si="60"/>
        <v/>
      </c>
      <c r="K1824" s="4"/>
      <c r="L1824" s="4"/>
      <c r="M1824" s="4" t="str">
        <f t="shared" si="61"/>
        <v/>
      </c>
    </row>
    <row r="1825" spans="1:13" ht="30.6" x14ac:dyDescent="0.25">
      <c r="A1825" s="2" t="s">
        <v>217</v>
      </c>
      <c r="B1825" s="2" t="s">
        <v>80</v>
      </c>
      <c r="C1825" s="3"/>
      <c r="D1825" s="3"/>
      <c r="E1825" s="3"/>
      <c r="F1825" s="3"/>
      <c r="G1825" s="3">
        <v>77.245059999999995</v>
      </c>
      <c r="H1825" s="3"/>
      <c r="I1825" s="3"/>
      <c r="J1825" s="3">
        <f t="shared" si="60"/>
        <v>77.245059999999995</v>
      </c>
      <c r="K1825" s="3"/>
      <c r="L1825" s="3"/>
      <c r="M1825" s="3">
        <f t="shared" si="61"/>
        <v>77.245059999999995</v>
      </c>
    </row>
    <row r="1826" spans="1:13" ht="30.6" x14ac:dyDescent="0.25">
      <c r="A1826" s="2" t="s">
        <v>217</v>
      </c>
      <c r="B1826" s="2" t="s">
        <v>81</v>
      </c>
      <c r="C1826" s="4"/>
      <c r="D1826" s="4"/>
      <c r="E1826" s="4"/>
      <c r="F1826" s="4"/>
      <c r="G1826" s="4"/>
      <c r="H1826" s="4"/>
      <c r="I1826" s="4"/>
      <c r="J1826" s="4" t="str">
        <f t="shared" si="60"/>
        <v/>
      </c>
      <c r="K1826" s="4"/>
      <c r="L1826" s="4"/>
      <c r="M1826" s="4" t="str">
        <f t="shared" si="61"/>
        <v/>
      </c>
    </row>
    <row r="1827" spans="1:13" ht="30.6" x14ac:dyDescent="0.25">
      <c r="A1827" s="2" t="s">
        <v>217</v>
      </c>
      <c r="B1827" s="2" t="s">
        <v>82</v>
      </c>
      <c r="C1827" s="3"/>
      <c r="D1827" s="3"/>
      <c r="E1827" s="3"/>
      <c r="F1827" s="3">
        <v>100</v>
      </c>
      <c r="G1827" s="3">
        <v>100</v>
      </c>
      <c r="H1827" s="3">
        <v>100</v>
      </c>
      <c r="I1827" s="3"/>
      <c r="J1827" s="3">
        <f t="shared" si="60"/>
        <v>100</v>
      </c>
      <c r="K1827" s="3"/>
      <c r="L1827" s="3"/>
      <c r="M1827" s="3">
        <f t="shared" si="61"/>
        <v>100</v>
      </c>
    </row>
    <row r="1828" spans="1:13" ht="30.6" x14ac:dyDescent="0.25">
      <c r="A1828" s="2" t="s">
        <v>217</v>
      </c>
      <c r="B1828" s="2" t="s">
        <v>83</v>
      </c>
      <c r="C1828" s="4"/>
      <c r="D1828" s="4"/>
      <c r="E1828" s="4"/>
      <c r="F1828" s="4"/>
      <c r="G1828" s="4"/>
      <c r="H1828" s="4"/>
      <c r="I1828" s="4"/>
      <c r="J1828" s="4" t="str">
        <f t="shared" si="60"/>
        <v/>
      </c>
      <c r="K1828" s="4"/>
      <c r="L1828" s="4"/>
      <c r="M1828" s="4" t="str">
        <f t="shared" si="61"/>
        <v/>
      </c>
    </row>
    <row r="1829" spans="1:13" ht="30.6" x14ac:dyDescent="0.25">
      <c r="A1829" s="2" t="s">
        <v>217</v>
      </c>
      <c r="B1829" s="2" t="s">
        <v>84</v>
      </c>
      <c r="C1829" s="3"/>
      <c r="D1829" s="3"/>
      <c r="E1829" s="3"/>
      <c r="F1829" s="3"/>
      <c r="G1829" s="3"/>
      <c r="H1829" s="3"/>
      <c r="I1829" s="3"/>
      <c r="J1829" s="3" t="str">
        <f t="shared" si="60"/>
        <v/>
      </c>
      <c r="K1829" s="3"/>
      <c r="L1829" s="3"/>
      <c r="M1829" s="3" t="str">
        <f t="shared" si="61"/>
        <v/>
      </c>
    </row>
    <row r="1830" spans="1:13" ht="30.6" x14ac:dyDescent="0.25">
      <c r="A1830" s="2" t="s">
        <v>217</v>
      </c>
      <c r="B1830" s="2" t="s">
        <v>85</v>
      </c>
      <c r="C1830" s="4"/>
      <c r="D1830" s="4"/>
      <c r="E1830" s="4"/>
      <c r="F1830" s="4"/>
      <c r="G1830" s="4"/>
      <c r="H1830" s="4"/>
      <c r="I1830" s="4"/>
      <c r="J1830" s="4" t="str">
        <f t="shared" si="60"/>
        <v/>
      </c>
      <c r="K1830" s="4"/>
      <c r="L1830" s="4"/>
      <c r="M1830" s="4" t="str">
        <f t="shared" si="61"/>
        <v/>
      </c>
    </row>
    <row r="1831" spans="1:13" ht="30.6" x14ac:dyDescent="0.25">
      <c r="A1831" s="2" t="s">
        <v>217</v>
      </c>
      <c r="B1831" s="2" t="s">
        <v>86</v>
      </c>
      <c r="C1831" s="3"/>
      <c r="D1831" s="3"/>
      <c r="E1831" s="3"/>
      <c r="F1831" s="3"/>
      <c r="G1831" s="3"/>
      <c r="H1831" s="3"/>
      <c r="I1831" s="3"/>
      <c r="J1831" s="3" t="str">
        <f t="shared" si="60"/>
        <v/>
      </c>
      <c r="K1831" s="3"/>
      <c r="L1831" s="3"/>
      <c r="M1831" s="3" t="str">
        <f t="shared" si="61"/>
        <v/>
      </c>
    </row>
    <row r="1832" spans="1:13" ht="30.6" x14ac:dyDescent="0.25">
      <c r="A1832" s="2" t="s">
        <v>217</v>
      </c>
      <c r="B1832" s="2" t="s">
        <v>87</v>
      </c>
      <c r="C1832" s="4"/>
      <c r="D1832" s="4"/>
      <c r="E1832" s="4"/>
      <c r="F1832" s="4">
        <v>69.755489999999995</v>
      </c>
      <c r="G1832" s="4">
        <v>95.661550000000005</v>
      </c>
      <c r="H1832" s="4">
        <v>93.376249999999999</v>
      </c>
      <c r="I1832" s="4"/>
      <c r="J1832" s="4">
        <f t="shared" si="60"/>
        <v>93.376249999999999</v>
      </c>
      <c r="K1832" s="4"/>
      <c r="L1832" s="4"/>
      <c r="M1832" s="4">
        <f t="shared" si="61"/>
        <v>93.376249999999999</v>
      </c>
    </row>
    <row r="1833" spans="1:13" ht="30.6" x14ac:dyDescent="0.25">
      <c r="A1833" s="2" t="s">
        <v>217</v>
      </c>
      <c r="B1833" s="2" t="s">
        <v>88</v>
      </c>
      <c r="C1833" s="3"/>
      <c r="D1833" s="3"/>
      <c r="E1833" s="3"/>
      <c r="F1833" s="3"/>
      <c r="G1833" s="3"/>
      <c r="H1833" s="3"/>
      <c r="I1833" s="3"/>
      <c r="J1833" s="3" t="str">
        <f t="shared" si="60"/>
        <v/>
      </c>
      <c r="K1833" s="3"/>
      <c r="L1833" s="3"/>
      <c r="M1833" s="3" t="str">
        <f t="shared" si="61"/>
        <v/>
      </c>
    </row>
    <row r="1834" spans="1:13" ht="30.6" x14ac:dyDescent="0.25">
      <c r="A1834" s="2" t="s">
        <v>217</v>
      </c>
      <c r="B1834" s="2" t="s">
        <v>89</v>
      </c>
      <c r="C1834" s="4"/>
      <c r="D1834" s="4"/>
      <c r="E1834" s="4"/>
      <c r="F1834" s="4"/>
      <c r="G1834" s="4">
        <v>100</v>
      </c>
      <c r="H1834" s="4"/>
      <c r="I1834" s="4"/>
      <c r="J1834" s="4">
        <f t="shared" si="60"/>
        <v>100</v>
      </c>
      <c r="K1834" s="4"/>
      <c r="L1834" s="4"/>
      <c r="M1834" s="4">
        <f t="shared" si="61"/>
        <v>100</v>
      </c>
    </row>
    <row r="1835" spans="1:13" ht="30.6" x14ac:dyDescent="0.25">
      <c r="A1835" s="2" t="s">
        <v>217</v>
      </c>
      <c r="B1835" s="2" t="s">
        <v>90</v>
      </c>
      <c r="C1835" s="3"/>
      <c r="D1835" s="3"/>
      <c r="E1835" s="3"/>
      <c r="F1835" s="3"/>
      <c r="G1835" s="3">
        <v>100</v>
      </c>
      <c r="H1835" s="3">
        <v>100</v>
      </c>
      <c r="I1835" s="3">
        <v>100</v>
      </c>
      <c r="J1835" s="3">
        <f t="shared" si="60"/>
        <v>100</v>
      </c>
      <c r="K1835" s="3"/>
      <c r="L1835" s="3"/>
      <c r="M1835" s="3">
        <f t="shared" si="61"/>
        <v>100</v>
      </c>
    </row>
    <row r="1836" spans="1:13" ht="30.6" x14ac:dyDescent="0.25">
      <c r="A1836" s="2" t="s">
        <v>217</v>
      </c>
      <c r="B1836" s="2" t="s">
        <v>91</v>
      </c>
      <c r="C1836" s="4"/>
      <c r="D1836" s="4"/>
      <c r="E1836" s="4"/>
      <c r="F1836" s="4"/>
      <c r="G1836" s="4"/>
      <c r="H1836" s="4"/>
      <c r="I1836" s="4"/>
      <c r="J1836" s="4" t="str">
        <f t="shared" si="60"/>
        <v/>
      </c>
      <c r="K1836" s="4"/>
      <c r="L1836" s="4"/>
      <c r="M1836" s="4" t="str">
        <f t="shared" si="61"/>
        <v/>
      </c>
    </row>
    <row r="1837" spans="1:13" ht="30.6" x14ac:dyDescent="0.25">
      <c r="A1837" s="2" t="s">
        <v>217</v>
      </c>
      <c r="B1837" s="2" t="s">
        <v>92</v>
      </c>
      <c r="C1837" s="3"/>
      <c r="D1837" s="3"/>
      <c r="E1837" s="3"/>
      <c r="F1837" s="3"/>
      <c r="G1837" s="3"/>
      <c r="H1837" s="3"/>
      <c r="I1837" s="3"/>
      <c r="J1837" s="3" t="str">
        <f t="shared" si="60"/>
        <v/>
      </c>
      <c r="K1837" s="3"/>
      <c r="L1837" s="3"/>
      <c r="M1837" s="3" t="str">
        <f t="shared" si="61"/>
        <v/>
      </c>
    </row>
    <row r="1838" spans="1:13" ht="30.6" x14ac:dyDescent="0.25">
      <c r="A1838" s="2" t="s">
        <v>217</v>
      </c>
      <c r="B1838" s="2" t="s">
        <v>93</v>
      </c>
      <c r="C1838" s="4"/>
      <c r="D1838" s="4">
        <v>77.619979999999998</v>
      </c>
      <c r="E1838" s="4">
        <v>77.744159999999994</v>
      </c>
      <c r="F1838" s="4">
        <v>77.155500000000004</v>
      </c>
      <c r="G1838" s="4">
        <v>79.489689999999996</v>
      </c>
      <c r="H1838" s="4">
        <v>78.933239999999998</v>
      </c>
      <c r="I1838" s="4"/>
      <c r="J1838" s="4">
        <f t="shared" si="60"/>
        <v>78.933239999999998</v>
      </c>
      <c r="K1838" s="4"/>
      <c r="L1838" s="4"/>
      <c r="M1838" s="4">
        <f t="shared" si="61"/>
        <v>78.933239999999998</v>
      </c>
    </row>
    <row r="1839" spans="1:13" ht="30.6" x14ac:dyDescent="0.25">
      <c r="A1839" s="2" t="s">
        <v>217</v>
      </c>
      <c r="B1839" s="2" t="s">
        <v>94</v>
      </c>
      <c r="C1839" s="3">
        <v>68.413200000000003</v>
      </c>
      <c r="D1839" s="3">
        <v>69.657769999999999</v>
      </c>
      <c r="E1839" s="3">
        <v>71.973579999999998</v>
      </c>
      <c r="F1839" s="3"/>
      <c r="G1839" s="3"/>
      <c r="H1839" s="3"/>
      <c r="I1839" s="3"/>
      <c r="J1839" s="3">
        <f t="shared" si="60"/>
        <v>71.973579999999998</v>
      </c>
      <c r="K1839" s="3"/>
      <c r="L1839" s="3"/>
      <c r="M1839" s="3">
        <f t="shared" si="61"/>
        <v>71.973579999999998</v>
      </c>
    </row>
    <row r="1840" spans="1:13" ht="30.6" x14ac:dyDescent="0.25">
      <c r="A1840" s="2" t="s">
        <v>217</v>
      </c>
      <c r="B1840" s="2" t="s">
        <v>95</v>
      </c>
      <c r="C1840" s="4">
        <v>95.403059999999996</v>
      </c>
      <c r="D1840" s="4">
        <v>93.766379999999998</v>
      </c>
      <c r="E1840" s="4">
        <v>97.238079999999997</v>
      </c>
      <c r="F1840" s="4">
        <v>97.980239999999995</v>
      </c>
      <c r="G1840" s="4">
        <v>98.281289999999998</v>
      </c>
      <c r="H1840" s="4">
        <v>98.426400000000001</v>
      </c>
      <c r="I1840" s="4"/>
      <c r="J1840" s="4">
        <f t="shared" si="60"/>
        <v>98.426400000000001</v>
      </c>
      <c r="K1840" s="4"/>
      <c r="L1840" s="4"/>
      <c r="M1840" s="4">
        <f t="shared" si="61"/>
        <v>98.426400000000001</v>
      </c>
    </row>
    <row r="1841" spans="1:13" ht="30.6" x14ac:dyDescent="0.25">
      <c r="A1841" s="2" t="s">
        <v>217</v>
      </c>
      <c r="B1841" s="2" t="s">
        <v>96</v>
      </c>
      <c r="C1841" s="3"/>
      <c r="D1841" s="3"/>
      <c r="E1841" s="3"/>
      <c r="F1841" s="3"/>
      <c r="G1841" s="3"/>
      <c r="H1841" s="3"/>
      <c r="I1841" s="3"/>
      <c r="J1841" s="3" t="str">
        <f t="shared" si="60"/>
        <v/>
      </c>
      <c r="K1841" s="3"/>
      <c r="L1841" s="3"/>
      <c r="M1841" s="3" t="str">
        <f t="shared" si="61"/>
        <v/>
      </c>
    </row>
    <row r="1842" spans="1:13" ht="30.6" x14ac:dyDescent="0.25">
      <c r="A1842" s="2" t="s">
        <v>217</v>
      </c>
      <c r="B1842" s="2" t="s">
        <v>97</v>
      </c>
      <c r="C1842" s="4"/>
      <c r="D1842" s="4"/>
      <c r="E1842" s="4"/>
      <c r="F1842" s="4">
        <v>91.03425</v>
      </c>
      <c r="G1842" s="4">
        <v>96.993620000000007</v>
      </c>
      <c r="H1842" s="4"/>
      <c r="I1842" s="4"/>
      <c r="J1842" s="4">
        <f t="shared" ref="J1842:J1905" si="62">IFERROR(LOOKUP(2,1/(C1842:I1842&lt;&gt;""),C1842:I1842),"")</f>
        <v>96.993620000000007</v>
      </c>
      <c r="K1842" s="4"/>
      <c r="L1842" s="4"/>
      <c r="M1842" s="4">
        <f t="shared" ref="M1842:M1905" si="63">IF(ISNUMBER(J1842),J1842,IF(ISNUMBER(K1842),K1842,IF(ISBLANK(L1842),"",L1842)))</f>
        <v>96.993620000000007</v>
      </c>
    </row>
    <row r="1843" spans="1:13" ht="30.6" x14ac:dyDescent="0.25">
      <c r="A1843" s="2" t="s">
        <v>217</v>
      </c>
      <c r="B1843" s="2" t="s">
        <v>98</v>
      </c>
      <c r="C1843" s="3">
        <v>63.381999999999998</v>
      </c>
      <c r="D1843" s="3">
        <v>66.452799999999996</v>
      </c>
      <c r="E1843" s="3">
        <v>67.544640000000001</v>
      </c>
      <c r="F1843" s="3">
        <v>72.032849999999996</v>
      </c>
      <c r="G1843" s="3">
        <v>75.785799999999995</v>
      </c>
      <c r="H1843" s="3">
        <v>79.158280000000005</v>
      </c>
      <c r="I1843" s="3"/>
      <c r="J1843" s="3">
        <f t="shared" si="62"/>
        <v>79.158280000000005</v>
      </c>
      <c r="K1843" s="3"/>
      <c r="L1843" s="3"/>
      <c r="M1843" s="3">
        <f t="shared" si="63"/>
        <v>79.158280000000005</v>
      </c>
    </row>
    <row r="1844" spans="1:13" ht="30.6" x14ac:dyDescent="0.25">
      <c r="A1844" s="2" t="s">
        <v>217</v>
      </c>
      <c r="B1844" s="2" t="s">
        <v>99</v>
      </c>
      <c r="C1844" s="4"/>
      <c r="D1844" s="4">
        <v>56.367109999999997</v>
      </c>
      <c r="E1844" s="4"/>
      <c r="F1844" s="4"/>
      <c r="G1844" s="4">
        <v>56.388500000000001</v>
      </c>
      <c r="H1844" s="4">
        <v>46.977179999999997</v>
      </c>
      <c r="I1844" s="4"/>
      <c r="J1844" s="4">
        <f t="shared" si="62"/>
        <v>46.977179999999997</v>
      </c>
      <c r="K1844" s="4"/>
      <c r="L1844" s="4"/>
      <c r="M1844" s="4">
        <f t="shared" si="63"/>
        <v>46.977179999999997</v>
      </c>
    </row>
    <row r="1845" spans="1:13" ht="30.6" x14ac:dyDescent="0.25">
      <c r="A1845" s="2" t="s">
        <v>217</v>
      </c>
      <c r="B1845" s="2" t="s">
        <v>100</v>
      </c>
      <c r="C1845" s="3"/>
      <c r="D1845" s="3"/>
      <c r="E1845" s="3"/>
      <c r="F1845" s="3"/>
      <c r="G1845" s="3"/>
      <c r="H1845" s="3"/>
      <c r="I1845" s="3"/>
      <c r="J1845" s="3" t="str">
        <f t="shared" si="62"/>
        <v/>
      </c>
      <c r="K1845" s="3"/>
      <c r="L1845" s="3"/>
      <c r="M1845" s="3" t="str">
        <f t="shared" si="63"/>
        <v/>
      </c>
    </row>
    <row r="1846" spans="1:13" ht="30.6" x14ac:dyDescent="0.25">
      <c r="A1846" s="2" t="s">
        <v>217</v>
      </c>
      <c r="B1846" s="2" t="s">
        <v>101</v>
      </c>
      <c r="C1846" s="4"/>
      <c r="D1846" s="4"/>
      <c r="E1846" s="4"/>
      <c r="F1846" s="4"/>
      <c r="G1846" s="4"/>
      <c r="H1846" s="4"/>
      <c r="I1846" s="4"/>
      <c r="J1846" s="4" t="str">
        <f t="shared" si="62"/>
        <v/>
      </c>
      <c r="K1846" s="4"/>
      <c r="L1846" s="4"/>
      <c r="M1846" s="4" t="str">
        <f t="shared" si="63"/>
        <v/>
      </c>
    </row>
    <row r="1847" spans="1:13" ht="30.6" x14ac:dyDescent="0.25">
      <c r="A1847" s="2" t="s">
        <v>217</v>
      </c>
      <c r="B1847" s="2" t="s">
        <v>102</v>
      </c>
      <c r="C1847" s="3"/>
      <c r="D1847" s="3"/>
      <c r="E1847" s="3"/>
      <c r="F1847" s="3"/>
      <c r="G1847" s="3"/>
      <c r="H1847" s="3"/>
      <c r="I1847" s="3"/>
      <c r="J1847" s="3" t="str">
        <f t="shared" si="62"/>
        <v/>
      </c>
      <c r="K1847" s="3"/>
      <c r="L1847" s="3"/>
      <c r="M1847" s="3" t="str">
        <f t="shared" si="63"/>
        <v/>
      </c>
    </row>
    <row r="1848" spans="1:13" ht="30.6" x14ac:dyDescent="0.25">
      <c r="A1848" s="2" t="s">
        <v>217</v>
      </c>
      <c r="B1848" s="2" t="s">
        <v>103</v>
      </c>
      <c r="C1848" s="4"/>
      <c r="D1848" s="4"/>
      <c r="E1848" s="4"/>
      <c r="F1848" s="4"/>
      <c r="G1848" s="4"/>
      <c r="H1848" s="4"/>
      <c r="I1848" s="4"/>
      <c r="J1848" s="4" t="str">
        <f t="shared" si="62"/>
        <v/>
      </c>
      <c r="K1848" s="4"/>
      <c r="L1848" s="4"/>
      <c r="M1848" s="4" t="str">
        <f t="shared" si="63"/>
        <v/>
      </c>
    </row>
    <row r="1849" spans="1:13" ht="30.6" x14ac:dyDescent="0.25">
      <c r="A1849" s="2" t="s">
        <v>217</v>
      </c>
      <c r="B1849" s="2" t="s">
        <v>104</v>
      </c>
      <c r="C1849" s="3"/>
      <c r="D1849" s="3"/>
      <c r="E1849" s="3">
        <v>20.986219999999999</v>
      </c>
      <c r="F1849" s="3">
        <v>18.914439999999999</v>
      </c>
      <c r="G1849" s="3">
        <v>16.662749999999999</v>
      </c>
      <c r="H1849" s="3">
        <v>15.07264</v>
      </c>
      <c r="I1849" s="3"/>
      <c r="J1849" s="3">
        <f t="shared" si="62"/>
        <v>15.07264</v>
      </c>
      <c r="K1849" s="3"/>
      <c r="L1849" s="3"/>
      <c r="M1849" s="3">
        <f t="shared" si="63"/>
        <v>15.07264</v>
      </c>
    </row>
    <row r="1850" spans="1:13" ht="30.6" x14ac:dyDescent="0.25">
      <c r="A1850" s="2" t="s">
        <v>217</v>
      </c>
      <c r="B1850" s="2" t="s">
        <v>105</v>
      </c>
      <c r="C1850" s="4">
        <v>95.912779999999998</v>
      </c>
      <c r="D1850" s="4">
        <v>88.446600000000004</v>
      </c>
      <c r="E1850" s="4">
        <v>91.628330000000005</v>
      </c>
      <c r="F1850" s="4">
        <v>90.809830000000005</v>
      </c>
      <c r="G1850" s="4"/>
      <c r="H1850" s="4"/>
      <c r="I1850" s="4"/>
      <c r="J1850" s="4">
        <f t="shared" si="62"/>
        <v>90.809830000000005</v>
      </c>
      <c r="K1850" s="4"/>
      <c r="L1850" s="4"/>
      <c r="M1850" s="4">
        <f t="shared" si="63"/>
        <v>90.809830000000005</v>
      </c>
    </row>
    <row r="1851" spans="1:13" ht="30.6" x14ac:dyDescent="0.25">
      <c r="A1851" s="2" t="s">
        <v>217</v>
      </c>
      <c r="B1851" s="2" t="s">
        <v>106</v>
      </c>
      <c r="C1851" s="3">
        <v>95.355689999999996</v>
      </c>
      <c r="D1851" s="3">
        <v>96.12115</v>
      </c>
      <c r="E1851" s="3">
        <v>96.432760000000002</v>
      </c>
      <c r="F1851" s="3">
        <v>96.713300000000004</v>
      </c>
      <c r="G1851" s="3">
        <v>98.647739999999999</v>
      </c>
      <c r="H1851" s="3">
        <v>99.934389999999993</v>
      </c>
      <c r="I1851" s="3"/>
      <c r="J1851" s="3">
        <f t="shared" si="62"/>
        <v>99.934389999999993</v>
      </c>
      <c r="K1851" s="3"/>
      <c r="L1851" s="3"/>
      <c r="M1851" s="3">
        <f t="shared" si="63"/>
        <v>99.934389999999993</v>
      </c>
    </row>
    <row r="1852" spans="1:13" ht="30.6" x14ac:dyDescent="0.25">
      <c r="A1852" s="2" t="s">
        <v>217</v>
      </c>
      <c r="B1852" s="2" t="s">
        <v>107</v>
      </c>
      <c r="C1852" s="4">
        <v>76.957250000000002</v>
      </c>
      <c r="D1852" s="4">
        <v>80.763360000000006</v>
      </c>
      <c r="E1852" s="4">
        <v>77.474299999999999</v>
      </c>
      <c r="F1852" s="4">
        <v>90.120199999999997</v>
      </c>
      <c r="G1852" s="4">
        <v>86.057109999999994</v>
      </c>
      <c r="H1852" s="4"/>
      <c r="I1852" s="4"/>
      <c r="J1852" s="4">
        <f t="shared" si="62"/>
        <v>86.057109999999994</v>
      </c>
      <c r="K1852" s="4"/>
      <c r="L1852" s="4"/>
      <c r="M1852" s="4">
        <f t="shared" si="63"/>
        <v>86.057109999999994</v>
      </c>
    </row>
    <row r="1853" spans="1:13" ht="30.6" x14ac:dyDescent="0.25">
      <c r="A1853" s="2" t="s">
        <v>217</v>
      </c>
      <c r="B1853" s="2" t="s">
        <v>108</v>
      </c>
      <c r="C1853" s="3"/>
      <c r="D1853" s="3">
        <v>52.423850000000002</v>
      </c>
      <c r="E1853" s="3"/>
      <c r="F1853" s="3"/>
      <c r="G1853" s="3"/>
      <c r="H1853" s="3"/>
      <c r="I1853" s="3"/>
      <c r="J1853" s="3">
        <f t="shared" si="62"/>
        <v>52.423850000000002</v>
      </c>
      <c r="K1853" s="3"/>
      <c r="L1853" s="3"/>
      <c r="M1853" s="3">
        <f t="shared" si="63"/>
        <v>52.423850000000002</v>
      </c>
    </row>
    <row r="1854" spans="1:13" ht="30.6" x14ac:dyDescent="0.25">
      <c r="A1854" s="2" t="s">
        <v>217</v>
      </c>
      <c r="B1854" s="2" t="s">
        <v>109</v>
      </c>
      <c r="C1854" s="4"/>
      <c r="D1854" s="4"/>
      <c r="E1854" s="4"/>
      <c r="F1854" s="4"/>
      <c r="G1854" s="4"/>
      <c r="H1854" s="4"/>
      <c r="I1854" s="4"/>
      <c r="J1854" s="4" t="str">
        <f t="shared" si="62"/>
        <v/>
      </c>
      <c r="K1854" s="4"/>
      <c r="L1854" s="4"/>
      <c r="M1854" s="4" t="str">
        <f t="shared" si="63"/>
        <v/>
      </c>
    </row>
    <row r="1855" spans="1:13" ht="30.6" x14ac:dyDescent="0.25">
      <c r="A1855" s="2" t="s">
        <v>217</v>
      </c>
      <c r="B1855" s="2" t="s">
        <v>110</v>
      </c>
      <c r="C1855" s="3"/>
      <c r="D1855" s="3"/>
      <c r="E1855" s="3"/>
      <c r="F1855" s="3"/>
      <c r="G1855" s="3"/>
      <c r="H1855" s="3"/>
      <c r="I1855" s="3"/>
      <c r="J1855" s="3" t="str">
        <f t="shared" si="62"/>
        <v/>
      </c>
      <c r="K1855" s="3"/>
      <c r="L1855" s="3"/>
      <c r="M1855" s="3" t="str">
        <f t="shared" si="63"/>
        <v/>
      </c>
    </row>
    <row r="1856" spans="1:13" ht="30.6" x14ac:dyDescent="0.25">
      <c r="A1856" s="2" t="s">
        <v>217</v>
      </c>
      <c r="B1856" s="2" t="s">
        <v>111</v>
      </c>
      <c r="C1856" s="4">
        <v>100</v>
      </c>
      <c r="D1856" s="4">
        <v>100</v>
      </c>
      <c r="E1856" s="4">
        <v>100</v>
      </c>
      <c r="F1856" s="4"/>
      <c r="G1856" s="4">
        <v>91.217280000000002</v>
      </c>
      <c r="H1856" s="4"/>
      <c r="I1856" s="4"/>
      <c r="J1856" s="4">
        <f t="shared" si="62"/>
        <v>91.217280000000002</v>
      </c>
      <c r="K1856" s="4"/>
      <c r="L1856" s="4"/>
      <c r="M1856" s="4">
        <f t="shared" si="63"/>
        <v>91.217280000000002</v>
      </c>
    </row>
    <row r="1857" spans="1:13" ht="30.6" x14ac:dyDescent="0.25">
      <c r="A1857" s="2" t="s">
        <v>217</v>
      </c>
      <c r="B1857" s="2" t="s">
        <v>112</v>
      </c>
      <c r="C1857" s="3">
        <v>100</v>
      </c>
      <c r="D1857" s="3">
        <v>100</v>
      </c>
      <c r="E1857" s="3">
        <v>100</v>
      </c>
      <c r="F1857" s="3">
        <v>100</v>
      </c>
      <c r="G1857" s="3">
        <v>100</v>
      </c>
      <c r="H1857" s="3">
        <v>100</v>
      </c>
      <c r="I1857" s="3"/>
      <c r="J1857" s="3">
        <f t="shared" si="62"/>
        <v>100</v>
      </c>
      <c r="K1857" s="3"/>
      <c r="L1857" s="3"/>
      <c r="M1857" s="3">
        <f t="shared" si="63"/>
        <v>100</v>
      </c>
    </row>
    <row r="1858" spans="1:13" ht="30.6" x14ac:dyDescent="0.25">
      <c r="A1858" s="2" t="s">
        <v>217</v>
      </c>
      <c r="B1858" s="2" t="s">
        <v>113</v>
      </c>
      <c r="C1858" s="4">
        <v>95.585909999999998</v>
      </c>
      <c r="D1858" s="4"/>
      <c r="E1858" s="4"/>
      <c r="F1858" s="4"/>
      <c r="G1858" s="4"/>
      <c r="H1858" s="4"/>
      <c r="I1858" s="4"/>
      <c r="J1858" s="4">
        <f t="shared" si="62"/>
        <v>95.585909999999998</v>
      </c>
      <c r="K1858" s="4"/>
      <c r="L1858" s="4"/>
      <c r="M1858" s="4">
        <f t="shared" si="63"/>
        <v>95.585909999999998</v>
      </c>
    </row>
    <row r="1859" spans="1:13" ht="30.6" x14ac:dyDescent="0.25">
      <c r="A1859" s="2" t="s">
        <v>217</v>
      </c>
      <c r="B1859" s="2" t="s">
        <v>114</v>
      </c>
      <c r="C1859" s="3"/>
      <c r="D1859" s="3"/>
      <c r="E1859" s="3"/>
      <c r="F1859" s="3"/>
      <c r="G1859" s="3"/>
      <c r="H1859" s="3"/>
      <c r="I1859" s="3"/>
      <c r="J1859" s="3" t="str">
        <f t="shared" si="62"/>
        <v/>
      </c>
      <c r="K1859" s="3"/>
      <c r="L1859" s="3"/>
      <c r="M1859" s="3" t="str">
        <f t="shared" si="63"/>
        <v/>
      </c>
    </row>
    <row r="1860" spans="1:13" ht="30.6" x14ac:dyDescent="0.25">
      <c r="A1860" s="2" t="s">
        <v>217</v>
      </c>
      <c r="B1860" s="2" t="s">
        <v>115</v>
      </c>
      <c r="C1860" s="4"/>
      <c r="D1860" s="4"/>
      <c r="E1860" s="4"/>
      <c r="F1860" s="4"/>
      <c r="G1860" s="4"/>
      <c r="H1860" s="4"/>
      <c r="I1860" s="4"/>
      <c r="J1860" s="4" t="str">
        <f t="shared" si="62"/>
        <v/>
      </c>
      <c r="K1860" s="4"/>
      <c r="L1860" s="4"/>
      <c r="M1860" s="4" t="str">
        <f t="shared" si="63"/>
        <v/>
      </c>
    </row>
    <row r="1861" spans="1:13" ht="30.6" x14ac:dyDescent="0.25">
      <c r="A1861" s="2" t="s">
        <v>217</v>
      </c>
      <c r="B1861" s="2" t="s">
        <v>116</v>
      </c>
      <c r="C1861" s="3">
        <v>97.571740000000005</v>
      </c>
      <c r="D1861" s="3">
        <v>98.54289</v>
      </c>
      <c r="E1861" s="3">
        <v>99.360699999999994</v>
      </c>
      <c r="F1861" s="3">
        <v>100</v>
      </c>
      <c r="G1861" s="3">
        <v>100</v>
      </c>
      <c r="H1861" s="3"/>
      <c r="I1861" s="3"/>
      <c r="J1861" s="3">
        <f t="shared" si="62"/>
        <v>100</v>
      </c>
      <c r="K1861" s="3"/>
      <c r="L1861" s="3"/>
      <c r="M1861" s="3">
        <f t="shared" si="63"/>
        <v>100</v>
      </c>
    </row>
    <row r="1862" spans="1:13" ht="30.6" x14ac:dyDescent="0.25">
      <c r="A1862" s="2" t="s">
        <v>217</v>
      </c>
      <c r="B1862" s="2" t="s">
        <v>117</v>
      </c>
      <c r="C1862" s="4"/>
      <c r="D1862" s="4"/>
      <c r="E1862" s="4"/>
      <c r="F1862" s="4"/>
      <c r="G1862" s="4"/>
      <c r="H1862" s="4"/>
      <c r="I1862" s="4"/>
      <c r="J1862" s="4" t="str">
        <f t="shared" si="62"/>
        <v/>
      </c>
      <c r="K1862" s="4"/>
      <c r="L1862" s="4"/>
      <c r="M1862" s="4" t="str">
        <f t="shared" si="63"/>
        <v/>
      </c>
    </row>
    <row r="1863" spans="1:13" ht="30.6" x14ac:dyDescent="0.25">
      <c r="A1863" s="2" t="s">
        <v>217</v>
      </c>
      <c r="B1863" s="2" t="s">
        <v>118</v>
      </c>
      <c r="C1863" s="3">
        <v>100</v>
      </c>
      <c r="D1863" s="3">
        <v>100</v>
      </c>
      <c r="E1863" s="3">
        <v>100</v>
      </c>
      <c r="F1863" s="3">
        <v>100</v>
      </c>
      <c r="G1863" s="3">
        <v>100</v>
      </c>
      <c r="H1863" s="3">
        <v>100</v>
      </c>
      <c r="I1863" s="3"/>
      <c r="J1863" s="3">
        <f t="shared" si="62"/>
        <v>100</v>
      </c>
      <c r="K1863" s="3"/>
      <c r="L1863" s="3"/>
      <c r="M1863" s="3">
        <f t="shared" si="63"/>
        <v>100</v>
      </c>
    </row>
    <row r="1864" spans="1:13" ht="30.6" x14ac:dyDescent="0.25">
      <c r="A1864" s="2" t="s">
        <v>217</v>
      </c>
      <c r="B1864" s="2" t="s">
        <v>119</v>
      </c>
      <c r="C1864" s="4">
        <v>75.943079999999995</v>
      </c>
      <c r="D1864" s="4">
        <v>80.104010000000002</v>
      </c>
      <c r="E1864" s="4">
        <v>83.639489999999995</v>
      </c>
      <c r="F1864" s="4">
        <v>87.325890000000001</v>
      </c>
      <c r="G1864" s="4">
        <v>89.956850000000003</v>
      </c>
      <c r="H1864" s="4">
        <v>93.243870000000001</v>
      </c>
      <c r="I1864" s="4"/>
      <c r="J1864" s="4">
        <f t="shared" si="62"/>
        <v>93.243870000000001</v>
      </c>
      <c r="K1864" s="4"/>
      <c r="L1864" s="4"/>
      <c r="M1864" s="4">
        <f t="shared" si="63"/>
        <v>93.243870000000001</v>
      </c>
    </row>
    <row r="1865" spans="1:13" ht="30.6" x14ac:dyDescent="0.25">
      <c r="A1865" s="2" t="s">
        <v>217</v>
      </c>
      <c r="B1865" s="2" t="s">
        <v>120</v>
      </c>
      <c r="C1865" s="3">
        <v>99.86018</v>
      </c>
      <c r="D1865" s="3"/>
      <c r="E1865" s="3"/>
      <c r="F1865" s="3"/>
      <c r="G1865" s="3">
        <v>99.547989999999999</v>
      </c>
      <c r="H1865" s="3"/>
      <c r="I1865" s="3"/>
      <c r="J1865" s="3">
        <f t="shared" si="62"/>
        <v>99.547989999999999</v>
      </c>
      <c r="K1865" s="3"/>
      <c r="L1865" s="3"/>
      <c r="M1865" s="3">
        <f t="shared" si="63"/>
        <v>99.547989999999999</v>
      </c>
    </row>
    <row r="1866" spans="1:13" ht="30.6" x14ac:dyDescent="0.25">
      <c r="A1866" s="2" t="s">
        <v>217</v>
      </c>
      <c r="B1866" s="2" t="s">
        <v>121</v>
      </c>
      <c r="C1866" s="4">
        <v>96.388810000000007</v>
      </c>
      <c r="D1866" s="4"/>
      <c r="E1866" s="4"/>
      <c r="F1866" s="4"/>
      <c r="G1866" s="4"/>
      <c r="H1866" s="4"/>
      <c r="I1866" s="4"/>
      <c r="J1866" s="4">
        <f t="shared" si="62"/>
        <v>96.388810000000007</v>
      </c>
      <c r="K1866" s="4"/>
      <c r="L1866" s="4"/>
      <c r="M1866" s="4">
        <f t="shared" si="63"/>
        <v>96.388810000000007</v>
      </c>
    </row>
    <row r="1867" spans="1:13" ht="30.6" x14ac:dyDescent="0.25">
      <c r="A1867" s="2" t="s">
        <v>217</v>
      </c>
      <c r="B1867" s="2" t="s">
        <v>122</v>
      </c>
      <c r="C1867" s="3"/>
      <c r="D1867" s="3"/>
      <c r="E1867" s="3"/>
      <c r="F1867" s="3"/>
      <c r="G1867" s="3"/>
      <c r="H1867" s="3"/>
      <c r="I1867" s="3"/>
      <c r="J1867" s="3" t="str">
        <f t="shared" si="62"/>
        <v/>
      </c>
      <c r="K1867" s="3"/>
      <c r="L1867" s="3"/>
      <c r="M1867" s="3" t="str">
        <f t="shared" si="63"/>
        <v/>
      </c>
    </row>
    <row r="1868" spans="1:13" ht="30.6" x14ac:dyDescent="0.25">
      <c r="A1868" s="2" t="s">
        <v>217</v>
      </c>
      <c r="B1868" s="2" t="s">
        <v>123</v>
      </c>
      <c r="C1868" s="4">
        <v>73.660899999999998</v>
      </c>
      <c r="D1868" s="4">
        <v>80.728520000000003</v>
      </c>
      <c r="E1868" s="4">
        <v>92.559030000000007</v>
      </c>
      <c r="F1868" s="4">
        <v>92.185239999999993</v>
      </c>
      <c r="G1868" s="4">
        <v>93.581519999999998</v>
      </c>
      <c r="H1868" s="4">
        <v>94.423069999999996</v>
      </c>
      <c r="I1868" s="4">
        <v>97.010810000000006</v>
      </c>
      <c r="J1868" s="4">
        <f t="shared" si="62"/>
        <v>97.010810000000006</v>
      </c>
      <c r="K1868" s="4"/>
      <c r="L1868" s="4"/>
      <c r="M1868" s="4">
        <f t="shared" si="63"/>
        <v>97.010810000000006</v>
      </c>
    </row>
    <row r="1869" spans="1:13" ht="30.6" x14ac:dyDescent="0.25">
      <c r="A1869" s="2" t="s">
        <v>217</v>
      </c>
      <c r="B1869" s="2" t="s">
        <v>124</v>
      </c>
      <c r="C1869" s="3"/>
      <c r="D1869" s="3"/>
      <c r="E1869" s="3"/>
      <c r="F1869" s="3"/>
      <c r="G1869" s="3"/>
      <c r="H1869" s="3"/>
      <c r="I1869" s="3"/>
      <c r="J1869" s="3" t="str">
        <f t="shared" si="62"/>
        <v/>
      </c>
      <c r="K1869" s="3"/>
      <c r="L1869" s="3"/>
      <c r="M1869" s="3" t="str">
        <f t="shared" si="63"/>
        <v/>
      </c>
    </row>
    <row r="1870" spans="1:13" ht="30.6" x14ac:dyDescent="0.25">
      <c r="A1870" s="2" t="s">
        <v>217</v>
      </c>
      <c r="B1870" s="2" t="s">
        <v>125</v>
      </c>
      <c r="C1870" s="4"/>
      <c r="D1870" s="4"/>
      <c r="E1870" s="4"/>
      <c r="F1870" s="4"/>
      <c r="G1870" s="4"/>
      <c r="H1870" s="4"/>
      <c r="I1870" s="4"/>
      <c r="J1870" s="4" t="str">
        <f t="shared" si="62"/>
        <v/>
      </c>
      <c r="K1870" s="4"/>
      <c r="L1870" s="4"/>
      <c r="M1870" s="4" t="str">
        <f t="shared" si="63"/>
        <v/>
      </c>
    </row>
    <row r="1871" spans="1:13" ht="30.6" x14ac:dyDescent="0.25">
      <c r="A1871" s="2" t="s">
        <v>217</v>
      </c>
      <c r="B1871" s="2" t="s">
        <v>126</v>
      </c>
      <c r="C1871" s="3">
        <v>74.861800000000002</v>
      </c>
      <c r="D1871" s="3"/>
      <c r="E1871" s="3"/>
      <c r="F1871" s="3"/>
      <c r="G1871" s="3"/>
      <c r="H1871" s="3"/>
      <c r="I1871" s="3"/>
      <c r="J1871" s="3">
        <f t="shared" si="62"/>
        <v>74.861800000000002</v>
      </c>
      <c r="K1871" s="3"/>
      <c r="L1871" s="3"/>
      <c r="M1871" s="3">
        <f t="shared" si="63"/>
        <v>74.861800000000002</v>
      </c>
    </row>
    <row r="1872" spans="1:13" ht="30.6" x14ac:dyDescent="0.25">
      <c r="A1872" s="2" t="s">
        <v>217</v>
      </c>
      <c r="B1872" s="2" t="s">
        <v>127</v>
      </c>
      <c r="C1872" s="4">
        <v>96.694249999999997</v>
      </c>
      <c r="D1872" s="4">
        <v>96.430899999999994</v>
      </c>
      <c r="E1872" s="4">
        <v>97.087670000000003</v>
      </c>
      <c r="F1872" s="4">
        <v>45.84346</v>
      </c>
      <c r="G1872" s="4">
        <v>50.083219999999997</v>
      </c>
      <c r="H1872" s="4">
        <v>55.523600000000002</v>
      </c>
      <c r="I1872" s="4"/>
      <c r="J1872" s="4">
        <f t="shared" si="62"/>
        <v>55.523600000000002</v>
      </c>
      <c r="K1872" s="4"/>
      <c r="L1872" s="4"/>
      <c r="M1872" s="4">
        <f t="shared" si="63"/>
        <v>55.523600000000002</v>
      </c>
    </row>
    <row r="1873" spans="1:13" ht="30.6" x14ac:dyDescent="0.25">
      <c r="A1873" s="2" t="s">
        <v>217</v>
      </c>
      <c r="B1873" s="2" t="s">
        <v>128</v>
      </c>
      <c r="C1873" s="3">
        <v>66.148499999999999</v>
      </c>
      <c r="D1873" s="3"/>
      <c r="E1873" s="3"/>
      <c r="F1873" s="3"/>
      <c r="G1873" s="3"/>
      <c r="H1873" s="3"/>
      <c r="I1873" s="3"/>
      <c r="J1873" s="3">
        <f t="shared" si="62"/>
        <v>66.148499999999999</v>
      </c>
      <c r="K1873" s="3"/>
      <c r="L1873" s="3"/>
      <c r="M1873" s="3">
        <f t="shared" si="63"/>
        <v>66.148499999999999</v>
      </c>
    </row>
    <row r="1874" spans="1:13" ht="30.6" x14ac:dyDescent="0.25">
      <c r="A1874" s="2" t="s">
        <v>217</v>
      </c>
      <c r="B1874" s="2" t="s">
        <v>129</v>
      </c>
      <c r="C1874" s="4"/>
      <c r="D1874" s="4"/>
      <c r="E1874" s="4"/>
      <c r="F1874" s="4"/>
      <c r="G1874" s="4"/>
      <c r="H1874" s="4"/>
      <c r="I1874" s="4"/>
      <c r="J1874" s="4" t="str">
        <f t="shared" si="62"/>
        <v/>
      </c>
      <c r="K1874" s="4"/>
      <c r="L1874" s="4"/>
      <c r="M1874" s="4" t="str">
        <f t="shared" si="63"/>
        <v/>
      </c>
    </row>
    <row r="1875" spans="1:13" ht="30.6" x14ac:dyDescent="0.25">
      <c r="A1875" s="2" t="s">
        <v>217</v>
      </c>
      <c r="B1875" s="2" t="s">
        <v>130</v>
      </c>
      <c r="C1875" s="3"/>
      <c r="D1875" s="3"/>
      <c r="E1875" s="3"/>
      <c r="F1875" s="3"/>
      <c r="G1875" s="3"/>
      <c r="H1875" s="3"/>
      <c r="I1875" s="3"/>
      <c r="J1875" s="3" t="str">
        <f t="shared" si="62"/>
        <v/>
      </c>
      <c r="K1875" s="3"/>
      <c r="L1875" s="3"/>
      <c r="M1875" s="3" t="str">
        <f t="shared" si="63"/>
        <v/>
      </c>
    </row>
    <row r="1876" spans="1:13" ht="30.6" x14ac:dyDescent="0.25">
      <c r="A1876" s="2" t="s">
        <v>217</v>
      </c>
      <c r="B1876" s="2" t="s">
        <v>131</v>
      </c>
      <c r="C1876" s="4">
        <v>84.226200000000006</v>
      </c>
      <c r="D1876" s="4">
        <v>82.805120000000002</v>
      </c>
      <c r="E1876" s="4">
        <v>83.907060000000001</v>
      </c>
      <c r="F1876" s="4">
        <v>84.898319999999998</v>
      </c>
      <c r="G1876" s="4">
        <v>84.013170000000002</v>
      </c>
      <c r="H1876" s="4">
        <v>82.467309999999998</v>
      </c>
      <c r="I1876" s="4"/>
      <c r="J1876" s="4">
        <f t="shared" si="62"/>
        <v>82.467309999999998</v>
      </c>
      <c r="K1876" s="4"/>
      <c r="L1876" s="4"/>
      <c r="M1876" s="4">
        <f t="shared" si="63"/>
        <v>82.467309999999998</v>
      </c>
    </row>
    <row r="1877" spans="1:13" ht="30.6" x14ac:dyDescent="0.25">
      <c r="A1877" s="2" t="s">
        <v>217</v>
      </c>
      <c r="B1877" s="2" t="s">
        <v>132</v>
      </c>
      <c r="C1877" s="3"/>
      <c r="D1877" s="3"/>
      <c r="E1877" s="3"/>
      <c r="F1877" s="3"/>
      <c r="G1877" s="3"/>
      <c r="H1877" s="3"/>
      <c r="I1877" s="3">
        <v>33.673470000000002</v>
      </c>
      <c r="J1877" s="3">
        <f t="shared" si="62"/>
        <v>33.673470000000002</v>
      </c>
      <c r="K1877" s="3"/>
      <c r="L1877" s="3"/>
      <c r="M1877" s="3">
        <f t="shared" si="63"/>
        <v>33.673470000000002</v>
      </c>
    </row>
    <row r="1878" spans="1:13" ht="30.6" x14ac:dyDescent="0.25">
      <c r="A1878" s="2" t="s">
        <v>217</v>
      </c>
      <c r="B1878" s="2" t="s">
        <v>133</v>
      </c>
      <c r="C1878" s="4">
        <v>100</v>
      </c>
      <c r="D1878" s="4">
        <v>100</v>
      </c>
      <c r="E1878" s="4">
        <v>100</v>
      </c>
      <c r="F1878" s="4">
        <v>100</v>
      </c>
      <c r="G1878" s="4">
        <v>100</v>
      </c>
      <c r="H1878" s="4">
        <v>100</v>
      </c>
      <c r="I1878" s="4"/>
      <c r="J1878" s="4">
        <f t="shared" si="62"/>
        <v>100</v>
      </c>
      <c r="K1878" s="4"/>
      <c r="L1878" s="4"/>
      <c r="M1878" s="4">
        <f t="shared" si="63"/>
        <v>100</v>
      </c>
    </row>
    <row r="1879" spans="1:13" ht="30.6" x14ac:dyDescent="0.25">
      <c r="A1879" s="2" t="s">
        <v>217</v>
      </c>
      <c r="B1879" s="2" t="s">
        <v>134</v>
      </c>
      <c r="C1879" s="3">
        <v>91.630210000000005</v>
      </c>
      <c r="D1879" s="3">
        <v>91.516639999999995</v>
      </c>
      <c r="E1879" s="3">
        <v>90.403310000000005</v>
      </c>
      <c r="F1879" s="3"/>
      <c r="G1879" s="3">
        <v>83.189030000000002</v>
      </c>
      <c r="H1879" s="3"/>
      <c r="I1879" s="3"/>
      <c r="J1879" s="3">
        <f t="shared" si="62"/>
        <v>83.189030000000002</v>
      </c>
      <c r="K1879" s="3"/>
      <c r="L1879" s="3"/>
      <c r="M1879" s="3">
        <f t="shared" si="63"/>
        <v>83.189030000000002</v>
      </c>
    </row>
    <row r="1880" spans="1:13" ht="30.6" x14ac:dyDescent="0.25">
      <c r="A1880" s="2" t="s">
        <v>217</v>
      </c>
      <c r="B1880" s="2" t="s">
        <v>135</v>
      </c>
      <c r="C1880" s="4"/>
      <c r="D1880" s="4"/>
      <c r="E1880" s="4">
        <v>100</v>
      </c>
      <c r="F1880" s="4"/>
      <c r="G1880" s="4"/>
      <c r="H1880" s="4"/>
      <c r="I1880" s="4"/>
      <c r="J1880" s="4">
        <f t="shared" si="62"/>
        <v>100</v>
      </c>
      <c r="K1880" s="4"/>
      <c r="L1880" s="4"/>
      <c r="M1880" s="4">
        <f t="shared" si="63"/>
        <v>100</v>
      </c>
    </row>
    <row r="1881" spans="1:13" ht="30.6" x14ac:dyDescent="0.25">
      <c r="A1881" s="2" t="s">
        <v>217</v>
      </c>
      <c r="B1881" s="2" t="s">
        <v>136</v>
      </c>
      <c r="C1881" s="3"/>
      <c r="D1881" s="3"/>
      <c r="E1881" s="3">
        <v>92.076440000000005</v>
      </c>
      <c r="F1881" s="3"/>
      <c r="G1881" s="3"/>
      <c r="H1881" s="3"/>
      <c r="I1881" s="3"/>
      <c r="J1881" s="3">
        <f t="shared" si="62"/>
        <v>92.076440000000005</v>
      </c>
      <c r="K1881" s="3"/>
      <c r="L1881" s="3"/>
      <c r="M1881" s="3">
        <f t="shared" si="63"/>
        <v>92.076440000000005</v>
      </c>
    </row>
    <row r="1882" spans="1:13" ht="30.6" x14ac:dyDescent="0.25">
      <c r="A1882" s="2" t="s">
        <v>217</v>
      </c>
      <c r="B1882" s="2" t="s">
        <v>137</v>
      </c>
      <c r="C1882" s="4"/>
      <c r="D1882" s="4"/>
      <c r="E1882" s="4"/>
      <c r="F1882" s="4"/>
      <c r="G1882" s="4"/>
      <c r="H1882" s="4">
        <v>96.74127</v>
      </c>
      <c r="I1882" s="4"/>
      <c r="J1882" s="4">
        <f t="shared" si="62"/>
        <v>96.74127</v>
      </c>
      <c r="K1882" s="4"/>
      <c r="L1882" s="4"/>
      <c r="M1882" s="4">
        <f t="shared" si="63"/>
        <v>96.74127</v>
      </c>
    </row>
    <row r="1883" spans="1:13" ht="30.6" x14ac:dyDescent="0.25">
      <c r="A1883" s="2" t="s">
        <v>217</v>
      </c>
      <c r="B1883" s="2" t="s">
        <v>138</v>
      </c>
      <c r="C1883" s="3"/>
      <c r="D1883" s="3"/>
      <c r="E1883" s="3"/>
      <c r="F1883" s="3">
        <v>100</v>
      </c>
      <c r="G1883" s="3"/>
      <c r="H1883" s="3"/>
      <c r="I1883" s="3"/>
      <c r="J1883" s="3">
        <f t="shared" si="62"/>
        <v>100</v>
      </c>
      <c r="K1883" s="3"/>
      <c r="L1883" s="3"/>
      <c r="M1883" s="3">
        <f t="shared" si="63"/>
        <v>100</v>
      </c>
    </row>
    <row r="1884" spans="1:13" ht="30.6" x14ac:dyDescent="0.25">
      <c r="A1884" s="2" t="s">
        <v>217</v>
      </c>
      <c r="B1884" s="2" t="s">
        <v>139</v>
      </c>
      <c r="C1884" s="4"/>
      <c r="D1884" s="4"/>
      <c r="E1884" s="4"/>
      <c r="F1884" s="4"/>
      <c r="G1884" s="4"/>
      <c r="H1884" s="4"/>
      <c r="I1884" s="4"/>
      <c r="J1884" s="4" t="str">
        <f t="shared" si="62"/>
        <v/>
      </c>
      <c r="K1884" s="4"/>
      <c r="L1884" s="4"/>
      <c r="M1884" s="4" t="str">
        <f t="shared" si="63"/>
        <v/>
      </c>
    </row>
    <row r="1885" spans="1:13" ht="30.6" x14ac:dyDescent="0.25">
      <c r="A1885" s="2" t="s">
        <v>217</v>
      </c>
      <c r="B1885" s="2" t="s">
        <v>140</v>
      </c>
      <c r="C1885" s="3"/>
      <c r="D1885" s="3"/>
      <c r="E1885" s="3"/>
      <c r="F1885" s="3"/>
      <c r="G1885" s="3"/>
      <c r="H1885" s="3"/>
      <c r="I1885" s="3"/>
      <c r="J1885" s="3" t="str">
        <f t="shared" si="62"/>
        <v/>
      </c>
      <c r="K1885" s="3"/>
      <c r="L1885" s="3"/>
      <c r="M1885" s="3" t="str">
        <f t="shared" si="63"/>
        <v/>
      </c>
    </row>
    <row r="1886" spans="1:13" ht="30.6" x14ac:dyDescent="0.25">
      <c r="A1886" s="2" t="s">
        <v>217</v>
      </c>
      <c r="B1886" s="2" t="s">
        <v>141</v>
      </c>
      <c r="C1886" s="4"/>
      <c r="D1886" s="4"/>
      <c r="E1886" s="4"/>
      <c r="F1886" s="4"/>
      <c r="G1886" s="4"/>
      <c r="H1886" s="4"/>
      <c r="I1886" s="4"/>
      <c r="J1886" s="4" t="str">
        <f t="shared" si="62"/>
        <v/>
      </c>
      <c r="K1886" s="4"/>
      <c r="L1886" s="4"/>
      <c r="M1886" s="4" t="str">
        <f t="shared" si="63"/>
        <v/>
      </c>
    </row>
    <row r="1887" spans="1:13" ht="30.6" x14ac:dyDescent="0.25">
      <c r="A1887" s="2" t="s">
        <v>217</v>
      </c>
      <c r="B1887" s="2" t="s">
        <v>142</v>
      </c>
      <c r="C1887" s="3"/>
      <c r="D1887" s="3"/>
      <c r="E1887" s="3"/>
      <c r="F1887" s="3"/>
      <c r="G1887" s="3"/>
      <c r="H1887" s="3"/>
      <c r="I1887" s="3"/>
      <c r="J1887" s="3" t="str">
        <f t="shared" si="62"/>
        <v/>
      </c>
      <c r="K1887" s="3"/>
      <c r="L1887" s="3"/>
      <c r="M1887" s="3" t="str">
        <f t="shared" si="63"/>
        <v/>
      </c>
    </row>
    <row r="1888" spans="1:13" ht="30.6" x14ac:dyDescent="0.25">
      <c r="A1888" s="2" t="s">
        <v>217</v>
      </c>
      <c r="B1888" s="2" t="s">
        <v>143</v>
      </c>
      <c r="C1888" s="4"/>
      <c r="D1888" s="4"/>
      <c r="E1888" s="4"/>
      <c r="F1888" s="4"/>
      <c r="G1888" s="4">
        <v>93.819059999999993</v>
      </c>
      <c r="H1888" s="4">
        <v>100</v>
      </c>
      <c r="I1888" s="4"/>
      <c r="J1888" s="4">
        <f t="shared" si="62"/>
        <v>100</v>
      </c>
      <c r="K1888" s="4"/>
      <c r="L1888" s="4"/>
      <c r="M1888" s="4">
        <f t="shared" si="63"/>
        <v>100</v>
      </c>
    </row>
    <row r="1889" spans="1:13" ht="30.6" x14ac:dyDescent="0.25">
      <c r="A1889" s="2" t="s">
        <v>217</v>
      </c>
      <c r="B1889" s="2" t="s">
        <v>144</v>
      </c>
      <c r="C1889" s="3"/>
      <c r="D1889" s="3"/>
      <c r="E1889" s="3"/>
      <c r="F1889" s="3"/>
      <c r="G1889" s="3"/>
      <c r="H1889" s="3"/>
      <c r="I1889" s="3"/>
      <c r="J1889" s="3" t="str">
        <f t="shared" si="62"/>
        <v/>
      </c>
      <c r="K1889" s="3"/>
      <c r="L1889" s="3"/>
      <c r="M1889" s="3" t="str">
        <f t="shared" si="63"/>
        <v/>
      </c>
    </row>
    <row r="1890" spans="1:13" ht="20.399999999999999" x14ac:dyDescent="0.25">
      <c r="A1890" s="2" t="s">
        <v>208</v>
      </c>
      <c r="B1890" s="2" t="s">
        <v>175</v>
      </c>
      <c r="C1890" s="4"/>
      <c r="D1890" s="6">
        <v>99.254239999999996</v>
      </c>
      <c r="E1890" s="4"/>
      <c r="F1890" s="4"/>
      <c r="G1890" s="4"/>
      <c r="H1890" s="4"/>
      <c r="I1890" s="4"/>
      <c r="J1890" s="4">
        <f t="shared" si="62"/>
        <v>99.254239999999996</v>
      </c>
      <c r="K1890" s="4"/>
      <c r="L1890" s="4">
        <f t="array" ref="L1890">(IF(ISERROR(INDEX(Table45[[#All],[Primary completion rate (%)]],MATCH(MAX(IF(Table45[[#All],[Country]]=B1890,Table45[[#All],[Year]],0)),IF(Table45[[#All],[Country]]=B1890,Table45[[#All],[Year]],"")))),"",INDEX(Table45[[#All],[Primary completion rate (%)]],MATCH(MAX(IF(Table45[[#All],[Country]]=B1890,Table45[[#All],[Year]],0)),IF(Table45[[#All],[Country]]=B1890,Table45[[#All],[Year]],"")))*100))</f>
        <v>97.881259999999997</v>
      </c>
      <c r="M1890" s="4">
        <f t="shared" si="63"/>
        <v>99.254239999999996</v>
      </c>
    </row>
    <row r="1891" spans="1:13" ht="30.6" x14ac:dyDescent="0.25">
      <c r="A1891" s="2" t="s">
        <v>217</v>
      </c>
      <c r="B1891" s="2" t="s">
        <v>146</v>
      </c>
      <c r="C1891" s="3">
        <v>91.479079999999996</v>
      </c>
      <c r="D1891" s="3">
        <v>98.426760000000002</v>
      </c>
      <c r="E1891" s="3">
        <v>95.559079999999994</v>
      </c>
      <c r="F1891" s="3">
        <v>95.204059999999998</v>
      </c>
      <c r="G1891" s="3">
        <v>95.574489999999997</v>
      </c>
      <c r="H1891" s="3">
        <v>93.924530000000004</v>
      </c>
      <c r="I1891" s="3"/>
      <c r="J1891" s="3">
        <f t="shared" si="62"/>
        <v>93.924530000000004</v>
      </c>
      <c r="K1891" s="3"/>
      <c r="L1891" s="3"/>
      <c r="M1891" s="3">
        <f t="shared" si="63"/>
        <v>93.924530000000004</v>
      </c>
    </row>
    <row r="1892" spans="1:13" ht="30.6" x14ac:dyDescent="0.25">
      <c r="A1892" s="2" t="s">
        <v>217</v>
      </c>
      <c r="B1892" s="2" t="s">
        <v>147</v>
      </c>
      <c r="C1892" s="4">
        <v>61.625279999999997</v>
      </c>
      <c r="D1892" s="4">
        <v>63.61656</v>
      </c>
      <c r="E1892" s="4">
        <v>64.675319999999999</v>
      </c>
      <c r="F1892" s="4">
        <v>64.675319999999999</v>
      </c>
      <c r="G1892" s="4">
        <v>68.329179999999994</v>
      </c>
      <c r="H1892" s="4">
        <v>71.8232</v>
      </c>
      <c r="I1892" s="4"/>
      <c r="J1892" s="4">
        <f t="shared" si="62"/>
        <v>71.8232</v>
      </c>
      <c r="K1892" s="4"/>
      <c r="L1892" s="4"/>
      <c r="M1892" s="4">
        <f t="shared" si="63"/>
        <v>71.8232</v>
      </c>
    </row>
    <row r="1893" spans="1:13" ht="30.6" x14ac:dyDescent="0.25">
      <c r="A1893" s="2" t="s">
        <v>217</v>
      </c>
      <c r="B1893" s="2" t="s">
        <v>148</v>
      </c>
      <c r="C1893" s="3">
        <v>86.774500000000003</v>
      </c>
      <c r="D1893" s="3">
        <v>86.74136</v>
      </c>
      <c r="E1893" s="3">
        <v>87.760909999999996</v>
      </c>
      <c r="F1893" s="3">
        <v>88.638499999999993</v>
      </c>
      <c r="G1893" s="3">
        <v>78.782889999999995</v>
      </c>
      <c r="H1893" s="3"/>
      <c r="I1893" s="3"/>
      <c r="J1893" s="3">
        <f t="shared" si="62"/>
        <v>78.782889999999995</v>
      </c>
      <c r="K1893" s="3"/>
      <c r="L1893" s="3"/>
      <c r="M1893" s="3">
        <f t="shared" si="63"/>
        <v>78.782889999999995</v>
      </c>
    </row>
    <row r="1894" spans="1:13" ht="30.6" x14ac:dyDescent="0.25">
      <c r="A1894" s="2" t="s">
        <v>217</v>
      </c>
      <c r="B1894" s="2" t="s">
        <v>149</v>
      </c>
      <c r="C1894" s="4">
        <v>84.103719999999996</v>
      </c>
      <c r="D1894" s="4"/>
      <c r="E1894" s="4">
        <v>85.290760000000006</v>
      </c>
      <c r="F1894" s="4">
        <v>82.696629999999999</v>
      </c>
      <c r="G1894" s="4">
        <v>76.051400000000001</v>
      </c>
      <c r="H1894" s="4">
        <v>84.280940000000001</v>
      </c>
      <c r="I1894" s="4"/>
      <c r="J1894" s="4">
        <f t="shared" si="62"/>
        <v>84.280940000000001</v>
      </c>
      <c r="K1894" s="4"/>
      <c r="L1894" s="4"/>
      <c r="M1894" s="4">
        <f t="shared" si="63"/>
        <v>84.280940000000001</v>
      </c>
    </row>
    <row r="1895" spans="1:13" ht="30.6" x14ac:dyDescent="0.25">
      <c r="A1895" s="2" t="s">
        <v>217</v>
      </c>
      <c r="B1895" s="2" t="s">
        <v>150</v>
      </c>
      <c r="C1895" s="3"/>
      <c r="D1895" s="3"/>
      <c r="E1895" s="3"/>
      <c r="F1895" s="3"/>
      <c r="G1895" s="3"/>
      <c r="H1895" s="3"/>
      <c r="I1895" s="3"/>
      <c r="J1895" s="3" t="str">
        <f t="shared" si="62"/>
        <v/>
      </c>
      <c r="K1895" s="3"/>
      <c r="L1895" s="3"/>
      <c r="M1895" s="3" t="str">
        <f t="shared" si="63"/>
        <v/>
      </c>
    </row>
    <row r="1896" spans="1:13" ht="30.6" x14ac:dyDescent="0.25">
      <c r="A1896" s="2" t="s">
        <v>217</v>
      </c>
      <c r="B1896" s="2" t="s">
        <v>151</v>
      </c>
      <c r="C1896" s="4"/>
      <c r="D1896" s="4"/>
      <c r="E1896" s="4"/>
      <c r="F1896" s="4"/>
      <c r="G1896" s="4"/>
      <c r="H1896" s="4"/>
      <c r="I1896" s="4"/>
      <c r="J1896" s="4" t="str">
        <f t="shared" si="62"/>
        <v/>
      </c>
      <c r="K1896" s="4"/>
      <c r="L1896" s="4"/>
      <c r="M1896" s="4" t="str">
        <f t="shared" si="63"/>
        <v/>
      </c>
    </row>
    <row r="1897" spans="1:13" ht="30.6" x14ac:dyDescent="0.25">
      <c r="A1897" s="2" t="s">
        <v>217</v>
      </c>
      <c r="B1897" s="2" t="s">
        <v>152</v>
      </c>
      <c r="C1897" s="3"/>
      <c r="D1897" s="3"/>
      <c r="E1897" s="3"/>
      <c r="F1897" s="3"/>
      <c r="G1897" s="3">
        <v>33.01708</v>
      </c>
      <c r="H1897" s="3">
        <v>34.351149999999997</v>
      </c>
      <c r="I1897" s="3">
        <v>31.095410000000001</v>
      </c>
      <c r="J1897" s="3">
        <f t="shared" si="62"/>
        <v>31.095410000000001</v>
      </c>
      <c r="K1897" s="3"/>
      <c r="L1897" s="3"/>
      <c r="M1897" s="3">
        <f t="shared" si="63"/>
        <v>31.095410000000001</v>
      </c>
    </row>
    <row r="1898" spans="1:13" ht="30.6" x14ac:dyDescent="0.25">
      <c r="A1898" s="2" t="s">
        <v>217</v>
      </c>
      <c r="B1898" s="2" t="s">
        <v>153</v>
      </c>
      <c r="C1898" s="4"/>
      <c r="D1898" s="4"/>
      <c r="E1898" s="4"/>
      <c r="F1898" s="4">
        <v>100</v>
      </c>
      <c r="G1898" s="4">
        <v>100</v>
      </c>
      <c r="H1898" s="4">
        <v>100</v>
      </c>
      <c r="I1898" s="4"/>
      <c r="J1898" s="4">
        <f t="shared" si="62"/>
        <v>100</v>
      </c>
      <c r="K1898" s="4"/>
      <c r="L1898" s="4"/>
      <c r="M1898" s="4">
        <f t="shared" si="63"/>
        <v>100</v>
      </c>
    </row>
    <row r="1899" spans="1:13" ht="30.6" x14ac:dyDescent="0.25">
      <c r="A1899" s="2" t="s">
        <v>217</v>
      </c>
      <c r="B1899" s="2" t="s">
        <v>154</v>
      </c>
      <c r="C1899" s="3">
        <v>47.852849999999997</v>
      </c>
      <c r="D1899" s="3"/>
      <c r="E1899" s="3">
        <v>64.721770000000006</v>
      </c>
      <c r="F1899" s="3">
        <v>72.379090000000005</v>
      </c>
      <c r="G1899" s="3">
        <v>69.968220000000002</v>
      </c>
      <c r="H1899" s="3">
        <v>68.339820000000003</v>
      </c>
      <c r="I1899" s="3"/>
      <c r="J1899" s="3">
        <f t="shared" si="62"/>
        <v>68.339820000000003</v>
      </c>
      <c r="K1899" s="3"/>
      <c r="L1899" s="3"/>
      <c r="M1899" s="3">
        <f t="shared" si="63"/>
        <v>68.339820000000003</v>
      </c>
    </row>
    <row r="1900" spans="1:13" ht="30.6" x14ac:dyDescent="0.25">
      <c r="A1900" s="2" t="s">
        <v>217</v>
      </c>
      <c r="B1900" s="2" t="s">
        <v>155</v>
      </c>
      <c r="C1900" s="4"/>
      <c r="D1900" s="4">
        <v>70.420419999999993</v>
      </c>
      <c r="E1900" s="4">
        <v>55.734430000000003</v>
      </c>
      <c r="F1900" s="4"/>
      <c r="G1900" s="4"/>
      <c r="H1900" s="4"/>
      <c r="I1900" s="4"/>
      <c r="J1900" s="4">
        <f t="shared" si="62"/>
        <v>55.734430000000003</v>
      </c>
      <c r="K1900" s="4"/>
      <c r="L1900" s="4"/>
      <c r="M1900" s="4">
        <f t="shared" si="63"/>
        <v>55.734430000000003</v>
      </c>
    </row>
    <row r="1901" spans="1:13" ht="30.6" x14ac:dyDescent="0.25">
      <c r="A1901" s="2" t="s">
        <v>217</v>
      </c>
      <c r="B1901" s="2" t="s">
        <v>156</v>
      </c>
      <c r="C1901" s="3"/>
      <c r="D1901" s="3">
        <v>86.737799999999993</v>
      </c>
      <c r="E1901" s="3">
        <v>76.479079999999996</v>
      </c>
      <c r="F1901" s="3">
        <v>69.440240000000003</v>
      </c>
      <c r="G1901" s="3">
        <v>71.299090000000007</v>
      </c>
      <c r="H1901" s="3">
        <v>83.639139999999998</v>
      </c>
      <c r="I1901" s="3"/>
      <c r="J1901" s="3">
        <f t="shared" si="62"/>
        <v>83.639139999999998</v>
      </c>
      <c r="K1901" s="3"/>
      <c r="L1901" s="3"/>
      <c r="M1901" s="3">
        <f t="shared" si="63"/>
        <v>83.639139999999998</v>
      </c>
    </row>
    <row r="1902" spans="1:13" ht="30.6" x14ac:dyDescent="0.25">
      <c r="A1902" s="2" t="s">
        <v>217</v>
      </c>
      <c r="B1902" s="2" t="s">
        <v>157</v>
      </c>
      <c r="C1902" s="4"/>
      <c r="D1902" s="4">
        <v>48.018360000000001</v>
      </c>
      <c r="E1902" s="4">
        <v>54.601260000000003</v>
      </c>
      <c r="F1902" s="4">
        <v>57.116059999999997</v>
      </c>
      <c r="G1902" s="4"/>
      <c r="H1902" s="4">
        <v>29.325399999999998</v>
      </c>
      <c r="I1902" s="4"/>
      <c r="J1902" s="4">
        <f t="shared" si="62"/>
        <v>29.325399999999998</v>
      </c>
      <c r="K1902" s="4"/>
      <c r="L1902" s="4"/>
      <c r="M1902" s="4">
        <f t="shared" si="63"/>
        <v>29.325399999999998</v>
      </c>
    </row>
    <row r="1903" spans="1:13" ht="30.6" x14ac:dyDescent="0.25">
      <c r="A1903" s="2" t="s">
        <v>217</v>
      </c>
      <c r="B1903" s="2" t="s">
        <v>158</v>
      </c>
      <c r="C1903" s="3"/>
      <c r="D1903" s="3"/>
      <c r="E1903" s="3"/>
      <c r="F1903" s="3"/>
      <c r="G1903" s="3"/>
      <c r="H1903" s="3"/>
      <c r="I1903" s="3"/>
      <c r="J1903" s="3" t="str">
        <f t="shared" si="62"/>
        <v/>
      </c>
      <c r="K1903" s="3"/>
      <c r="L1903" s="3"/>
      <c r="M1903" s="3" t="str">
        <f t="shared" si="63"/>
        <v/>
      </c>
    </row>
    <row r="1904" spans="1:13" ht="30.6" x14ac:dyDescent="0.25">
      <c r="A1904" s="2" t="s">
        <v>217</v>
      </c>
      <c r="B1904" s="2" t="s">
        <v>159</v>
      </c>
      <c r="C1904" s="4"/>
      <c r="D1904" s="4"/>
      <c r="E1904" s="4"/>
      <c r="F1904" s="4"/>
      <c r="G1904" s="4"/>
      <c r="H1904" s="4"/>
      <c r="I1904" s="4"/>
      <c r="J1904" s="4" t="str">
        <f t="shared" si="62"/>
        <v/>
      </c>
      <c r="K1904" s="4"/>
      <c r="L1904" s="4"/>
      <c r="M1904" s="4" t="str">
        <f t="shared" si="63"/>
        <v/>
      </c>
    </row>
    <row r="1905" spans="1:13" ht="30.6" x14ac:dyDescent="0.25">
      <c r="A1905" s="2" t="s">
        <v>217</v>
      </c>
      <c r="B1905" s="2" t="s">
        <v>160</v>
      </c>
      <c r="C1905" s="3"/>
      <c r="D1905" s="3"/>
      <c r="E1905" s="3"/>
      <c r="F1905" s="3"/>
      <c r="G1905" s="3"/>
      <c r="H1905" s="3"/>
      <c r="I1905" s="3"/>
      <c r="J1905" s="3" t="str">
        <f t="shared" si="62"/>
        <v/>
      </c>
      <c r="K1905" s="3"/>
      <c r="L1905" s="3"/>
      <c r="M1905" s="3" t="str">
        <f t="shared" si="63"/>
        <v/>
      </c>
    </row>
    <row r="1906" spans="1:13" ht="30.6" x14ac:dyDescent="0.25">
      <c r="A1906" s="2" t="s">
        <v>217</v>
      </c>
      <c r="B1906" s="2" t="s">
        <v>161</v>
      </c>
      <c r="C1906" s="4">
        <v>57.966169999999998</v>
      </c>
      <c r="D1906" s="4">
        <v>53.544400000000003</v>
      </c>
      <c r="E1906" s="4">
        <v>54.306449999999998</v>
      </c>
      <c r="F1906" s="4">
        <v>63.340159999999997</v>
      </c>
      <c r="G1906" s="4">
        <v>64.614469999999997</v>
      </c>
      <c r="H1906" s="4">
        <v>59.195259999999998</v>
      </c>
      <c r="I1906" s="4"/>
      <c r="J1906" s="4">
        <f t="shared" ref="J1906:J1969" si="64">IFERROR(LOOKUP(2,1/(C1906:I1906&lt;&gt;""),C1906:I1906),"")</f>
        <v>59.195259999999998</v>
      </c>
      <c r="K1906" s="4"/>
      <c r="L1906" s="4"/>
      <c r="M1906" s="4">
        <f t="shared" ref="M1906:M1969" si="65">IF(ISNUMBER(J1906),J1906,IF(ISNUMBER(K1906),K1906,IF(ISBLANK(L1906),"",L1906)))</f>
        <v>59.195259999999998</v>
      </c>
    </row>
    <row r="1907" spans="1:13" ht="30.6" x14ac:dyDescent="0.25">
      <c r="A1907" s="2" t="s">
        <v>217</v>
      </c>
      <c r="B1907" s="2" t="s">
        <v>162</v>
      </c>
      <c r="C1907" s="3"/>
      <c r="D1907" s="3"/>
      <c r="E1907" s="3"/>
      <c r="F1907" s="3"/>
      <c r="G1907" s="3"/>
      <c r="H1907" s="3"/>
      <c r="I1907" s="3"/>
      <c r="J1907" s="3" t="str">
        <f t="shared" si="64"/>
        <v/>
      </c>
      <c r="K1907" s="3"/>
      <c r="L1907" s="3"/>
      <c r="M1907" s="3" t="str">
        <f t="shared" si="65"/>
        <v/>
      </c>
    </row>
    <row r="1908" spans="1:13" ht="30.6" x14ac:dyDescent="0.25">
      <c r="A1908" s="2" t="s">
        <v>217</v>
      </c>
      <c r="B1908" s="2" t="s">
        <v>163</v>
      </c>
      <c r="C1908" s="4"/>
      <c r="D1908" s="4"/>
      <c r="E1908" s="4"/>
      <c r="F1908" s="4"/>
      <c r="G1908" s="4"/>
      <c r="H1908" s="4"/>
      <c r="I1908" s="4"/>
      <c r="J1908" s="4" t="str">
        <f t="shared" si="64"/>
        <v/>
      </c>
      <c r="K1908" s="4"/>
      <c r="L1908" s="4"/>
      <c r="M1908" s="4" t="str">
        <f t="shared" si="65"/>
        <v/>
      </c>
    </row>
    <row r="1909" spans="1:13" ht="30.6" x14ac:dyDescent="0.25">
      <c r="A1909" s="2" t="s">
        <v>217</v>
      </c>
      <c r="B1909" s="2" t="s">
        <v>164</v>
      </c>
      <c r="C1909" s="3"/>
      <c r="D1909" s="3">
        <v>44.027099999999997</v>
      </c>
      <c r="E1909" s="3"/>
      <c r="F1909" s="3"/>
      <c r="G1909" s="3"/>
      <c r="H1909" s="3"/>
      <c r="I1909" s="3"/>
      <c r="J1909" s="3">
        <f t="shared" si="64"/>
        <v>44.027099999999997</v>
      </c>
      <c r="K1909" s="3"/>
      <c r="L1909" s="3"/>
      <c r="M1909" s="3">
        <f t="shared" si="65"/>
        <v>44.027099999999997</v>
      </c>
    </row>
    <row r="1910" spans="1:13" ht="30.6" x14ac:dyDescent="0.25">
      <c r="A1910" s="2" t="s">
        <v>217</v>
      </c>
      <c r="B1910" s="2" t="s">
        <v>165</v>
      </c>
      <c r="C1910" s="4"/>
      <c r="D1910" s="4"/>
      <c r="E1910" s="4"/>
      <c r="F1910" s="4"/>
      <c r="G1910" s="4"/>
      <c r="H1910" s="4"/>
      <c r="I1910" s="4"/>
      <c r="J1910" s="4" t="str">
        <f t="shared" si="64"/>
        <v/>
      </c>
      <c r="K1910" s="4"/>
      <c r="L1910" s="4"/>
      <c r="M1910" s="4" t="str">
        <f t="shared" si="65"/>
        <v/>
      </c>
    </row>
    <row r="1911" spans="1:13" ht="30.6" x14ac:dyDescent="0.25">
      <c r="A1911" s="2" t="s">
        <v>217</v>
      </c>
      <c r="B1911" s="2" t="s">
        <v>166</v>
      </c>
      <c r="C1911" s="3">
        <v>82.110150000000004</v>
      </c>
      <c r="D1911" s="3">
        <v>82.390379999999993</v>
      </c>
      <c r="E1911" s="3"/>
      <c r="F1911" s="3">
        <v>80.243229999999997</v>
      </c>
      <c r="G1911" s="3"/>
      <c r="H1911" s="3">
        <v>71.305809999999994</v>
      </c>
      <c r="I1911" s="3"/>
      <c r="J1911" s="3">
        <f t="shared" si="64"/>
        <v>71.305809999999994</v>
      </c>
      <c r="K1911" s="3"/>
      <c r="L1911" s="3"/>
      <c r="M1911" s="3">
        <f t="shared" si="65"/>
        <v>71.305809999999994</v>
      </c>
    </row>
    <row r="1912" spans="1:13" ht="30.6" x14ac:dyDescent="0.25">
      <c r="A1912" s="2" t="s">
        <v>217</v>
      </c>
      <c r="B1912" s="2" t="s">
        <v>167</v>
      </c>
      <c r="C1912" s="4"/>
      <c r="D1912" s="4"/>
      <c r="E1912" s="4"/>
      <c r="F1912" s="4"/>
      <c r="G1912" s="4"/>
      <c r="H1912" s="4"/>
      <c r="I1912" s="4"/>
      <c r="J1912" s="4" t="str">
        <f t="shared" si="64"/>
        <v/>
      </c>
      <c r="K1912" s="4"/>
      <c r="L1912" s="4"/>
      <c r="M1912" s="4" t="str">
        <f t="shared" si="65"/>
        <v/>
      </c>
    </row>
    <row r="1913" spans="1:13" ht="30.6" x14ac:dyDescent="0.25">
      <c r="A1913" s="2" t="s">
        <v>217</v>
      </c>
      <c r="B1913" s="2" t="s">
        <v>168</v>
      </c>
      <c r="C1913" s="3">
        <v>16.024429999999999</v>
      </c>
      <c r="D1913" s="3">
        <v>9.8360699999999994</v>
      </c>
      <c r="E1913" s="3"/>
      <c r="F1913" s="3">
        <v>6.7853000000000003</v>
      </c>
      <c r="G1913" s="3">
        <v>6.1751899999999997</v>
      </c>
      <c r="H1913" s="3">
        <v>5.7638600000000002</v>
      </c>
      <c r="I1913" s="3"/>
      <c r="J1913" s="3">
        <f t="shared" si="64"/>
        <v>5.7638600000000002</v>
      </c>
      <c r="K1913" s="3"/>
      <c r="L1913" s="3"/>
      <c r="M1913" s="3">
        <f t="shared" si="65"/>
        <v>5.7638600000000002</v>
      </c>
    </row>
    <row r="1914" spans="1:13" ht="30.6" x14ac:dyDescent="0.25">
      <c r="A1914" s="2" t="s">
        <v>217</v>
      </c>
      <c r="B1914" s="2" t="s">
        <v>169</v>
      </c>
      <c r="C1914" s="4">
        <v>79.338070000000002</v>
      </c>
      <c r="D1914" s="4">
        <v>77.562960000000004</v>
      </c>
      <c r="E1914" s="4">
        <v>67.581019999999995</v>
      </c>
      <c r="F1914" s="4">
        <v>79.146590000000003</v>
      </c>
      <c r="G1914" s="4">
        <v>81.648600000000002</v>
      </c>
      <c r="H1914" s="4"/>
      <c r="I1914" s="4"/>
      <c r="J1914" s="4">
        <f t="shared" si="64"/>
        <v>81.648600000000002</v>
      </c>
      <c r="K1914" s="4"/>
      <c r="L1914" s="4"/>
      <c r="M1914" s="4">
        <f t="shared" si="65"/>
        <v>81.648600000000002</v>
      </c>
    </row>
    <row r="1915" spans="1:13" ht="30.6" x14ac:dyDescent="0.25">
      <c r="A1915" s="2" t="s">
        <v>217</v>
      </c>
      <c r="B1915" s="2" t="s">
        <v>170</v>
      </c>
      <c r="C1915" s="3"/>
      <c r="D1915" s="3"/>
      <c r="E1915" s="3"/>
      <c r="F1915" s="3"/>
      <c r="G1915" s="3"/>
      <c r="H1915" s="3"/>
      <c r="I1915" s="3"/>
      <c r="J1915" s="3" t="str">
        <f t="shared" si="64"/>
        <v/>
      </c>
      <c r="K1915" s="3"/>
      <c r="L1915" s="3"/>
      <c r="M1915" s="3" t="str">
        <f t="shared" si="65"/>
        <v/>
      </c>
    </row>
    <row r="1916" spans="1:13" ht="30.6" x14ac:dyDescent="0.25">
      <c r="A1916" s="2" t="s">
        <v>217</v>
      </c>
      <c r="B1916" s="2" t="s">
        <v>171</v>
      </c>
      <c r="C1916" s="4"/>
      <c r="D1916" s="4"/>
      <c r="E1916" s="4"/>
      <c r="F1916" s="4"/>
      <c r="G1916" s="4"/>
      <c r="H1916" s="4"/>
      <c r="I1916" s="4"/>
      <c r="J1916" s="4" t="str">
        <f t="shared" si="64"/>
        <v/>
      </c>
      <c r="K1916" s="4"/>
      <c r="L1916" s="4"/>
      <c r="M1916" s="4" t="str">
        <f t="shared" si="65"/>
        <v/>
      </c>
    </row>
    <row r="1917" spans="1:13" ht="30.6" x14ac:dyDescent="0.25">
      <c r="A1917" s="2" t="s">
        <v>217</v>
      </c>
      <c r="B1917" s="2" t="s">
        <v>172</v>
      </c>
      <c r="C1917" s="3"/>
      <c r="D1917" s="3"/>
      <c r="E1917" s="3"/>
      <c r="F1917" s="3"/>
      <c r="G1917" s="3"/>
      <c r="H1917" s="3"/>
      <c r="I1917" s="3"/>
      <c r="J1917" s="3" t="str">
        <f t="shared" si="64"/>
        <v/>
      </c>
      <c r="K1917" s="3"/>
      <c r="L1917" s="3"/>
      <c r="M1917" s="3" t="str">
        <f t="shared" si="65"/>
        <v/>
      </c>
    </row>
    <row r="1918" spans="1:13" ht="30.6" x14ac:dyDescent="0.25">
      <c r="A1918" s="2" t="s">
        <v>217</v>
      </c>
      <c r="B1918" s="2" t="s">
        <v>173</v>
      </c>
      <c r="C1918" s="4">
        <v>92.937569999999994</v>
      </c>
      <c r="D1918" s="4">
        <v>93.661680000000004</v>
      </c>
      <c r="E1918" s="4">
        <v>93.912980000000005</v>
      </c>
      <c r="F1918" s="4">
        <v>94.078500000000005</v>
      </c>
      <c r="G1918" s="4">
        <v>100</v>
      </c>
      <c r="H1918" s="4">
        <v>100</v>
      </c>
      <c r="I1918" s="4">
        <v>100</v>
      </c>
      <c r="J1918" s="4">
        <f t="shared" si="64"/>
        <v>100</v>
      </c>
      <c r="K1918" s="4"/>
      <c r="L1918" s="4"/>
      <c r="M1918" s="4">
        <f t="shared" si="65"/>
        <v>100</v>
      </c>
    </row>
    <row r="1919" spans="1:13" ht="30.6" x14ac:dyDescent="0.25">
      <c r="A1919" s="2" t="s">
        <v>217</v>
      </c>
      <c r="B1919" s="2" t="s">
        <v>174</v>
      </c>
      <c r="C1919" s="3"/>
      <c r="D1919" s="3"/>
      <c r="E1919" s="3"/>
      <c r="F1919" s="3"/>
      <c r="G1919" s="3">
        <v>100</v>
      </c>
      <c r="H1919" s="3">
        <v>100</v>
      </c>
      <c r="I1919" s="3"/>
      <c r="J1919" s="3">
        <f t="shared" si="64"/>
        <v>100</v>
      </c>
      <c r="K1919" s="3"/>
      <c r="L1919" s="3"/>
      <c r="M1919" s="3">
        <f t="shared" si="65"/>
        <v>100</v>
      </c>
    </row>
    <row r="1920" spans="1:13" ht="20.399999999999999" x14ac:dyDescent="0.25">
      <c r="A1920" s="2" t="s">
        <v>211</v>
      </c>
      <c r="B1920" s="2" t="s">
        <v>175</v>
      </c>
      <c r="C1920" s="4"/>
      <c r="D1920" s="6">
        <v>47.032069999999997</v>
      </c>
      <c r="E1920" s="4"/>
      <c r="F1920" s="4"/>
      <c r="G1920" s="4"/>
      <c r="H1920" s="4"/>
      <c r="I1920" s="4"/>
      <c r="J1920" s="4">
        <f t="shared" si="64"/>
        <v>47.032069999999997</v>
      </c>
      <c r="K1920" s="4"/>
      <c r="L1920" s="4">
        <f t="array" ref="L1920">(IF(ISERROR(INDEX(Table34[Upper secondary completion rate (%)],MATCH(MAX(IF(Table34[Country]=B1920,Table34[Year],0)),IF(Table34[Country]=B1920,Table34[Year],"")))),"",INDEX(Table34[Upper secondary completion rate (%)],MATCH(MAX(IF(Table34[Country]=B1920,Table34[Year],0)),IF(Table34[Country]=B1920,Table34[Year],"")))*100))</f>
        <v>70.459550000000007</v>
      </c>
      <c r="M1920" s="4">
        <f t="shared" si="65"/>
        <v>47.032069999999997</v>
      </c>
    </row>
    <row r="1921" spans="1:13" ht="30.6" x14ac:dyDescent="0.25">
      <c r="A1921" s="2" t="s">
        <v>217</v>
      </c>
      <c r="B1921" s="2" t="s">
        <v>176</v>
      </c>
      <c r="C1921" s="3"/>
      <c r="D1921" s="3"/>
      <c r="E1921" s="3"/>
      <c r="F1921" s="3"/>
      <c r="G1921" s="3"/>
      <c r="H1921" s="3"/>
      <c r="I1921" s="3"/>
      <c r="J1921" s="3" t="str">
        <f t="shared" si="64"/>
        <v/>
      </c>
      <c r="K1921" s="3"/>
      <c r="L1921" s="3"/>
      <c r="M1921" s="3" t="str">
        <f t="shared" si="65"/>
        <v/>
      </c>
    </row>
    <row r="1922" spans="1:13" ht="30.6" x14ac:dyDescent="0.25">
      <c r="A1922" s="2" t="s">
        <v>217</v>
      </c>
      <c r="B1922" s="2" t="s">
        <v>177</v>
      </c>
      <c r="C1922" s="4">
        <v>76.702830000000006</v>
      </c>
      <c r="D1922" s="4">
        <v>70.796710000000004</v>
      </c>
      <c r="E1922" s="4">
        <v>82.13861</v>
      </c>
      <c r="F1922" s="4">
        <v>76.066909999999993</v>
      </c>
      <c r="G1922" s="4"/>
      <c r="H1922" s="4">
        <v>73.3292</v>
      </c>
      <c r="I1922" s="4"/>
      <c r="J1922" s="4">
        <f t="shared" si="64"/>
        <v>73.3292</v>
      </c>
      <c r="K1922" s="4"/>
      <c r="L1922" s="4"/>
      <c r="M1922" s="4">
        <f t="shared" si="65"/>
        <v>73.3292</v>
      </c>
    </row>
    <row r="1923" spans="1:13" ht="30.6" x14ac:dyDescent="0.25">
      <c r="A1923" s="2" t="s">
        <v>217</v>
      </c>
      <c r="B1923" s="2" t="s">
        <v>178</v>
      </c>
      <c r="C1923" s="3"/>
      <c r="D1923" s="3"/>
      <c r="E1923" s="3"/>
      <c r="F1923" s="3">
        <v>99.552239999999998</v>
      </c>
      <c r="G1923" s="3">
        <v>97.058819999999997</v>
      </c>
      <c r="H1923" s="3"/>
      <c r="I1923" s="3"/>
      <c r="J1923" s="3">
        <f t="shared" si="64"/>
        <v>97.058819999999997</v>
      </c>
      <c r="K1923" s="3"/>
      <c r="L1923" s="3"/>
      <c r="M1923" s="3">
        <f t="shared" si="65"/>
        <v>97.058819999999997</v>
      </c>
    </row>
    <row r="1924" spans="1:13" ht="30.6" x14ac:dyDescent="0.25">
      <c r="A1924" s="2" t="s">
        <v>217</v>
      </c>
      <c r="B1924" s="2" t="s">
        <v>179</v>
      </c>
      <c r="C1924" s="4"/>
      <c r="D1924" s="4"/>
      <c r="E1924" s="4"/>
      <c r="F1924" s="4"/>
      <c r="G1924" s="4"/>
      <c r="H1924" s="4"/>
      <c r="I1924" s="4"/>
      <c r="J1924" s="4" t="str">
        <f t="shared" si="64"/>
        <v/>
      </c>
      <c r="K1924" s="4"/>
      <c r="L1924" s="4"/>
      <c r="M1924" s="4" t="str">
        <f t="shared" si="65"/>
        <v/>
      </c>
    </row>
    <row r="1925" spans="1:13" ht="30.6" x14ac:dyDescent="0.25">
      <c r="A1925" s="2" t="s">
        <v>217</v>
      </c>
      <c r="B1925" s="2" t="s">
        <v>180</v>
      </c>
      <c r="C1925" s="3"/>
      <c r="D1925" s="3"/>
      <c r="E1925" s="3">
        <v>100</v>
      </c>
      <c r="F1925" s="3">
        <v>100</v>
      </c>
      <c r="G1925" s="3">
        <v>100</v>
      </c>
      <c r="H1925" s="3">
        <v>100</v>
      </c>
      <c r="I1925" s="3"/>
      <c r="J1925" s="3">
        <f t="shared" si="64"/>
        <v>100</v>
      </c>
      <c r="K1925" s="3"/>
      <c r="L1925" s="3"/>
      <c r="M1925" s="3">
        <f t="shared" si="65"/>
        <v>100</v>
      </c>
    </row>
    <row r="1926" spans="1:13" ht="30.6" x14ac:dyDescent="0.25">
      <c r="A1926" s="2" t="s">
        <v>217</v>
      </c>
      <c r="B1926" s="2" t="s">
        <v>181</v>
      </c>
      <c r="C1926" s="4"/>
      <c r="D1926" s="4"/>
      <c r="E1926" s="4"/>
      <c r="F1926" s="4"/>
      <c r="G1926" s="4"/>
      <c r="H1926" s="4"/>
      <c r="I1926" s="4"/>
      <c r="J1926" s="4" t="str">
        <f t="shared" si="64"/>
        <v/>
      </c>
      <c r="K1926" s="4"/>
      <c r="L1926" s="4"/>
      <c r="M1926" s="4" t="str">
        <f t="shared" si="65"/>
        <v/>
      </c>
    </row>
    <row r="1927" spans="1:13" ht="30.6" x14ac:dyDescent="0.25">
      <c r="A1927" s="2" t="s">
        <v>217</v>
      </c>
      <c r="B1927" s="2" t="s">
        <v>182</v>
      </c>
      <c r="C1927" s="3"/>
      <c r="D1927" s="3"/>
      <c r="E1927" s="3"/>
      <c r="F1927" s="3"/>
      <c r="G1927" s="3"/>
      <c r="H1927" s="3"/>
      <c r="I1927" s="3"/>
      <c r="J1927" s="3" t="str">
        <f t="shared" si="64"/>
        <v/>
      </c>
      <c r="K1927" s="3"/>
      <c r="L1927" s="3"/>
      <c r="M1927" s="3" t="str">
        <f t="shared" si="65"/>
        <v/>
      </c>
    </row>
    <row r="1928" spans="1:13" ht="30.6" x14ac:dyDescent="0.25">
      <c r="A1928" s="2" t="s">
        <v>217</v>
      </c>
      <c r="B1928" s="2" t="s">
        <v>183</v>
      </c>
      <c r="C1928" s="4"/>
      <c r="D1928" s="4"/>
      <c r="E1928" s="4"/>
      <c r="F1928" s="4"/>
      <c r="G1928" s="4"/>
      <c r="H1928" s="4"/>
      <c r="I1928" s="4"/>
      <c r="J1928" s="4" t="str">
        <f t="shared" si="64"/>
        <v/>
      </c>
      <c r="K1928" s="4"/>
      <c r="L1928" s="4"/>
      <c r="M1928" s="4" t="str">
        <f t="shared" si="65"/>
        <v/>
      </c>
    </row>
    <row r="1929" spans="1:13" ht="30.6" x14ac:dyDescent="0.25">
      <c r="A1929" s="2" t="s">
        <v>217</v>
      </c>
      <c r="B1929" s="2" t="s">
        <v>184</v>
      </c>
      <c r="C1929" s="3"/>
      <c r="D1929" s="3">
        <v>89.416709999999995</v>
      </c>
      <c r="E1929" s="3"/>
      <c r="F1929" s="3"/>
      <c r="G1929" s="3"/>
      <c r="H1929" s="3"/>
      <c r="I1929" s="3"/>
      <c r="J1929" s="3">
        <f t="shared" si="64"/>
        <v>89.416709999999995</v>
      </c>
      <c r="K1929" s="3"/>
      <c r="L1929" s="3"/>
      <c r="M1929" s="3">
        <f t="shared" si="65"/>
        <v>89.416709999999995</v>
      </c>
    </row>
    <row r="1930" spans="1:13" ht="30.6" x14ac:dyDescent="0.25">
      <c r="A1930" s="2" t="s">
        <v>217</v>
      </c>
      <c r="B1930" s="2" t="s">
        <v>185</v>
      </c>
      <c r="C1930" s="4">
        <v>99.862759999999994</v>
      </c>
      <c r="D1930" s="4">
        <v>99.872389999999996</v>
      </c>
      <c r="E1930" s="4">
        <v>99.888310000000004</v>
      </c>
      <c r="F1930" s="4"/>
      <c r="G1930" s="4"/>
      <c r="H1930" s="4"/>
      <c r="I1930" s="4"/>
      <c r="J1930" s="4">
        <f t="shared" si="64"/>
        <v>99.888310000000004</v>
      </c>
      <c r="K1930" s="4"/>
      <c r="L1930" s="4"/>
      <c r="M1930" s="4">
        <f t="shared" si="65"/>
        <v>99.888310000000004</v>
      </c>
    </row>
    <row r="1931" spans="1:13" ht="30.6" x14ac:dyDescent="0.25">
      <c r="A1931" s="2" t="s">
        <v>217</v>
      </c>
      <c r="B1931" s="2" t="s">
        <v>186</v>
      </c>
      <c r="C1931" s="3"/>
      <c r="D1931" s="3"/>
      <c r="E1931" s="3">
        <v>100</v>
      </c>
      <c r="F1931" s="3">
        <v>100</v>
      </c>
      <c r="G1931" s="3">
        <v>100</v>
      </c>
      <c r="H1931" s="3">
        <v>100</v>
      </c>
      <c r="I1931" s="3"/>
      <c r="J1931" s="3">
        <f t="shared" si="64"/>
        <v>100</v>
      </c>
      <c r="K1931" s="3"/>
      <c r="L1931" s="3"/>
      <c r="M1931" s="3">
        <f t="shared" si="65"/>
        <v>100</v>
      </c>
    </row>
    <row r="1932" spans="1:13" ht="20.399999999999999" x14ac:dyDescent="0.25">
      <c r="A1932" s="2" t="s">
        <v>212</v>
      </c>
      <c r="B1932" s="2" t="s">
        <v>175</v>
      </c>
      <c r="C1932" s="4"/>
      <c r="D1932" s="6">
        <v>47.340380000000003</v>
      </c>
      <c r="E1932" s="4"/>
      <c r="F1932" s="4"/>
      <c r="G1932" s="4"/>
      <c r="H1932" s="4"/>
      <c r="I1932" s="4"/>
      <c r="J1932" s="4">
        <f t="shared" si="64"/>
        <v>47.340380000000003</v>
      </c>
      <c r="K1932" s="4"/>
      <c r="L1932" s="4">
        <f t="array" ref="L1932">(IF(ISERROR(INDEX(Table45[[#All],[Upper secondary completion rate (%)]],MATCH(MAX(IF(Table45[[#All],[Country]]=B1932,Table45[[#All],[Year]],0)),IF(Table45[[#All],[Country]]=B1932,Table45[[#All],[Year]],"")))),"",INDEX(Table45[[#All],[Upper secondary completion rate (%)]],MATCH(MAX(IF(Table45[[#All],[Country]]=B1932,Table45[[#All],[Year]],0)),IF(Table45[[#All],[Country]]=B1932,Table45[[#All],[Year]],"")))*100))</f>
        <v>73.671430000000001</v>
      </c>
      <c r="M1932" s="4">
        <f t="shared" si="65"/>
        <v>47.340380000000003</v>
      </c>
    </row>
    <row r="1933" spans="1:13" ht="30.6" x14ac:dyDescent="0.25">
      <c r="A1933" s="2" t="s">
        <v>217</v>
      </c>
      <c r="B1933" s="2" t="s">
        <v>188</v>
      </c>
      <c r="C1933" s="3">
        <v>94.499449999999996</v>
      </c>
      <c r="D1933" s="3"/>
      <c r="E1933" s="3">
        <v>96.600309999999993</v>
      </c>
      <c r="F1933" s="3">
        <v>98.98621</v>
      </c>
      <c r="G1933" s="3"/>
      <c r="H1933" s="3"/>
      <c r="I1933" s="3"/>
      <c r="J1933" s="3">
        <f t="shared" si="64"/>
        <v>98.98621</v>
      </c>
      <c r="K1933" s="3"/>
      <c r="L1933" s="3"/>
      <c r="M1933" s="3">
        <f t="shared" si="65"/>
        <v>98.98621</v>
      </c>
    </row>
    <row r="1934" spans="1:13" ht="30.6" x14ac:dyDescent="0.25">
      <c r="A1934" s="2" t="s">
        <v>217</v>
      </c>
      <c r="B1934" s="2" t="s">
        <v>189</v>
      </c>
      <c r="C1934" s="4"/>
      <c r="D1934" s="4"/>
      <c r="E1934" s="4"/>
      <c r="F1934" s="4"/>
      <c r="G1934" s="4"/>
      <c r="H1934" s="4"/>
      <c r="I1934" s="4"/>
      <c r="J1934" s="4" t="str">
        <f t="shared" si="64"/>
        <v/>
      </c>
      <c r="K1934" s="4"/>
      <c r="L1934" s="4"/>
      <c r="M1934" s="4" t="str">
        <f t="shared" si="65"/>
        <v/>
      </c>
    </row>
    <row r="1935" spans="1:13" ht="30.6" x14ac:dyDescent="0.25">
      <c r="A1935" s="2" t="s">
        <v>217</v>
      </c>
      <c r="B1935" s="2" t="s">
        <v>190</v>
      </c>
      <c r="C1935" s="3"/>
      <c r="D1935" s="3"/>
      <c r="E1935" s="3"/>
      <c r="F1935" s="3">
        <v>100</v>
      </c>
      <c r="G1935" s="3">
        <v>100</v>
      </c>
      <c r="H1935" s="3"/>
      <c r="I1935" s="3"/>
      <c r="J1935" s="3">
        <f t="shared" si="64"/>
        <v>100</v>
      </c>
      <c r="K1935" s="3"/>
      <c r="L1935" s="3"/>
      <c r="M1935" s="3">
        <f t="shared" si="65"/>
        <v>100</v>
      </c>
    </row>
    <row r="1936" spans="1:13" ht="30.6" x14ac:dyDescent="0.25">
      <c r="A1936" s="2" t="s">
        <v>217</v>
      </c>
      <c r="B1936" s="2" t="s">
        <v>191</v>
      </c>
      <c r="C1936" s="4">
        <v>100</v>
      </c>
      <c r="D1936" s="4">
        <v>100</v>
      </c>
      <c r="E1936" s="4"/>
      <c r="F1936" s="4"/>
      <c r="G1936" s="4"/>
      <c r="H1936" s="4"/>
      <c r="I1936" s="4"/>
      <c r="J1936" s="4">
        <f t="shared" si="64"/>
        <v>100</v>
      </c>
      <c r="K1936" s="4"/>
      <c r="L1936" s="4"/>
      <c r="M1936" s="4">
        <f t="shared" si="65"/>
        <v>100</v>
      </c>
    </row>
    <row r="1937" spans="1:13" ht="30.6" x14ac:dyDescent="0.25">
      <c r="A1937" s="2" t="s">
        <v>217</v>
      </c>
      <c r="B1937" s="2" t="s">
        <v>192</v>
      </c>
      <c r="C1937" s="3"/>
      <c r="D1937" s="3"/>
      <c r="E1937" s="3"/>
      <c r="F1937" s="3"/>
      <c r="G1937" s="3"/>
      <c r="H1937" s="3">
        <v>27.935220000000001</v>
      </c>
      <c r="I1937" s="3"/>
      <c r="J1937" s="3">
        <f t="shared" si="64"/>
        <v>27.935220000000001</v>
      </c>
      <c r="K1937" s="3"/>
      <c r="L1937" s="3"/>
      <c r="M1937" s="3">
        <f t="shared" si="65"/>
        <v>27.935220000000001</v>
      </c>
    </row>
    <row r="1938" spans="1:13" ht="30.6" x14ac:dyDescent="0.25">
      <c r="A1938" s="2" t="s">
        <v>217</v>
      </c>
      <c r="B1938" s="2" t="s">
        <v>193</v>
      </c>
      <c r="C1938" s="4"/>
      <c r="D1938" s="4"/>
      <c r="E1938" s="4"/>
      <c r="F1938" s="4"/>
      <c r="G1938" s="4"/>
      <c r="H1938" s="4"/>
      <c r="I1938" s="4"/>
      <c r="J1938" s="4" t="str">
        <f t="shared" si="64"/>
        <v/>
      </c>
      <c r="K1938" s="4"/>
      <c r="L1938" s="4"/>
      <c r="M1938" s="4" t="str">
        <f t="shared" si="65"/>
        <v/>
      </c>
    </row>
    <row r="1939" spans="1:13" ht="30.6" x14ac:dyDescent="0.25">
      <c r="A1939" s="2" t="s">
        <v>217</v>
      </c>
      <c r="B1939" s="2" t="s">
        <v>194</v>
      </c>
      <c r="C1939" s="3">
        <v>98.334869999999995</v>
      </c>
      <c r="D1939" s="3">
        <v>99.302580000000006</v>
      </c>
      <c r="E1939" s="3">
        <v>99.588300000000004</v>
      </c>
      <c r="F1939" s="3"/>
      <c r="G1939" s="3">
        <v>100</v>
      </c>
      <c r="H1939" s="3">
        <v>99.611869999999996</v>
      </c>
      <c r="I1939" s="3"/>
      <c r="J1939" s="3">
        <f t="shared" si="64"/>
        <v>99.611869999999996</v>
      </c>
      <c r="K1939" s="3"/>
      <c r="L1939" s="3"/>
      <c r="M1939" s="3">
        <f t="shared" si="65"/>
        <v>99.611869999999996</v>
      </c>
    </row>
    <row r="1940" spans="1:13" ht="30.6" x14ac:dyDescent="0.25">
      <c r="A1940" s="2" t="s">
        <v>217</v>
      </c>
      <c r="B1940" s="2" t="s">
        <v>195</v>
      </c>
      <c r="C1940" s="4"/>
      <c r="D1940" s="4"/>
      <c r="E1940" s="4"/>
      <c r="F1940" s="4"/>
      <c r="G1940" s="4"/>
      <c r="H1940" s="4"/>
      <c r="I1940" s="4"/>
      <c r="J1940" s="4" t="str">
        <f t="shared" si="64"/>
        <v/>
      </c>
      <c r="K1940" s="4"/>
      <c r="L1940" s="4"/>
      <c r="M1940" s="4" t="str">
        <f t="shared" si="65"/>
        <v/>
      </c>
    </row>
    <row r="1941" spans="1:13" ht="30.6" x14ac:dyDescent="0.25">
      <c r="A1941" s="2" t="s">
        <v>217</v>
      </c>
      <c r="B1941" s="2" t="s">
        <v>196</v>
      </c>
      <c r="C1941" s="3"/>
      <c r="D1941" s="3"/>
      <c r="E1941" s="3">
        <v>92.655860000000004</v>
      </c>
      <c r="F1941" s="3"/>
      <c r="G1941" s="3"/>
      <c r="H1941" s="3"/>
      <c r="I1941" s="3"/>
      <c r="J1941" s="3">
        <f t="shared" si="64"/>
        <v>92.655860000000004</v>
      </c>
      <c r="K1941" s="3"/>
      <c r="L1941" s="3"/>
      <c r="M1941" s="3">
        <f t="shared" si="65"/>
        <v>92.655860000000004</v>
      </c>
    </row>
    <row r="1942" spans="1:13" ht="30.6" x14ac:dyDescent="0.25">
      <c r="A1942" s="2" t="s">
        <v>217</v>
      </c>
      <c r="B1942" s="2" t="s">
        <v>197</v>
      </c>
      <c r="C1942" s="4"/>
      <c r="D1942" s="4"/>
      <c r="E1942" s="4">
        <v>88.154129999999995</v>
      </c>
      <c r="F1942" s="4">
        <v>85.862909999999999</v>
      </c>
      <c r="G1942" s="4"/>
      <c r="H1942" s="4"/>
      <c r="I1942" s="4"/>
      <c r="J1942" s="4">
        <f t="shared" si="64"/>
        <v>85.862909999999999</v>
      </c>
      <c r="K1942" s="4"/>
      <c r="L1942" s="4"/>
      <c r="M1942" s="4">
        <f t="shared" si="65"/>
        <v>85.862909999999999</v>
      </c>
    </row>
    <row r="1943" spans="1:13" ht="20.399999999999999" x14ac:dyDescent="0.25">
      <c r="A1943" s="2" t="s">
        <v>218</v>
      </c>
      <c r="B1943" s="2" t="s">
        <v>4</v>
      </c>
      <c r="C1943" s="3">
        <v>44.417090000000002</v>
      </c>
      <c r="D1943" s="3">
        <v>43.519150000000003</v>
      </c>
      <c r="E1943" s="3">
        <v>44.677430000000001</v>
      </c>
      <c r="F1943" s="3">
        <v>45.711709999999997</v>
      </c>
      <c r="G1943" s="3"/>
      <c r="H1943" s="3">
        <v>44.328769999999999</v>
      </c>
      <c r="I1943" s="3"/>
      <c r="J1943" s="3">
        <f t="shared" si="64"/>
        <v>44.328769999999999</v>
      </c>
      <c r="K1943" s="3"/>
      <c r="L1943" s="3"/>
      <c r="M1943" s="3">
        <f t="shared" si="65"/>
        <v>44.328769999999999</v>
      </c>
    </row>
    <row r="1944" spans="1:13" ht="20.399999999999999" x14ac:dyDescent="0.25">
      <c r="A1944" s="2" t="s">
        <v>218</v>
      </c>
      <c r="B1944" s="2" t="s">
        <v>5</v>
      </c>
      <c r="C1944" s="4">
        <v>19.702079999999999</v>
      </c>
      <c r="D1944" s="4">
        <v>19.86917</v>
      </c>
      <c r="E1944" s="4">
        <v>19.482980000000001</v>
      </c>
      <c r="F1944" s="4">
        <v>19.121030000000001</v>
      </c>
      <c r="G1944" s="4">
        <v>18.922940000000001</v>
      </c>
      <c r="H1944" s="4">
        <v>18.615570000000002</v>
      </c>
      <c r="I1944" s="4"/>
      <c r="J1944" s="4">
        <f t="shared" si="64"/>
        <v>18.615570000000002</v>
      </c>
      <c r="K1944" s="4"/>
      <c r="L1944" s="4"/>
      <c r="M1944" s="4">
        <f t="shared" si="65"/>
        <v>18.615570000000002</v>
      </c>
    </row>
    <row r="1945" spans="1:13" ht="20.399999999999999" x14ac:dyDescent="0.25">
      <c r="A1945" s="2" t="s">
        <v>218</v>
      </c>
      <c r="B1945" s="2" t="s">
        <v>6</v>
      </c>
      <c r="C1945" s="3">
        <v>23.328029999999998</v>
      </c>
      <c r="D1945" s="3">
        <v>23.269030000000001</v>
      </c>
      <c r="E1945" s="3">
        <v>23.159420000000001</v>
      </c>
      <c r="F1945" s="3">
        <v>23.261050000000001</v>
      </c>
      <c r="G1945" s="3">
        <v>23.664059999999999</v>
      </c>
      <c r="H1945" s="3">
        <v>23.836130000000001</v>
      </c>
      <c r="I1945" s="3"/>
      <c r="J1945" s="3">
        <f t="shared" si="64"/>
        <v>23.836130000000001</v>
      </c>
      <c r="K1945" s="3"/>
      <c r="L1945" s="3"/>
      <c r="M1945" s="3">
        <f t="shared" si="65"/>
        <v>23.836130000000001</v>
      </c>
    </row>
    <row r="1946" spans="1:13" ht="20.399999999999999" x14ac:dyDescent="0.25">
      <c r="A1946" s="2" t="s">
        <v>218</v>
      </c>
      <c r="B1946" s="2" t="s">
        <v>7</v>
      </c>
      <c r="C1946" s="4">
        <v>9.6401800000000009</v>
      </c>
      <c r="D1946" s="4">
        <v>9.8452699999999993</v>
      </c>
      <c r="E1946" s="4">
        <v>9.5823699999999992</v>
      </c>
      <c r="F1946" s="4">
        <v>9.3302800000000001</v>
      </c>
      <c r="G1946" s="4">
        <v>9.5199099999999994</v>
      </c>
      <c r="H1946" s="4">
        <v>9.9379500000000007</v>
      </c>
      <c r="I1946" s="4"/>
      <c r="J1946" s="4">
        <f t="shared" si="64"/>
        <v>9.9379500000000007</v>
      </c>
      <c r="K1946" s="4"/>
      <c r="L1946" s="4"/>
      <c r="M1946" s="4">
        <f t="shared" si="65"/>
        <v>9.9379500000000007</v>
      </c>
    </row>
    <row r="1947" spans="1:13" ht="20.399999999999999" x14ac:dyDescent="0.25">
      <c r="A1947" s="2" t="s">
        <v>218</v>
      </c>
      <c r="B1947" s="2" t="s">
        <v>8</v>
      </c>
      <c r="C1947" s="3">
        <v>45.586509999999997</v>
      </c>
      <c r="D1947" s="3">
        <v>42.543059999999997</v>
      </c>
      <c r="E1947" s="3"/>
      <c r="F1947" s="3"/>
      <c r="G1947" s="3"/>
      <c r="H1947" s="3"/>
      <c r="I1947" s="3"/>
      <c r="J1947" s="3">
        <f t="shared" si="64"/>
        <v>42.543059999999997</v>
      </c>
      <c r="K1947" s="3"/>
      <c r="L1947" s="3"/>
      <c r="M1947" s="3">
        <f t="shared" si="65"/>
        <v>42.543059999999997</v>
      </c>
    </row>
    <row r="1948" spans="1:13" ht="20.399999999999999" x14ac:dyDescent="0.25">
      <c r="A1948" s="2" t="s">
        <v>218</v>
      </c>
      <c r="B1948" s="2" t="s">
        <v>9</v>
      </c>
      <c r="C1948" s="4">
        <v>15.0656</v>
      </c>
      <c r="D1948" s="4">
        <v>14.512029999999999</v>
      </c>
      <c r="E1948" s="4">
        <v>13.84503</v>
      </c>
      <c r="F1948" s="4"/>
      <c r="G1948" s="4">
        <v>14.246499999999999</v>
      </c>
      <c r="H1948" s="4">
        <v>14.33428</v>
      </c>
      <c r="I1948" s="4"/>
      <c r="J1948" s="4">
        <f t="shared" si="64"/>
        <v>14.33428</v>
      </c>
      <c r="K1948" s="4"/>
      <c r="L1948" s="4"/>
      <c r="M1948" s="4">
        <f t="shared" si="65"/>
        <v>14.33428</v>
      </c>
    </row>
    <row r="1949" spans="1:13" ht="20.399999999999999" x14ac:dyDescent="0.25">
      <c r="A1949" s="2" t="s">
        <v>218</v>
      </c>
      <c r="B1949" s="2" t="s">
        <v>10</v>
      </c>
      <c r="C1949" s="3"/>
      <c r="D1949" s="3"/>
      <c r="E1949" s="3"/>
      <c r="F1949" s="3"/>
      <c r="G1949" s="3"/>
      <c r="H1949" s="3"/>
      <c r="I1949" s="3"/>
      <c r="J1949" s="3" t="str">
        <f t="shared" si="64"/>
        <v/>
      </c>
      <c r="K1949" s="3"/>
      <c r="L1949" s="3"/>
      <c r="M1949" s="3" t="str">
        <f t="shared" si="65"/>
        <v/>
      </c>
    </row>
    <row r="1950" spans="1:13" ht="20.399999999999999" x14ac:dyDescent="0.25">
      <c r="A1950" s="2" t="s">
        <v>218</v>
      </c>
      <c r="B1950" s="2" t="s">
        <v>11</v>
      </c>
      <c r="C1950" s="4"/>
      <c r="D1950" s="4"/>
      <c r="E1950" s="4"/>
      <c r="F1950" s="4"/>
      <c r="G1950" s="4"/>
      <c r="H1950" s="4"/>
      <c r="I1950" s="4"/>
      <c r="J1950" s="4" t="str">
        <f t="shared" si="64"/>
        <v/>
      </c>
      <c r="K1950" s="4"/>
      <c r="L1950" s="4"/>
      <c r="M1950" s="4" t="str">
        <f t="shared" si="65"/>
        <v/>
      </c>
    </row>
    <row r="1951" spans="1:13" ht="20.399999999999999" x14ac:dyDescent="0.25">
      <c r="A1951" s="2" t="s">
        <v>218</v>
      </c>
      <c r="B1951" s="2" t="s">
        <v>12</v>
      </c>
      <c r="C1951" s="3"/>
      <c r="D1951" s="3"/>
      <c r="E1951" s="3"/>
      <c r="F1951" s="3"/>
      <c r="G1951" s="3"/>
      <c r="H1951" s="3"/>
      <c r="I1951" s="3"/>
      <c r="J1951" s="3" t="str">
        <f t="shared" si="64"/>
        <v/>
      </c>
      <c r="K1951" s="3"/>
      <c r="L1951" s="3"/>
      <c r="M1951" s="3" t="str">
        <f t="shared" si="65"/>
        <v/>
      </c>
    </row>
    <row r="1952" spans="1:13" ht="20.399999999999999" x14ac:dyDescent="0.25">
      <c r="A1952" s="2" t="s">
        <v>218</v>
      </c>
      <c r="B1952" s="2" t="s">
        <v>13</v>
      </c>
      <c r="C1952" s="4">
        <v>11.028309999999999</v>
      </c>
      <c r="D1952" s="4">
        <v>10.893980000000001</v>
      </c>
      <c r="E1952" s="4">
        <v>10.82489</v>
      </c>
      <c r="F1952" s="4">
        <v>10.7043</v>
      </c>
      <c r="G1952" s="4">
        <v>10.71766</v>
      </c>
      <c r="H1952" s="4">
        <v>10.584149999999999</v>
      </c>
      <c r="I1952" s="4"/>
      <c r="J1952" s="4">
        <f t="shared" si="64"/>
        <v>10.584149999999999</v>
      </c>
      <c r="K1952" s="4"/>
      <c r="L1952" s="4"/>
      <c r="M1952" s="4">
        <f t="shared" si="65"/>
        <v>10.584149999999999</v>
      </c>
    </row>
    <row r="1953" spans="1:13" ht="20.399999999999999" x14ac:dyDescent="0.25">
      <c r="A1953" s="2" t="s">
        <v>218</v>
      </c>
      <c r="B1953" s="2" t="s">
        <v>14</v>
      </c>
      <c r="C1953" s="3">
        <v>11.04222</v>
      </c>
      <c r="D1953" s="3">
        <v>11.16445</v>
      </c>
      <c r="E1953" s="3">
        <v>11.923019999999999</v>
      </c>
      <c r="F1953" s="3">
        <v>12.148569999999999</v>
      </c>
      <c r="G1953" s="3">
        <v>12.623329999999999</v>
      </c>
      <c r="H1953" s="3">
        <v>13.497870000000001</v>
      </c>
      <c r="I1953" s="3"/>
      <c r="J1953" s="3">
        <f t="shared" si="64"/>
        <v>13.497870000000001</v>
      </c>
      <c r="K1953" s="3"/>
      <c r="L1953" s="3"/>
      <c r="M1953" s="3">
        <f t="shared" si="65"/>
        <v>13.497870000000001</v>
      </c>
    </row>
    <row r="1954" spans="1:13" ht="20.399999999999999" x14ac:dyDescent="0.25">
      <c r="A1954" s="2" t="s">
        <v>218</v>
      </c>
      <c r="B1954" s="2" t="s">
        <v>15</v>
      </c>
      <c r="C1954" s="4">
        <v>14.145300000000001</v>
      </c>
      <c r="D1954" s="4"/>
      <c r="E1954" s="4"/>
      <c r="F1954" s="4"/>
      <c r="G1954" s="4"/>
      <c r="H1954" s="4"/>
      <c r="I1954" s="4"/>
      <c r="J1954" s="4">
        <f t="shared" si="64"/>
        <v>14.145300000000001</v>
      </c>
      <c r="K1954" s="4"/>
      <c r="L1954" s="4"/>
      <c r="M1954" s="4">
        <f t="shared" si="65"/>
        <v>14.145300000000001</v>
      </c>
    </row>
    <row r="1955" spans="1:13" ht="20.399999999999999" x14ac:dyDescent="0.25">
      <c r="A1955" s="2" t="s">
        <v>218</v>
      </c>
      <c r="B1955" s="2" t="s">
        <v>16</v>
      </c>
      <c r="C1955" s="3"/>
      <c r="D1955" s="3">
        <v>12.1159</v>
      </c>
      <c r="E1955" s="3">
        <v>11.76839</v>
      </c>
      <c r="F1955" s="3">
        <v>11.85094</v>
      </c>
      <c r="G1955" s="3">
        <v>11.668839999999999</v>
      </c>
      <c r="H1955" s="3">
        <v>11.731640000000001</v>
      </c>
      <c r="I1955" s="3"/>
      <c r="J1955" s="3">
        <f t="shared" si="64"/>
        <v>11.731640000000001</v>
      </c>
      <c r="K1955" s="3"/>
      <c r="L1955" s="3"/>
      <c r="M1955" s="3">
        <f t="shared" si="65"/>
        <v>11.731640000000001</v>
      </c>
    </row>
    <row r="1956" spans="1:13" ht="20.399999999999999" x14ac:dyDescent="0.25">
      <c r="A1956" s="2" t="s">
        <v>218</v>
      </c>
      <c r="B1956" s="2" t="s">
        <v>17</v>
      </c>
      <c r="C1956" s="4">
        <v>42.974760000000003</v>
      </c>
      <c r="D1956" s="4">
        <v>40.211480000000002</v>
      </c>
      <c r="E1956" s="4"/>
      <c r="F1956" s="4"/>
      <c r="G1956" s="4"/>
      <c r="H1956" s="4">
        <v>36.127009999999999</v>
      </c>
      <c r="I1956" s="4"/>
      <c r="J1956" s="4">
        <f t="shared" si="64"/>
        <v>36.127009999999999</v>
      </c>
      <c r="K1956" s="4"/>
      <c r="L1956" s="4"/>
      <c r="M1956" s="4">
        <f t="shared" si="65"/>
        <v>36.127009999999999</v>
      </c>
    </row>
    <row r="1957" spans="1:13" ht="20.399999999999999" x14ac:dyDescent="0.25">
      <c r="A1957" s="2" t="s">
        <v>218</v>
      </c>
      <c r="B1957" s="2" t="s">
        <v>18</v>
      </c>
      <c r="C1957" s="3">
        <v>13.00746</v>
      </c>
      <c r="D1957" s="3">
        <v>13.08663</v>
      </c>
      <c r="E1957" s="3"/>
      <c r="F1957" s="3"/>
      <c r="G1957" s="3">
        <v>18.48996</v>
      </c>
      <c r="H1957" s="3"/>
      <c r="I1957" s="3"/>
      <c r="J1957" s="3">
        <f t="shared" si="64"/>
        <v>18.48996</v>
      </c>
      <c r="K1957" s="3"/>
      <c r="L1957" s="3"/>
      <c r="M1957" s="3">
        <f t="shared" si="65"/>
        <v>18.48996</v>
      </c>
    </row>
    <row r="1958" spans="1:13" ht="20.399999999999999" x14ac:dyDescent="0.25">
      <c r="A1958" s="2" t="s">
        <v>218</v>
      </c>
      <c r="B1958" s="2" t="s">
        <v>19</v>
      </c>
      <c r="C1958" s="4">
        <v>14.96616</v>
      </c>
      <c r="D1958" s="4">
        <v>14.96367</v>
      </c>
      <c r="E1958" s="4">
        <v>14.909090000000001</v>
      </c>
      <c r="F1958" s="4">
        <v>15.362159999999999</v>
      </c>
      <c r="G1958" s="4">
        <v>16.476030000000002</v>
      </c>
      <c r="H1958" s="4">
        <v>17.570070000000001</v>
      </c>
      <c r="I1958" s="4"/>
      <c r="J1958" s="4">
        <f t="shared" si="64"/>
        <v>17.570070000000001</v>
      </c>
      <c r="K1958" s="4"/>
      <c r="L1958" s="4"/>
      <c r="M1958" s="4">
        <f t="shared" si="65"/>
        <v>17.570070000000001</v>
      </c>
    </row>
    <row r="1959" spans="1:13" ht="20.399999999999999" x14ac:dyDescent="0.25">
      <c r="A1959" s="2" t="s">
        <v>218</v>
      </c>
      <c r="B1959" s="2" t="s">
        <v>20</v>
      </c>
      <c r="C1959" s="3">
        <v>11.03429</v>
      </c>
      <c r="D1959" s="3">
        <v>11.18924</v>
      </c>
      <c r="E1959" s="3">
        <v>11.20289</v>
      </c>
      <c r="F1959" s="3">
        <v>11.14292</v>
      </c>
      <c r="G1959" s="3">
        <v>11.239470000000001</v>
      </c>
      <c r="H1959" s="3"/>
      <c r="I1959" s="3"/>
      <c r="J1959" s="3">
        <f t="shared" si="64"/>
        <v>11.239470000000001</v>
      </c>
      <c r="K1959" s="3"/>
      <c r="L1959" s="3"/>
      <c r="M1959" s="3">
        <f t="shared" si="65"/>
        <v>11.239470000000001</v>
      </c>
    </row>
    <row r="1960" spans="1:13" ht="20.399999999999999" x14ac:dyDescent="0.25">
      <c r="A1960" s="2" t="s">
        <v>218</v>
      </c>
      <c r="B1960" s="2" t="s">
        <v>21</v>
      </c>
      <c r="C1960" s="4">
        <v>22.24335</v>
      </c>
      <c r="D1960" s="4">
        <v>21.89921</v>
      </c>
      <c r="E1960" s="4">
        <v>21.562750000000001</v>
      </c>
      <c r="F1960" s="4">
        <v>22.57321</v>
      </c>
      <c r="G1960" s="4">
        <v>22.394659999999998</v>
      </c>
      <c r="H1960" s="4">
        <v>20.436419999999998</v>
      </c>
      <c r="I1960" s="4"/>
      <c r="J1960" s="4">
        <f t="shared" si="64"/>
        <v>20.436419999999998</v>
      </c>
      <c r="K1960" s="4"/>
      <c r="L1960" s="4"/>
      <c r="M1960" s="4">
        <f t="shared" si="65"/>
        <v>20.436419999999998</v>
      </c>
    </row>
    <row r="1961" spans="1:13" ht="20.399999999999999" x14ac:dyDescent="0.25">
      <c r="A1961" s="2" t="s">
        <v>218</v>
      </c>
      <c r="B1961" s="2" t="s">
        <v>22</v>
      </c>
      <c r="C1961" s="3">
        <v>46.391800000000003</v>
      </c>
      <c r="D1961" s="3">
        <v>44.200670000000002</v>
      </c>
      <c r="E1961" s="3">
        <v>44.149790000000003</v>
      </c>
      <c r="F1961" s="3">
        <v>43.728540000000002</v>
      </c>
      <c r="G1961" s="3">
        <v>45.923490000000001</v>
      </c>
      <c r="H1961" s="3">
        <v>45.044780000000003</v>
      </c>
      <c r="I1961" s="3"/>
      <c r="J1961" s="3">
        <f t="shared" si="64"/>
        <v>45.044780000000003</v>
      </c>
      <c r="K1961" s="3"/>
      <c r="L1961" s="3"/>
      <c r="M1961" s="3">
        <f t="shared" si="65"/>
        <v>45.044780000000003</v>
      </c>
    </row>
    <row r="1962" spans="1:13" ht="20.399999999999999" x14ac:dyDescent="0.25">
      <c r="A1962" s="2" t="s">
        <v>218</v>
      </c>
      <c r="B1962" s="2" t="s">
        <v>23</v>
      </c>
      <c r="C1962" s="4">
        <v>25.896059999999999</v>
      </c>
      <c r="D1962" s="4">
        <v>25.378450000000001</v>
      </c>
      <c r="E1962" s="4">
        <v>23.985900000000001</v>
      </c>
      <c r="F1962" s="4">
        <v>28.675920000000001</v>
      </c>
      <c r="G1962" s="4">
        <v>26.656269999999999</v>
      </c>
      <c r="H1962" s="4"/>
      <c r="I1962" s="4">
        <v>38.037779999999998</v>
      </c>
      <c r="J1962" s="4">
        <f t="shared" si="64"/>
        <v>38.037779999999998</v>
      </c>
      <c r="K1962" s="4"/>
      <c r="L1962" s="4"/>
      <c r="M1962" s="4">
        <f t="shared" si="65"/>
        <v>38.037779999999998</v>
      </c>
    </row>
    <row r="1963" spans="1:13" ht="20.399999999999999" x14ac:dyDescent="0.25">
      <c r="A1963" s="2" t="s">
        <v>218</v>
      </c>
      <c r="B1963" s="2" t="s">
        <v>24</v>
      </c>
      <c r="C1963" s="3"/>
      <c r="D1963" s="3">
        <v>15.884930000000001</v>
      </c>
      <c r="E1963" s="3">
        <v>15.586690000000001</v>
      </c>
      <c r="F1963" s="3">
        <v>17.696169999999999</v>
      </c>
      <c r="G1963" s="3">
        <v>17.944400000000002</v>
      </c>
      <c r="H1963" s="3">
        <v>18.108370000000001</v>
      </c>
      <c r="I1963" s="3"/>
      <c r="J1963" s="3">
        <f t="shared" si="64"/>
        <v>18.108370000000001</v>
      </c>
      <c r="K1963" s="3"/>
      <c r="L1963" s="3"/>
      <c r="M1963" s="3">
        <f t="shared" si="65"/>
        <v>18.108370000000001</v>
      </c>
    </row>
    <row r="1964" spans="1:13" ht="20.399999999999999" x14ac:dyDescent="0.25">
      <c r="A1964" s="2" t="s">
        <v>218</v>
      </c>
      <c r="B1964" s="2" t="s">
        <v>25</v>
      </c>
      <c r="C1964" s="4"/>
      <c r="D1964" s="4"/>
      <c r="E1964" s="4"/>
      <c r="F1964" s="4">
        <v>17.099209999999999</v>
      </c>
      <c r="G1964" s="4">
        <v>16.820540000000001</v>
      </c>
      <c r="H1964" s="4">
        <v>17.164010000000001</v>
      </c>
      <c r="I1964" s="4"/>
      <c r="J1964" s="4">
        <f t="shared" si="64"/>
        <v>17.164010000000001</v>
      </c>
      <c r="K1964" s="4"/>
      <c r="L1964" s="4"/>
      <c r="M1964" s="4">
        <f t="shared" si="65"/>
        <v>17.164010000000001</v>
      </c>
    </row>
    <row r="1965" spans="1:13" ht="20.399999999999999" x14ac:dyDescent="0.25">
      <c r="A1965" s="2" t="s">
        <v>218</v>
      </c>
      <c r="B1965" s="2" t="s">
        <v>26</v>
      </c>
      <c r="C1965" s="3"/>
      <c r="D1965" s="3"/>
      <c r="E1965" s="3">
        <v>23.415839999999999</v>
      </c>
      <c r="F1965" s="3">
        <v>22.618220000000001</v>
      </c>
      <c r="G1965" s="3"/>
      <c r="H1965" s="3"/>
      <c r="I1965" s="3"/>
      <c r="J1965" s="3">
        <f t="shared" si="64"/>
        <v>22.618220000000001</v>
      </c>
      <c r="K1965" s="3"/>
      <c r="L1965" s="3"/>
      <c r="M1965" s="3">
        <f t="shared" si="65"/>
        <v>22.618220000000001</v>
      </c>
    </row>
    <row r="1966" spans="1:13" ht="20.399999999999999" x14ac:dyDescent="0.25">
      <c r="A1966" s="2" t="s">
        <v>218</v>
      </c>
      <c r="B1966" s="2" t="s">
        <v>27</v>
      </c>
      <c r="C1966" s="4">
        <v>22.166090000000001</v>
      </c>
      <c r="D1966" s="4">
        <v>21.285070000000001</v>
      </c>
      <c r="E1966" s="4">
        <v>20.517119999999998</v>
      </c>
      <c r="F1966" s="4">
        <v>21.22749</v>
      </c>
      <c r="G1966" s="4">
        <v>20.918140000000001</v>
      </c>
      <c r="H1966" s="4"/>
      <c r="I1966" s="4"/>
      <c r="J1966" s="4">
        <f t="shared" si="64"/>
        <v>20.918140000000001</v>
      </c>
      <c r="K1966" s="4"/>
      <c r="L1966" s="4"/>
      <c r="M1966" s="4">
        <f t="shared" si="65"/>
        <v>20.918140000000001</v>
      </c>
    </row>
    <row r="1967" spans="1:13" ht="20.399999999999999" x14ac:dyDescent="0.25">
      <c r="A1967" s="2" t="s">
        <v>218</v>
      </c>
      <c r="B1967" s="2" t="s">
        <v>28</v>
      </c>
      <c r="C1967" s="3">
        <v>11.34882</v>
      </c>
      <c r="D1967" s="3">
        <v>11.335660000000001</v>
      </c>
      <c r="E1967" s="3">
        <v>10.587669999999999</v>
      </c>
      <c r="F1967" s="3">
        <v>10.151949999999999</v>
      </c>
      <c r="G1967" s="3">
        <v>10.25924</v>
      </c>
      <c r="H1967" s="3">
        <v>10.01661</v>
      </c>
      <c r="I1967" s="3"/>
      <c r="J1967" s="3">
        <f t="shared" si="64"/>
        <v>10.01661</v>
      </c>
      <c r="K1967" s="3"/>
      <c r="L1967" s="3"/>
      <c r="M1967" s="3">
        <f t="shared" si="65"/>
        <v>10.01661</v>
      </c>
    </row>
    <row r="1968" spans="1:13" ht="20.399999999999999" x14ac:dyDescent="0.25">
      <c r="A1968" s="2" t="s">
        <v>218</v>
      </c>
      <c r="B1968" s="2" t="s">
        <v>29</v>
      </c>
      <c r="C1968" s="4">
        <v>17.490089999999999</v>
      </c>
      <c r="D1968" s="4">
        <v>17.46208</v>
      </c>
      <c r="E1968" s="4">
        <v>17.41818</v>
      </c>
      <c r="F1968" s="4">
        <v>17.63101</v>
      </c>
      <c r="G1968" s="4">
        <v>17.733630000000002</v>
      </c>
      <c r="H1968" s="4"/>
      <c r="I1968" s="4"/>
      <c r="J1968" s="4">
        <f t="shared" si="64"/>
        <v>17.733630000000002</v>
      </c>
      <c r="K1968" s="4"/>
      <c r="L1968" s="4"/>
      <c r="M1968" s="4">
        <f t="shared" si="65"/>
        <v>17.733630000000002</v>
      </c>
    </row>
    <row r="1969" spans="1:13" ht="20.399999999999999" x14ac:dyDescent="0.25">
      <c r="A1969" s="2" t="s">
        <v>218</v>
      </c>
      <c r="B1969" s="2" t="s">
        <v>30</v>
      </c>
      <c r="C1969" s="3">
        <v>52.399880000000003</v>
      </c>
      <c r="D1969" s="3">
        <v>52.686410000000002</v>
      </c>
      <c r="E1969" s="3">
        <v>48.23903</v>
      </c>
      <c r="F1969" s="3">
        <v>46.096229999999998</v>
      </c>
      <c r="G1969" s="3">
        <v>44.498989999999999</v>
      </c>
      <c r="H1969" s="3">
        <v>42.177149999999997</v>
      </c>
      <c r="I1969" s="3"/>
      <c r="J1969" s="3">
        <f t="shared" si="64"/>
        <v>42.177149999999997</v>
      </c>
      <c r="K1969" s="3"/>
      <c r="L1969" s="3"/>
      <c r="M1969" s="3">
        <f t="shared" si="65"/>
        <v>42.177149999999997</v>
      </c>
    </row>
    <row r="1970" spans="1:13" ht="20.399999999999999" x14ac:dyDescent="0.25">
      <c r="A1970" s="2" t="s">
        <v>218</v>
      </c>
      <c r="B1970" s="2" t="s">
        <v>31</v>
      </c>
      <c r="C1970" s="4">
        <v>50.6021</v>
      </c>
      <c r="D1970" s="4">
        <v>48.311430000000001</v>
      </c>
      <c r="E1970" s="4">
        <v>47.104680000000002</v>
      </c>
      <c r="F1970" s="4">
        <v>45.000219999999999</v>
      </c>
      <c r="G1970" s="4">
        <v>43.653759999999998</v>
      </c>
      <c r="H1970" s="4">
        <v>43.221089999999997</v>
      </c>
      <c r="I1970" s="4"/>
      <c r="J1970" s="4">
        <f t="shared" ref="J1970:J2033" si="66">IFERROR(LOOKUP(2,1/(C1970:I1970&lt;&gt;""),C1970:I1970),"")</f>
        <v>43.221089999999997</v>
      </c>
      <c r="K1970" s="4"/>
      <c r="L1970" s="4"/>
      <c r="M1970" s="4">
        <f t="shared" ref="M1970:M2033" si="67">IF(ISNUMBER(J1970),J1970,IF(ISNUMBER(K1970),K1970,IF(ISBLANK(L1970),"",L1970)))</f>
        <v>43.221089999999997</v>
      </c>
    </row>
    <row r="1971" spans="1:13" ht="20.399999999999999" x14ac:dyDescent="0.25">
      <c r="A1971" s="2" t="s">
        <v>218</v>
      </c>
      <c r="B1971" s="2" t="s">
        <v>32</v>
      </c>
      <c r="C1971" s="3">
        <v>48.449570000000001</v>
      </c>
      <c r="D1971" s="3">
        <v>47.291629999999998</v>
      </c>
      <c r="E1971" s="3">
        <v>45.721339999999998</v>
      </c>
      <c r="F1971" s="3">
        <v>46.927109999999999</v>
      </c>
      <c r="G1971" s="3">
        <v>44.63494</v>
      </c>
      <c r="H1971" s="3">
        <v>45.521160000000002</v>
      </c>
      <c r="I1971" s="3"/>
      <c r="J1971" s="3">
        <f t="shared" si="66"/>
        <v>45.521160000000002</v>
      </c>
      <c r="K1971" s="3"/>
      <c r="L1971" s="3"/>
      <c r="M1971" s="3">
        <f t="shared" si="67"/>
        <v>45.521160000000002</v>
      </c>
    </row>
    <row r="1972" spans="1:13" ht="20.399999999999999" x14ac:dyDescent="0.25">
      <c r="A1972" s="2" t="s">
        <v>218</v>
      </c>
      <c r="B1972" s="2" t="s">
        <v>33</v>
      </c>
      <c r="C1972" s="4">
        <v>45.794739999999997</v>
      </c>
      <c r="D1972" s="4">
        <v>45.437730000000002</v>
      </c>
      <c r="E1972" s="4">
        <v>45.563490000000002</v>
      </c>
      <c r="F1972" s="4"/>
      <c r="G1972" s="4">
        <v>44.195259999999998</v>
      </c>
      <c r="H1972" s="4">
        <v>41.465710000000001</v>
      </c>
      <c r="I1972" s="4"/>
      <c r="J1972" s="4">
        <f t="shared" si="66"/>
        <v>41.465710000000001</v>
      </c>
      <c r="K1972" s="4"/>
      <c r="L1972" s="4"/>
      <c r="M1972" s="4">
        <f t="shared" si="67"/>
        <v>41.465710000000001</v>
      </c>
    </row>
    <row r="1973" spans="1:13" ht="20.399999999999999" x14ac:dyDescent="0.25">
      <c r="A1973" s="2" t="s">
        <v>218</v>
      </c>
      <c r="B1973" s="2" t="s">
        <v>34</v>
      </c>
      <c r="C1973" s="3"/>
      <c r="D1973" s="3"/>
      <c r="E1973" s="3"/>
      <c r="F1973" s="3"/>
      <c r="G1973" s="3"/>
      <c r="H1973" s="3"/>
      <c r="I1973" s="3"/>
      <c r="J1973" s="3" t="str">
        <f t="shared" si="66"/>
        <v/>
      </c>
      <c r="K1973" s="3"/>
      <c r="L1973" s="3"/>
      <c r="M1973" s="3" t="str">
        <f t="shared" si="67"/>
        <v/>
      </c>
    </row>
    <row r="1974" spans="1:13" ht="20.399999999999999" x14ac:dyDescent="0.25">
      <c r="A1974" s="2" t="s">
        <v>218</v>
      </c>
      <c r="B1974" s="2" t="s">
        <v>35</v>
      </c>
      <c r="C1974" s="4">
        <v>23.640409999999999</v>
      </c>
      <c r="D1974" s="4">
        <v>23.255379999999999</v>
      </c>
      <c r="E1974" s="4">
        <v>22.971240000000002</v>
      </c>
      <c r="F1974" s="4">
        <v>22.925550000000001</v>
      </c>
      <c r="G1974" s="4">
        <v>22.60472</v>
      </c>
      <c r="H1974" s="4">
        <v>21.947790000000001</v>
      </c>
      <c r="I1974" s="4"/>
      <c r="J1974" s="4">
        <f t="shared" si="66"/>
        <v>21.947790000000001</v>
      </c>
      <c r="K1974" s="4"/>
      <c r="L1974" s="4"/>
      <c r="M1974" s="4">
        <f t="shared" si="67"/>
        <v>21.947790000000001</v>
      </c>
    </row>
    <row r="1975" spans="1:13" ht="20.399999999999999" x14ac:dyDescent="0.25">
      <c r="A1975" s="2" t="s">
        <v>218</v>
      </c>
      <c r="B1975" s="2" t="s">
        <v>36</v>
      </c>
      <c r="C1975" s="3">
        <v>84.320269999999994</v>
      </c>
      <c r="D1975" s="3">
        <v>81.310509999999994</v>
      </c>
      <c r="E1975" s="3">
        <v>80.115759999999995</v>
      </c>
      <c r="F1975" s="3"/>
      <c r="G1975" s="3"/>
      <c r="H1975" s="3"/>
      <c r="I1975" s="3"/>
      <c r="J1975" s="3">
        <f t="shared" si="66"/>
        <v>80.115759999999995</v>
      </c>
      <c r="K1975" s="3"/>
      <c r="L1975" s="3"/>
      <c r="M1975" s="3">
        <f t="shared" si="67"/>
        <v>80.115759999999995</v>
      </c>
    </row>
    <row r="1976" spans="1:13" ht="20.399999999999999" x14ac:dyDescent="0.25">
      <c r="A1976" s="2" t="s">
        <v>218</v>
      </c>
      <c r="B1976" s="2" t="s">
        <v>37</v>
      </c>
      <c r="C1976" s="4">
        <v>62.20393</v>
      </c>
      <c r="D1976" s="4">
        <v>62.590560000000004</v>
      </c>
      <c r="E1976" s="4">
        <v>61.267629999999997</v>
      </c>
      <c r="F1976" s="4">
        <v>62.427630000000001</v>
      </c>
      <c r="G1976" s="4"/>
      <c r="H1976" s="4"/>
      <c r="I1976" s="4"/>
      <c r="J1976" s="4">
        <f t="shared" si="66"/>
        <v>62.427630000000001</v>
      </c>
      <c r="K1976" s="4"/>
      <c r="L1976" s="4"/>
      <c r="M1976" s="4">
        <f t="shared" si="67"/>
        <v>62.427630000000001</v>
      </c>
    </row>
    <row r="1977" spans="1:13" ht="20.399999999999999" x14ac:dyDescent="0.25">
      <c r="A1977" s="2" t="s">
        <v>218</v>
      </c>
      <c r="B1977" s="2" t="s">
        <v>38</v>
      </c>
      <c r="C1977" s="3">
        <v>23.411539999999999</v>
      </c>
      <c r="D1977" s="3">
        <v>21.974029999999999</v>
      </c>
      <c r="E1977" s="3">
        <v>21.15991</v>
      </c>
      <c r="F1977" s="3">
        <v>19.525870000000001</v>
      </c>
      <c r="G1977" s="3"/>
      <c r="H1977" s="3"/>
      <c r="I1977" s="3"/>
      <c r="J1977" s="3">
        <f t="shared" si="66"/>
        <v>19.525870000000001</v>
      </c>
      <c r="K1977" s="3"/>
      <c r="L1977" s="3"/>
      <c r="M1977" s="3">
        <f t="shared" si="67"/>
        <v>19.525870000000001</v>
      </c>
    </row>
    <row r="1978" spans="1:13" ht="20.399999999999999" x14ac:dyDescent="0.25">
      <c r="A1978" s="2" t="s">
        <v>218</v>
      </c>
      <c r="B1978" s="2" t="s">
        <v>39</v>
      </c>
      <c r="C1978" s="4">
        <v>16.84376</v>
      </c>
      <c r="D1978" s="4">
        <v>16.788409999999999</v>
      </c>
      <c r="E1978" s="4">
        <v>16.84872</v>
      </c>
      <c r="F1978" s="4">
        <v>16.853429999999999</v>
      </c>
      <c r="G1978" s="4">
        <v>16.230789999999999</v>
      </c>
      <c r="H1978" s="4">
        <v>16.294409999999999</v>
      </c>
      <c r="I1978" s="4"/>
      <c r="J1978" s="4">
        <f t="shared" si="66"/>
        <v>16.294409999999999</v>
      </c>
      <c r="K1978" s="4"/>
      <c r="L1978" s="4"/>
      <c r="M1978" s="4">
        <f t="shared" si="67"/>
        <v>16.294409999999999</v>
      </c>
    </row>
    <row r="1979" spans="1:13" ht="20.399999999999999" x14ac:dyDescent="0.25">
      <c r="A1979" s="2" t="s">
        <v>218</v>
      </c>
      <c r="B1979" s="2" t="s">
        <v>40</v>
      </c>
      <c r="C1979" s="3">
        <v>28.131070000000001</v>
      </c>
      <c r="D1979" s="3">
        <v>27.579650000000001</v>
      </c>
      <c r="E1979" s="3">
        <v>25.04796</v>
      </c>
      <c r="F1979" s="3">
        <v>24.983640000000001</v>
      </c>
      <c r="G1979" s="3">
        <v>24.286760000000001</v>
      </c>
      <c r="H1979" s="3">
        <v>23.799299999999999</v>
      </c>
      <c r="I1979" s="3"/>
      <c r="J1979" s="3">
        <f t="shared" si="66"/>
        <v>23.799299999999999</v>
      </c>
      <c r="K1979" s="3"/>
      <c r="L1979" s="3"/>
      <c r="M1979" s="3">
        <f t="shared" si="67"/>
        <v>23.799299999999999</v>
      </c>
    </row>
    <row r="1980" spans="1:13" ht="20.399999999999999" x14ac:dyDescent="0.25">
      <c r="A1980" s="2" t="s">
        <v>218</v>
      </c>
      <c r="B1980" s="2" t="s">
        <v>41</v>
      </c>
      <c r="C1980" s="4"/>
      <c r="D1980" s="4">
        <v>27.746729999999999</v>
      </c>
      <c r="E1980" s="4"/>
      <c r="F1980" s="4">
        <v>27.807960000000001</v>
      </c>
      <c r="G1980" s="4"/>
      <c r="H1980" s="4"/>
      <c r="I1980" s="4"/>
      <c r="J1980" s="4">
        <f t="shared" si="66"/>
        <v>27.807960000000001</v>
      </c>
      <c r="K1980" s="4"/>
      <c r="L1980" s="4"/>
      <c r="M1980" s="4">
        <f t="shared" si="67"/>
        <v>27.807960000000001</v>
      </c>
    </row>
    <row r="1981" spans="1:13" ht="20.399999999999999" x14ac:dyDescent="0.25">
      <c r="A1981" s="2" t="s">
        <v>218</v>
      </c>
      <c r="B1981" s="2" t="s">
        <v>42</v>
      </c>
      <c r="C1981" s="3">
        <v>49.145679999999999</v>
      </c>
      <c r="D1981" s="3">
        <v>47.092889999999997</v>
      </c>
      <c r="E1981" s="3">
        <v>44.442</v>
      </c>
      <c r="F1981" s="3"/>
      <c r="G1981" s="3"/>
      <c r="H1981" s="3"/>
      <c r="I1981" s="3"/>
      <c r="J1981" s="3">
        <f t="shared" si="66"/>
        <v>44.442</v>
      </c>
      <c r="K1981" s="3"/>
      <c r="L1981" s="3"/>
      <c r="M1981" s="3">
        <f t="shared" si="67"/>
        <v>44.442</v>
      </c>
    </row>
    <row r="1982" spans="1:13" ht="20.399999999999999" x14ac:dyDescent="0.25">
      <c r="A1982" s="2" t="s">
        <v>218</v>
      </c>
      <c r="B1982" s="2" t="s">
        <v>43</v>
      </c>
      <c r="C1982" s="4">
        <v>17.851700000000001</v>
      </c>
      <c r="D1982" s="4">
        <v>17.342079999999999</v>
      </c>
      <c r="E1982" s="4"/>
      <c r="F1982" s="4">
        <v>13.341989999999999</v>
      </c>
      <c r="G1982" s="4">
        <v>13.22687</v>
      </c>
      <c r="H1982" s="4">
        <v>12.676299999999999</v>
      </c>
      <c r="I1982" s="4"/>
      <c r="J1982" s="4">
        <f t="shared" si="66"/>
        <v>12.676299999999999</v>
      </c>
      <c r="K1982" s="4"/>
      <c r="L1982" s="4"/>
      <c r="M1982" s="4">
        <f t="shared" si="67"/>
        <v>12.676299999999999</v>
      </c>
    </row>
    <row r="1983" spans="1:13" ht="20.399999999999999" x14ac:dyDescent="0.25">
      <c r="A1983" s="2" t="s">
        <v>218</v>
      </c>
      <c r="B1983" s="2" t="s">
        <v>44</v>
      </c>
      <c r="C1983" s="3"/>
      <c r="D1983" s="3">
        <v>48.846209999999999</v>
      </c>
      <c r="E1983" s="3">
        <v>41.716050000000003</v>
      </c>
      <c r="F1983" s="3">
        <v>41.001170000000002</v>
      </c>
      <c r="G1983" s="3">
        <v>42.526730000000001</v>
      </c>
      <c r="H1983" s="3">
        <v>42.0505</v>
      </c>
      <c r="I1983" s="3"/>
      <c r="J1983" s="3">
        <f t="shared" si="66"/>
        <v>42.0505</v>
      </c>
      <c r="K1983" s="3"/>
      <c r="L1983" s="3"/>
      <c r="M1983" s="3">
        <f t="shared" si="67"/>
        <v>42.0505</v>
      </c>
    </row>
    <row r="1984" spans="1:13" ht="20.399999999999999" x14ac:dyDescent="0.25">
      <c r="A1984" s="2" t="s">
        <v>218</v>
      </c>
      <c r="B1984" s="2" t="s">
        <v>45</v>
      </c>
      <c r="C1984" s="4">
        <v>14.25609</v>
      </c>
      <c r="D1984" s="4">
        <v>13.83132</v>
      </c>
      <c r="E1984" s="4">
        <v>13.675190000000001</v>
      </c>
      <c r="F1984" s="4"/>
      <c r="G1984" s="4">
        <v>13.69721</v>
      </c>
      <c r="H1984" s="4">
        <v>13.702</v>
      </c>
      <c r="I1984" s="4"/>
      <c r="J1984" s="4">
        <f t="shared" si="66"/>
        <v>13.702</v>
      </c>
      <c r="K1984" s="4"/>
      <c r="L1984" s="4"/>
      <c r="M1984" s="4">
        <f t="shared" si="67"/>
        <v>13.702</v>
      </c>
    </row>
    <row r="1985" spans="1:13" ht="20.399999999999999" x14ac:dyDescent="0.25">
      <c r="A1985" s="2" t="s">
        <v>218</v>
      </c>
      <c r="B1985" s="2" t="s">
        <v>46</v>
      </c>
      <c r="C1985" s="3">
        <v>9.1286500000000004</v>
      </c>
      <c r="D1985" s="3">
        <v>9.1103299999999994</v>
      </c>
      <c r="E1985" s="3">
        <v>9.0552799999999998</v>
      </c>
      <c r="F1985" s="3">
        <v>9.0610900000000001</v>
      </c>
      <c r="G1985" s="3">
        <v>9.0651100000000007</v>
      </c>
      <c r="H1985" s="3">
        <v>8.8991699999999998</v>
      </c>
      <c r="I1985" s="3"/>
      <c r="J1985" s="3">
        <f t="shared" si="66"/>
        <v>8.8991699999999998</v>
      </c>
      <c r="K1985" s="3"/>
      <c r="L1985" s="3"/>
      <c r="M1985" s="3">
        <f t="shared" si="67"/>
        <v>8.8991699999999998</v>
      </c>
    </row>
    <row r="1986" spans="1:13" ht="20.399999999999999" x14ac:dyDescent="0.25">
      <c r="A1986" s="2" t="s">
        <v>218</v>
      </c>
      <c r="B1986" s="2" t="s">
        <v>47</v>
      </c>
      <c r="C1986" s="4">
        <v>13.753069999999999</v>
      </c>
      <c r="D1986" s="4">
        <v>13.44153</v>
      </c>
      <c r="E1986" s="4">
        <v>13.774620000000001</v>
      </c>
      <c r="F1986" s="4">
        <v>13.595420000000001</v>
      </c>
      <c r="G1986" s="4">
        <v>13.39274</v>
      </c>
      <c r="H1986" s="4">
        <v>11.91513</v>
      </c>
      <c r="I1986" s="4"/>
      <c r="J1986" s="4">
        <f t="shared" si="66"/>
        <v>11.91513</v>
      </c>
      <c r="K1986" s="4"/>
      <c r="L1986" s="4"/>
      <c r="M1986" s="4">
        <f t="shared" si="67"/>
        <v>11.91513</v>
      </c>
    </row>
    <row r="1987" spans="1:13" ht="20.399999999999999" x14ac:dyDescent="0.25">
      <c r="A1987" s="2" t="s">
        <v>218</v>
      </c>
      <c r="B1987" s="2" t="s">
        <v>48</v>
      </c>
      <c r="C1987" s="3">
        <v>18.707129999999999</v>
      </c>
      <c r="D1987" s="3">
        <v>18.821259999999999</v>
      </c>
      <c r="E1987" s="3">
        <v>18.974329999999998</v>
      </c>
      <c r="F1987" s="3">
        <v>18.931750000000001</v>
      </c>
      <c r="G1987" s="3"/>
      <c r="H1987" s="3"/>
      <c r="I1987" s="3"/>
      <c r="J1987" s="3">
        <f t="shared" si="66"/>
        <v>18.931750000000001</v>
      </c>
      <c r="K1987" s="3"/>
      <c r="L1987" s="3"/>
      <c r="M1987" s="3">
        <f t="shared" si="67"/>
        <v>18.931750000000001</v>
      </c>
    </row>
    <row r="1988" spans="1:13" ht="20.399999999999999" x14ac:dyDescent="0.25">
      <c r="A1988" s="2" t="s">
        <v>218</v>
      </c>
      <c r="B1988" s="2" t="s">
        <v>49</v>
      </c>
      <c r="C1988" s="4"/>
      <c r="D1988" s="4"/>
      <c r="E1988" s="4"/>
      <c r="F1988" s="4"/>
      <c r="G1988" s="4"/>
      <c r="H1988" s="4">
        <v>20.53463</v>
      </c>
      <c r="I1988" s="4"/>
      <c r="J1988" s="4">
        <f t="shared" si="66"/>
        <v>20.53463</v>
      </c>
      <c r="K1988" s="4"/>
      <c r="L1988" s="4"/>
      <c r="M1988" s="4">
        <f t="shared" si="67"/>
        <v>20.53463</v>
      </c>
    </row>
    <row r="1989" spans="1:13" ht="20.399999999999999" x14ac:dyDescent="0.25">
      <c r="A1989" s="2" t="s">
        <v>218</v>
      </c>
      <c r="B1989" s="2" t="s">
        <v>50</v>
      </c>
      <c r="C1989" s="3">
        <v>37.013100000000001</v>
      </c>
      <c r="D1989" s="3">
        <v>37.370939999999997</v>
      </c>
      <c r="E1989" s="3">
        <v>34.747579999999999</v>
      </c>
      <c r="F1989" s="3">
        <v>37.069249999999997</v>
      </c>
      <c r="G1989" s="3">
        <v>35.319360000000003</v>
      </c>
      <c r="H1989" s="3"/>
      <c r="I1989" s="3"/>
      <c r="J1989" s="3">
        <f t="shared" si="66"/>
        <v>35.319360000000003</v>
      </c>
      <c r="K1989" s="3"/>
      <c r="L1989" s="3"/>
      <c r="M1989" s="3">
        <f t="shared" si="67"/>
        <v>35.319360000000003</v>
      </c>
    </row>
    <row r="1990" spans="1:13" ht="20.399999999999999" x14ac:dyDescent="0.25">
      <c r="A1990" s="2" t="s">
        <v>218</v>
      </c>
      <c r="B1990" s="2" t="s">
        <v>51</v>
      </c>
      <c r="C1990" s="4"/>
      <c r="D1990" s="4"/>
      <c r="E1990" s="4"/>
      <c r="F1990" s="4"/>
      <c r="G1990" s="4">
        <v>10.73738</v>
      </c>
      <c r="H1990" s="4"/>
      <c r="I1990" s="4"/>
      <c r="J1990" s="4">
        <f t="shared" si="66"/>
        <v>10.73738</v>
      </c>
      <c r="K1990" s="4"/>
      <c r="L1990" s="4"/>
      <c r="M1990" s="4">
        <f t="shared" si="67"/>
        <v>10.73738</v>
      </c>
    </row>
    <row r="1991" spans="1:13" ht="20.399999999999999" x14ac:dyDescent="0.25">
      <c r="A1991" s="2" t="s">
        <v>218</v>
      </c>
      <c r="B1991" s="2" t="s">
        <v>52</v>
      </c>
      <c r="C1991" s="3"/>
      <c r="D1991" s="3">
        <v>35.235120000000002</v>
      </c>
      <c r="E1991" s="3">
        <v>34.932450000000003</v>
      </c>
      <c r="F1991" s="3">
        <v>34.215980000000002</v>
      </c>
      <c r="G1991" s="3">
        <v>33.239789999999999</v>
      </c>
      <c r="H1991" s="3">
        <v>33.022039999999997</v>
      </c>
      <c r="I1991" s="3">
        <v>31.09517</v>
      </c>
      <c r="J1991" s="3">
        <f t="shared" si="66"/>
        <v>31.09517</v>
      </c>
      <c r="K1991" s="3"/>
      <c r="L1991" s="3"/>
      <c r="M1991" s="3">
        <f t="shared" si="67"/>
        <v>31.09517</v>
      </c>
    </row>
    <row r="1992" spans="1:13" ht="20.399999999999999" x14ac:dyDescent="0.25">
      <c r="A1992" s="2" t="s">
        <v>218</v>
      </c>
      <c r="B1992" s="2" t="s">
        <v>53</v>
      </c>
      <c r="C1992" s="4">
        <v>16.019690000000001</v>
      </c>
      <c r="D1992" s="4">
        <v>15.92564</v>
      </c>
      <c r="E1992" s="4">
        <v>15.78295</v>
      </c>
      <c r="F1992" s="4">
        <v>14.84121</v>
      </c>
      <c r="G1992" s="4">
        <v>14.25</v>
      </c>
      <c r="H1992" s="4">
        <v>14.00558</v>
      </c>
      <c r="I1992" s="4"/>
      <c r="J1992" s="4">
        <f t="shared" si="66"/>
        <v>14.00558</v>
      </c>
      <c r="K1992" s="4"/>
      <c r="L1992" s="4"/>
      <c r="M1992" s="4">
        <f t="shared" si="67"/>
        <v>14.00558</v>
      </c>
    </row>
    <row r="1993" spans="1:13" ht="20.399999999999999" x14ac:dyDescent="0.25">
      <c r="A1993" s="2" t="s">
        <v>218</v>
      </c>
      <c r="B1993" s="2" t="s">
        <v>54</v>
      </c>
      <c r="C1993" s="3">
        <v>25.531379999999999</v>
      </c>
      <c r="D1993" s="3">
        <v>25.458549999999999</v>
      </c>
      <c r="E1993" s="3">
        <v>23.6279</v>
      </c>
      <c r="F1993" s="3">
        <v>23.493040000000001</v>
      </c>
      <c r="G1993" s="3">
        <v>20.563580000000002</v>
      </c>
      <c r="H1993" s="3">
        <v>18.290980000000001</v>
      </c>
      <c r="I1993" s="3"/>
      <c r="J1993" s="3">
        <f t="shared" si="66"/>
        <v>18.290980000000001</v>
      </c>
      <c r="K1993" s="3"/>
      <c r="L1993" s="3"/>
      <c r="M1993" s="3">
        <f t="shared" si="67"/>
        <v>18.290980000000001</v>
      </c>
    </row>
    <row r="1994" spans="1:13" ht="20.399999999999999" x14ac:dyDescent="0.25">
      <c r="A1994" s="2" t="s">
        <v>218</v>
      </c>
      <c r="B1994" s="2" t="s">
        <v>55</v>
      </c>
      <c r="C1994" s="4">
        <v>23.129370000000002</v>
      </c>
      <c r="D1994" s="4">
        <v>21.978809999999999</v>
      </c>
      <c r="E1994" s="4">
        <v>21.895910000000001</v>
      </c>
      <c r="F1994" s="4">
        <v>22.07788</v>
      </c>
      <c r="G1994" s="4">
        <v>23.291969999999999</v>
      </c>
      <c r="H1994" s="4">
        <v>24.70055</v>
      </c>
      <c r="I1994" s="4">
        <v>25.105709999999998</v>
      </c>
      <c r="J1994" s="4">
        <f t="shared" si="66"/>
        <v>25.105709999999998</v>
      </c>
      <c r="K1994" s="4"/>
      <c r="L1994" s="4"/>
      <c r="M1994" s="4">
        <f t="shared" si="67"/>
        <v>25.105709999999998</v>
      </c>
    </row>
    <row r="1995" spans="1:13" ht="20.399999999999999" x14ac:dyDescent="0.25">
      <c r="A1995" s="2" t="s">
        <v>218</v>
      </c>
      <c r="B1995" s="2" t="s">
        <v>56</v>
      </c>
      <c r="C1995" s="3">
        <v>27.734369999999998</v>
      </c>
      <c r="D1995" s="3"/>
      <c r="E1995" s="3"/>
      <c r="F1995" s="3">
        <v>23.228390000000001</v>
      </c>
      <c r="G1995" s="3">
        <v>23.14367</v>
      </c>
      <c r="H1995" s="3"/>
      <c r="I1995" s="3"/>
      <c r="J1995" s="3">
        <f t="shared" si="66"/>
        <v>23.14367</v>
      </c>
      <c r="K1995" s="3"/>
      <c r="L1995" s="3"/>
      <c r="M1995" s="3">
        <f t="shared" si="67"/>
        <v>23.14367</v>
      </c>
    </row>
    <row r="1996" spans="1:13" ht="20.399999999999999" x14ac:dyDescent="0.25">
      <c r="A1996" s="2" t="s">
        <v>218</v>
      </c>
      <c r="B1996" s="2" t="s">
        <v>57</v>
      </c>
      <c r="C1996" s="4"/>
      <c r="D1996" s="4">
        <v>29.285679999999999</v>
      </c>
      <c r="E1996" s="4"/>
      <c r="F1996" s="4"/>
      <c r="G1996" s="4"/>
      <c r="H1996" s="4">
        <v>29.694410000000001</v>
      </c>
      <c r="I1996" s="4"/>
      <c r="J1996" s="4">
        <f t="shared" si="66"/>
        <v>29.694410000000001</v>
      </c>
      <c r="K1996" s="4"/>
      <c r="L1996" s="4"/>
      <c r="M1996" s="4">
        <f t="shared" si="67"/>
        <v>29.694410000000001</v>
      </c>
    </row>
    <row r="1997" spans="1:13" ht="20.399999999999999" x14ac:dyDescent="0.25">
      <c r="A1997" s="2" t="s">
        <v>218</v>
      </c>
      <c r="B1997" s="2" t="s">
        <v>58</v>
      </c>
      <c r="C1997" s="3">
        <v>27.167359999999999</v>
      </c>
      <c r="D1997" s="3">
        <v>27.90775</v>
      </c>
      <c r="E1997" s="3">
        <v>26.166899999999998</v>
      </c>
      <c r="F1997" s="3"/>
      <c r="G1997" s="3"/>
      <c r="H1997" s="3">
        <v>23.227060000000002</v>
      </c>
      <c r="I1997" s="3"/>
      <c r="J1997" s="3">
        <f t="shared" si="66"/>
        <v>23.227060000000002</v>
      </c>
      <c r="K1997" s="3"/>
      <c r="L1997" s="3"/>
      <c r="M1997" s="3">
        <f t="shared" si="67"/>
        <v>23.227060000000002</v>
      </c>
    </row>
    <row r="1998" spans="1:13" ht="20.399999999999999" x14ac:dyDescent="0.25">
      <c r="A1998" s="2" t="s">
        <v>218</v>
      </c>
      <c r="B1998" s="2" t="s">
        <v>59</v>
      </c>
      <c r="C1998" s="4">
        <v>37.95899</v>
      </c>
      <c r="D1998" s="4">
        <v>40.464300000000001</v>
      </c>
      <c r="E1998" s="4">
        <v>40.9313</v>
      </c>
      <c r="F1998" s="4">
        <v>45.667969999999997</v>
      </c>
      <c r="G1998" s="4">
        <v>42.466709999999999</v>
      </c>
      <c r="H1998" s="4">
        <v>43.336210000000001</v>
      </c>
      <c r="I1998" s="4"/>
      <c r="J1998" s="4">
        <f t="shared" si="66"/>
        <v>43.336210000000001</v>
      </c>
      <c r="K1998" s="4"/>
      <c r="L1998" s="4"/>
      <c r="M1998" s="4">
        <f t="shared" si="67"/>
        <v>43.336210000000001</v>
      </c>
    </row>
    <row r="1999" spans="1:13" ht="20.399999999999999" x14ac:dyDescent="0.25">
      <c r="A1999" s="2" t="s">
        <v>218</v>
      </c>
      <c r="B1999" s="2" t="s">
        <v>60</v>
      </c>
      <c r="C1999" s="3">
        <v>11.72345</v>
      </c>
      <c r="D1999" s="3">
        <v>11.7829</v>
      </c>
      <c r="E1999" s="3">
        <v>11.54548</v>
      </c>
      <c r="F1999" s="3">
        <v>11.49954</v>
      </c>
      <c r="G1999" s="3"/>
      <c r="H1999" s="3"/>
      <c r="I1999" s="3"/>
      <c r="J1999" s="3">
        <f t="shared" si="66"/>
        <v>11.49954</v>
      </c>
      <c r="K1999" s="3"/>
      <c r="L1999" s="3"/>
      <c r="M1999" s="3">
        <f t="shared" si="67"/>
        <v>11.49954</v>
      </c>
    </row>
    <row r="2000" spans="1:13" ht="20.399999999999999" x14ac:dyDescent="0.25">
      <c r="A2000" s="2" t="s">
        <v>218</v>
      </c>
      <c r="B2000" s="2" t="s">
        <v>61</v>
      </c>
      <c r="C2000" s="4">
        <v>54.058520000000001</v>
      </c>
      <c r="D2000" s="4">
        <v>55.069290000000002</v>
      </c>
      <c r="E2000" s="4"/>
      <c r="F2000" s="4"/>
      <c r="G2000" s="4"/>
      <c r="H2000" s="4"/>
      <c r="I2000" s="4"/>
      <c r="J2000" s="4">
        <f t="shared" si="66"/>
        <v>55.069290000000002</v>
      </c>
      <c r="K2000" s="4"/>
      <c r="L2000" s="4"/>
      <c r="M2000" s="4">
        <f t="shared" si="67"/>
        <v>55.069290000000002</v>
      </c>
    </row>
    <row r="2001" spans="1:13" ht="20.399999999999999" x14ac:dyDescent="0.25">
      <c r="A2001" s="2" t="s">
        <v>218</v>
      </c>
      <c r="B2001" s="2" t="s">
        <v>62</v>
      </c>
      <c r="C2001" s="3"/>
      <c r="D2001" s="3">
        <v>30.759709999999998</v>
      </c>
      <c r="E2001" s="3">
        <v>27.99728</v>
      </c>
      <c r="F2001" s="3"/>
      <c r="G2001" s="3"/>
      <c r="H2001" s="3"/>
      <c r="I2001" s="3"/>
      <c r="J2001" s="3">
        <f t="shared" si="66"/>
        <v>27.99728</v>
      </c>
      <c r="K2001" s="3"/>
      <c r="L2001" s="3"/>
      <c r="M2001" s="3">
        <f t="shared" si="67"/>
        <v>27.99728</v>
      </c>
    </row>
    <row r="2002" spans="1:13" ht="20.399999999999999" x14ac:dyDescent="0.25">
      <c r="A2002" s="2" t="s">
        <v>218</v>
      </c>
      <c r="B2002" s="2" t="s">
        <v>63</v>
      </c>
      <c r="C2002" s="4">
        <v>14.030559999999999</v>
      </c>
      <c r="D2002" s="4">
        <v>13.67094</v>
      </c>
      <c r="E2002" s="4">
        <v>13.55949</v>
      </c>
      <c r="F2002" s="4">
        <v>13.197179999999999</v>
      </c>
      <c r="G2002" s="4">
        <v>13.332039999999999</v>
      </c>
      <c r="H2002" s="4"/>
      <c r="I2002" s="4"/>
      <c r="J2002" s="4">
        <f t="shared" si="66"/>
        <v>13.332039999999999</v>
      </c>
      <c r="K2002" s="4"/>
      <c r="L2002" s="4"/>
      <c r="M2002" s="4">
        <f t="shared" si="67"/>
        <v>13.332039999999999</v>
      </c>
    </row>
    <row r="2003" spans="1:13" ht="20.399999999999999" x14ac:dyDescent="0.25">
      <c r="A2003" s="2" t="s">
        <v>218</v>
      </c>
      <c r="B2003" s="2" t="s">
        <v>64</v>
      </c>
      <c r="C2003" s="3">
        <v>17.76643</v>
      </c>
      <c r="D2003" s="3">
        <v>17.5183</v>
      </c>
      <c r="E2003" s="3">
        <v>17.81514</v>
      </c>
      <c r="F2003" s="3">
        <v>18.176600000000001</v>
      </c>
      <c r="G2003" s="3"/>
      <c r="H2003" s="3"/>
      <c r="I2003" s="3"/>
      <c r="J2003" s="3">
        <f t="shared" si="66"/>
        <v>18.176600000000001</v>
      </c>
      <c r="K2003" s="3"/>
      <c r="L2003" s="3"/>
      <c r="M2003" s="3">
        <f t="shared" si="67"/>
        <v>18.176600000000001</v>
      </c>
    </row>
    <row r="2004" spans="1:13" ht="20.399999999999999" x14ac:dyDescent="0.25">
      <c r="A2004" s="2" t="s">
        <v>218</v>
      </c>
      <c r="B2004" s="2" t="s">
        <v>65</v>
      </c>
      <c r="C2004" s="4"/>
      <c r="D2004" s="4">
        <v>24.53098</v>
      </c>
      <c r="E2004" s="4"/>
      <c r="F2004" s="4"/>
      <c r="G2004" s="4"/>
      <c r="H2004" s="4"/>
      <c r="I2004" s="4"/>
      <c r="J2004" s="4">
        <f t="shared" si="66"/>
        <v>24.53098</v>
      </c>
      <c r="K2004" s="4"/>
      <c r="L2004" s="4"/>
      <c r="M2004" s="4">
        <f t="shared" si="67"/>
        <v>24.53098</v>
      </c>
    </row>
    <row r="2005" spans="1:13" ht="20.399999999999999" x14ac:dyDescent="0.25">
      <c r="A2005" s="2" t="s">
        <v>218</v>
      </c>
      <c r="B2005" s="2" t="s">
        <v>66</v>
      </c>
      <c r="C2005" s="3">
        <v>37.481670000000001</v>
      </c>
      <c r="D2005" s="3">
        <v>37.618540000000003</v>
      </c>
      <c r="E2005" s="3">
        <v>33.865250000000003</v>
      </c>
      <c r="F2005" s="3">
        <v>36.131709999999998</v>
      </c>
      <c r="G2005" s="3">
        <v>44.685139999999997</v>
      </c>
      <c r="H2005" s="3">
        <v>37.142879999999998</v>
      </c>
      <c r="I2005" s="3">
        <v>42.147300000000001</v>
      </c>
      <c r="J2005" s="3">
        <f t="shared" si="66"/>
        <v>42.147300000000001</v>
      </c>
      <c r="K2005" s="3"/>
      <c r="L2005" s="3"/>
      <c r="M2005" s="3">
        <f t="shared" si="67"/>
        <v>42.147300000000001</v>
      </c>
    </row>
    <row r="2006" spans="1:13" ht="20.399999999999999" x14ac:dyDescent="0.25">
      <c r="A2006" s="2" t="s">
        <v>218</v>
      </c>
      <c r="B2006" s="2" t="s">
        <v>67</v>
      </c>
      <c r="C2006" s="4"/>
      <c r="D2006" s="4"/>
      <c r="E2006" s="4"/>
      <c r="F2006" s="4">
        <v>9.0945699999999992</v>
      </c>
      <c r="G2006" s="4">
        <v>9.0788200000000003</v>
      </c>
      <c r="H2006" s="4">
        <v>9.0166199999999996</v>
      </c>
      <c r="I2006" s="4"/>
      <c r="J2006" s="4">
        <f t="shared" si="66"/>
        <v>9.0166199999999996</v>
      </c>
      <c r="K2006" s="4"/>
      <c r="L2006" s="4"/>
      <c r="M2006" s="4">
        <f t="shared" si="67"/>
        <v>9.0166199999999996</v>
      </c>
    </row>
    <row r="2007" spans="1:13" ht="20.399999999999999" x14ac:dyDescent="0.25">
      <c r="A2007" s="2" t="s">
        <v>218</v>
      </c>
      <c r="B2007" s="2" t="s">
        <v>68</v>
      </c>
      <c r="C2007" s="3">
        <v>12.68383</v>
      </c>
      <c r="D2007" s="3">
        <v>11.824149999999999</v>
      </c>
      <c r="E2007" s="3">
        <v>11.71402</v>
      </c>
      <c r="F2007" s="3">
        <v>11.580270000000001</v>
      </c>
      <c r="G2007" s="3">
        <v>12.29942</v>
      </c>
      <c r="H2007" s="3">
        <v>12.223050000000001</v>
      </c>
      <c r="I2007" s="3"/>
      <c r="J2007" s="3">
        <f t="shared" si="66"/>
        <v>12.223050000000001</v>
      </c>
      <c r="K2007" s="3"/>
      <c r="L2007" s="3"/>
      <c r="M2007" s="3">
        <f t="shared" si="67"/>
        <v>12.223050000000001</v>
      </c>
    </row>
    <row r="2008" spans="1:13" ht="20.399999999999999" x14ac:dyDescent="0.25">
      <c r="A2008" s="2" t="s">
        <v>218</v>
      </c>
      <c r="B2008" s="2" t="s">
        <v>69</v>
      </c>
      <c r="C2008" s="4"/>
      <c r="D2008" s="4">
        <v>31.04223</v>
      </c>
      <c r="E2008" s="4">
        <v>32.98357</v>
      </c>
      <c r="F2008" s="4">
        <v>31.68167</v>
      </c>
      <c r="G2008" s="4">
        <v>30.078990000000001</v>
      </c>
      <c r="H2008" s="4">
        <v>31.255870000000002</v>
      </c>
      <c r="I2008" s="4">
        <v>30.5794</v>
      </c>
      <c r="J2008" s="4">
        <f t="shared" si="66"/>
        <v>30.5794</v>
      </c>
      <c r="K2008" s="4"/>
      <c r="L2008" s="4"/>
      <c r="M2008" s="4">
        <f t="shared" si="67"/>
        <v>30.5794</v>
      </c>
    </row>
    <row r="2009" spans="1:13" ht="20.399999999999999" x14ac:dyDescent="0.25">
      <c r="A2009" s="2" t="s">
        <v>218</v>
      </c>
      <c r="B2009" s="2" t="s">
        <v>70</v>
      </c>
      <c r="C2009" s="3"/>
      <c r="D2009" s="3"/>
      <c r="E2009" s="3">
        <v>9.1974699999999991</v>
      </c>
      <c r="F2009" s="3">
        <v>9.4932800000000004</v>
      </c>
      <c r="G2009" s="3">
        <v>9.4476899999999997</v>
      </c>
      <c r="H2009" s="3"/>
      <c r="I2009" s="3"/>
      <c r="J2009" s="3">
        <f t="shared" si="66"/>
        <v>9.4476899999999997</v>
      </c>
      <c r="K2009" s="3"/>
      <c r="L2009" s="3"/>
      <c r="M2009" s="3">
        <f t="shared" si="67"/>
        <v>9.4476899999999997</v>
      </c>
    </row>
    <row r="2010" spans="1:13" ht="20.399999999999999" x14ac:dyDescent="0.25">
      <c r="A2010" s="2" t="s">
        <v>218</v>
      </c>
      <c r="B2010" s="2" t="s">
        <v>71</v>
      </c>
      <c r="C2010" s="4">
        <v>16.055230000000002</v>
      </c>
      <c r="D2010" s="4"/>
      <c r="E2010" s="4"/>
      <c r="F2010" s="4">
        <v>14.79771</v>
      </c>
      <c r="G2010" s="4">
        <v>14.480040000000001</v>
      </c>
      <c r="H2010" s="4">
        <v>16.99747</v>
      </c>
      <c r="I2010" s="4"/>
      <c r="J2010" s="4">
        <f t="shared" si="66"/>
        <v>16.99747</v>
      </c>
      <c r="K2010" s="4"/>
      <c r="L2010" s="4"/>
      <c r="M2010" s="4">
        <f t="shared" si="67"/>
        <v>16.99747</v>
      </c>
    </row>
    <row r="2011" spans="1:13" ht="20.399999999999999" x14ac:dyDescent="0.25">
      <c r="A2011" s="2" t="s">
        <v>218</v>
      </c>
      <c r="B2011" s="2" t="s">
        <v>72</v>
      </c>
      <c r="C2011" s="3">
        <v>26.867180000000001</v>
      </c>
      <c r="D2011" s="3">
        <v>26.289100000000001</v>
      </c>
      <c r="E2011" s="3">
        <v>25.542449999999999</v>
      </c>
      <c r="F2011" s="3">
        <v>23.661460000000002</v>
      </c>
      <c r="G2011" s="3">
        <v>22.98198</v>
      </c>
      <c r="H2011" s="3">
        <v>20.40727</v>
      </c>
      <c r="I2011" s="3"/>
      <c r="J2011" s="3">
        <f t="shared" si="66"/>
        <v>20.40727</v>
      </c>
      <c r="K2011" s="3"/>
      <c r="L2011" s="3"/>
      <c r="M2011" s="3">
        <f t="shared" si="67"/>
        <v>20.40727</v>
      </c>
    </row>
    <row r="2012" spans="1:13" ht="20.399999999999999" x14ac:dyDescent="0.25">
      <c r="A2012" s="2" t="s">
        <v>218</v>
      </c>
      <c r="B2012" s="2" t="s">
        <v>73</v>
      </c>
      <c r="C2012" s="4">
        <v>42.186149999999998</v>
      </c>
      <c r="D2012" s="4">
        <v>44.081409999999998</v>
      </c>
      <c r="E2012" s="4">
        <v>43.555549999999997</v>
      </c>
      <c r="F2012" s="4">
        <v>44.210360000000001</v>
      </c>
      <c r="G2012" s="4">
        <v>45.590960000000003</v>
      </c>
      <c r="H2012" s="4"/>
      <c r="I2012" s="4"/>
      <c r="J2012" s="4">
        <f t="shared" si="66"/>
        <v>45.590960000000003</v>
      </c>
      <c r="K2012" s="4"/>
      <c r="L2012" s="4"/>
      <c r="M2012" s="4">
        <f t="shared" si="67"/>
        <v>45.590960000000003</v>
      </c>
    </row>
    <row r="2013" spans="1:13" ht="20.399999999999999" x14ac:dyDescent="0.25">
      <c r="A2013" s="2" t="s">
        <v>218</v>
      </c>
      <c r="B2013" s="2" t="s">
        <v>74</v>
      </c>
      <c r="C2013" s="3">
        <v>51.925150000000002</v>
      </c>
      <c r="D2013" s="3"/>
      <c r="E2013" s="3"/>
      <c r="F2013" s="3"/>
      <c r="G2013" s="3"/>
      <c r="H2013" s="3"/>
      <c r="I2013" s="3"/>
      <c r="J2013" s="3">
        <f t="shared" si="66"/>
        <v>51.925150000000002</v>
      </c>
      <c r="K2013" s="3"/>
      <c r="L2013" s="3"/>
      <c r="M2013" s="3">
        <f t="shared" si="67"/>
        <v>51.925150000000002</v>
      </c>
    </row>
    <row r="2014" spans="1:13" ht="20.399999999999999" x14ac:dyDescent="0.25">
      <c r="A2014" s="2" t="s">
        <v>218</v>
      </c>
      <c r="B2014" s="2" t="s">
        <v>75</v>
      </c>
      <c r="C2014" s="4">
        <v>24.619450000000001</v>
      </c>
      <c r="D2014" s="4">
        <v>24.591719999999999</v>
      </c>
      <c r="E2014" s="4">
        <v>23.1645</v>
      </c>
      <c r="F2014" s="4"/>
      <c r="G2014" s="4"/>
      <c r="H2014" s="4"/>
      <c r="I2014" s="4"/>
      <c r="J2014" s="4">
        <f t="shared" si="66"/>
        <v>23.1645</v>
      </c>
      <c r="K2014" s="4"/>
      <c r="L2014" s="4"/>
      <c r="M2014" s="4">
        <f t="shared" si="67"/>
        <v>23.1645</v>
      </c>
    </row>
    <row r="2015" spans="1:13" ht="20.399999999999999" x14ac:dyDescent="0.25">
      <c r="A2015" s="2" t="s">
        <v>218</v>
      </c>
      <c r="B2015" s="2" t="s">
        <v>76</v>
      </c>
      <c r="C2015" s="3"/>
      <c r="D2015" s="3"/>
      <c r="E2015" s="3"/>
      <c r="F2015" s="3"/>
      <c r="G2015" s="3"/>
      <c r="H2015" s="3"/>
      <c r="I2015" s="3"/>
      <c r="J2015" s="3" t="str">
        <f t="shared" si="66"/>
        <v/>
      </c>
      <c r="K2015" s="3"/>
      <c r="L2015" s="3"/>
      <c r="M2015" s="3" t="str">
        <f t="shared" si="67"/>
        <v/>
      </c>
    </row>
    <row r="2016" spans="1:13" ht="20.399999999999999" x14ac:dyDescent="0.25">
      <c r="A2016" s="2" t="s">
        <v>218</v>
      </c>
      <c r="B2016" s="2" t="s">
        <v>77</v>
      </c>
      <c r="C2016" s="4"/>
      <c r="D2016" s="4"/>
      <c r="E2016" s="4"/>
      <c r="F2016" s="4"/>
      <c r="G2016" s="4">
        <v>13.67112</v>
      </c>
      <c r="H2016" s="4">
        <v>29.145659999999999</v>
      </c>
      <c r="I2016" s="4"/>
      <c r="J2016" s="4">
        <f t="shared" si="66"/>
        <v>29.145659999999999</v>
      </c>
      <c r="K2016" s="4"/>
      <c r="L2016" s="4"/>
      <c r="M2016" s="4">
        <f t="shared" si="67"/>
        <v>29.145659999999999</v>
      </c>
    </row>
    <row r="2017" spans="1:13" ht="20.399999999999999" x14ac:dyDescent="0.25">
      <c r="A2017" s="2" t="s">
        <v>218</v>
      </c>
      <c r="B2017" s="2" t="s">
        <v>78</v>
      </c>
      <c r="C2017" s="3">
        <v>10.578569999999999</v>
      </c>
      <c r="D2017" s="3">
        <v>10.53922</v>
      </c>
      <c r="E2017" s="3">
        <v>10.480510000000001</v>
      </c>
      <c r="F2017" s="3">
        <v>10.40282</v>
      </c>
      <c r="G2017" s="3">
        <v>11.243600000000001</v>
      </c>
      <c r="H2017" s="3">
        <v>10.978630000000001</v>
      </c>
      <c r="I2017" s="3"/>
      <c r="J2017" s="3">
        <f t="shared" si="66"/>
        <v>10.978630000000001</v>
      </c>
      <c r="K2017" s="3"/>
      <c r="L2017" s="3"/>
      <c r="M2017" s="3">
        <f t="shared" si="67"/>
        <v>10.978630000000001</v>
      </c>
    </row>
    <row r="2018" spans="1:13" ht="20.399999999999999" x14ac:dyDescent="0.25">
      <c r="A2018" s="2" t="s">
        <v>218</v>
      </c>
      <c r="B2018" s="2" t="s">
        <v>79</v>
      </c>
      <c r="C2018" s="4"/>
      <c r="D2018" s="4">
        <v>9.7007300000000001</v>
      </c>
      <c r="E2018" s="4">
        <v>9.9280399999999993</v>
      </c>
      <c r="F2018" s="4">
        <v>9.8560499999999998</v>
      </c>
      <c r="G2018" s="4"/>
      <c r="H2018" s="4"/>
      <c r="I2018" s="4"/>
      <c r="J2018" s="4">
        <f t="shared" si="66"/>
        <v>9.8560499999999998</v>
      </c>
      <c r="K2018" s="4"/>
      <c r="L2018" s="4"/>
      <c r="M2018" s="4">
        <f t="shared" si="67"/>
        <v>9.8560499999999998</v>
      </c>
    </row>
    <row r="2019" spans="1:13" ht="20.399999999999999" x14ac:dyDescent="0.25">
      <c r="A2019" s="2" t="s">
        <v>218</v>
      </c>
      <c r="B2019" s="2" t="s">
        <v>80</v>
      </c>
      <c r="C2019" s="3"/>
      <c r="D2019" s="3">
        <v>35.154629999999997</v>
      </c>
      <c r="E2019" s="3"/>
      <c r="F2019" s="3">
        <v>32.318330000000003</v>
      </c>
      <c r="G2019" s="3">
        <v>31.288550000000001</v>
      </c>
      <c r="H2019" s="3">
        <v>31.49146</v>
      </c>
      <c r="I2019" s="3"/>
      <c r="J2019" s="3">
        <f t="shared" si="66"/>
        <v>31.49146</v>
      </c>
      <c r="K2019" s="3"/>
      <c r="L2019" s="3"/>
      <c r="M2019" s="3">
        <f t="shared" si="67"/>
        <v>31.49146</v>
      </c>
    </row>
    <row r="2020" spans="1:13" ht="20.399999999999999" x14ac:dyDescent="0.25">
      <c r="A2020" s="2" t="s">
        <v>218</v>
      </c>
      <c r="B2020" s="2" t="s">
        <v>81</v>
      </c>
      <c r="C2020" s="4">
        <v>19.011700000000001</v>
      </c>
      <c r="D2020" s="4">
        <v>18.980399999999999</v>
      </c>
      <c r="E2020" s="4">
        <v>18.59225</v>
      </c>
      <c r="F2020" s="4">
        <v>16.094080000000002</v>
      </c>
      <c r="G2020" s="4">
        <v>16.559349999999998</v>
      </c>
      <c r="H2020" s="4"/>
      <c r="I2020" s="4"/>
      <c r="J2020" s="4">
        <f t="shared" si="66"/>
        <v>16.559349999999998</v>
      </c>
      <c r="K2020" s="4"/>
      <c r="L2020" s="4"/>
      <c r="M2020" s="4">
        <f t="shared" si="67"/>
        <v>16.559349999999998</v>
      </c>
    </row>
    <row r="2021" spans="1:13" ht="20.399999999999999" x14ac:dyDescent="0.25">
      <c r="A2021" s="2" t="s">
        <v>218</v>
      </c>
      <c r="B2021" s="2" t="s">
        <v>82</v>
      </c>
      <c r="C2021" s="3"/>
      <c r="D2021" s="3"/>
      <c r="E2021" s="3"/>
      <c r="F2021" s="3">
        <v>25.654589999999999</v>
      </c>
      <c r="G2021" s="3">
        <v>25.918430000000001</v>
      </c>
      <c r="H2021" s="3">
        <v>26.774139999999999</v>
      </c>
      <c r="I2021" s="3"/>
      <c r="J2021" s="3">
        <f t="shared" si="66"/>
        <v>26.774139999999999</v>
      </c>
      <c r="K2021" s="3"/>
      <c r="L2021" s="3"/>
      <c r="M2021" s="3">
        <f t="shared" si="67"/>
        <v>26.774139999999999</v>
      </c>
    </row>
    <row r="2022" spans="1:13" ht="20.399999999999999" x14ac:dyDescent="0.25">
      <c r="A2022" s="2" t="s">
        <v>218</v>
      </c>
      <c r="B2022" s="2" t="s">
        <v>83</v>
      </c>
      <c r="C2022" s="4"/>
      <c r="D2022" s="4"/>
      <c r="E2022" s="4"/>
      <c r="F2022" s="4"/>
      <c r="G2022" s="4"/>
      <c r="H2022" s="4"/>
      <c r="I2022" s="4"/>
      <c r="J2022" s="4" t="str">
        <f t="shared" si="66"/>
        <v/>
      </c>
      <c r="K2022" s="4"/>
      <c r="L2022" s="4"/>
      <c r="M2022" s="4" t="str">
        <f t="shared" si="67"/>
        <v/>
      </c>
    </row>
    <row r="2023" spans="1:13" ht="20.399999999999999" x14ac:dyDescent="0.25">
      <c r="A2023" s="2" t="s">
        <v>218</v>
      </c>
      <c r="B2023" s="2" t="s">
        <v>84</v>
      </c>
      <c r="C2023" s="3">
        <v>15.80376</v>
      </c>
      <c r="D2023" s="3">
        <v>15.570690000000001</v>
      </c>
      <c r="E2023" s="3">
        <v>16.060459999999999</v>
      </c>
      <c r="F2023" s="3"/>
      <c r="G2023" s="3"/>
      <c r="H2023" s="3"/>
      <c r="I2023" s="3"/>
      <c r="J2023" s="3">
        <f t="shared" si="66"/>
        <v>16.060459999999999</v>
      </c>
      <c r="K2023" s="3"/>
      <c r="L2023" s="3"/>
      <c r="M2023" s="3">
        <f t="shared" si="67"/>
        <v>16.060459999999999</v>
      </c>
    </row>
    <row r="2024" spans="1:13" ht="20.399999999999999" x14ac:dyDescent="0.25">
      <c r="A2024" s="2" t="s">
        <v>218</v>
      </c>
      <c r="B2024" s="2" t="s">
        <v>85</v>
      </c>
      <c r="C2024" s="4">
        <v>13.058770000000001</v>
      </c>
      <c r="D2024" s="4">
        <v>12.502560000000001</v>
      </c>
      <c r="E2024" s="4"/>
      <c r="F2024" s="4">
        <v>12.116770000000001</v>
      </c>
      <c r="G2024" s="4">
        <v>12.113569999999999</v>
      </c>
      <c r="H2024" s="4"/>
      <c r="I2024" s="4"/>
      <c r="J2024" s="4">
        <f t="shared" si="66"/>
        <v>12.113569999999999</v>
      </c>
      <c r="K2024" s="4"/>
      <c r="L2024" s="4"/>
      <c r="M2024" s="4">
        <f t="shared" si="67"/>
        <v>12.113569999999999</v>
      </c>
    </row>
    <row r="2025" spans="1:13" ht="20.399999999999999" x14ac:dyDescent="0.25">
      <c r="A2025" s="2" t="s">
        <v>218</v>
      </c>
      <c r="B2025" s="2" t="s">
        <v>86</v>
      </c>
      <c r="C2025" s="3"/>
      <c r="D2025" s="3"/>
      <c r="E2025" s="3"/>
      <c r="F2025" s="3">
        <v>12.034230000000001</v>
      </c>
      <c r="G2025" s="3">
        <v>12.06786</v>
      </c>
      <c r="H2025" s="3">
        <v>12.02716</v>
      </c>
      <c r="I2025" s="3"/>
      <c r="J2025" s="3">
        <f t="shared" si="66"/>
        <v>12.02716</v>
      </c>
      <c r="K2025" s="3"/>
      <c r="L2025" s="3"/>
      <c r="M2025" s="3">
        <f t="shared" si="67"/>
        <v>12.02716</v>
      </c>
    </row>
    <row r="2026" spans="1:13" ht="20.399999999999999" x14ac:dyDescent="0.25">
      <c r="A2026" s="2" t="s">
        <v>218</v>
      </c>
      <c r="B2026" s="2" t="s">
        <v>87</v>
      </c>
      <c r="C2026" s="4"/>
      <c r="D2026" s="4">
        <v>23.393540000000002</v>
      </c>
      <c r="E2026" s="4">
        <v>22.856639999999999</v>
      </c>
      <c r="F2026" s="4">
        <v>21.27636</v>
      </c>
      <c r="G2026" s="4">
        <v>22.08221</v>
      </c>
      <c r="H2026" s="4">
        <v>21.876329999999999</v>
      </c>
      <c r="I2026" s="4"/>
      <c r="J2026" s="4">
        <f t="shared" si="66"/>
        <v>21.876329999999999</v>
      </c>
      <c r="K2026" s="4"/>
      <c r="L2026" s="4"/>
      <c r="M2026" s="4">
        <f t="shared" si="67"/>
        <v>21.876329999999999</v>
      </c>
    </row>
    <row r="2027" spans="1:13" ht="20.399999999999999" x14ac:dyDescent="0.25">
      <c r="A2027" s="2" t="s">
        <v>218</v>
      </c>
      <c r="B2027" s="2" t="s">
        <v>88</v>
      </c>
      <c r="C2027" s="3">
        <v>17.772749999999998</v>
      </c>
      <c r="D2027" s="3">
        <v>17.495609999999999</v>
      </c>
      <c r="E2027" s="3">
        <v>17.0901</v>
      </c>
      <c r="F2027" s="3">
        <v>16.731940000000002</v>
      </c>
      <c r="G2027" s="3">
        <v>16.44725</v>
      </c>
      <c r="H2027" s="3"/>
      <c r="I2027" s="3"/>
      <c r="J2027" s="3">
        <f t="shared" si="66"/>
        <v>16.44725</v>
      </c>
      <c r="K2027" s="3"/>
      <c r="L2027" s="3"/>
      <c r="M2027" s="3">
        <f t="shared" si="67"/>
        <v>16.44725</v>
      </c>
    </row>
    <row r="2028" spans="1:13" ht="20.399999999999999" x14ac:dyDescent="0.25">
      <c r="A2028" s="2" t="s">
        <v>218</v>
      </c>
      <c r="B2028" s="2" t="s">
        <v>89</v>
      </c>
      <c r="C2028" s="4"/>
      <c r="D2028" s="4"/>
      <c r="E2028" s="4"/>
      <c r="F2028" s="4"/>
      <c r="G2028" s="4">
        <v>16.908709999999999</v>
      </c>
      <c r="H2028" s="4"/>
      <c r="I2028" s="4"/>
      <c r="J2028" s="4">
        <f t="shared" si="66"/>
        <v>16.908709999999999</v>
      </c>
      <c r="K2028" s="4"/>
      <c r="L2028" s="4"/>
      <c r="M2028" s="4">
        <f t="shared" si="67"/>
        <v>16.908709999999999</v>
      </c>
    </row>
    <row r="2029" spans="1:13" ht="20.399999999999999" x14ac:dyDescent="0.25">
      <c r="A2029" s="2" t="s">
        <v>218</v>
      </c>
      <c r="B2029" s="2" t="s">
        <v>90</v>
      </c>
      <c r="C2029" s="3">
        <v>16.24776</v>
      </c>
      <c r="D2029" s="3">
        <v>16.357949999999999</v>
      </c>
      <c r="E2029" s="3">
        <v>16.191040000000001</v>
      </c>
      <c r="F2029" s="3">
        <v>16.482379999999999</v>
      </c>
      <c r="G2029" s="3">
        <v>16.856649999999998</v>
      </c>
      <c r="H2029" s="3">
        <v>16.200399999999998</v>
      </c>
      <c r="I2029" s="3">
        <v>18.551100000000002</v>
      </c>
      <c r="J2029" s="3">
        <f t="shared" si="66"/>
        <v>18.551100000000002</v>
      </c>
      <c r="K2029" s="3"/>
      <c r="L2029" s="3"/>
      <c r="M2029" s="3">
        <f t="shared" si="67"/>
        <v>18.551100000000002</v>
      </c>
    </row>
    <row r="2030" spans="1:13" ht="20.399999999999999" x14ac:dyDescent="0.25">
      <c r="A2030" s="2" t="s">
        <v>218</v>
      </c>
      <c r="B2030" s="2" t="s">
        <v>91</v>
      </c>
      <c r="C2030" s="4"/>
      <c r="D2030" s="4"/>
      <c r="E2030" s="4">
        <v>56.5747</v>
      </c>
      <c r="F2030" s="4"/>
      <c r="G2030" s="4">
        <v>31.353169999999999</v>
      </c>
      <c r="H2030" s="4">
        <v>30.650549999999999</v>
      </c>
      <c r="I2030" s="4"/>
      <c r="J2030" s="4">
        <f t="shared" si="66"/>
        <v>30.650549999999999</v>
      </c>
      <c r="K2030" s="4"/>
      <c r="L2030" s="4"/>
      <c r="M2030" s="4">
        <f t="shared" si="67"/>
        <v>30.650549999999999</v>
      </c>
    </row>
    <row r="2031" spans="1:13" ht="20.399999999999999" x14ac:dyDescent="0.25">
      <c r="A2031" s="2" t="s">
        <v>218</v>
      </c>
      <c r="B2031" s="2" t="s">
        <v>92</v>
      </c>
      <c r="C2031" s="3"/>
      <c r="D2031" s="3"/>
      <c r="E2031" s="3"/>
      <c r="F2031" s="3"/>
      <c r="G2031" s="3">
        <v>26.37134</v>
      </c>
      <c r="H2031" s="3"/>
      <c r="I2031" s="3"/>
      <c r="J2031" s="3">
        <f t="shared" si="66"/>
        <v>26.37134</v>
      </c>
      <c r="K2031" s="3"/>
      <c r="L2031" s="3"/>
      <c r="M2031" s="3">
        <f t="shared" si="67"/>
        <v>26.37134</v>
      </c>
    </row>
    <row r="2032" spans="1:13" ht="20.399999999999999" x14ac:dyDescent="0.25">
      <c r="A2032" s="2" t="s">
        <v>218</v>
      </c>
      <c r="B2032" s="2" t="s">
        <v>93</v>
      </c>
      <c r="C2032" s="4">
        <v>8.3751200000000008</v>
      </c>
      <c r="D2032" s="4">
        <v>8.6090099999999996</v>
      </c>
      <c r="E2032" s="4">
        <v>8.6005599999999998</v>
      </c>
      <c r="F2032" s="4">
        <v>8.6051199999999994</v>
      </c>
      <c r="G2032" s="4">
        <v>8.8285599999999995</v>
      </c>
      <c r="H2032" s="4">
        <v>8.8100299999999994</v>
      </c>
      <c r="I2032" s="4"/>
      <c r="J2032" s="4">
        <f t="shared" si="66"/>
        <v>8.8100299999999994</v>
      </c>
      <c r="K2032" s="4"/>
      <c r="L2032" s="4"/>
      <c r="M2032" s="4">
        <f t="shared" si="67"/>
        <v>8.8100299999999994</v>
      </c>
    </row>
    <row r="2033" spans="1:13" ht="20.399999999999999" x14ac:dyDescent="0.25">
      <c r="A2033" s="2" t="s">
        <v>218</v>
      </c>
      <c r="B2033" s="2" t="s">
        <v>94</v>
      </c>
      <c r="C2033" s="3">
        <v>24.28436</v>
      </c>
      <c r="D2033" s="3">
        <v>24.91639</v>
      </c>
      <c r="E2033" s="3">
        <v>23.89988</v>
      </c>
      <c r="F2033" s="3">
        <v>24.546859999999999</v>
      </c>
      <c r="G2033" s="3">
        <v>25.30667</v>
      </c>
      <c r="H2033" s="3">
        <v>26.193660000000001</v>
      </c>
      <c r="I2033" s="3"/>
      <c r="J2033" s="3">
        <f t="shared" si="66"/>
        <v>26.193660000000001</v>
      </c>
      <c r="K2033" s="3"/>
      <c r="L2033" s="3"/>
      <c r="M2033" s="3">
        <f t="shared" si="67"/>
        <v>26.193660000000001</v>
      </c>
    </row>
    <row r="2034" spans="1:13" ht="20.399999999999999" x14ac:dyDescent="0.25">
      <c r="A2034" s="2" t="s">
        <v>218</v>
      </c>
      <c r="B2034" s="2" t="s">
        <v>95</v>
      </c>
      <c r="C2034" s="4">
        <v>28.832070000000002</v>
      </c>
      <c r="D2034" s="4">
        <v>26.808520000000001</v>
      </c>
      <c r="E2034" s="4">
        <v>27.12631</v>
      </c>
      <c r="F2034" s="4">
        <v>25.597709999999999</v>
      </c>
      <c r="G2034" s="4">
        <v>25.156500000000001</v>
      </c>
      <c r="H2034" s="4">
        <v>24.156849999999999</v>
      </c>
      <c r="I2034" s="4"/>
      <c r="J2034" s="4">
        <f t="shared" ref="J2034:J2097" si="68">IFERROR(LOOKUP(2,1/(C2034:I2034&lt;&gt;""),C2034:I2034),"")</f>
        <v>24.156849999999999</v>
      </c>
      <c r="K2034" s="4"/>
      <c r="L2034" s="4"/>
      <c r="M2034" s="4">
        <f t="shared" ref="M2034:M2097" si="69">IF(ISNUMBER(J2034),J2034,IF(ISNUMBER(K2034),K2034,IF(ISBLANK(L2034),"",L2034)))</f>
        <v>24.156849999999999</v>
      </c>
    </row>
    <row r="2035" spans="1:13" ht="20.399999999999999" x14ac:dyDescent="0.25">
      <c r="A2035" s="2" t="s">
        <v>218</v>
      </c>
      <c r="B2035" s="2" t="s">
        <v>96</v>
      </c>
      <c r="C2035" s="3">
        <v>11.8849</v>
      </c>
      <c r="D2035" s="3">
        <v>11.413600000000001</v>
      </c>
      <c r="E2035" s="3">
        <v>11.01496</v>
      </c>
      <c r="F2035" s="3">
        <v>11.162409999999999</v>
      </c>
      <c r="G2035" s="3">
        <v>11.087540000000001</v>
      </c>
      <c r="H2035" s="3">
        <v>11.132490000000001</v>
      </c>
      <c r="I2035" s="3"/>
      <c r="J2035" s="3">
        <f t="shared" si="68"/>
        <v>11.132490000000001</v>
      </c>
      <c r="K2035" s="3"/>
      <c r="L2035" s="3"/>
      <c r="M2035" s="3">
        <f t="shared" si="69"/>
        <v>11.132490000000001</v>
      </c>
    </row>
    <row r="2036" spans="1:13" ht="20.399999999999999" x14ac:dyDescent="0.25">
      <c r="A2036" s="2" t="s">
        <v>218</v>
      </c>
      <c r="B2036" s="2" t="s">
        <v>97</v>
      </c>
      <c r="C2036" s="4">
        <v>14.1419</v>
      </c>
      <c r="D2036" s="4">
        <v>14.230969999999999</v>
      </c>
      <c r="E2036" s="4">
        <v>14.338889999999999</v>
      </c>
      <c r="F2036" s="4">
        <v>12.046950000000001</v>
      </c>
      <c r="G2036" s="4">
        <v>12.325989999999999</v>
      </c>
      <c r="H2036" s="4"/>
      <c r="I2036" s="4"/>
      <c r="J2036" s="4">
        <f t="shared" si="68"/>
        <v>12.325989999999999</v>
      </c>
      <c r="K2036" s="4"/>
      <c r="L2036" s="4"/>
      <c r="M2036" s="4">
        <f t="shared" si="69"/>
        <v>12.325989999999999</v>
      </c>
    </row>
    <row r="2037" spans="1:13" ht="20.399999999999999" x14ac:dyDescent="0.25">
      <c r="A2037" s="2" t="s">
        <v>218</v>
      </c>
      <c r="B2037" s="2" t="s">
        <v>98</v>
      </c>
      <c r="C2037" s="3">
        <v>33.774850000000001</v>
      </c>
      <c r="D2037" s="3">
        <v>33.875639999999997</v>
      </c>
      <c r="E2037" s="3">
        <v>34.079459999999997</v>
      </c>
      <c r="F2037" s="3">
        <v>32.627079999999999</v>
      </c>
      <c r="G2037" s="3">
        <v>32.779440000000001</v>
      </c>
      <c r="H2037" s="3">
        <v>33.086640000000003</v>
      </c>
      <c r="I2037" s="3"/>
      <c r="J2037" s="3">
        <f t="shared" si="68"/>
        <v>33.086640000000003</v>
      </c>
      <c r="K2037" s="3"/>
      <c r="L2037" s="3"/>
      <c r="M2037" s="3">
        <f t="shared" si="69"/>
        <v>33.086640000000003</v>
      </c>
    </row>
    <row r="2038" spans="1:13" ht="20.399999999999999" x14ac:dyDescent="0.25">
      <c r="A2038" s="2" t="s">
        <v>218</v>
      </c>
      <c r="B2038" s="2" t="s">
        <v>99</v>
      </c>
      <c r="C2038" s="4"/>
      <c r="D2038" s="4">
        <v>26.834309999999999</v>
      </c>
      <c r="E2038" s="4"/>
      <c r="F2038" s="4"/>
      <c r="G2038" s="4">
        <v>26.49841</v>
      </c>
      <c r="H2038" s="4">
        <v>30.446370000000002</v>
      </c>
      <c r="I2038" s="4"/>
      <c r="J2038" s="4">
        <f t="shared" si="68"/>
        <v>30.446370000000002</v>
      </c>
      <c r="K2038" s="4"/>
      <c r="L2038" s="4"/>
      <c r="M2038" s="4">
        <f t="shared" si="69"/>
        <v>30.446370000000002</v>
      </c>
    </row>
    <row r="2039" spans="1:13" ht="20.399999999999999" x14ac:dyDescent="0.25">
      <c r="A2039" s="2" t="s">
        <v>218</v>
      </c>
      <c r="B2039" s="2" t="s">
        <v>100</v>
      </c>
      <c r="C2039" s="3"/>
      <c r="D2039" s="3"/>
      <c r="E2039" s="3"/>
      <c r="F2039" s="3"/>
      <c r="G2039" s="3"/>
      <c r="H2039" s="3"/>
      <c r="I2039" s="3"/>
      <c r="J2039" s="3" t="str">
        <f t="shared" si="68"/>
        <v/>
      </c>
      <c r="K2039" s="3"/>
      <c r="L2039" s="3"/>
      <c r="M2039" s="3" t="str">
        <f t="shared" si="69"/>
        <v/>
      </c>
    </row>
    <row r="2040" spans="1:13" ht="20.399999999999999" x14ac:dyDescent="0.25">
      <c r="A2040" s="2" t="s">
        <v>218</v>
      </c>
      <c r="B2040" s="2" t="s">
        <v>101</v>
      </c>
      <c r="C2040" s="4">
        <v>6.1335300000000004</v>
      </c>
      <c r="D2040" s="4">
        <v>7.8365799999999997</v>
      </c>
      <c r="E2040" s="4">
        <v>7.4436099999999996</v>
      </c>
      <c r="F2040" s="4"/>
      <c r="G2040" s="4">
        <v>7.8063000000000002</v>
      </c>
      <c r="H2040" s="4">
        <v>7.8452400000000004</v>
      </c>
      <c r="I2040" s="4"/>
      <c r="J2040" s="4">
        <f t="shared" si="68"/>
        <v>7.8452400000000004</v>
      </c>
      <c r="K2040" s="4"/>
      <c r="L2040" s="4"/>
      <c r="M2040" s="4">
        <f t="shared" si="69"/>
        <v>7.8452400000000004</v>
      </c>
    </row>
    <row r="2041" spans="1:13" ht="20.399999999999999" x14ac:dyDescent="0.25">
      <c r="A2041" s="2" t="s">
        <v>218</v>
      </c>
      <c r="B2041" s="2" t="s">
        <v>102</v>
      </c>
      <c r="C2041" s="3">
        <v>12.84839</v>
      </c>
      <c r="D2041" s="3">
        <v>12.412050000000001</v>
      </c>
      <c r="E2041" s="3">
        <v>12.43042</v>
      </c>
      <c r="F2041" s="3">
        <v>12.616059999999999</v>
      </c>
      <c r="G2041" s="3">
        <v>12.80832</v>
      </c>
      <c r="H2041" s="3">
        <v>12.860139999999999</v>
      </c>
      <c r="I2041" s="3"/>
      <c r="J2041" s="3">
        <f t="shared" si="68"/>
        <v>12.860139999999999</v>
      </c>
      <c r="K2041" s="3"/>
      <c r="L2041" s="3"/>
      <c r="M2041" s="3">
        <f t="shared" si="69"/>
        <v>12.860139999999999</v>
      </c>
    </row>
    <row r="2042" spans="1:13" ht="20.399999999999999" x14ac:dyDescent="0.25">
      <c r="A2042" s="2" t="s">
        <v>218</v>
      </c>
      <c r="B2042" s="2" t="s">
        <v>103</v>
      </c>
      <c r="C2042" s="4">
        <v>9.2939799999999995</v>
      </c>
      <c r="D2042" s="4">
        <v>8.9928299999999997</v>
      </c>
      <c r="E2042" s="4">
        <v>8.3720400000000001</v>
      </c>
      <c r="F2042" s="4">
        <v>8.1408799999999992</v>
      </c>
      <c r="G2042" s="4">
        <v>8.1685099999999995</v>
      </c>
      <c r="H2042" s="4"/>
      <c r="I2042" s="4"/>
      <c r="J2042" s="4">
        <f t="shared" si="68"/>
        <v>8.1685099999999995</v>
      </c>
      <c r="K2042" s="4"/>
      <c r="L2042" s="4"/>
      <c r="M2042" s="4">
        <f t="shared" si="69"/>
        <v>8.1685099999999995</v>
      </c>
    </row>
    <row r="2043" spans="1:13" ht="20.399999999999999" x14ac:dyDescent="0.25">
      <c r="A2043" s="2" t="s">
        <v>218</v>
      </c>
      <c r="B2043" s="2" t="s">
        <v>104</v>
      </c>
      <c r="C2043" s="3">
        <v>40.141910000000003</v>
      </c>
      <c r="D2043" s="3">
        <v>43.244860000000003</v>
      </c>
      <c r="E2043" s="3">
        <v>43.067250000000001</v>
      </c>
      <c r="F2043" s="3">
        <v>39.766440000000003</v>
      </c>
      <c r="G2043" s="3">
        <v>41.715420000000002</v>
      </c>
      <c r="H2043" s="3">
        <v>41.192700000000002</v>
      </c>
      <c r="I2043" s="3"/>
      <c r="J2043" s="3">
        <f t="shared" si="68"/>
        <v>41.192700000000002</v>
      </c>
      <c r="K2043" s="3"/>
      <c r="L2043" s="3"/>
      <c r="M2043" s="3">
        <f t="shared" si="69"/>
        <v>41.192700000000002</v>
      </c>
    </row>
    <row r="2044" spans="1:13" ht="20.399999999999999" x14ac:dyDescent="0.25">
      <c r="A2044" s="2" t="s">
        <v>218</v>
      </c>
      <c r="B2044" s="2" t="s">
        <v>105</v>
      </c>
      <c r="C2044" s="4">
        <v>79.271720000000002</v>
      </c>
      <c r="D2044" s="4">
        <v>76.073570000000004</v>
      </c>
      <c r="E2044" s="4">
        <v>74.085890000000006</v>
      </c>
      <c r="F2044" s="4">
        <v>69.146969999999996</v>
      </c>
      <c r="G2044" s="4">
        <v>72.717519999999993</v>
      </c>
      <c r="H2044" s="4">
        <v>69.509690000000006</v>
      </c>
      <c r="I2044" s="4"/>
      <c r="J2044" s="4">
        <f t="shared" si="68"/>
        <v>69.509690000000006</v>
      </c>
      <c r="K2044" s="4"/>
      <c r="L2044" s="4"/>
      <c r="M2044" s="4">
        <f t="shared" si="69"/>
        <v>69.509690000000006</v>
      </c>
    </row>
    <row r="2045" spans="1:13" ht="20.399999999999999" x14ac:dyDescent="0.25">
      <c r="A2045" s="2" t="s">
        <v>218</v>
      </c>
      <c r="B2045" s="2" t="s">
        <v>106</v>
      </c>
      <c r="C2045" s="3">
        <v>12.601150000000001</v>
      </c>
      <c r="D2045" s="3">
        <v>12.32447</v>
      </c>
      <c r="E2045" s="3">
        <v>12.00361</v>
      </c>
      <c r="F2045" s="3">
        <v>11.83126</v>
      </c>
      <c r="G2045" s="3">
        <v>11.412599999999999</v>
      </c>
      <c r="H2045" s="3">
        <v>11.521000000000001</v>
      </c>
      <c r="I2045" s="3"/>
      <c r="J2045" s="3">
        <f t="shared" si="68"/>
        <v>11.521000000000001</v>
      </c>
      <c r="K2045" s="3"/>
      <c r="L2045" s="3"/>
      <c r="M2045" s="3">
        <f t="shared" si="69"/>
        <v>11.521000000000001</v>
      </c>
    </row>
    <row r="2046" spans="1:13" ht="20.399999999999999" x14ac:dyDescent="0.25">
      <c r="A2046" s="2" t="s">
        <v>218</v>
      </c>
      <c r="B2046" s="2" t="s">
        <v>107</v>
      </c>
      <c r="C2046" s="4">
        <v>11.70072</v>
      </c>
      <c r="D2046" s="4">
        <v>12.27511</v>
      </c>
      <c r="E2046" s="4">
        <v>11.4094</v>
      </c>
      <c r="F2046" s="4">
        <v>11.19408</v>
      </c>
      <c r="G2046" s="4">
        <v>12.020049999999999</v>
      </c>
      <c r="H2046" s="4"/>
      <c r="I2046" s="4">
        <v>10.296569999999999</v>
      </c>
      <c r="J2046" s="4">
        <f t="shared" si="68"/>
        <v>10.296569999999999</v>
      </c>
      <c r="K2046" s="4"/>
      <c r="L2046" s="4"/>
      <c r="M2046" s="4">
        <f t="shared" si="69"/>
        <v>10.296569999999999</v>
      </c>
    </row>
    <row r="2047" spans="1:13" ht="20.399999999999999" x14ac:dyDescent="0.25">
      <c r="A2047" s="2" t="s">
        <v>218</v>
      </c>
      <c r="B2047" s="2" t="s">
        <v>108</v>
      </c>
      <c r="C2047" s="3">
        <v>50.398260000000001</v>
      </c>
      <c r="D2047" s="3">
        <v>48.473350000000003</v>
      </c>
      <c r="E2047" s="3"/>
      <c r="F2047" s="3">
        <v>41.295819999999999</v>
      </c>
      <c r="G2047" s="3">
        <v>42.474490000000003</v>
      </c>
      <c r="H2047" s="3">
        <v>42.706949999999999</v>
      </c>
      <c r="I2047" s="3"/>
      <c r="J2047" s="3">
        <f t="shared" si="68"/>
        <v>42.706949999999999</v>
      </c>
      <c r="K2047" s="3"/>
      <c r="L2047" s="3"/>
      <c r="M2047" s="3">
        <f t="shared" si="69"/>
        <v>42.706949999999999</v>
      </c>
    </row>
    <row r="2048" spans="1:13" ht="20.399999999999999" x14ac:dyDescent="0.25">
      <c r="A2048" s="2" t="s">
        <v>218</v>
      </c>
      <c r="B2048" s="2" t="s">
        <v>109</v>
      </c>
      <c r="C2048" s="4">
        <v>14.293480000000001</v>
      </c>
      <c r="D2048" s="4">
        <v>12.61131</v>
      </c>
      <c r="E2048" s="4">
        <v>11.451409999999999</v>
      </c>
      <c r="F2048" s="4">
        <v>11.416510000000001</v>
      </c>
      <c r="G2048" s="4">
        <v>11.27318</v>
      </c>
      <c r="H2048" s="4">
        <v>12.183540000000001</v>
      </c>
      <c r="I2048" s="4"/>
      <c r="J2048" s="4">
        <f t="shared" si="68"/>
        <v>12.183540000000001</v>
      </c>
      <c r="K2048" s="4"/>
      <c r="L2048" s="4"/>
      <c r="M2048" s="4">
        <f t="shared" si="69"/>
        <v>12.183540000000001</v>
      </c>
    </row>
    <row r="2049" spans="1:13" ht="20.399999999999999" x14ac:dyDescent="0.25">
      <c r="A2049" s="2" t="s">
        <v>218</v>
      </c>
      <c r="B2049" s="2" t="s">
        <v>110</v>
      </c>
      <c r="C2049" s="3"/>
      <c r="D2049" s="3"/>
      <c r="E2049" s="3"/>
      <c r="F2049" s="3"/>
      <c r="G2049" s="3"/>
      <c r="H2049" s="3"/>
      <c r="I2049" s="3"/>
      <c r="J2049" s="3" t="str">
        <f t="shared" si="68"/>
        <v/>
      </c>
      <c r="K2049" s="3"/>
      <c r="L2049" s="3"/>
      <c r="M2049" s="3" t="str">
        <f t="shared" si="69"/>
        <v/>
      </c>
    </row>
    <row r="2050" spans="1:13" ht="20.399999999999999" x14ac:dyDescent="0.25">
      <c r="A2050" s="2" t="s">
        <v>218</v>
      </c>
      <c r="B2050" s="2" t="s">
        <v>111</v>
      </c>
      <c r="C2050" s="4">
        <v>37.151859999999999</v>
      </c>
      <c r="D2050" s="4">
        <v>39.294429999999998</v>
      </c>
      <c r="E2050" s="4">
        <v>40.12932</v>
      </c>
      <c r="F2050" s="4">
        <v>35.378250000000001</v>
      </c>
      <c r="G2050" s="4">
        <v>34.379109999999997</v>
      </c>
      <c r="H2050" s="4">
        <v>35.811929999999997</v>
      </c>
      <c r="I2050" s="4"/>
      <c r="J2050" s="4">
        <f t="shared" si="68"/>
        <v>35.811929999999997</v>
      </c>
      <c r="K2050" s="4"/>
      <c r="L2050" s="4"/>
      <c r="M2050" s="4">
        <f t="shared" si="69"/>
        <v>35.811929999999997</v>
      </c>
    </row>
    <row r="2051" spans="1:13" ht="20.399999999999999" x14ac:dyDescent="0.25">
      <c r="A2051" s="2" t="s">
        <v>218</v>
      </c>
      <c r="B2051" s="2" t="s">
        <v>112</v>
      </c>
      <c r="C2051" s="3">
        <v>21.460529999999999</v>
      </c>
      <c r="D2051" s="3">
        <v>20.35924</v>
      </c>
      <c r="E2051" s="3">
        <v>20.938639999999999</v>
      </c>
      <c r="F2051" s="3">
        <v>19.792629999999999</v>
      </c>
      <c r="G2051" s="3">
        <v>18.732810000000001</v>
      </c>
      <c r="H2051" s="3">
        <v>18.820930000000001</v>
      </c>
      <c r="I2051" s="3"/>
      <c r="J2051" s="3">
        <f t="shared" si="68"/>
        <v>18.820930000000001</v>
      </c>
      <c r="K2051" s="3"/>
      <c r="L2051" s="3"/>
      <c r="M2051" s="3">
        <f t="shared" si="69"/>
        <v>18.820930000000001</v>
      </c>
    </row>
    <row r="2052" spans="1:13" ht="20.399999999999999" x14ac:dyDescent="0.25">
      <c r="A2052" s="2" t="s">
        <v>218</v>
      </c>
      <c r="B2052" s="2" t="s">
        <v>113</v>
      </c>
      <c r="C2052" s="4">
        <v>28.146719999999998</v>
      </c>
      <c r="D2052" s="4">
        <v>28.111989999999999</v>
      </c>
      <c r="E2052" s="4">
        <v>28.016359999999999</v>
      </c>
      <c r="F2052" s="4">
        <v>27.69096</v>
      </c>
      <c r="G2052" s="4">
        <v>27.408760000000001</v>
      </c>
      <c r="H2052" s="4"/>
      <c r="I2052" s="4"/>
      <c r="J2052" s="4">
        <f t="shared" si="68"/>
        <v>27.408760000000001</v>
      </c>
      <c r="K2052" s="4"/>
      <c r="L2052" s="4"/>
      <c r="M2052" s="4">
        <f t="shared" si="69"/>
        <v>27.408760000000001</v>
      </c>
    </row>
    <row r="2053" spans="1:13" ht="20.399999999999999" x14ac:dyDescent="0.25">
      <c r="A2053" s="2" t="s">
        <v>218</v>
      </c>
      <c r="B2053" s="2" t="s">
        <v>114</v>
      </c>
      <c r="C2053" s="3"/>
      <c r="D2053" s="3"/>
      <c r="E2053" s="3"/>
      <c r="F2053" s="3"/>
      <c r="G2053" s="3"/>
      <c r="H2053" s="3">
        <v>19.710599999999999</v>
      </c>
      <c r="I2053" s="3"/>
      <c r="J2053" s="3">
        <f t="shared" si="68"/>
        <v>19.710599999999999</v>
      </c>
      <c r="K2053" s="3"/>
      <c r="L2053" s="3"/>
      <c r="M2053" s="3">
        <f t="shared" si="69"/>
        <v>19.710599999999999</v>
      </c>
    </row>
    <row r="2054" spans="1:13" ht="20.399999999999999" x14ac:dyDescent="0.25">
      <c r="A2054" s="2" t="s">
        <v>218</v>
      </c>
      <c r="B2054" s="2" t="s">
        <v>115</v>
      </c>
      <c r="C2054" s="4"/>
      <c r="D2054" s="4"/>
      <c r="E2054" s="4"/>
      <c r="F2054" s="4"/>
      <c r="G2054" s="4"/>
      <c r="H2054" s="4">
        <v>12.63871</v>
      </c>
      <c r="I2054" s="4"/>
      <c r="J2054" s="4">
        <f t="shared" si="68"/>
        <v>12.63871</v>
      </c>
      <c r="K2054" s="4"/>
      <c r="L2054" s="4"/>
      <c r="M2054" s="4">
        <f t="shared" si="69"/>
        <v>12.63871</v>
      </c>
    </row>
    <row r="2055" spans="1:13" ht="20.399999999999999" x14ac:dyDescent="0.25">
      <c r="A2055" s="2" t="s">
        <v>218</v>
      </c>
      <c r="B2055" s="2" t="s">
        <v>116</v>
      </c>
      <c r="C2055" s="3">
        <v>30.239070000000002</v>
      </c>
      <c r="D2055" s="3">
        <v>29.32321</v>
      </c>
      <c r="E2055" s="3">
        <v>28.777930000000001</v>
      </c>
      <c r="F2055" s="3">
        <v>27.587070000000001</v>
      </c>
      <c r="G2055" s="3">
        <v>27.20739</v>
      </c>
      <c r="H2055" s="3">
        <v>28.222000000000001</v>
      </c>
      <c r="I2055" s="3"/>
      <c r="J2055" s="3">
        <f t="shared" si="68"/>
        <v>28.222000000000001</v>
      </c>
      <c r="K2055" s="3"/>
      <c r="L2055" s="3"/>
      <c r="M2055" s="3">
        <f t="shared" si="69"/>
        <v>28.222000000000001</v>
      </c>
    </row>
    <row r="2056" spans="1:13" ht="20.399999999999999" x14ac:dyDescent="0.25">
      <c r="A2056" s="2" t="s">
        <v>218</v>
      </c>
      <c r="B2056" s="2" t="s">
        <v>117</v>
      </c>
      <c r="C2056" s="4"/>
      <c r="D2056" s="4"/>
      <c r="E2056" s="4"/>
      <c r="F2056" s="4"/>
      <c r="G2056" s="4"/>
      <c r="H2056" s="4"/>
      <c r="I2056" s="4"/>
      <c r="J2056" s="4" t="str">
        <f t="shared" si="68"/>
        <v/>
      </c>
      <c r="K2056" s="4"/>
      <c r="L2056" s="4"/>
      <c r="M2056" s="4" t="str">
        <f t="shared" si="69"/>
        <v/>
      </c>
    </row>
    <row r="2057" spans="1:13" ht="20.399999999999999" x14ac:dyDescent="0.25">
      <c r="A2057" s="2" t="s">
        <v>218</v>
      </c>
      <c r="B2057" s="2" t="s">
        <v>118</v>
      </c>
      <c r="C2057" s="3">
        <v>26.23715</v>
      </c>
      <c r="D2057" s="3">
        <v>26.415320000000001</v>
      </c>
      <c r="E2057" s="3">
        <v>25.835529999999999</v>
      </c>
      <c r="F2057" s="3">
        <v>25.983509999999999</v>
      </c>
      <c r="G2057" s="3">
        <v>25.666589999999999</v>
      </c>
      <c r="H2057" s="3">
        <v>25.881589999999999</v>
      </c>
      <c r="I2057" s="3"/>
      <c r="J2057" s="3">
        <f t="shared" si="68"/>
        <v>25.881589999999999</v>
      </c>
      <c r="K2057" s="3"/>
      <c r="L2057" s="3"/>
      <c r="M2057" s="3">
        <f t="shared" si="69"/>
        <v>25.881589999999999</v>
      </c>
    </row>
    <row r="2058" spans="1:13" ht="20.399999999999999" x14ac:dyDescent="0.25">
      <c r="A2058" s="2" t="s">
        <v>218</v>
      </c>
      <c r="B2058" s="2" t="s">
        <v>119</v>
      </c>
      <c r="C2058" s="4">
        <v>58.489609999999999</v>
      </c>
      <c r="D2058" s="4">
        <v>55.419629999999998</v>
      </c>
      <c r="E2058" s="4">
        <v>54.842239999999997</v>
      </c>
      <c r="F2058" s="4">
        <v>54.924509999999998</v>
      </c>
      <c r="G2058" s="4">
        <v>54.832180000000001</v>
      </c>
      <c r="H2058" s="4">
        <v>54.660260000000001</v>
      </c>
      <c r="I2058" s="4"/>
      <c r="J2058" s="4">
        <f t="shared" si="68"/>
        <v>54.660260000000001</v>
      </c>
      <c r="K2058" s="4"/>
      <c r="L2058" s="4"/>
      <c r="M2058" s="4">
        <f t="shared" si="69"/>
        <v>54.660260000000001</v>
      </c>
    </row>
    <row r="2059" spans="1:13" ht="20.399999999999999" x14ac:dyDescent="0.25">
      <c r="A2059" s="2" t="s">
        <v>218</v>
      </c>
      <c r="B2059" s="2" t="s">
        <v>120</v>
      </c>
      <c r="C2059" s="3">
        <v>28.2163</v>
      </c>
      <c r="D2059" s="3"/>
      <c r="E2059" s="3"/>
      <c r="F2059" s="3"/>
      <c r="G2059" s="3">
        <v>27.56392</v>
      </c>
      <c r="H2059" s="3"/>
      <c r="I2059" s="3"/>
      <c r="J2059" s="3">
        <f t="shared" si="68"/>
        <v>27.56392</v>
      </c>
      <c r="K2059" s="3"/>
      <c r="L2059" s="3"/>
      <c r="M2059" s="3">
        <f t="shared" si="69"/>
        <v>27.56392</v>
      </c>
    </row>
    <row r="2060" spans="1:13" ht="20.399999999999999" x14ac:dyDescent="0.25">
      <c r="A2060" s="2" t="s">
        <v>218</v>
      </c>
      <c r="B2060" s="2" t="s">
        <v>121</v>
      </c>
      <c r="C2060" s="4">
        <v>29.778420000000001</v>
      </c>
      <c r="D2060" s="4"/>
      <c r="E2060" s="4"/>
      <c r="F2060" s="4"/>
      <c r="G2060" s="4"/>
      <c r="H2060" s="4"/>
      <c r="I2060" s="4"/>
      <c r="J2060" s="4">
        <f t="shared" si="68"/>
        <v>29.778420000000001</v>
      </c>
      <c r="K2060" s="4"/>
      <c r="L2060" s="4"/>
      <c r="M2060" s="4">
        <f t="shared" si="69"/>
        <v>29.778420000000001</v>
      </c>
    </row>
    <row r="2061" spans="1:13" ht="20.399999999999999" x14ac:dyDescent="0.25">
      <c r="A2061" s="2" t="s">
        <v>218</v>
      </c>
      <c r="B2061" s="2" t="s">
        <v>122</v>
      </c>
      <c r="C2061" s="3"/>
      <c r="D2061" s="3"/>
      <c r="E2061" s="3"/>
      <c r="F2061" s="3"/>
      <c r="G2061" s="3">
        <v>39.450000000000003</v>
      </c>
      <c r="H2061" s="3"/>
      <c r="I2061" s="3"/>
      <c r="J2061" s="3">
        <f t="shared" si="68"/>
        <v>39.450000000000003</v>
      </c>
      <c r="K2061" s="3"/>
      <c r="L2061" s="3"/>
      <c r="M2061" s="3">
        <f t="shared" si="69"/>
        <v>39.450000000000003</v>
      </c>
    </row>
    <row r="2062" spans="1:13" ht="20.399999999999999" x14ac:dyDescent="0.25">
      <c r="A2062" s="2" t="s">
        <v>218</v>
      </c>
      <c r="B2062" s="2" t="s">
        <v>123</v>
      </c>
      <c r="C2062" s="4">
        <v>31.918669999999999</v>
      </c>
      <c r="D2062" s="4">
        <v>29.614129999999999</v>
      </c>
      <c r="E2062" s="4">
        <v>27.533100000000001</v>
      </c>
      <c r="F2062" s="4">
        <v>25.63485</v>
      </c>
      <c r="G2062" s="4">
        <v>23.932860000000002</v>
      </c>
      <c r="H2062" s="4">
        <v>23.099229999999999</v>
      </c>
      <c r="I2062" s="4">
        <v>22.421220000000002</v>
      </c>
      <c r="J2062" s="4">
        <f t="shared" si="68"/>
        <v>22.421220000000002</v>
      </c>
      <c r="K2062" s="4"/>
      <c r="L2062" s="4"/>
      <c r="M2062" s="4">
        <f t="shared" si="69"/>
        <v>22.421220000000002</v>
      </c>
    </row>
    <row r="2063" spans="1:13" ht="20.399999999999999" x14ac:dyDescent="0.25">
      <c r="A2063" s="2" t="s">
        <v>218</v>
      </c>
      <c r="B2063" s="2" t="s">
        <v>124</v>
      </c>
      <c r="C2063" s="3"/>
      <c r="D2063" s="3">
        <v>11.55832</v>
      </c>
      <c r="E2063" s="3">
        <v>11.50226</v>
      </c>
      <c r="F2063" s="3">
        <v>11.65611</v>
      </c>
      <c r="G2063" s="3">
        <v>11.66686</v>
      </c>
      <c r="H2063" s="3">
        <v>11.623559999999999</v>
      </c>
      <c r="I2063" s="3"/>
      <c r="J2063" s="3">
        <f t="shared" si="68"/>
        <v>11.623559999999999</v>
      </c>
      <c r="K2063" s="3"/>
      <c r="L2063" s="3"/>
      <c r="M2063" s="3">
        <f t="shared" si="69"/>
        <v>11.623559999999999</v>
      </c>
    </row>
    <row r="2064" spans="1:13" ht="20.399999999999999" x14ac:dyDescent="0.25">
      <c r="A2064" s="2" t="s">
        <v>218</v>
      </c>
      <c r="B2064" s="2" t="s">
        <v>125</v>
      </c>
      <c r="C2064" s="4">
        <v>14.4885</v>
      </c>
      <c r="D2064" s="4">
        <v>14.55048</v>
      </c>
      <c r="E2064" s="4">
        <v>14.587020000000001</v>
      </c>
      <c r="F2064" s="4"/>
      <c r="G2064" s="4">
        <v>14.366960000000001</v>
      </c>
      <c r="H2064" s="4"/>
      <c r="I2064" s="4"/>
      <c r="J2064" s="4">
        <f t="shared" si="68"/>
        <v>14.366960000000001</v>
      </c>
      <c r="K2064" s="4"/>
      <c r="L2064" s="4"/>
      <c r="M2064" s="4">
        <f t="shared" si="69"/>
        <v>14.366960000000001</v>
      </c>
    </row>
    <row r="2065" spans="1:13" ht="20.399999999999999" x14ac:dyDescent="0.25">
      <c r="A2065" s="2" t="s">
        <v>218</v>
      </c>
      <c r="B2065" s="2" t="s">
        <v>126</v>
      </c>
      <c r="C2065" s="3">
        <v>30.216380000000001</v>
      </c>
      <c r="D2065" s="3"/>
      <c r="E2065" s="3"/>
      <c r="F2065" s="3"/>
      <c r="G2065" s="3"/>
      <c r="H2065" s="3"/>
      <c r="I2065" s="3"/>
      <c r="J2065" s="3">
        <f t="shared" si="68"/>
        <v>30.216380000000001</v>
      </c>
      <c r="K2065" s="3"/>
      <c r="L2065" s="3"/>
      <c r="M2065" s="3">
        <f t="shared" si="69"/>
        <v>30.216380000000001</v>
      </c>
    </row>
    <row r="2066" spans="1:13" ht="20.399999999999999" x14ac:dyDescent="0.25">
      <c r="A2066" s="2" t="s">
        <v>218</v>
      </c>
      <c r="B2066" s="2" t="s">
        <v>127</v>
      </c>
      <c r="C2066" s="4">
        <v>38.614449999999998</v>
      </c>
      <c r="D2066" s="4">
        <v>39.002079999999999</v>
      </c>
      <c r="E2066" s="4">
        <v>38.755240000000001</v>
      </c>
      <c r="F2066" s="4">
        <v>36.314489999999999</v>
      </c>
      <c r="G2066" s="4">
        <v>35.752749999999999</v>
      </c>
      <c r="H2066" s="4">
        <v>36.628900000000002</v>
      </c>
      <c r="I2066" s="4"/>
      <c r="J2066" s="4">
        <f t="shared" si="68"/>
        <v>36.628900000000002</v>
      </c>
      <c r="K2066" s="4"/>
      <c r="L2066" s="4"/>
      <c r="M2066" s="4">
        <f t="shared" si="69"/>
        <v>36.628900000000002</v>
      </c>
    </row>
    <row r="2067" spans="1:13" ht="20.399999999999999" x14ac:dyDescent="0.25">
      <c r="A2067" s="2" t="s">
        <v>218</v>
      </c>
      <c r="B2067" s="2" t="s">
        <v>128</v>
      </c>
      <c r="C2067" s="3">
        <v>37.553190000000001</v>
      </c>
      <c r="D2067" s="3"/>
      <c r="E2067" s="3"/>
      <c r="F2067" s="3"/>
      <c r="G2067" s="3"/>
      <c r="H2067" s="3"/>
      <c r="I2067" s="3"/>
      <c r="J2067" s="3">
        <f t="shared" si="68"/>
        <v>37.553190000000001</v>
      </c>
      <c r="K2067" s="3"/>
      <c r="L2067" s="3"/>
      <c r="M2067" s="3">
        <f t="shared" si="69"/>
        <v>37.553190000000001</v>
      </c>
    </row>
    <row r="2068" spans="1:13" ht="20.399999999999999" x14ac:dyDescent="0.25">
      <c r="A2068" s="2" t="s">
        <v>218</v>
      </c>
      <c r="B2068" s="2" t="s">
        <v>129</v>
      </c>
      <c r="C2068" s="4"/>
      <c r="D2068" s="4"/>
      <c r="E2068" s="4"/>
      <c r="F2068" s="4">
        <v>8.9577799999999996</v>
      </c>
      <c r="G2068" s="4">
        <v>8.8504799999999992</v>
      </c>
      <c r="H2068" s="4">
        <v>8.8685700000000001</v>
      </c>
      <c r="I2068" s="4"/>
      <c r="J2068" s="4">
        <f t="shared" si="68"/>
        <v>8.8685700000000001</v>
      </c>
      <c r="K2068" s="4"/>
      <c r="L2068" s="4"/>
      <c r="M2068" s="4">
        <f t="shared" si="69"/>
        <v>8.8685700000000001</v>
      </c>
    </row>
    <row r="2069" spans="1:13" ht="20.399999999999999" x14ac:dyDescent="0.25">
      <c r="A2069" s="2" t="s">
        <v>218</v>
      </c>
      <c r="B2069" s="2" t="s">
        <v>130</v>
      </c>
      <c r="C2069" s="3"/>
      <c r="D2069" s="3"/>
      <c r="E2069" s="3"/>
      <c r="F2069" s="3"/>
      <c r="G2069" s="3"/>
      <c r="H2069" s="3"/>
      <c r="I2069" s="3"/>
      <c r="J2069" s="3" t="str">
        <f t="shared" si="68"/>
        <v/>
      </c>
      <c r="K2069" s="3"/>
      <c r="L2069" s="3"/>
      <c r="M2069" s="3" t="str">
        <f t="shared" si="69"/>
        <v/>
      </c>
    </row>
    <row r="2070" spans="1:13" ht="20.399999999999999" x14ac:dyDescent="0.25">
      <c r="A2070" s="2" t="s">
        <v>218</v>
      </c>
      <c r="B2070" s="2" t="s">
        <v>131</v>
      </c>
      <c r="C2070" s="4">
        <v>40.45158</v>
      </c>
      <c r="D2070" s="4">
        <v>39.832639999999998</v>
      </c>
      <c r="E2070" s="4">
        <v>41.352739999999997</v>
      </c>
      <c r="F2070" s="4">
        <v>42.548749999999998</v>
      </c>
      <c r="G2070" s="4">
        <v>46.52317</v>
      </c>
      <c r="H2070" s="4">
        <v>46.340649999999997</v>
      </c>
      <c r="I2070" s="4"/>
      <c r="J2070" s="4">
        <f t="shared" si="68"/>
        <v>46.340649999999997</v>
      </c>
      <c r="K2070" s="4"/>
      <c r="L2070" s="4"/>
      <c r="M2070" s="4">
        <f t="shared" si="69"/>
        <v>46.340649999999997</v>
      </c>
    </row>
    <row r="2071" spans="1:13" ht="20.399999999999999" x14ac:dyDescent="0.25">
      <c r="A2071" s="2" t="s">
        <v>218</v>
      </c>
      <c r="B2071" s="2" t="s">
        <v>132</v>
      </c>
      <c r="C2071" s="3"/>
      <c r="D2071" s="3"/>
      <c r="E2071" s="3"/>
      <c r="F2071" s="3"/>
      <c r="G2071" s="3"/>
      <c r="H2071" s="3"/>
      <c r="I2071" s="3">
        <v>14.19388</v>
      </c>
      <c r="J2071" s="3">
        <f t="shared" si="68"/>
        <v>14.19388</v>
      </c>
      <c r="K2071" s="3"/>
      <c r="L2071" s="3"/>
      <c r="M2071" s="3">
        <f t="shared" si="69"/>
        <v>14.19388</v>
      </c>
    </row>
    <row r="2072" spans="1:13" ht="20.399999999999999" x14ac:dyDescent="0.25">
      <c r="A2072" s="2" t="s">
        <v>218</v>
      </c>
      <c r="B2072" s="2" t="s">
        <v>133</v>
      </c>
      <c r="C2072" s="4">
        <v>27.801120000000001</v>
      </c>
      <c r="D2072" s="4">
        <v>25.643190000000001</v>
      </c>
      <c r="E2072" s="4">
        <v>24.408349999999999</v>
      </c>
      <c r="F2072" s="4">
        <v>23.5944</v>
      </c>
      <c r="G2072" s="4">
        <v>23.763480000000001</v>
      </c>
      <c r="H2072" s="4">
        <v>23.998190000000001</v>
      </c>
      <c r="I2072" s="4"/>
      <c r="J2072" s="4">
        <f t="shared" si="68"/>
        <v>23.998190000000001</v>
      </c>
      <c r="K2072" s="4"/>
      <c r="L2072" s="4"/>
      <c r="M2072" s="4">
        <f t="shared" si="69"/>
        <v>23.998190000000001</v>
      </c>
    </row>
    <row r="2073" spans="1:13" ht="20.399999999999999" x14ac:dyDescent="0.25">
      <c r="A2073" s="2" t="s">
        <v>218</v>
      </c>
      <c r="B2073" s="2" t="s">
        <v>134</v>
      </c>
      <c r="C2073" s="3">
        <v>23.458120000000001</v>
      </c>
      <c r="D2073" s="3">
        <v>23.011199999999999</v>
      </c>
      <c r="E2073" s="3">
        <v>22.60998</v>
      </c>
      <c r="F2073" s="3">
        <v>22.34957</v>
      </c>
      <c r="G2073" s="3">
        <v>21.98706</v>
      </c>
      <c r="H2073" s="3"/>
      <c r="I2073" s="3"/>
      <c r="J2073" s="3">
        <f t="shared" si="68"/>
        <v>21.98706</v>
      </c>
      <c r="K2073" s="3"/>
      <c r="L2073" s="3"/>
      <c r="M2073" s="3">
        <f t="shared" si="69"/>
        <v>21.98706</v>
      </c>
    </row>
    <row r="2074" spans="1:13" ht="20.399999999999999" x14ac:dyDescent="0.25">
      <c r="A2074" s="2" t="s">
        <v>218</v>
      </c>
      <c r="B2074" s="2" t="s">
        <v>135</v>
      </c>
      <c r="C2074" s="4"/>
      <c r="D2074" s="4"/>
      <c r="E2074" s="4">
        <v>45.174570000000003</v>
      </c>
      <c r="F2074" s="4"/>
      <c r="G2074" s="4"/>
      <c r="H2074" s="4"/>
      <c r="I2074" s="4"/>
      <c r="J2074" s="4">
        <f t="shared" si="68"/>
        <v>45.174570000000003</v>
      </c>
      <c r="K2074" s="4"/>
      <c r="L2074" s="4"/>
      <c r="M2074" s="4">
        <f t="shared" si="69"/>
        <v>45.174570000000003</v>
      </c>
    </row>
    <row r="2075" spans="1:13" ht="20.399999999999999" x14ac:dyDescent="0.25">
      <c r="A2075" s="2" t="s">
        <v>218</v>
      </c>
      <c r="B2075" s="2" t="s">
        <v>136</v>
      </c>
      <c r="C2075" s="3"/>
      <c r="D2075" s="3"/>
      <c r="E2075" s="3">
        <v>24.159739999999999</v>
      </c>
      <c r="F2075" s="3"/>
      <c r="G2075" s="3"/>
      <c r="H2075" s="3"/>
      <c r="I2075" s="3"/>
      <c r="J2075" s="3">
        <f t="shared" si="68"/>
        <v>24.159739999999999</v>
      </c>
      <c r="K2075" s="3"/>
      <c r="L2075" s="3"/>
      <c r="M2075" s="3">
        <f t="shared" si="69"/>
        <v>24.159739999999999</v>
      </c>
    </row>
    <row r="2076" spans="1:13" ht="20.399999999999999" x14ac:dyDescent="0.25">
      <c r="A2076" s="2" t="s">
        <v>218</v>
      </c>
      <c r="B2076" s="2" t="s">
        <v>137</v>
      </c>
      <c r="C2076" s="4">
        <v>19.681660000000001</v>
      </c>
      <c r="D2076" s="4">
        <v>19.563700000000001</v>
      </c>
      <c r="E2076" s="4">
        <v>19.188320000000001</v>
      </c>
      <c r="F2076" s="4">
        <v>18.083939999999998</v>
      </c>
      <c r="G2076" s="4">
        <v>17.66104</v>
      </c>
      <c r="H2076" s="4">
        <v>17.976700000000001</v>
      </c>
      <c r="I2076" s="4"/>
      <c r="J2076" s="4">
        <f t="shared" si="68"/>
        <v>17.976700000000001</v>
      </c>
      <c r="K2076" s="4"/>
      <c r="L2076" s="4"/>
      <c r="M2076" s="4">
        <f t="shared" si="69"/>
        <v>17.976700000000001</v>
      </c>
    </row>
    <row r="2077" spans="1:13" ht="20.399999999999999" x14ac:dyDescent="0.25">
      <c r="A2077" s="2" t="s">
        <v>218</v>
      </c>
      <c r="B2077" s="2" t="s">
        <v>138</v>
      </c>
      <c r="C2077" s="3"/>
      <c r="D2077" s="3"/>
      <c r="E2077" s="3"/>
      <c r="F2077" s="3">
        <v>31.350819999999999</v>
      </c>
      <c r="G2077" s="3"/>
      <c r="H2077" s="3"/>
      <c r="I2077" s="3"/>
      <c r="J2077" s="3">
        <f t="shared" si="68"/>
        <v>31.350819999999999</v>
      </c>
      <c r="K2077" s="3"/>
      <c r="L2077" s="3"/>
      <c r="M2077" s="3">
        <f t="shared" si="69"/>
        <v>31.350819999999999</v>
      </c>
    </row>
    <row r="2078" spans="1:13" ht="20.399999999999999" x14ac:dyDescent="0.25">
      <c r="A2078" s="2" t="s">
        <v>218</v>
      </c>
      <c r="B2078" s="2" t="s">
        <v>139</v>
      </c>
      <c r="C2078" s="4">
        <v>9.3165899999999997</v>
      </c>
      <c r="D2078" s="4">
        <v>10.15536</v>
      </c>
      <c r="E2078" s="4">
        <v>10.18568</v>
      </c>
      <c r="F2078" s="4">
        <v>10.229509999999999</v>
      </c>
      <c r="G2078" s="4">
        <v>10.192449999999999</v>
      </c>
      <c r="H2078" s="4"/>
      <c r="I2078" s="4"/>
      <c r="J2078" s="4">
        <f t="shared" si="68"/>
        <v>10.192449999999999</v>
      </c>
      <c r="K2078" s="4"/>
      <c r="L2078" s="4"/>
      <c r="M2078" s="4">
        <f t="shared" si="69"/>
        <v>10.192449999999999</v>
      </c>
    </row>
    <row r="2079" spans="1:13" ht="20.399999999999999" x14ac:dyDescent="0.25">
      <c r="A2079" s="2" t="s">
        <v>218</v>
      </c>
      <c r="B2079" s="2" t="s">
        <v>140</v>
      </c>
      <c r="C2079" s="3">
        <v>10.82935</v>
      </c>
      <c r="D2079" s="3">
        <v>11.100429999999999</v>
      </c>
      <c r="E2079" s="3">
        <v>11.734220000000001</v>
      </c>
      <c r="F2079" s="3">
        <v>12.78162</v>
      </c>
      <c r="G2079" s="3">
        <v>13.406750000000001</v>
      </c>
      <c r="H2079" s="3">
        <v>13.306190000000001</v>
      </c>
      <c r="I2079" s="3"/>
      <c r="J2079" s="3">
        <f t="shared" si="68"/>
        <v>13.306190000000001</v>
      </c>
      <c r="K2079" s="3"/>
      <c r="L2079" s="3"/>
      <c r="M2079" s="3">
        <f t="shared" si="69"/>
        <v>13.306190000000001</v>
      </c>
    </row>
    <row r="2080" spans="1:13" ht="20.399999999999999" x14ac:dyDescent="0.25">
      <c r="A2080" s="2" t="s">
        <v>218</v>
      </c>
      <c r="B2080" s="2" t="s">
        <v>141</v>
      </c>
      <c r="C2080" s="4">
        <v>12.03187</v>
      </c>
      <c r="D2080" s="4">
        <v>11.279540000000001</v>
      </c>
      <c r="E2080" s="4">
        <v>9.5990900000000003</v>
      </c>
      <c r="F2080" s="4">
        <v>10.0029</v>
      </c>
      <c r="G2080" s="4">
        <v>11.209580000000001</v>
      </c>
      <c r="H2080" s="4">
        <v>11.62677</v>
      </c>
      <c r="I2080" s="4"/>
      <c r="J2080" s="4">
        <f t="shared" si="68"/>
        <v>11.62677</v>
      </c>
      <c r="K2080" s="4"/>
      <c r="L2080" s="4"/>
      <c r="M2080" s="4">
        <f t="shared" si="69"/>
        <v>11.62677</v>
      </c>
    </row>
    <row r="2081" spans="1:13" ht="20.399999999999999" x14ac:dyDescent="0.25">
      <c r="A2081" s="2" t="s">
        <v>218</v>
      </c>
      <c r="B2081" s="2" t="s">
        <v>142</v>
      </c>
      <c r="C2081" s="3">
        <v>20.91797</v>
      </c>
      <c r="D2081" s="3">
        <v>19.049410000000002</v>
      </c>
      <c r="E2081" s="3">
        <v>17.875810000000001</v>
      </c>
      <c r="F2081" s="3">
        <v>16.851669999999999</v>
      </c>
      <c r="G2081" s="3">
        <v>16.504549999999998</v>
      </c>
      <c r="H2081" s="3"/>
      <c r="I2081" s="3"/>
      <c r="J2081" s="3">
        <f t="shared" si="68"/>
        <v>16.504549999999998</v>
      </c>
      <c r="K2081" s="3"/>
      <c r="L2081" s="3"/>
      <c r="M2081" s="3">
        <f t="shared" si="69"/>
        <v>16.504549999999998</v>
      </c>
    </row>
    <row r="2082" spans="1:13" ht="20.399999999999999" x14ac:dyDescent="0.25">
      <c r="A2082" s="2" t="s">
        <v>218</v>
      </c>
      <c r="B2082" s="2" t="s">
        <v>143</v>
      </c>
      <c r="C2082" s="4">
        <v>15.41452</v>
      </c>
      <c r="D2082" s="4">
        <v>15.3188</v>
      </c>
      <c r="E2082" s="4">
        <v>15.787699999999999</v>
      </c>
      <c r="F2082" s="4">
        <v>16.32995</v>
      </c>
      <c r="G2082" s="4">
        <v>16.80874</v>
      </c>
      <c r="H2082" s="4">
        <v>17.45665</v>
      </c>
      <c r="I2082" s="4"/>
      <c r="J2082" s="4">
        <f t="shared" si="68"/>
        <v>17.45665</v>
      </c>
      <c r="K2082" s="4"/>
      <c r="L2082" s="4"/>
      <c r="M2082" s="4">
        <f t="shared" si="69"/>
        <v>17.45665</v>
      </c>
    </row>
    <row r="2083" spans="1:13" ht="20.399999999999999" x14ac:dyDescent="0.25">
      <c r="A2083" s="2" t="s">
        <v>218</v>
      </c>
      <c r="B2083" s="2" t="s">
        <v>144</v>
      </c>
      <c r="C2083" s="3">
        <v>16.1126</v>
      </c>
      <c r="D2083" s="3">
        <v>17.36674</v>
      </c>
      <c r="E2083" s="3">
        <v>17.56015</v>
      </c>
      <c r="F2083" s="3"/>
      <c r="G2083" s="3"/>
      <c r="H2083" s="3">
        <v>18.907039999999999</v>
      </c>
      <c r="I2083" s="3"/>
      <c r="J2083" s="3">
        <f t="shared" si="68"/>
        <v>18.907039999999999</v>
      </c>
      <c r="K2083" s="3"/>
      <c r="L2083" s="3"/>
      <c r="M2083" s="3">
        <f t="shared" si="69"/>
        <v>18.907039999999999</v>
      </c>
    </row>
    <row r="2084" spans="1:13" ht="30.6" x14ac:dyDescent="0.25">
      <c r="A2084" s="2" t="s">
        <v>219</v>
      </c>
      <c r="B2084" s="2" t="s">
        <v>175</v>
      </c>
      <c r="C2084" s="4"/>
      <c r="D2084" s="4"/>
      <c r="E2084" s="4"/>
      <c r="F2084" s="4"/>
      <c r="G2084" s="4"/>
      <c r="H2084" s="4"/>
      <c r="I2084" s="4"/>
      <c r="J2084" s="4" t="str">
        <f t="shared" si="68"/>
        <v/>
      </c>
      <c r="K2084" s="4"/>
      <c r="L2084" s="4"/>
      <c r="M2084" s="4" t="str">
        <f t="shared" si="69"/>
        <v/>
      </c>
    </row>
    <row r="2085" spans="1:13" ht="20.399999999999999" x14ac:dyDescent="0.25">
      <c r="A2085" s="2" t="s">
        <v>218</v>
      </c>
      <c r="B2085" s="2" t="s">
        <v>146</v>
      </c>
      <c r="C2085" s="3">
        <v>64.618669999999995</v>
      </c>
      <c r="D2085" s="3">
        <v>58.094389999999997</v>
      </c>
      <c r="E2085" s="3">
        <v>59.278509999999997</v>
      </c>
      <c r="F2085" s="3">
        <v>59.816330000000001</v>
      </c>
      <c r="G2085" s="3">
        <v>58.248710000000003</v>
      </c>
      <c r="H2085" s="3">
        <v>58.343170000000001</v>
      </c>
      <c r="I2085" s="3"/>
      <c r="J2085" s="3">
        <f t="shared" si="68"/>
        <v>58.343170000000001</v>
      </c>
      <c r="K2085" s="3"/>
      <c r="L2085" s="3"/>
      <c r="M2085" s="3">
        <f t="shared" si="69"/>
        <v>58.343170000000001</v>
      </c>
    </row>
    <row r="2086" spans="1:13" ht="20.399999999999999" x14ac:dyDescent="0.25">
      <c r="A2086" s="2" t="s">
        <v>218</v>
      </c>
      <c r="B2086" s="2" t="s">
        <v>147</v>
      </c>
      <c r="C2086" s="4">
        <v>14.11964</v>
      </c>
      <c r="D2086" s="4">
        <v>13.05664</v>
      </c>
      <c r="E2086" s="4">
        <v>15.0961</v>
      </c>
      <c r="F2086" s="4">
        <v>14.51688</v>
      </c>
      <c r="G2086" s="4">
        <v>13.798</v>
      </c>
      <c r="H2086" s="4">
        <v>15.099449999999999</v>
      </c>
      <c r="I2086" s="4"/>
      <c r="J2086" s="4">
        <f t="shared" si="68"/>
        <v>15.099449999999999</v>
      </c>
      <c r="K2086" s="4"/>
      <c r="L2086" s="4"/>
      <c r="M2086" s="4">
        <f t="shared" si="69"/>
        <v>15.099449999999999</v>
      </c>
    </row>
    <row r="2087" spans="1:13" ht="20.399999999999999" x14ac:dyDescent="0.25">
      <c r="A2087" s="2" t="s">
        <v>218</v>
      </c>
      <c r="B2087" s="2" t="s">
        <v>148</v>
      </c>
      <c r="C2087" s="3">
        <v>18.537579999999998</v>
      </c>
      <c r="D2087" s="3">
        <v>17.641459999999999</v>
      </c>
      <c r="E2087" s="3">
        <v>17.24099</v>
      </c>
      <c r="F2087" s="3">
        <v>16.66479</v>
      </c>
      <c r="G2087" s="3">
        <v>14.21546</v>
      </c>
      <c r="H2087" s="3">
        <v>15.461399999999999</v>
      </c>
      <c r="I2087" s="3"/>
      <c r="J2087" s="3">
        <f t="shared" si="68"/>
        <v>15.461399999999999</v>
      </c>
      <c r="K2087" s="3"/>
      <c r="L2087" s="3"/>
      <c r="M2087" s="3">
        <f t="shared" si="69"/>
        <v>15.461399999999999</v>
      </c>
    </row>
    <row r="2088" spans="1:13" ht="20.399999999999999" x14ac:dyDescent="0.25">
      <c r="A2088" s="2" t="s">
        <v>218</v>
      </c>
      <c r="B2088" s="2" t="s">
        <v>149</v>
      </c>
      <c r="C2088" s="4">
        <v>16.273959999999999</v>
      </c>
      <c r="D2088" s="4"/>
      <c r="E2088" s="4">
        <v>15.747999999999999</v>
      </c>
      <c r="F2088" s="4">
        <v>15.29101</v>
      </c>
      <c r="G2088" s="4">
        <v>15.685750000000001</v>
      </c>
      <c r="H2088" s="4">
        <v>14.896319999999999</v>
      </c>
      <c r="I2088" s="4"/>
      <c r="J2088" s="4">
        <f t="shared" si="68"/>
        <v>14.896319999999999</v>
      </c>
      <c r="K2088" s="4"/>
      <c r="L2088" s="4"/>
      <c r="M2088" s="4">
        <f t="shared" si="69"/>
        <v>14.896319999999999</v>
      </c>
    </row>
    <row r="2089" spans="1:13" ht="20.399999999999999" x14ac:dyDescent="0.25">
      <c r="A2089" s="2" t="s">
        <v>218</v>
      </c>
      <c r="B2089" s="2" t="s">
        <v>150</v>
      </c>
      <c r="C2089" s="3">
        <v>30.236039999999999</v>
      </c>
      <c r="D2089" s="3"/>
      <c r="E2089" s="3"/>
      <c r="F2089" s="3"/>
      <c r="G2089" s="3"/>
      <c r="H2089" s="3"/>
      <c r="I2089" s="3"/>
      <c r="J2089" s="3">
        <f t="shared" si="68"/>
        <v>30.236039999999999</v>
      </c>
      <c r="K2089" s="3"/>
      <c r="L2089" s="3"/>
      <c r="M2089" s="3">
        <f t="shared" si="69"/>
        <v>30.236039999999999</v>
      </c>
    </row>
    <row r="2090" spans="1:13" ht="20.399999999999999" x14ac:dyDescent="0.25">
      <c r="A2090" s="2" t="s">
        <v>218</v>
      </c>
      <c r="B2090" s="2" t="s">
        <v>151</v>
      </c>
      <c r="C2090" s="4">
        <v>6.4631100000000004</v>
      </c>
      <c r="D2090" s="4">
        <v>6.4057399999999998</v>
      </c>
      <c r="E2090" s="4">
        <v>6.2709200000000003</v>
      </c>
      <c r="F2090" s="4"/>
      <c r="G2090" s="4"/>
      <c r="H2090" s="4"/>
      <c r="I2090" s="4"/>
      <c r="J2090" s="4">
        <f t="shared" si="68"/>
        <v>6.2709200000000003</v>
      </c>
      <c r="K2090" s="4"/>
      <c r="L2090" s="4"/>
      <c r="M2090" s="4">
        <f t="shared" si="69"/>
        <v>6.2709200000000003</v>
      </c>
    </row>
    <row r="2091" spans="1:13" ht="20.399999999999999" x14ac:dyDescent="0.25">
      <c r="A2091" s="2" t="s">
        <v>218</v>
      </c>
      <c r="B2091" s="2" t="s">
        <v>152</v>
      </c>
      <c r="C2091" s="3"/>
      <c r="D2091" s="3">
        <v>29.797129999999999</v>
      </c>
      <c r="E2091" s="3">
        <v>28.650040000000001</v>
      </c>
      <c r="F2091" s="3">
        <v>31.375789999999999</v>
      </c>
      <c r="G2091" s="3">
        <v>32.725810000000003</v>
      </c>
      <c r="H2091" s="3">
        <v>38.776440000000001</v>
      </c>
      <c r="I2091" s="3">
        <v>32.150179999999999</v>
      </c>
      <c r="J2091" s="3">
        <f t="shared" si="68"/>
        <v>32.150179999999999</v>
      </c>
      <c r="K2091" s="3"/>
      <c r="L2091" s="3"/>
      <c r="M2091" s="3">
        <f t="shared" si="69"/>
        <v>32.150179999999999</v>
      </c>
    </row>
    <row r="2092" spans="1:13" ht="20.399999999999999" x14ac:dyDescent="0.25">
      <c r="A2092" s="2" t="s">
        <v>218</v>
      </c>
      <c r="B2092" s="2" t="s">
        <v>153</v>
      </c>
      <c r="C2092" s="4">
        <v>11.15436</v>
      </c>
      <c r="D2092" s="4">
        <v>11.010619999999999</v>
      </c>
      <c r="E2092" s="4">
        <v>10.887119999999999</v>
      </c>
      <c r="F2092" s="4">
        <v>10.5435</v>
      </c>
      <c r="G2092" s="4">
        <v>10.75887</v>
      </c>
      <c r="H2092" s="4">
        <v>10.90061</v>
      </c>
      <c r="I2092" s="4"/>
      <c r="J2092" s="4">
        <f t="shared" si="68"/>
        <v>10.90061</v>
      </c>
      <c r="K2092" s="4"/>
      <c r="L2092" s="4"/>
      <c r="M2092" s="4">
        <f t="shared" si="69"/>
        <v>10.90061</v>
      </c>
    </row>
    <row r="2093" spans="1:13" ht="20.399999999999999" x14ac:dyDescent="0.25">
      <c r="A2093" s="2" t="s">
        <v>218</v>
      </c>
      <c r="B2093" s="2" t="s">
        <v>154</v>
      </c>
      <c r="C2093" s="3">
        <v>33.651789999999998</v>
      </c>
      <c r="D2093" s="3">
        <v>32.939630000000001</v>
      </c>
      <c r="E2093" s="3">
        <v>31.681789999999999</v>
      </c>
      <c r="F2093" s="3">
        <v>32.248550000000002</v>
      </c>
      <c r="G2093" s="3">
        <v>31.585129999999999</v>
      </c>
      <c r="H2093" s="3">
        <v>32.090040000000002</v>
      </c>
      <c r="I2093" s="3"/>
      <c r="J2093" s="3">
        <f t="shared" si="68"/>
        <v>32.090040000000002</v>
      </c>
      <c r="K2093" s="3"/>
      <c r="L2093" s="3"/>
      <c r="M2093" s="3">
        <f t="shared" si="69"/>
        <v>32.090040000000002</v>
      </c>
    </row>
    <row r="2094" spans="1:13" ht="20.399999999999999" x14ac:dyDescent="0.25">
      <c r="A2094" s="2" t="s">
        <v>218</v>
      </c>
      <c r="B2094" s="2" t="s">
        <v>155</v>
      </c>
      <c r="C2094" s="4">
        <v>16.35445</v>
      </c>
      <c r="D2094" s="4">
        <v>15.481019999999999</v>
      </c>
      <c r="E2094" s="4">
        <v>15.63411</v>
      </c>
      <c r="F2094" s="4">
        <v>15.15704</v>
      </c>
      <c r="G2094" s="4">
        <v>15.7097</v>
      </c>
      <c r="H2094" s="4">
        <v>15.242929999999999</v>
      </c>
      <c r="I2094" s="4"/>
      <c r="J2094" s="4">
        <f t="shared" si="68"/>
        <v>15.242929999999999</v>
      </c>
      <c r="K2094" s="4"/>
      <c r="L2094" s="4"/>
      <c r="M2094" s="4">
        <f t="shared" si="69"/>
        <v>15.242929999999999</v>
      </c>
    </row>
    <row r="2095" spans="1:13" ht="20.399999999999999" x14ac:dyDescent="0.25">
      <c r="A2095" s="2" t="s">
        <v>218</v>
      </c>
      <c r="B2095" s="2" t="s">
        <v>156</v>
      </c>
      <c r="C2095" s="3">
        <v>12.547029999999999</v>
      </c>
      <c r="D2095" s="3">
        <v>13.254569999999999</v>
      </c>
      <c r="E2095" s="3">
        <v>12.55556</v>
      </c>
      <c r="F2095" s="3">
        <v>13.134639999999999</v>
      </c>
      <c r="G2095" s="3">
        <v>13.31118</v>
      </c>
      <c r="H2095" s="3">
        <v>13.72171</v>
      </c>
      <c r="I2095" s="3"/>
      <c r="J2095" s="3">
        <f t="shared" si="68"/>
        <v>13.72171</v>
      </c>
      <c r="K2095" s="3"/>
      <c r="L2095" s="3"/>
      <c r="M2095" s="3">
        <f t="shared" si="69"/>
        <v>13.72171</v>
      </c>
    </row>
    <row r="2096" spans="1:13" ht="20.399999999999999" x14ac:dyDescent="0.25">
      <c r="A2096" s="2" t="s">
        <v>218</v>
      </c>
      <c r="B2096" s="2" t="s">
        <v>157</v>
      </c>
      <c r="C2096" s="4"/>
      <c r="D2096" s="4">
        <v>31.331230000000001</v>
      </c>
      <c r="E2096" s="4">
        <v>32.993729999999999</v>
      </c>
      <c r="F2096" s="4">
        <v>34.831629999999997</v>
      </c>
      <c r="G2096" s="4"/>
      <c r="H2096" s="4">
        <v>18.389119999999998</v>
      </c>
      <c r="I2096" s="4"/>
      <c r="J2096" s="4">
        <f t="shared" si="68"/>
        <v>18.389119999999998</v>
      </c>
      <c r="K2096" s="4"/>
      <c r="L2096" s="4"/>
      <c r="M2096" s="4">
        <f t="shared" si="69"/>
        <v>18.389119999999998</v>
      </c>
    </row>
    <row r="2097" spans="1:13" ht="20.399999999999999" x14ac:dyDescent="0.25">
      <c r="A2097" s="2" t="s">
        <v>218</v>
      </c>
      <c r="B2097" s="2" t="s">
        <v>158</v>
      </c>
      <c r="C2097" s="3"/>
      <c r="D2097" s="3"/>
      <c r="E2097" s="3"/>
      <c r="F2097" s="3"/>
      <c r="G2097" s="3"/>
      <c r="H2097" s="3"/>
      <c r="I2097" s="3"/>
      <c r="J2097" s="3" t="str">
        <f t="shared" si="68"/>
        <v/>
      </c>
      <c r="K2097" s="3"/>
      <c r="L2097" s="3"/>
      <c r="M2097" s="3" t="str">
        <f t="shared" si="69"/>
        <v/>
      </c>
    </row>
    <row r="2098" spans="1:13" ht="20.399999999999999" x14ac:dyDescent="0.25">
      <c r="A2098" s="2" t="s">
        <v>218</v>
      </c>
      <c r="B2098" s="2" t="s">
        <v>159</v>
      </c>
      <c r="C2098" s="4">
        <v>15.24042</v>
      </c>
      <c r="D2098" s="4">
        <v>15.07841</v>
      </c>
      <c r="E2098" s="4">
        <v>14.940049999999999</v>
      </c>
      <c r="F2098" s="4">
        <v>15.046760000000001</v>
      </c>
      <c r="G2098" s="4">
        <v>15.23635</v>
      </c>
      <c r="H2098" s="4">
        <v>15.24933</v>
      </c>
      <c r="I2098" s="4"/>
      <c r="J2098" s="4">
        <f t="shared" ref="J2098:J2161" si="70">IFERROR(LOOKUP(2,1/(C2098:I2098&lt;&gt;""),C2098:I2098),"")</f>
        <v>15.24933</v>
      </c>
      <c r="K2098" s="4"/>
      <c r="L2098" s="4"/>
      <c r="M2098" s="4">
        <f t="shared" ref="M2098:M2161" si="71">IF(ISNUMBER(J2098),J2098,IF(ISNUMBER(K2098),K2098,IF(ISBLANK(L2098),"",L2098)))</f>
        <v>15.24933</v>
      </c>
    </row>
    <row r="2099" spans="1:13" ht="20.399999999999999" x14ac:dyDescent="0.25">
      <c r="A2099" s="2" t="s">
        <v>218</v>
      </c>
      <c r="B2099" s="2" t="s">
        <v>160</v>
      </c>
      <c r="C2099" s="3">
        <v>17.01688</v>
      </c>
      <c r="D2099" s="3">
        <v>16.707699999999999</v>
      </c>
      <c r="E2099" s="3">
        <v>16.780390000000001</v>
      </c>
      <c r="F2099" s="3">
        <v>16.885899999999999</v>
      </c>
      <c r="G2099" s="3"/>
      <c r="H2099" s="3"/>
      <c r="I2099" s="3"/>
      <c r="J2099" s="3">
        <f t="shared" si="70"/>
        <v>16.885899999999999</v>
      </c>
      <c r="K2099" s="3"/>
      <c r="L2099" s="3"/>
      <c r="M2099" s="3">
        <f t="shared" si="71"/>
        <v>16.885899999999999</v>
      </c>
    </row>
    <row r="2100" spans="1:13" ht="20.399999999999999" x14ac:dyDescent="0.25">
      <c r="A2100" s="2" t="s">
        <v>218</v>
      </c>
      <c r="B2100" s="2" t="s">
        <v>161</v>
      </c>
      <c r="C2100" s="4">
        <v>19.916270000000001</v>
      </c>
      <c r="D2100" s="4">
        <v>19.527280000000001</v>
      </c>
      <c r="E2100" s="4">
        <v>19.138120000000001</v>
      </c>
      <c r="F2100" s="4">
        <v>20.597750000000001</v>
      </c>
      <c r="G2100" s="4">
        <v>20.318989999999999</v>
      </c>
      <c r="H2100" s="4">
        <v>25.730930000000001</v>
      </c>
      <c r="I2100" s="4"/>
      <c r="J2100" s="4">
        <f t="shared" si="70"/>
        <v>25.730930000000001</v>
      </c>
      <c r="K2100" s="4"/>
      <c r="L2100" s="4"/>
      <c r="M2100" s="4">
        <f t="shared" si="71"/>
        <v>25.730930000000001</v>
      </c>
    </row>
    <row r="2101" spans="1:13" ht="20.399999999999999" x14ac:dyDescent="0.25">
      <c r="A2101" s="2" t="s">
        <v>218</v>
      </c>
      <c r="B2101" s="2" t="s">
        <v>162</v>
      </c>
      <c r="C2101" s="3"/>
      <c r="D2101" s="3"/>
      <c r="E2101" s="3"/>
      <c r="F2101" s="3"/>
      <c r="G2101" s="3"/>
      <c r="H2101" s="3"/>
      <c r="I2101" s="3"/>
      <c r="J2101" s="3" t="str">
        <f t="shared" si="70"/>
        <v/>
      </c>
      <c r="K2101" s="3"/>
      <c r="L2101" s="3"/>
      <c r="M2101" s="3" t="str">
        <f t="shared" si="71"/>
        <v/>
      </c>
    </row>
    <row r="2102" spans="1:13" ht="20.399999999999999" x14ac:dyDescent="0.25">
      <c r="A2102" s="2" t="s">
        <v>218</v>
      </c>
      <c r="B2102" s="2" t="s">
        <v>163</v>
      </c>
      <c r="C2102" s="4">
        <v>32.689720000000001</v>
      </c>
      <c r="D2102" s="4">
        <v>32.59666</v>
      </c>
      <c r="E2102" s="4">
        <v>32.937930000000001</v>
      </c>
      <c r="F2102" s="4">
        <v>32.029209999999999</v>
      </c>
      <c r="G2102" s="4">
        <v>33.595660000000002</v>
      </c>
      <c r="H2102" s="4"/>
      <c r="I2102" s="4"/>
      <c r="J2102" s="4">
        <f t="shared" si="70"/>
        <v>33.595660000000002</v>
      </c>
      <c r="K2102" s="4"/>
      <c r="L2102" s="4"/>
      <c r="M2102" s="4">
        <f t="shared" si="71"/>
        <v>33.595660000000002</v>
      </c>
    </row>
    <row r="2103" spans="1:13" ht="20.399999999999999" x14ac:dyDescent="0.25">
      <c r="A2103" s="2" t="s">
        <v>218</v>
      </c>
      <c r="B2103" s="2" t="s">
        <v>164</v>
      </c>
      <c r="C2103" s="3"/>
      <c r="D2103" s="3">
        <v>49.899839999999998</v>
      </c>
      <c r="E2103" s="3"/>
      <c r="F2103" s="3"/>
      <c r="G2103" s="3"/>
      <c r="H2103" s="3">
        <v>46.75029</v>
      </c>
      <c r="I2103" s="3"/>
      <c r="J2103" s="3">
        <f t="shared" si="70"/>
        <v>46.75029</v>
      </c>
      <c r="K2103" s="3"/>
      <c r="L2103" s="3"/>
      <c r="M2103" s="3">
        <f t="shared" si="71"/>
        <v>46.75029</v>
      </c>
    </row>
    <row r="2104" spans="1:13" ht="20.399999999999999" x14ac:dyDescent="0.25">
      <c r="A2104" s="2" t="s">
        <v>218</v>
      </c>
      <c r="B2104" s="2" t="s">
        <v>165</v>
      </c>
      <c r="C2104" s="4">
        <v>12.401450000000001</v>
      </c>
      <c r="D2104" s="4">
        <v>12.398759999999999</v>
      </c>
      <c r="E2104" s="4">
        <v>12.60121</v>
      </c>
      <c r="F2104" s="4">
        <v>13.319750000000001</v>
      </c>
      <c r="G2104" s="4">
        <v>13.09629</v>
      </c>
      <c r="H2104" s="4">
        <v>13.18623</v>
      </c>
      <c r="I2104" s="4"/>
      <c r="J2104" s="4">
        <f t="shared" si="70"/>
        <v>13.18623</v>
      </c>
      <c r="K2104" s="4"/>
      <c r="L2104" s="4"/>
      <c r="M2104" s="4">
        <f t="shared" si="71"/>
        <v>13.18623</v>
      </c>
    </row>
    <row r="2105" spans="1:13" ht="20.399999999999999" x14ac:dyDescent="0.25">
      <c r="A2105" s="2" t="s">
        <v>218</v>
      </c>
      <c r="B2105" s="2" t="s">
        <v>166</v>
      </c>
      <c r="C2105" s="3">
        <v>23.914370000000002</v>
      </c>
      <c r="D2105" s="3">
        <v>24.065719999999999</v>
      </c>
      <c r="E2105" s="3">
        <v>24.4299</v>
      </c>
      <c r="F2105" s="3">
        <v>23.74954</v>
      </c>
      <c r="G2105" s="3">
        <v>23.659179999999999</v>
      </c>
      <c r="H2105" s="3">
        <v>23.152429999999999</v>
      </c>
      <c r="I2105" s="3"/>
      <c r="J2105" s="3">
        <f t="shared" si="70"/>
        <v>23.152429999999999</v>
      </c>
      <c r="K2105" s="3"/>
      <c r="L2105" s="3"/>
      <c r="M2105" s="3">
        <f t="shared" si="71"/>
        <v>23.152429999999999</v>
      </c>
    </row>
    <row r="2106" spans="1:13" ht="20.399999999999999" x14ac:dyDescent="0.25">
      <c r="A2106" s="2" t="s">
        <v>218</v>
      </c>
      <c r="B2106" s="2" t="s">
        <v>167</v>
      </c>
      <c r="C2106" s="4"/>
      <c r="D2106" s="4"/>
      <c r="E2106" s="4"/>
      <c r="F2106" s="4"/>
      <c r="G2106" s="4"/>
      <c r="H2106" s="4"/>
      <c r="I2106" s="4"/>
      <c r="J2106" s="4" t="str">
        <f t="shared" si="70"/>
        <v/>
      </c>
      <c r="K2106" s="4"/>
      <c r="L2106" s="4"/>
      <c r="M2106" s="4" t="str">
        <f t="shared" si="71"/>
        <v/>
      </c>
    </row>
    <row r="2107" spans="1:13" ht="20.399999999999999" x14ac:dyDescent="0.25">
      <c r="A2107" s="2" t="s">
        <v>218</v>
      </c>
      <c r="B2107" s="2" t="s">
        <v>168</v>
      </c>
      <c r="C2107" s="3">
        <v>14.94652</v>
      </c>
      <c r="D2107" s="3">
        <v>14.314959999999999</v>
      </c>
      <c r="E2107" s="3">
        <v>13.98546</v>
      </c>
      <c r="F2107" s="3">
        <v>13.737579999999999</v>
      </c>
      <c r="G2107" s="3">
        <v>13.393879999999999</v>
      </c>
      <c r="H2107" s="3">
        <v>14.34404</v>
      </c>
      <c r="I2107" s="3"/>
      <c r="J2107" s="3">
        <f t="shared" si="70"/>
        <v>14.34404</v>
      </c>
      <c r="K2107" s="3"/>
      <c r="L2107" s="3"/>
      <c r="M2107" s="3">
        <f t="shared" si="71"/>
        <v>14.34404</v>
      </c>
    </row>
    <row r="2108" spans="1:13" ht="20.399999999999999" x14ac:dyDescent="0.25">
      <c r="A2108" s="2" t="s">
        <v>218</v>
      </c>
      <c r="B2108" s="2" t="s">
        <v>169</v>
      </c>
      <c r="C2108" s="4">
        <v>32.324399999999997</v>
      </c>
      <c r="D2108" s="4">
        <v>30.491099999999999</v>
      </c>
      <c r="E2108" s="4">
        <v>29.05959</v>
      </c>
      <c r="F2108" s="4">
        <v>28.09674</v>
      </c>
      <c r="G2108" s="4">
        <v>28.03276</v>
      </c>
      <c r="H2108" s="4"/>
      <c r="I2108" s="4"/>
      <c r="J2108" s="4">
        <f t="shared" si="70"/>
        <v>28.03276</v>
      </c>
      <c r="K2108" s="4"/>
      <c r="L2108" s="4"/>
      <c r="M2108" s="4">
        <f t="shared" si="71"/>
        <v>28.03276</v>
      </c>
    </row>
    <row r="2109" spans="1:13" ht="20.399999999999999" x14ac:dyDescent="0.25">
      <c r="A2109" s="2" t="s">
        <v>218</v>
      </c>
      <c r="B2109" s="2" t="s">
        <v>170</v>
      </c>
      <c r="C2109" s="3">
        <v>9.5388800000000007</v>
      </c>
      <c r="D2109" s="3">
        <v>9.2662999999999993</v>
      </c>
      <c r="E2109" s="3">
        <v>9.6456700000000009</v>
      </c>
      <c r="F2109" s="3">
        <v>11.809229999999999</v>
      </c>
      <c r="G2109" s="3"/>
      <c r="H2109" s="3">
        <v>12.09754</v>
      </c>
      <c r="I2109" s="3"/>
      <c r="J2109" s="3">
        <f t="shared" si="70"/>
        <v>12.09754</v>
      </c>
      <c r="K2109" s="3"/>
      <c r="L2109" s="3"/>
      <c r="M2109" s="3">
        <f t="shared" si="71"/>
        <v>12.09754</v>
      </c>
    </row>
    <row r="2110" spans="1:13" ht="20.399999999999999" x14ac:dyDescent="0.25">
      <c r="A2110" s="2" t="s">
        <v>218</v>
      </c>
      <c r="B2110" s="2" t="s">
        <v>171</v>
      </c>
      <c r="C2110" s="4"/>
      <c r="D2110" s="4"/>
      <c r="E2110" s="4">
        <v>10.754200000000001</v>
      </c>
      <c r="F2110" s="4">
        <v>10.445880000000001</v>
      </c>
      <c r="G2110" s="4">
        <v>10.10432</v>
      </c>
      <c r="H2110" s="4"/>
      <c r="I2110" s="4"/>
      <c r="J2110" s="4">
        <f t="shared" si="70"/>
        <v>10.10432</v>
      </c>
      <c r="K2110" s="4"/>
      <c r="L2110" s="4"/>
      <c r="M2110" s="4">
        <f t="shared" si="71"/>
        <v>10.10432</v>
      </c>
    </row>
    <row r="2111" spans="1:13" ht="20.399999999999999" x14ac:dyDescent="0.25">
      <c r="A2111" s="2" t="s">
        <v>218</v>
      </c>
      <c r="B2111" s="2" t="s">
        <v>172</v>
      </c>
      <c r="C2111" s="3"/>
      <c r="D2111" s="3"/>
      <c r="E2111" s="3"/>
      <c r="F2111" s="3"/>
      <c r="G2111" s="3"/>
      <c r="H2111" s="3"/>
      <c r="I2111" s="3"/>
      <c r="J2111" s="3" t="str">
        <f t="shared" si="70"/>
        <v/>
      </c>
      <c r="K2111" s="3"/>
      <c r="L2111" s="3"/>
      <c r="M2111" s="3" t="str">
        <f t="shared" si="71"/>
        <v/>
      </c>
    </row>
    <row r="2112" spans="1:13" ht="20.399999999999999" x14ac:dyDescent="0.25">
      <c r="A2112" s="2" t="s">
        <v>218</v>
      </c>
      <c r="B2112" s="2" t="s">
        <v>173</v>
      </c>
      <c r="C2112" s="4">
        <v>25.181450000000002</v>
      </c>
      <c r="D2112" s="4">
        <v>23.274560000000001</v>
      </c>
      <c r="E2112" s="4">
        <v>23.004719999999999</v>
      </c>
      <c r="F2112" s="4">
        <v>22.693860000000001</v>
      </c>
      <c r="G2112" s="4">
        <v>22.358899999999998</v>
      </c>
      <c r="H2112" s="4">
        <v>22.289860000000001</v>
      </c>
      <c r="I2112" s="4">
        <v>22.191590000000001</v>
      </c>
      <c r="J2112" s="4">
        <f t="shared" si="70"/>
        <v>22.191590000000001</v>
      </c>
      <c r="K2112" s="4"/>
      <c r="L2112" s="4"/>
      <c r="M2112" s="4">
        <f t="shared" si="71"/>
        <v>22.191590000000001</v>
      </c>
    </row>
    <row r="2113" spans="1:13" ht="20.399999999999999" x14ac:dyDescent="0.25">
      <c r="A2113" s="2" t="s">
        <v>218</v>
      </c>
      <c r="B2113" s="2" t="s">
        <v>174</v>
      </c>
      <c r="C2113" s="3">
        <v>16.258099999999999</v>
      </c>
      <c r="D2113" s="3">
        <v>15.78457</v>
      </c>
      <c r="E2113" s="3">
        <v>16.28069</v>
      </c>
      <c r="F2113" s="3"/>
      <c r="G2113" s="3">
        <v>15.3927</v>
      </c>
      <c r="H2113" s="3">
        <v>16.882459999999998</v>
      </c>
      <c r="I2113" s="3"/>
      <c r="J2113" s="3">
        <f t="shared" si="70"/>
        <v>16.882459999999998</v>
      </c>
      <c r="K2113" s="3"/>
      <c r="L2113" s="3"/>
      <c r="M2113" s="3">
        <f t="shared" si="71"/>
        <v>16.882459999999998</v>
      </c>
    </row>
    <row r="2114" spans="1:13" ht="30.6" x14ac:dyDescent="0.25">
      <c r="A2114" s="2" t="s">
        <v>215</v>
      </c>
      <c r="B2114" s="2" t="s">
        <v>186</v>
      </c>
      <c r="C2114" s="3"/>
      <c r="D2114" s="3"/>
      <c r="E2114" s="3"/>
      <c r="F2114" s="3"/>
      <c r="G2114" s="3"/>
      <c r="H2114" s="3"/>
      <c r="I2114" s="3"/>
      <c r="J2114" s="3" t="str">
        <f t="shared" si="70"/>
        <v/>
      </c>
      <c r="K2114" s="3"/>
      <c r="L2114" s="3" t="str">
        <f t="array" ref="L2114">(IF(ISERROR(INDEX(Table34[Mean years of education (years)],MATCH(MAX(IF(Table34[Country]=B2114,Table34[Year],0)),IF(Table34[Country]=B2114,Table34[Year],"")))),"",INDEX(Table34[Mean years of education (years)],MATCH(MAX(IF(Table34[Country]=B2114,Table34[Year],0)),IF(Table34[Country]=B2114,Table34[Year],"")))))</f>
        <v/>
      </c>
      <c r="M2114" s="3" t="str">
        <f t="shared" si="71"/>
        <v/>
      </c>
    </row>
    <row r="2115" spans="1:13" ht="20.399999999999999" x14ac:dyDescent="0.25">
      <c r="A2115" s="2" t="s">
        <v>218</v>
      </c>
      <c r="B2115" s="2" t="s">
        <v>176</v>
      </c>
      <c r="C2115" s="3">
        <v>30.19877</v>
      </c>
      <c r="D2115" s="3">
        <v>31.354810000000001</v>
      </c>
      <c r="E2115" s="3"/>
      <c r="F2115" s="3"/>
      <c r="G2115" s="3"/>
      <c r="H2115" s="3"/>
      <c r="I2115" s="3"/>
      <c r="J2115" s="3">
        <f t="shared" si="70"/>
        <v>31.354810000000001</v>
      </c>
      <c r="K2115" s="3"/>
      <c r="L2115" s="3"/>
      <c r="M2115" s="3">
        <f t="shared" si="71"/>
        <v>31.354810000000001</v>
      </c>
    </row>
    <row r="2116" spans="1:13" ht="20.399999999999999" x14ac:dyDescent="0.25">
      <c r="A2116" s="2" t="s">
        <v>218</v>
      </c>
      <c r="B2116" s="2" t="s">
        <v>177</v>
      </c>
      <c r="C2116" s="4">
        <v>40.573059999999998</v>
      </c>
      <c r="D2116" s="4">
        <v>40.947670000000002</v>
      </c>
      <c r="E2116" s="4">
        <v>41.677810000000001</v>
      </c>
      <c r="F2116" s="4">
        <v>41.08672</v>
      </c>
      <c r="G2116" s="4">
        <v>41.13664</v>
      </c>
      <c r="H2116" s="4">
        <v>41.708620000000003</v>
      </c>
      <c r="I2116" s="4"/>
      <c r="J2116" s="4">
        <f t="shared" si="70"/>
        <v>41.708620000000003</v>
      </c>
      <c r="K2116" s="4"/>
      <c r="L2116" s="4"/>
      <c r="M2116" s="4">
        <f t="shared" si="71"/>
        <v>41.708620000000003</v>
      </c>
    </row>
    <row r="2117" spans="1:13" ht="20.399999999999999" x14ac:dyDescent="0.25">
      <c r="A2117" s="2" t="s">
        <v>218</v>
      </c>
      <c r="B2117" s="2" t="s">
        <v>178</v>
      </c>
      <c r="C2117" s="3">
        <v>24.88626</v>
      </c>
      <c r="D2117" s="3">
        <v>24.126059999999999</v>
      </c>
      <c r="E2117" s="3">
        <v>21.10539</v>
      </c>
      <c r="F2117" s="3">
        <v>25.74776</v>
      </c>
      <c r="G2117" s="3">
        <v>21.858059999999998</v>
      </c>
      <c r="H2117" s="3"/>
      <c r="I2117" s="3"/>
      <c r="J2117" s="3">
        <f t="shared" si="70"/>
        <v>21.858059999999998</v>
      </c>
      <c r="K2117" s="3"/>
      <c r="L2117" s="3"/>
      <c r="M2117" s="3">
        <f t="shared" si="71"/>
        <v>21.858059999999998</v>
      </c>
    </row>
    <row r="2118" spans="1:13" ht="20.399999999999999" x14ac:dyDescent="0.25">
      <c r="A2118" s="2" t="s">
        <v>218</v>
      </c>
      <c r="B2118" s="2" t="s">
        <v>179</v>
      </c>
      <c r="C2118" s="4"/>
      <c r="D2118" s="4"/>
      <c r="E2118" s="4"/>
      <c r="F2118" s="4"/>
      <c r="G2118" s="4"/>
      <c r="H2118" s="4"/>
      <c r="I2118" s="4"/>
      <c r="J2118" s="4" t="str">
        <f t="shared" si="70"/>
        <v/>
      </c>
      <c r="K2118" s="4"/>
      <c r="L2118" s="4"/>
      <c r="M2118" s="4" t="str">
        <f t="shared" si="71"/>
        <v/>
      </c>
    </row>
    <row r="2119" spans="1:13" ht="20.399999999999999" x14ac:dyDescent="0.25">
      <c r="A2119" s="2" t="s">
        <v>218</v>
      </c>
      <c r="B2119" s="2" t="s">
        <v>180</v>
      </c>
      <c r="C2119" s="3">
        <v>17.11543</v>
      </c>
      <c r="D2119" s="3">
        <v>17.352049999999998</v>
      </c>
      <c r="E2119" s="3">
        <v>17.149830000000001</v>
      </c>
      <c r="F2119" s="3">
        <v>17.430430000000001</v>
      </c>
      <c r="G2119" s="3">
        <v>16.544699999999999</v>
      </c>
      <c r="H2119" s="3">
        <v>15.79669</v>
      </c>
      <c r="I2119" s="3"/>
      <c r="J2119" s="3">
        <f t="shared" si="70"/>
        <v>15.79669</v>
      </c>
      <c r="K2119" s="3"/>
      <c r="L2119" s="3"/>
      <c r="M2119" s="3">
        <f t="shared" si="71"/>
        <v>15.79669</v>
      </c>
    </row>
    <row r="2120" spans="1:13" ht="20.399999999999999" x14ac:dyDescent="0.25">
      <c r="A2120" s="2" t="s">
        <v>218</v>
      </c>
      <c r="B2120" s="2" t="s">
        <v>181</v>
      </c>
      <c r="C2120" s="4"/>
      <c r="D2120" s="4"/>
      <c r="E2120" s="4">
        <v>20.13204</v>
      </c>
      <c r="F2120" s="4">
        <v>19.833539999999999</v>
      </c>
      <c r="G2120" s="4">
        <v>19.327549999999999</v>
      </c>
      <c r="H2120" s="4"/>
      <c r="I2120" s="4"/>
      <c r="J2120" s="4">
        <f t="shared" si="70"/>
        <v>19.327549999999999</v>
      </c>
      <c r="K2120" s="4"/>
      <c r="L2120" s="4"/>
      <c r="M2120" s="4">
        <f t="shared" si="71"/>
        <v>19.327549999999999</v>
      </c>
    </row>
    <row r="2121" spans="1:13" ht="20.399999999999999" x14ac:dyDescent="0.25">
      <c r="A2121" s="2" t="s">
        <v>218</v>
      </c>
      <c r="B2121" s="2" t="s">
        <v>182</v>
      </c>
      <c r="C2121" s="3"/>
      <c r="D2121" s="3"/>
      <c r="E2121" s="3"/>
      <c r="F2121" s="3"/>
      <c r="G2121" s="3"/>
      <c r="H2121" s="3"/>
      <c r="I2121" s="3"/>
      <c r="J2121" s="3" t="str">
        <f t="shared" si="70"/>
        <v/>
      </c>
      <c r="K2121" s="3"/>
      <c r="L2121" s="3"/>
      <c r="M2121" s="3" t="str">
        <f t="shared" si="71"/>
        <v/>
      </c>
    </row>
    <row r="2122" spans="1:13" ht="20.399999999999999" x14ac:dyDescent="0.25">
      <c r="A2122" s="2" t="s">
        <v>218</v>
      </c>
      <c r="B2122" s="2" t="s">
        <v>183</v>
      </c>
      <c r="C2122" s="4"/>
      <c r="D2122" s="4"/>
      <c r="E2122" s="4"/>
      <c r="F2122" s="4"/>
      <c r="G2122" s="4"/>
      <c r="H2122" s="4">
        <v>12.71795</v>
      </c>
      <c r="I2122" s="4"/>
      <c r="J2122" s="4">
        <f t="shared" si="70"/>
        <v>12.71795</v>
      </c>
      <c r="K2122" s="4"/>
      <c r="L2122" s="4"/>
      <c r="M2122" s="4">
        <f t="shared" si="71"/>
        <v>12.71795</v>
      </c>
    </row>
    <row r="2123" spans="1:13" ht="20.399999999999999" x14ac:dyDescent="0.25">
      <c r="A2123" s="2" t="s">
        <v>218</v>
      </c>
      <c r="B2123" s="2" t="s">
        <v>184</v>
      </c>
      <c r="C2123" s="3">
        <v>48.576000000000001</v>
      </c>
      <c r="D2123" s="3">
        <v>47.776009999999999</v>
      </c>
      <c r="E2123" s="3">
        <v>48.804839999999999</v>
      </c>
      <c r="F2123" s="3">
        <v>45.591090000000001</v>
      </c>
      <c r="G2123" s="3"/>
      <c r="H2123" s="3"/>
      <c r="I2123" s="3"/>
      <c r="J2123" s="3">
        <f t="shared" si="70"/>
        <v>45.591090000000001</v>
      </c>
      <c r="K2123" s="3"/>
      <c r="L2123" s="3"/>
      <c r="M2123" s="3">
        <f t="shared" si="71"/>
        <v>45.591090000000001</v>
      </c>
    </row>
    <row r="2124" spans="1:13" ht="20.399999999999999" x14ac:dyDescent="0.25">
      <c r="A2124" s="2" t="s">
        <v>218</v>
      </c>
      <c r="B2124" s="2" t="s">
        <v>185</v>
      </c>
      <c r="C2124" s="4">
        <v>15.65789</v>
      </c>
      <c r="D2124" s="4">
        <v>15.833460000000001</v>
      </c>
      <c r="E2124" s="4">
        <v>16.086569999999998</v>
      </c>
      <c r="F2124" s="4">
        <v>16.487850000000002</v>
      </c>
      <c r="G2124" s="4">
        <v>16.89406</v>
      </c>
      <c r="H2124" s="4"/>
      <c r="I2124" s="4"/>
      <c r="J2124" s="4">
        <f t="shared" si="70"/>
        <v>16.89406</v>
      </c>
      <c r="K2124" s="4"/>
      <c r="L2124" s="4"/>
      <c r="M2124" s="4">
        <f t="shared" si="71"/>
        <v>16.89406</v>
      </c>
    </row>
    <row r="2125" spans="1:13" ht="20.399999999999999" x14ac:dyDescent="0.25">
      <c r="A2125" s="2" t="s">
        <v>218</v>
      </c>
      <c r="B2125" s="2" t="s">
        <v>186</v>
      </c>
      <c r="C2125" s="3">
        <v>16.833570000000002</v>
      </c>
      <c r="D2125" s="3">
        <v>17.03397</v>
      </c>
      <c r="E2125" s="3">
        <v>18.183579999999999</v>
      </c>
      <c r="F2125" s="3">
        <v>16.068639999999998</v>
      </c>
      <c r="G2125" s="3">
        <v>18.932539999999999</v>
      </c>
      <c r="H2125" s="3">
        <v>23.617940000000001</v>
      </c>
      <c r="I2125" s="3"/>
      <c r="J2125" s="3">
        <f t="shared" si="70"/>
        <v>23.617940000000001</v>
      </c>
      <c r="K2125" s="3"/>
      <c r="L2125" s="3"/>
      <c r="M2125" s="3">
        <f t="shared" si="71"/>
        <v>23.617940000000001</v>
      </c>
    </row>
    <row r="2126" spans="1:13" ht="30.6" x14ac:dyDescent="0.25">
      <c r="A2126" s="2" t="s">
        <v>216</v>
      </c>
      <c r="B2126" s="2" t="s">
        <v>175</v>
      </c>
      <c r="C2126" s="4"/>
      <c r="D2126" s="4"/>
      <c r="E2126" s="4"/>
      <c r="F2126" s="4"/>
      <c r="G2126" s="4"/>
      <c r="H2126" s="4"/>
      <c r="I2126" s="4"/>
      <c r="J2126" s="4" t="str">
        <f t="shared" si="70"/>
        <v/>
      </c>
      <c r="K2126" s="4"/>
      <c r="L2126" s="4">
        <f t="array" ref="L2126">(IF(ISERROR(INDEX(Table45[[#All],[Mean years of education (years)]],MATCH(MAX(IF(Table45[[#All],[Country]]=B2126,Table45[[#All],[Year]],0)),IF(Table45[[#All],[Country]]=B2126,Table45[[#All],[Year]],"")))),"",INDEX(Table45[[#All],[Mean years of education (years)]],MATCH(MAX(IF(Table45[[#All],[Country]]=B2126,Table45[[#All],[Year]],0)),IF(Table45[[#All],[Country]]=B2126,Table45[[#All],[Year]],"")))))</f>
        <v>12.69538</v>
      </c>
      <c r="M2126" s="4">
        <f t="shared" si="71"/>
        <v>12.69538</v>
      </c>
    </row>
    <row r="2127" spans="1:13" ht="20.399999999999999" x14ac:dyDescent="0.25">
      <c r="A2127" s="2" t="s">
        <v>218</v>
      </c>
      <c r="B2127" s="2" t="s">
        <v>188</v>
      </c>
      <c r="C2127" s="3">
        <v>50.762740000000001</v>
      </c>
      <c r="D2127" s="3"/>
      <c r="E2127" s="3">
        <v>45.56776</v>
      </c>
      <c r="F2127" s="3">
        <v>43.443150000000003</v>
      </c>
      <c r="G2127" s="3">
        <v>43.060310000000001</v>
      </c>
      <c r="H2127" s="3"/>
      <c r="I2127" s="3"/>
      <c r="J2127" s="3">
        <f t="shared" si="70"/>
        <v>43.060310000000001</v>
      </c>
      <c r="K2127" s="3"/>
      <c r="L2127" s="3"/>
      <c r="M2127" s="3">
        <f t="shared" si="71"/>
        <v>43.060310000000001</v>
      </c>
    </row>
    <row r="2128" spans="1:13" ht="20.399999999999999" x14ac:dyDescent="0.25">
      <c r="A2128" s="2" t="s">
        <v>218</v>
      </c>
      <c r="B2128" s="2" t="s">
        <v>189</v>
      </c>
      <c r="C2128" s="4">
        <v>13.59084</v>
      </c>
      <c r="D2128" s="4">
        <v>14.285220000000001</v>
      </c>
      <c r="E2128" s="4">
        <v>14.42216</v>
      </c>
      <c r="F2128" s="4">
        <v>14.453670000000001</v>
      </c>
      <c r="G2128" s="4">
        <v>14.53749</v>
      </c>
      <c r="H2128" s="4"/>
      <c r="I2128" s="4"/>
      <c r="J2128" s="4">
        <f t="shared" si="70"/>
        <v>14.53749</v>
      </c>
      <c r="K2128" s="4"/>
      <c r="L2128" s="4"/>
      <c r="M2128" s="4">
        <f t="shared" si="71"/>
        <v>14.53749</v>
      </c>
    </row>
    <row r="2129" spans="1:13" ht="20.399999999999999" x14ac:dyDescent="0.25">
      <c r="A2129" s="2" t="s">
        <v>218</v>
      </c>
      <c r="B2129" s="2" t="s">
        <v>190</v>
      </c>
      <c r="C2129" s="3">
        <v>13.794029999999999</v>
      </c>
      <c r="D2129" s="3"/>
      <c r="E2129" s="3"/>
      <c r="F2129" s="3">
        <v>11.9642</v>
      </c>
      <c r="G2129" s="3">
        <v>11.46753</v>
      </c>
      <c r="H2129" s="3"/>
      <c r="I2129" s="3"/>
      <c r="J2129" s="3">
        <f t="shared" si="70"/>
        <v>11.46753</v>
      </c>
      <c r="K2129" s="3"/>
      <c r="L2129" s="3"/>
      <c r="M2129" s="3">
        <f t="shared" si="71"/>
        <v>11.46753</v>
      </c>
    </row>
    <row r="2130" spans="1:13" ht="20.399999999999999" x14ac:dyDescent="0.25">
      <c r="A2130" s="2" t="s">
        <v>218</v>
      </c>
      <c r="B2130" s="2" t="s">
        <v>191</v>
      </c>
      <c r="C2130" s="4">
        <v>17.762129999999999</v>
      </c>
      <c r="D2130" s="4">
        <v>15.6244</v>
      </c>
      <c r="E2130" s="4">
        <v>14.97123</v>
      </c>
      <c r="F2130" s="4">
        <v>15.64401</v>
      </c>
      <c r="G2130" s="4">
        <v>18.12079</v>
      </c>
      <c r="H2130" s="4">
        <v>19.03192</v>
      </c>
      <c r="I2130" s="4">
        <v>20.424430000000001</v>
      </c>
      <c r="J2130" s="4">
        <f t="shared" si="70"/>
        <v>20.424430000000001</v>
      </c>
      <c r="K2130" s="4"/>
      <c r="L2130" s="4"/>
      <c r="M2130" s="4">
        <f t="shared" si="71"/>
        <v>20.424430000000001</v>
      </c>
    </row>
    <row r="2131" spans="1:13" ht="20.399999999999999" x14ac:dyDescent="0.25">
      <c r="A2131" s="2" t="s">
        <v>218</v>
      </c>
      <c r="B2131" s="2" t="s">
        <v>192</v>
      </c>
      <c r="C2131" s="3">
        <v>21.66442</v>
      </c>
      <c r="D2131" s="3"/>
      <c r="E2131" s="3"/>
      <c r="F2131" s="3">
        <v>22.82076</v>
      </c>
      <c r="G2131" s="3"/>
      <c r="H2131" s="3">
        <v>26.565069999999999</v>
      </c>
      <c r="I2131" s="3"/>
      <c r="J2131" s="3">
        <f t="shared" si="70"/>
        <v>26.565069999999999</v>
      </c>
      <c r="K2131" s="3"/>
      <c r="L2131" s="3"/>
      <c r="M2131" s="3">
        <f t="shared" si="71"/>
        <v>26.565069999999999</v>
      </c>
    </row>
    <row r="2132" spans="1:13" ht="20.399999999999999" x14ac:dyDescent="0.25">
      <c r="A2132" s="2" t="s">
        <v>218</v>
      </c>
      <c r="B2132" s="2" t="s">
        <v>193</v>
      </c>
      <c r="C2132" s="4"/>
      <c r="D2132" s="4"/>
      <c r="E2132" s="4"/>
      <c r="F2132" s="4"/>
      <c r="G2132" s="4"/>
      <c r="H2132" s="4"/>
      <c r="I2132" s="4"/>
      <c r="J2132" s="4" t="str">
        <f t="shared" si="70"/>
        <v/>
      </c>
      <c r="K2132" s="4"/>
      <c r="L2132" s="4"/>
      <c r="M2132" s="4" t="str">
        <f t="shared" si="71"/>
        <v/>
      </c>
    </row>
    <row r="2133" spans="1:13" ht="20.399999999999999" x14ac:dyDescent="0.25">
      <c r="A2133" s="2" t="s">
        <v>218</v>
      </c>
      <c r="B2133" s="2" t="s">
        <v>194</v>
      </c>
      <c r="C2133" s="3">
        <v>19.90175</v>
      </c>
      <c r="D2133" s="3">
        <v>19.631550000000001</v>
      </c>
      <c r="E2133" s="3">
        <v>19.39912</v>
      </c>
      <c r="F2133" s="3">
        <v>18.883489999999998</v>
      </c>
      <c r="G2133" s="3">
        <v>19.213830000000002</v>
      </c>
      <c r="H2133" s="3">
        <v>19.237290000000002</v>
      </c>
      <c r="I2133" s="3"/>
      <c r="J2133" s="3">
        <f t="shared" si="70"/>
        <v>19.237290000000002</v>
      </c>
      <c r="K2133" s="3"/>
      <c r="L2133" s="3"/>
      <c r="M2133" s="3">
        <f t="shared" si="71"/>
        <v>19.237290000000002</v>
      </c>
    </row>
    <row r="2134" spans="1:13" ht="20.399999999999999" x14ac:dyDescent="0.25">
      <c r="A2134" s="2" t="s">
        <v>218</v>
      </c>
      <c r="B2134" s="2" t="s">
        <v>195</v>
      </c>
      <c r="C2134" s="4">
        <v>30.810780000000001</v>
      </c>
      <c r="D2134" s="4">
        <v>30.252790000000001</v>
      </c>
      <c r="E2134" s="4">
        <v>30.252790000000001</v>
      </c>
      <c r="F2134" s="4"/>
      <c r="G2134" s="4"/>
      <c r="H2134" s="4"/>
      <c r="I2134" s="4"/>
      <c r="J2134" s="4">
        <f t="shared" si="70"/>
        <v>30.252790000000001</v>
      </c>
      <c r="K2134" s="4"/>
      <c r="L2134" s="4"/>
      <c r="M2134" s="4">
        <f t="shared" si="71"/>
        <v>30.252790000000001</v>
      </c>
    </row>
    <row r="2135" spans="1:13" ht="20.399999999999999" x14ac:dyDescent="0.25">
      <c r="A2135" s="2" t="s">
        <v>218</v>
      </c>
      <c r="B2135" s="2" t="s">
        <v>196</v>
      </c>
      <c r="C2135" s="3">
        <v>52.98507</v>
      </c>
      <c r="D2135" s="3">
        <v>55.86195</v>
      </c>
      <c r="E2135" s="3">
        <v>49.224330000000002</v>
      </c>
      <c r="F2135" s="3">
        <v>47.945259999999998</v>
      </c>
      <c r="G2135" s="3"/>
      <c r="H2135" s="3"/>
      <c r="I2135" s="3"/>
      <c r="J2135" s="3">
        <f t="shared" si="70"/>
        <v>47.945259999999998</v>
      </c>
      <c r="K2135" s="3"/>
      <c r="L2135" s="3"/>
      <c r="M2135" s="3">
        <f t="shared" si="71"/>
        <v>47.945259999999998</v>
      </c>
    </row>
    <row r="2136" spans="1:13" ht="20.399999999999999" x14ac:dyDescent="0.25">
      <c r="A2136" s="2" t="s">
        <v>218</v>
      </c>
      <c r="B2136" s="2" t="s">
        <v>197</v>
      </c>
      <c r="C2136" s="4"/>
      <c r="D2136" s="4"/>
      <c r="E2136" s="4">
        <v>35.861089999999997</v>
      </c>
      <c r="F2136" s="4">
        <v>36.408200000000001</v>
      </c>
      <c r="G2136" s="4"/>
      <c r="H2136" s="4"/>
      <c r="I2136" s="4"/>
      <c r="J2136" s="4">
        <f t="shared" si="70"/>
        <v>36.408200000000001</v>
      </c>
      <c r="K2136" s="4"/>
      <c r="L2136" s="4"/>
      <c r="M2136" s="4">
        <f t="shared" si="71"/>
        <v>36.408200000000001</v>
      </c>
    </row>
    <row r="2137" spans="1:13" ht="30.6" x14ac:dyDescent="0.25">
      <c r="A2137" s="2" t="s">
        <v>201</v>
      </c>
      <c r="B2137" s="2" t="s">
        <v>4</v>
      </c>
      <c r="C2137" s="3"/>
      <c r="D2137" s="3"/>
      <c r="E2137" s="3"/>
      <c r="F2137" s="3"/>
      <c r="G2137" s="3">
        <v>50.906350000000003</v>
      </c>
      <c r="H2137" s="3">
        <v>50.313769999999998</v>
      </c>
      <c r="I2137" s="3"/>
      <c r="J2137" s="3">
        <f t="shared" si="70"/>
        <v>50.313769999999998</v>
      </c>
      <c r="K2137" s="3">
        <f t="array" ref="K2137">INDEX($J$3:$J$4464,MATCH(B2137&amp;"Rate of out-of-school adolescents of lower secondary school age, female (household survey data) (%)",$B$3:$B$4464&amp;$A$3:$A$4464,0))</f>
        <v>63.425890000000003</v>
      </c>
      <c r="L2137" s="3">
        <f t="array" ref="L2137">(IF(ISERROR(INDEX(Table34[Out-of-school adolescents (%) - lower secondary],MATCH(MAX(IF(Table34[Country]=B2137,Table34[Year],0)),IF(Table34[Country]=B2137,Table34[Year],"")))),"",INDEX(Table34[Out-of-school adolescents (%) - lower secondary],MATCH(MAX(IF(Table34[Country]=B2137,Table34[Year],0)),IF(Table34[Country]=B2137,Table34[Year],"")))*100))</f>
        <v>67.316000000000003</v>
      </c>
      <c r="M2137" s="3">
        <f t="shared" si="71"/>
        <v>50.313769999999998</v>
      </c>
    </row>
    <row r="2138" spans="1:13" ht="30.6" x14ac:dyDescent="0.25">
      <c r="A2138" s="2" t="s">
        <v>201</v>
      </c>
      <c r="B2138" s="2" t="s">
        <v>5</v>
      </c>
      <c r="C2138" s="4"/>
      <c r="D2138" s="4"/>
      <c r="E2138" s="4"/>
      <c r="F2138" s="4">
        <v>5.64351</v>
      </c>
      <c r="G2138" s="4">
        <v>5.7367499999999998</v>
      </c>
      <c r="H2138" s="4">
        <v>2.3590200000000001</v>
      </c>
      <c r="I2138" s="4"/>
      <c r="J2138" s="4">
        <f t="shared" si="70"/>
        <v>2.3590200000000001</v>
      </c>
      <c r="K2138" s="4" t="str">
        <f t="array" ref="K2138">INDEX($J$3:$J$4464,MATCH(B2138&amp;"Rate of out-of-school adolescents of lower secondary school age, female (household survey data) (%)",$B$3:$B$4464&amp;$A$3:$A$4464,0))</f>
        <v/>
      </c>
      <c r="L2138" s="4" t="str">
        <f t="array" ref="L2138">(IF(ISERROR(INDEX(Table34[Out-of-school adolescents (%) - lower secondary],MATCH(MAX(IF(Table34[Country]=B2138,Table34[Year],0)),IF(Table34[Country]=B2138,Table34[Year],"")))),"",INDEX(Table34[Out-of-school adolescents (%) - lower secondary],MATCH(MAX(IF(Table34[Country]=B2138,Table34[Year],0)),IF(Table34[Country]=B2138,Table34[Year],"")))*100))</f>
        <v/>
      </c>
      <c r="M2138" s="4">
        <f t="shared" si="71"/>
        <v>2.3590200000000001</v>
      </c>
    </row>
    <row r="2139" spans="1:13" ht="30.6" x14ac:dyDescent="0.25">
      <c r="A2139" s="2" t="s">
        <v>201</v>
      </c>
      <c r="B2139" s="2" t="s">
        <v>6</v>
      </c>
      <c r="C2139" s="3"/>
      <c r="D2139" s="3"/>
      <c r="E2139" s="3"/>
      <c r="F2139" s="3"/>
      <c r="G2139" s="3"/>
      <c r="H2139" s="3"/>
      <c r="I2139" s="3"/>
      <c r="J2139" s="3" t="str">
        <f t="shared" si="70"/>
        <v/>
      </c>
      <c r="K2139" s="3">
        <f t="array" ref="K2139">INDEX($J$3:$J$4464,MATCH(B2139&amp;"Rate of out-of-school adolescents of lower secondary school age, female (household survey data) (%)",$B$3:$B$4464&amp;$A$3:$A$4464,0))</f>
        <v>5.7140199999999997</v>
      </c>
      <c r="L2139" s="3" t="str">
        <f t="array" ref="L2139">(IF(ISERROR(INDEX(Table34[Out-of-school adolescents (%) - lower secondary],MATCH(MAX(IF(Table34[Country]=B2139,Table34[Year],0)),IF(Table34[Country]=B2139,Table34[Year],"")))),"",INDEX(Table34[Out-of-school adolescents (%) - lower secondary],MATCH(MAX(IF(Table34[Country]=B2139,Table34[Year],0)),IF(Table34[Country]=B2139,Table34[Year],"")))*100))</f>
        <v/>
      </c>
      <c r="M2139" s="3">
        <f t="shared" si="71"/>
        <v>5.7140199999999997</v>
      </c>
    </row>
    <row r="2140" spans="1:13" ht="30.6" x14ac:dyDescent="0.25">
      <c r="A2140" s="2" t="s">
        <v>201</v>
      </c>
      <c r="B2140" s="2" t="s">
        <v>7</v>
      </c>
      <c r="C2140" s="4"/>
      <c r="D2140" s="4"/>
      <c r="E2140" s="4"/>
      <c r="F2140" s="4"/>
      <c r="G2140" s="4"/>
      <c r="H2140" s="4"/>
      <c r="I2140" s="4"/>
      <c r="J2140" s="4" t="str">
        <f t="shared" si="70"/>
        <v/>
      </c>
      <c r="K2140" s="4" t="str">
        <f t="array" ref="K2140">INDEX($J$3:$J$4464,MATCH(B2140&amp;"Rate of out-of-school adolescents of lower secondary school age, female (household survey data) (%)",$B$3:$B$4464&amp;$A$3:$A$4464,0))</f>
        <v/>
      </c>
      <c r="L2140" s="4" t="str">
        <f t="array" ref="L2140">(IF(ISERROR(INDEX(Table34[Out-of-school adolescents (%) - lower secondary],MATCH(MAX(IF(Table34[Country]=B2140,Table34[Year],0)),IF(Table34[Country]=B2140,Table34[Year],"")))),"",INDEX(Table34[Out-of-school adolescents (%) - lower secondary],MATCH(MAX(IF(Table34[Country]=B2140,Table34[Year],0)),IF(Table34[Country]=B2140,Table34[Year],"")))*100))</f>
        <v/>
      </c>
      <c r="M2140" s="4" t="str">
        <f t="shared" si="71"/>
        <v/>
      </c>
    </row>
    <row r="2141" spans="1:13" ht="30.6" x14ac:dyDescent="0.25">
      <c r="A2141" s="2" t="s">
        <v>201</v>
      </c>
      <c r="B2141" s="2" t="s">
        <v>8</v>
      </c>
      <c r="C2141" s="3">
        <v>28.048410000000001</v>
      </c>
      <c r="D2141" s="3"/>
      <c r="E2141" s="3"/>
      <c r="F2141" s="3"/>
      <c r="G2141" s="3"/>
      <c r="H2141" s="3"/>
      <c r="I2141" s="3"/>
      <c r="J2141" s="3">
        <f t="shared" si="70"/>
        <v>28.048410000000001</v>
      </c>
      <c r="K2141" s="3" t="str">
        <f t="array" ref="K2141">INDEX($J$3:$J$4464,MATCH(B2141&amp;"Rate of out-of-school adolescents of lower secondary school age, female (household survey data) (%)",$B$3:$B$4464&amp;$A$3:$A$4464,0))</f>
        <v/>
      </c>
      <c r="L2141" s="3" t="str">
        <f t="array" ref="L2141">(IF(ISERROR(INDEX(Table34[Out-of-school adolescents (%) - lower secondary],MATCH(MAX(IF(Table34[Country]=B2141,Table34[Year],0)),IF(Table34[Country]=B2141,Table34[Year],"")))),"",INDEX(Table34[Out-of-school adolescents (%) - lower secondary],MATCH(MAX(IF(Table34[Country]=B2141,Table34[Year],0)),IF(Table34[Country]=B2141,Table34[Year],"")))*100))</f>
        <v/>
      </c>
      <c r="M2141" s="3">
        <f t="shared" si="71"/>
        <v>28.048410000000001</v>
      </c>
    </row>
    <row r="2142" spans="1:13" ht="30.6" x14ac:dyDescent="0.25">
      <c r="A2142" s="2" t="s">
        <v>201</v>
      </c>
      <c r="B2142" s="2" t="s">
        <v>9</v>
      </c>
      <c r="C2142" s="4"/>
      <c r="D2142" s="4"/>
      <c r="E2142" s="4"/>
      <c r="F2142" s="4"/>
      <c r="G2142" s="4">
        <v>5.6295700000000002</v>
      </c>
      <c r="H2142" s="4">
        <v>4.7475199999999997</v>
      </c>
      <c r="I2142" s="4"/>
      <c r="J2142" s="4">
        <f t="shared" si="70"/>
        <v>4.7475199999999997</v>
      </c>
      <c r="K2142" s="4" t="str">
        <f t="array" ref="K2142">INDEX($J$3:$J$4464,MATCH(B2142&amp;"Rate of out-of-school adolescents of lower secondary school age, female (household survey data) (%)",$B$3:$B$4464&amp;$A$3:$A$4464,0))</f>
        <v/>
      </c>
      <c r="L2142" s="4" t="str">
        <f t="array" ref="L2142">(IF(ISERROR(INDEX(Table34[Out-of-school adolescents (%) - lower secondary],MATCH(MAX(IF(Table34[Country]=B2142,Table34[Year],0)),IF(Table34[Country]=B2142,Table34[Year],"")))),"",INDEX(Table34[Out-of-school adolescents (%) - lower secondary],MATCH(MAX(IF(Table34[Country]=B2142,Table34[Year],0)),IF(Table34[Country]=B2142,Table34[Year],"")))*100))</f>
        <v/>
      </c>
      <c r="M2142" s="4">
        <f t="shared" si="71"/>
        <v>4.7475199999999997</v>
      </c>
    </row>
    <row r="2143" spans="1:13" ht="30.6" x14ac:dyDescent="0.25">
      <c r="A2143" s="2" t="s">
        <v>201</v>
      </c>
      <c r="B2143" s="2" t="s">
        <v>10</v>
      </c>
      <c r="C2143" s="3"/>
      <c r="D2143" s="3"/>
      <c r="E2143" s="3"/>
      <c r="F2143" s="3"/>
      <c r="G2143" s="3"/>
      <c r="H2143" s="3"/>
      <c r="I2143" s="3"/>
      <c r="J2143" s="3" t="str">
        <f t="shared" si="70"/>
        <v/>
      </c>
      <c r="K2143" s="3" t="str">
        <f t="array" ref="K2143">INDEX($J$3:$J$4464,MATCH(B2143&amp;"Rate of out-of-school adolescents of lower secondary school age, female (household survey data) (%)",$B$3:$B$4464&amp;$A$3:$A$4464,0))</f>
        <v/>
      </c>
      <c r="L2143" s="3">
        <f t="array" ref="L2143">(IF(ISERROR(INDEX(Table34[Out-of-school adolescents (%) - lower secondary],MATCH(MAX(IF(Table34[Country]=B2143,Table34[Year],0)),IF(Table34[Country]=B2143,Table34[Year],"")))),"",INDEX(Table34[Out-of-school adolescents (%) - lower secondary],MATCH(MAX(IF(Table34[Country]=B2143,Table34[Year],0)),IF(Table34[Country]=B2143,Table34[Year],"")))*100))</f>
        <v>2.0937899999999998</v>
      </c>
      <c r="M2143" s="3">
        <f t="shared" si="71"/>
        <v>2.0937899999999998</v>
      </c>
    </row>
    <row r="2144" spans="1:13" ht="30.6" x14ac:dyDescent="0.25">
      <c r="A2144" s="2" t="s">
        <v>201</v>
      </c>
      <c r="B2144" s="2" t="s">
        <v>11</v>
      </c>
      <c r="C2144" s="4"/>
      <c r="D2144" s="4"/>
      <c r="E2144" s="4"/>
      <c r="F2144" s="4"/>
      <c r="G2144" s="4"/>
      <c r="H2144" s="4"/>
      <c r="I2144" s="4"/>
      <c r="J2144" s="4" t="str">
        <f t="shared" si="70"/>
        <v/>
      </c>
      <c r="K2144" s="4">
        <f t="array" ref="K2144">INDEX($J$3:$J$4464,MATCH(B2144&amp;"Rate of out-of-school adolescents of lower secondary school age, female (household survey data) (%)",$B$3:$B$4464&amp;$A$3:$A$4464,0))</f>
        <v>1.4175800000000001</v>
      </c>
      <c r="L2144" s="4">
        <f t="array" ref="L2144">(IF(ISERROR(INDEX(Table34[Out-of-school adolescents (%) - lower secondary],MATCH(MAX(IF(Table34[Country]=B2144,Table34[Year],0)),IF(Table34[Country]=B2144,Table34[Year],"")))),"",INDEX(Table34[Out-of-school adolescents (%) - lower secondary],MATCH(MAX(IF(Table34[Country]=B2144,Table34[Year],0)),IF(Table34[Country]=B2144,Table34[Year],"")))*100))</f>
        <v>0.68542999999999998</v>
      </c>
      <c r="M2144" s="4">
        <f t="shared" si="71"/>
        <v>1.4175800000000001</v>
      </c>
    </row>
    <row r="2145" spans="1:13" ht="30.6" x14ac:dyDescent="0.25">
      <c r="A2145" s="2" t="s">
        <v>201</v>
      </c>
      <c r="B2145" s="2" t="s">
        <v>12</v>
      </c>
      <c r="C2145" s="3">
        <v>1.426E-2</v>
      </c>
      <c r="D2145" s="3">
        <v>0.23103000000000001</v>
      </c>
      <c r="E2145" s="3"/>
      <c r="F2145" s="3"/>
      <c r="G2145" s="3"/>
      <c r="H2145" s="3"/>
      <c r="I2145" s="3"/>
      <c r="J2145" s="3">
        <f t="shared" si="70"/>
        <v>0.23103000000000001</v>
      </c>
      <c r="K2145" s="3" t="str">
        <f t="array" ref="K2145">INDEX($J$3:$J$4464,MATCH(B2145&amp;"Rate of out-of-school adolescents of lower secondary school age, female (household survey data) (%)",$B$3:$B$4464&amp;$A$3:$A$4464,0))</f>
        <v/>
      </c>
      <c r="L2145" s="3" t="str">
        <f t="array" ref="L2145">(IF(ISBLANK(INDEX(Table34[Out-of-school adolescents (%) - lower secondary],MATCH(MAX(IF(Table34[Country]=B2145,Table34[Year],0)),IF(Table34[Country]=B2145,Table34[Year],"")))),"",INDEX(Table34[Out-of-school adolescents (%) - lower secondary],MATCH(MAX(IF(Table34[Country]=B2145,Table34[Year],0)),IF(Table34[Country]=B2145,Table34[Year],"")))*100))</f>
        <v/>
      </c>
      <c r="M2145" s="3">
        <f t="shared" si="71"/>
        <v>0.23103000000000001</v>
      </c>
    </row>
    <row r="2146" spans="1:13" ht="30.6" x14ac:dyDescent="0.25">
      <c r="A2146" s="2" t="s">
        <v>201</v>
      </c>
      <c r="B2146" s="2" t="s">
        <v>13</v>
      </c>
      <c r="C2146" s="4"/>
      <c r="D2146" s="4"/>
      <c r="E2146" s="4"/>
      <c r="F2146" s="4"/>
      <c r="G2146" s="4"/>
      <c r="H2146" s="4"/>
      <c r="I2146" s="4"/>
      <c r="J2146" s="4" t="str">
        <f t="shared" si="70"/>
        <v/>
      </c>
      <c r="K2146" s="4" t="str">
        <f t="array" ref="K2146">INDEX($J$3:$J$4464,MATCH(B2146&amp;"Rate of out-of-school adolescents of lower secondary school age, female (household survey data) (%)",$B$3:$B$4464&amp;$A$3:$A$4464,0))</f>
        <v/>
      </c>
      <c r="L2146" s="4" t="str">
        <f t="array" ref="L2146">(IF(ISBLANK(INDEX(Table34[Out-of-school adolescents (%) - lower secondary],MATCH(MAX(IF(Table34[Country]=B2146,Table34[Year],0)),IF(Table34[Country]=B2146,Table34[Year],"")))),"",INDEX(Table34[Out-of-school adolescents (%) - lower secondary],MATCH(MAX(IF(Table34[Country]=B2146,Table34[Year],0)),IF(Table34[Country]=B2146,Table34[Year],"")))*100))</f>
        <v/>
      </c>
      <c r="M2146" s="4" t="str">
        <f t="shared" si="71"/>
        <v/>
      </c>
    </row>
    <row r="2147" spans="1:13" ht="30.6" x14ac:dyDescent="0.25">
      <c r="A2147" s="2" t="s">
        <v>201</v>
      </c>
      <c r="B2147" s="2" t="s">
        <v>14</v>
      </c>
      <c r="C2147" s="3">
        <v>12.60023</v>
      </c>
      <c r="D2147" s="3">
        <v>13.734640000000001</v>
      </c>
      <c r="E2147" s="3">
        <v>13.48272</v>
      </c>
      <c r="F2147" s="3">
        <v>13.91118</v>
      </c>
      <c r="G2147" s="3">
        <v>13.64686</v>
      </c>
      <c r="H2147" s="3">
        <v>10.9369</v>
      </c>
      <c r="I2147" s="3"/>
      <c r="J2147" s="3">
        <f t="shared" si="70"/>
        <v>10.9369</v>
      </c>
      <c r="K2147" s="3" t="str">
        <f t="array" ref="K2147">INDEX($J$3:$J$4464,MATCH(B2147&amp;"Rate of out-of-school adolescents of lower secondary school age, female (household survey data) (%)",$B$3:$B$4464&amp;$A$3:$A$4464,0))</f>
        <v/>
      </c>
      <c r="L2147" s="3" t="str">
        <f t="array" ref="L2147">(IF(ISERROR(INDEX(Table34[Out-of-school adolescents (%) - lower secondary],MATCH(MAX(IF(Table34[Country]=B2147,Table34[Year],0)),IF(Table34[Country]=B2147,Table34[Year],"")))),"",INDEX(Table34[Out-of-school adolescents (%) - lower secondary],MATCH(MAX(IF(Table34[Country]=B2147,Table34[Year],0)),IF(Table34[Country]=B2147,Table34[Year],"")))*100))</f>
        <v/>
      </c>
      <c r="M2147" s="3">
        <f t="shared" si="71"/>
        <v>10.9369</v>
      </c>
    </row>
    <row r="2148" spans="1:13" ht="30.6" x14ac:dyDescent="0.25">
      <c r="A2148" s="2" t="s">
        <v>201</v>
      </c>
      <c r="B2148" s="2" t="s">
        <v>15</v>
      </c>
      <c r="C2148" s="4">
        <v>7.1748900000000004</v>
      </c>
      <c r="D2148" s="4"/>
      <c r="E2148" s="4"/>
      <c r="F2148" s="4"/>
      <c r="G2148" s="4"/>
      <c r="H2148" s="4"/>
      <c r="I2148" s="4"/>
      <c r="J2148" s="4">
        <f t="shared" si="70"/>
        <v>7.1748900000000004</v>
      </c>
      <c r="K2148" s="4" t="str">
        <f t="array" ref="K2148">INDEX($J$3:$J$4464,MATCH(B2148&amp;"Rate of out-of-school adolescents of lower secondary school age, female (household survey data) (%)",$B$3:$B$4464&amp;$A$3:$A$4464,0))</f>
        <v/>
      </c>
      <c r="L2148" s="4" t="str">
        <f t="array" ref="L2148">(IF(ISERROR(INDEX(Table34[Out-of-school adolescents (%) - lower secondary],MATCH(MAX(IF(Table34[Country]=B2148,Table34[Year],0)),IF(Table34[Country]=B2148,Table34[Year],"")))),"",INDEX(Table34[Out-of-school adolescents (%) - lower secondary],MATCH(MAX(IF(Table34[Country]=B2148,Table34[Year],0)),IF(Table34[Country]=B2148,Table34[Year],"")))*100))</f>
        <v/>
      </c>
      <c r="M2148" s="4">
        <f t="shared" si="71"/>
        <v>7.1748900000000004</v>
      </c>
    </row>
    <row r="2149" spans="1:13" ht="30.6" x14ac:dyDescent="0.25">
      <c r="A2149" s="2" t="s">
        <v>201</v>
      </c>
      <c r="B2149" s="2" t="s">
        <v>16</v>
      </c>
      <c r="C2149" s="3"/>
      <c r="D2149" s="3">
        <v>9.4662000000000006</v>
      </c>
      <c r="E2149" s="3">
        <v>9.5504899999999999</v>
      </c>
      <c r="F2149" s="3">
        <v>5.33209</v>
      </c>
      <c r="G2149" s="3">
        <v>3.96861</v>
      </c>
      <c r="H2149" s="3">
        <v>3.5651700000000002</v>
      </c>
      <c r="I2149" s="3"/>
      <c r="J2149" s="3">
        <f t="shared" si="70"/>
        <v>3.5651700000000002</v>
      </c>
      <c r="K2149" s="3" t="str">
        <f t="array" ref="K2149">INDEX($J$3:$J$4464,MATCH(B2149&amp;"Rate of out-of-school adolescents of lower secondary school age, female (household survey data) (%)",$B$3:$B$4464&amp;$A$3:$A$4464,0))</f>
        <v/>
      </c>
      <c r="L2149" s="3" t="str">
        <f t="array" ref="L2149">(IF(ISERROR(INDEX(Table34[Out-of-school adolescents (%) - lower secondary],MATCH(MAX(IF(Table34[Country]=B2149,Table34[Year],0)),IF(Table34[Country]=B2149,Table34[Year],"")))),"",INDEX(Table34[Out-of-school adolescents (%) - lower secondary],MATCH(MAX(IF(Table34[Country]=B2149,Table34[Year],0)),IF(Table34[Country]=B2149,Table34[Year],"")))*100))</f>
        <v/>
      </c>
      <c r="M2149" s="3">
        <f t="shared" si="71"/>
        <v>3.5651700000000002</v>
      </c>
    </row>
    <row r="2150" spans="1:13" ht="30.6" x14ac:dyDescent="0.25">
      <c r="A2150" s="2" t="s">
        <v>201</v>
      </c>
      <c r="B2150" s="2" t="s">
        <v>17</v>
      </c>
      <c r="C2150" s="4">
        <v>24.260400000000001</v>
      </c>
      <c r="D2150" s="4">
        <v>19.698889999999999</v>
      </c>
      <c r="E2150" s="4"/>
      <c r="F2150" s="4">
        <v>20.132960000000001</v>
      </c>
      <c r="G2150" s="4"/>
      <c r="H2150" s="4">
        <v>12.68524</v>
      </c>
      <c r="I2150" s="4"/>
      <c r="J2150" s="4">
        <f t="shared" si="70"/>
        <v>12.68524</v>
      </c>
      <c r="K2150" s="4">
        <f t="array" ref="K2150">INDEX($J$3:$J$4464,MATCH(B2150&amp;"Rate of out-of-school adolescents of lower secondary school age, female (household survey data) (%)",$B$3:$B$4464&amp;$A$3:$A$4464,0))</f>
        <v>12.35003</v>
      </c>
      <c r="L2150" s="4">
        <f t="array" ref="L2150">(IF(ISERROR(INDEX(Table34[Out-of-school adolescents (%) - lower secondary],MATCH(MAX(IF(Table34[Country]=B2150,Table34[Year],0)),IF(Table34[Country]=B2150,Table34[Year],"")))),"",INDEX(Table34[Out-of-school adolescents (%) - lower secondary],MATCH(MAX(IF(Table34[Country]=B2150,Table34[Year],0)),IF(Table34[Country]=B2150,Table34[Year],"")))*100))</f>
        <v>13.172690000000001</v>
      </c>
      <c r="M2150" s="4">
        <f t="shared" si="71"/>
        <v>12.68524</v>
      </c>
    </row>
    <row r="2151" spans="1:13" ht="30.6" x14ac:dyDescent="0.25">
      <c r="A2151" s="2" t="s">
        <v>201</v>
      </c>
      <c r="B2151" s="2" t="s">
        <v>18</v>
      </c>
      <c r="C2151" s="3">
        <v>9.7296300000000002</v>
      </c>
      <c r="D2151" s="3">
        <v>4.5682600000000004</v>
      </c>
      <c r="E2151" s="3"/>
      <c r="F2151" s="3"/>
      <c r="G2151" s="3"/>
      <c r="H2151" s="3"/>
      <c r="I2151" s="3"/>
      <c r="J2151" s="3">
        <f t="shared" si="70"/>
        <v>4.5682600000000004</v>
      </c>
      <c r="K2151" s="3">
        <f t="array" ref="K2151">INDEX($J$3:$J$4464,MATCH(B2151&amp;"Rate of out-of-school adolescents of lower secondary school age, female (household survey data) (%)",$B$3:$B$4464&amp;$A$3:$A$4464,0))</f>
        <v>2.07165</v>
      </c>
      <c r="L2151" s="3">
        <f t="array" ref="L2151">(IF(ISERROR(INDEX(Table34[Out-of-school adolescents (%) - lower secondary],MATCH(MAX(IF(Table34[Country]=B2151,Table34[Year],0)),IF(Table34[Country]=B2151,Table34[Year],"")))),"",INDEX(Table34[Out-of-school adolescents (%) - lower secondary],MATCH(MAX(IF(Table34[Country]=B2151,Table34[Year],0)),IF(Table34[Country]=B2151,Table34[Year],"")))*100))</f>
        <v>0.26921</v>
      </c>
      <c r="M2151" s="3">
        <f t="shared" si="71"/>
        <v>4.5682600000000004</v>
      </c>
    </row>
    <row r="2152" spans="1:13" ht="30.6" x14ac:dyDescent="0.25">
      <c r="A2152" s="2" t="s">
        <v>201</v>
      </c>
      <c r="B2152" s="2" t="s">
        <v>19</v>
      </c>
      <c r="C2152" s="4">
        <v>1.19434</v>
      </c>
      <c r="D2152" s="4"/>
      <c r="E2152" s="4"/>
      <c r="F2152" s="4"/>
      <c r="G2152" s="4"/>
      <c r="H2152" s="4"/>
      <c r="I2152" s="4"/>
      <c r="J2152" s="4">
        <f t="shared" si="70"/>
        <v>1.19434</v>
      </c>
      <c r="K2152" s="4">
        <f t="array" ref="K2152">INDEX($J$3:$J$4464,MATCH(B2152&amp;"Rate of out-of-school adolescents of lower secondary school age, female (household survey data) (%)",$B$3:$B$4464&amp;$A$3:$A$4464,0))</f>
        <v>0.28048000000000001</v>
      </c>
      <c r="L2152" s="4">
        <f t="array" ref="L2152">(IF(ISERROR(INDEX(Table34[Out-of-school adolescents (%) - lower secondary],MATCH(MAX(IF(Table34[Country]=B2152,Table34[Year],0)),IF(Table34[Country]=B2152,Table34[Year],"")))),"",INDEX(Table34[Out-of-school adolescents (%) - lower secondary],MATCH(MAX(IF(Table34[Country]=B2152,Table34[Year],0)),IF(Table34[Country]=B2152,Table34[Year],"")))*100))</f>
        <v>0.28467999999999999</v>
      </c>
      <c r="M2152" s="4">
        <f t="shared" si="71"/>
        <v>1.19434</v>
      </c>
    </row>
    <row r="2153" spans="1:13" ht="30.6" x14ac:dyDescent="0.25">
      <c r="A2153" s="2" t="s">
        <v>201</v>
      </c>
      <c r="B2153" s="2" t="s">
        <v>20</v>
      </c>
      <c r="C2153" s="3"/>
      <c r="D2153" s="3"/>
      <c r="E2153" s="3"/>
      <c r="F2153" s="3"/>
      <c r="G2153" s="3"/>
      <c r="H2153" s="3">
        <v>0.70820000000000005</v>
      </c>
      <c r="I2153" s="3"/>
      <c r="J2153" s="3">
        <f t="shared" si="70"/>
        <v>0.70820000000000005</v>
      </c>
      <c r="K2153" s="3" t="str">
        <f t="array" ref="K2153">INDEX($J$3:$J$4464,MATCH(B2153&amp;"Rate of out-of-school adolescents of lower secondary school age, female (household survey data) (%)",$B$3:$B$4464&amp;$A$3:$A$4464,0))</f>
        <v/>
      </c>
      <c r="L2153" s="3" t="str">
        <f t="array" ref="L2153">(IF(ISBLANK(INDEX(Table34[Out-of-school adolescents (%) - lower secondary],MATCH(MAX(IF(Table34[Country]=B2153,Table34[Year],0)),IF(Table34[Country]=B2153,Table34[Year],"")))),"",INDEX(Table34[Out-of-school adolescents (%) - lower secondary],MATCH(MAX(IF(Table34[Country]=B2153,Table34[Year],0)),IF(Table34[Country]=B2153,Table34[Year],"")))*100))</f>
        <v/>
      </c>
      <c r="M2153" s="3">
        <f t="shared" si="71"/>
        <v>0.70820000000000005</v>
      </c>
    </row>
    <row r="2154" spans="1:13" ht="30.6" x14ac:dyDescent="0.25">
      <c r="A2154" s="2" t="s">
        <v>201</v>
      </c>
      <c r="B2154" s="2" t="s">
        <v>21</v>
      </c>
      <c r="C2154" s="4">
        <v>13.6675</v>
      </c>
      <c r="D2154" s="4">
        <v>13.78458</v>
      </c>
      <c r="E2154" s="4">
        <v>10.96833</v>
      </c>
      <c r="F2154" s="4">
        <v>9.9080999999999992</v>
      </c>
      <c r="G2154" s="4">
        <v>10.20722</v>
      </c>
      <c r="H2154" s="4">
        <v>11.90734</v>
      </c>
      <c r="I2154" s="4"/>
      <c r="J2154" s="4">
        <f t="shared" si="70"/>
        <v>11.90734</v>
      </c>
      <c r="K2154" s="4" t="str">
        <f t="array" ref="K2154">INDEX($J$3:$J$4464,MATCH(B2154&amp;"Rate of out-of-school adolescents of lower secondary school age, female (household survey data) (%)",$B$3:$B$4464&amp;$A$3:$A$4464,0))</f>
        <v/>
      </c>
      <c r="L2154" s="4">
        <f t="array" ref="L2154">(IF(ISERROR(INDEX(Table34[Out-of-school adolescents (%) - lower secondary],MATCH(MAX(IF(Table34[Country]=B2154,Table34[Year],0)),IF(Table34[Country]=B2154,Table34[Year],"")))),"",INDEX(Table34[Out-of-school adolescents (%) - lower secondary],MATCH(MAX(IF(Table34[Country]=B2154,Table34[Year],0)),IF(Table34[Country]=B2154,Table34[Year],"")))*100))</f>
        <v>11.920859999999999</v>
      </c>
      <c r="M2154" s="4">
        <f t="shared" si="71"/>
        <v>11.90734</v>
      </c>
    </row>
    <row r="2155" spans="1:13" ht="30.6" x14ac:dyDescent="0.25">
      <c r="A2155" s="2" t="s">
        <v>201</v>
      </c>
      <c r="B2155" s="2" t="s">
        <v>22</v>
      </c>
      <c r="C2155" s="3"/>
      <c r="D2155" s="3"/>
      <c r="E2155" s="3"/>
      <c r="F2155" s="3">
        <v>44.90025</v>
      </c>
      <c r="G2155" s="3"/>
      <c r="H2155" s="3">
        <v>42.118319999999997</v>
      </c>
      <c r="I2155" s="3"/>
      <c r="J2155" s="3">
        <f t="shared" si="70"/>
        <v>42.118319999999997</v>
      </c>
      <c r="K2155" s="3">
        <f t="array" ref="K2155">INDEX($J$3:$J$4464,MATCH(B2155&amp;"Rate of out-of-school adolescents of lower secondary school age, female (household survey data) (%)",$B$3:$B$4464&amp;$A$3:$A$4464,0))</f>
        <v>38.92313</v>
      </c>
      <c r="L2155" s="3">
        <f t="array" ref="L2155">(IF(ISERROR(INDEX(Table34[Out-of-school adolescents (%) - lower secondary],MATCH(MAX(IF(Table34[Country]=B2155,Table34[Year],0)),IF(Table34[Country]=B2155,Table34[Year],"")))),"",INDEX(Table34[Out-of-school adolescents (%) - lower secondary],MATCH(MAX(IF(Table34[Country]=B2155,Table34[Year],0)),IF(Table34[Country]=B2155,Table34[Year],"")))*100))</f>
        <v>35.997129999999999</v>
      </c>
      <c r="M2155" s="3">
        <f t="shared" si="71"/>
        <v>42.118319999999997</v>
      </c>
    </row>
    <row r="2156" spans="1:13" ht="30.6" x14ac:dyDescent="0.25">
      <c r="A2156" s="2" t="s">
        <v>201</v>
      </c>
      <c r="B2156" s="2" t="s">
        <v>23</v>
      </c>
      <c r="C2156" s="4">
        <v>15.45623</v>
      </c>
      <c r="D2156" s="4">
        <v>13.31188</v>
      </c>
      <c r="E2156" s="4">
        <v>10.557969999999999</v>
      </c>
      <c r="F2156" s="4">
        <v>13.000310000000001</v>
      </c>
      <c r="G2156" s="4">
        <v>12.203530000000001</v>
      </c>
      <c r="H2156" s="4"/>
      <c r="I2156" s="4"/>
      <c r="J2156" s="4">
        <f t="shared" si="70"/>
        <v>12.203530000000001</v>
      </c>
      <c r="K2156" s="4">
        <f t="array" ref="K2156">INDEX($J$3:$J$4464,MATCH(B2156&amp;"Rate of out-of-school adolescents of lower secondary school age, female (household survey data) (%)",$B$3:$B$4464&amp;$A$3:$A$4464,0))</f>
        <v>20.509319999999999</v>
      </c>
      <c r="L2156" s="4">
        <f t="array" ref="L2156">(IF(ISERROR(INDEX(Table34[Out-of-school adolescents (%) - lower secondary],MATCH(MAX(IF(Table34[Country]=B2156,Table34[Year],0)),IF(Table34[Country]=B2156,Table34[Year],"")))),"",INDEX(Table34[Out-of-school adolescents (%) - lower secondary],MATCH(MAX(IF(Table34[Country]=B2156,Table34[Year],0)),IF(Table34[Country]=B2156,Table34[Year],"")))*100))</f>
        <v>18.055260000000001</v>
      </c>
      <c r="M2156" s="4">
        <f t="shared" si="71"/>
        <v>12.203530000000001</v>
      </c>
    </row>
    <row r="2157" spans="1:13" ht="30.6" x14ac:dyDescent="0.25">
      <c r="A2157" s="2" t="s">
        <v>201</v>
      </c>
      <c r="B2157" s="2" t="s">
        <v>24</v>
      </c>
      <c r="C2157" s="3">
        <v>4.9353600000000002</v>
      </c>
      <c r="D2157" s="3">
        <v>6.3398099999999999</v>
      </c>
      <c r="E2157" s="3">
        <v>3.4901599999999999</v>
      </c>
      <c r="F2157" s="3">
        <v>16.711220000000001</v>
      </c>
      <c r="G2157" s="3">
        <v>7.6698399999999998</v>
      </c>
      <c r="H2157" s="3">
        <v>9.6589100000000006</v>
      </c>
      <c r="I2157" s="3"/>
      <c r="J2157" s="3">
        <f t="shared" si="70"/>
        <v>9.6589100000000006</v>
      </c>
      <c r="K2157" s="3" t="str">
        <f t="array" ref="K2157">INDEX($J$3:$J$4464,MATCH(B2157&amp;"Rate of out-of-school adolescents of lower secondary school age, female (household survey data) (%)",$B$3:$B$4464&amp;$A$3:$A$4464,0))</f>
        <v/>
      </c>
      <c r="L2157" s="3" t="str">
        <f t="array" ref="L2157">(IF(ISERROR(INDEX(Table34[Out-of-school adolescents (%) - lower secondary],MATCH(MAX(IF(Table34[Country]=B2157,Table34[Year],0)),IF(Table34[Country]=B2157,Table34[Year],"")))),"",INDEX(Table34[Out-of-school adolescents (%) - lower secondary],MATCH(MAX(IF(Table34[Country]=B2157,Table34[Year],0)),IF(Table34[Country]=B2157,Table34[Year],"")))*100))</f>
        <v/>
      </c>
      <c r="M2157" s="3">
        <f t="shared" si="71"/>
        <v>9.6589100000000006</v>
      </c>
    </row>
    <row r="2158" spans="1:13" ht="30.6" x14ac:dyDescent="0.25">
      <c r="A2158" s="2" t="s">
        <v>201</v>
      </c>
      <c r="B2158" s="2" t="s">
        <v>25</v>
      </c>
      <c r="C2158" s="4"/>
      <c r="D2158" s="4"/>
      <c r="E2158" s="4"/>
      <c r="F2158" s="4"/>
      <c r="G2158" s="4"/>
      <c r="H2158" s="4"/>
      <c r="I2158" s="4"/>
      <c r="J2158" s="4" t="str">
        <f t="shared" si="70"/>
        <v/>
      </c>
      <c r="K2158" s="4" t="str">
        <f t="array" ref="K2158">INDEX($J$3:$J$4464,MATCH(B2158&amp;"Rate of out-of-school adolescents of lower secondary school age, female (household survey data) (%)",$B$3:$B$4464&amp;$A$3:$A$4464,0))</f>
        <v/>
      </c>
      <c r="L2158" s="4">
        <f t="array" ref="L2158">(IF(ISERROR(INDEX(Table34[Out-of-school adolescents (%) - lower secondary],MATCH(MAX(IF(Table34[Country]=B2158,Table34[Year],0)),IF(Table34[Country]=B2158,Table34[Year],"")))),"",INDEX(Table34[Out-of-school adolescents (%) - lower secondary],MATCH(MAX(IF(Table34[Country]=B2158,Table34[Year],0)),IF(Table34[Country]=B2158,Table34[Year],"")))*100))</f>
        <v>1.95034</v>
      </c>
      <c r="M2158" s="4">
        <f t="shared" si="71"/>
        <v>1.95034</v>
      </c>
    </row>
    <row r="2159" spans="1:13" ht="30.6" x14ac:dyDescent="0.25">
      <c r="A2159" s="2" t="s">
        <v>201</v>
      </c>
      <c r="B2159" s="2" t="s">
        <v>26</v>
      </c>
      <c r="C2159" s="3"/>
      <c r="D2159" s="3"/>
      <c r="E2159" s="3"/>
      <c r="F2159" s="3"/>
      <c r="G2159" s="3"/>
      <c r="H2159" s="3"/>
      <c r="I2159" s="3"/>
      <c r="J2159" s="3" t="str">
        <f t="shared" si="70"/>
        <v/>
      </c>
      <c r="K2159" s="3" t="str">
        <f t="array" ref="K2159">INDEX($J$3:$J$4464,MATCH(B2159&amp;"Rate of out-of-school adolescents of lower secondary school age, female (household survey data) (%)",$B$3:$B$4464&amp;$A$3:$A$4464,0))</f>
        <v/>
      </c>
      <c r="L2159" s="3" t="str">
        <f t="array" ref="L2159">(IF(ISERROR(INDEX(Table34[Out-of-school adolescents (%) - lower secondary],MATCH(MAX(IF(Table34[Country]=B2159,Table34[Year],0)),IF(Table34[Country]=B2159,Table34[Year],"")))),"",INDEX(Table34[Out-of-school adolescents (%) - lower secondary],MATCH(MAX(IF(Table34[Country]=B2159,Table34[Year],0)),IF(Table34[Country]=B2159,Table34[Year],"")))*100))</f>
        <v/>
      </c>
      <c r="M2159" s="3" t="str">
        <f t="shared" si="71"/>
        <v/>
      </c>
    </row>
    <row r="2160" spans="1:13" ht="30.6" x14ac:dyDescent="0.25">
      <c r="A2160" s="2" t="s">
        <v>201</v>
      </c>
      <c r="B2160" s="2" t="s">
        <v>27</v>
      </c>
      <c r="C2160" s="4"/>
      <c r="D2160" s="4">
        <v>3.5685199999999999</v>
      </c>
      <c r="E2160" s="4">
        <v>5.8045299999999997</v>
      </c>
      <c r="F2160" s="4">
        <v>4.0231000000000003</v>
      </c>
      <c r="G2160" s="4">
        <v>1.94499</v>
      </c>
      <c r="H2160" s="4">
        <v>5.4550400000000003</v>
      </c>
      <c r="I2160" s="4"/>
      <c r="J2160" s="4">
        <f t="shared" si="70"/>
        <v>5.4550400000000003</v>
      </c>
      <c r="K2160" s="4" t="str">
        <f t="array" ref="K2160">INDEX($J$3:$J$4464,MATCH(B2160&amp;"Rate of out-of-school adolescents of lower secondary school age, female (household survey data) (%)",$B$3:$B$4464&amp;$A$3:$A$4464,0))</f>
        <v/>
      </c>
      <c r="L2160" s="4">
        <f t="array" ref="L2160">(IF(ISERROR(INDEX(Table34[Out-of-school adolescents (%) - lower secondary],MATCH(MAX(IF(Table34[Country]=B2160,Table34[Year],0)),IF(Table34[Country]=B2160,Table34[Year],"")))),"",INDEX(Table34[Out-of-school adolescents (%) - lower secondary],MATCH(MAX(IF(Table34[Country]=B2160,Table34[Year],0)),IF(Table34[Country]=B2160,Table34[Year],"")))*100))</f>
        <v>1.8245399999999998</v>
      </c>
      <c r="M2160" s="4">
        <f t="shared" si="71"/>
        <v>5.4550400000000003</v>
      </c>
    </row>
    <row r="2161" spans="1:13" ht="30.6" x14ac:dyDescent="0.25">
      <c r="A2161" s="2" t="s">
        <v>201</v>
      </c>
      <c r="B2161" s="2" t="s">
        <v>28</v>
      </c>
      <c r="C2161" s="3">
        <v>1.83016</v>
      </c>
      <c r="D2161" s="3"/>
      <c r="E2161" s="3"/>
      <c r="F2161" s="3"/>
      <c r="G2161" s="3"/>
      <c r="H2161" s="3"/>
      <c r="I2161" s="3"/>
      <c r="J2161" s="3">
        <f t="shared" si="70"/>
        <v>1.83016</v>
      </c>
      <c r="K2161" s="3" t="str">
        <f t="array" ref="K2161">INDEX($J$3:$J$4464,MATCH(B2161&amp;"Rate of out-of-school adolescents of lower secondary school age, female (household survey data) (%)",$B$3:$B$4464&amp;$A$3:$A$4464,0))</f>
        <v/>
      </c>
      <c r="L2161" s="3" t="str">
        <f t="array" ref="L2161">(IF(ISERROR(INDEX(Table34[Out-of-school adolescents (%) - lower secondary],MATCH(MAX(IF(Table34[Country]=B2161,Table34[Year],0)),IF(Table34[Country]=B2161,Table34[Year],"")))),"",INDEX(Table34[Out-of-school adolescents (%) - lower secondary],MATCH(MAX(IF(Table34[Country]=B2161,Table34[Year],0)),IF(Table34[Country]=B2161,Table34[Year],"")))*100))</f>
        <v/>
      </c>
      <c r="M2161" s="3">
        <f t="shared" si="71"/>
        <v>1.83016</v>
      </c>
    </row>
    <row r="2162" spans="1:13" ht="30.6" x14ac:dyDescent="0.25">
      <c r="A2162" s="2" t="s">
        <v>201</v>
      </c>
      <c r="B2162" s="2" t="s">
        <v>29</v>
      </c>
      <c r="C2162" s="4">
        <v>13.147360000000001</v>
      </c>
      <c r="D2162" s="4">
        <v>10.57976</v>
      </c>
      <c r="E2162" s="4">
        <v>8.9937799999999992</v>
      </c>
      <c r="F2162" s="4">
        <v>3.1924000000000001</v>
      </c>
      <c r="G2162" s="4">
        <v>2.3121</v>
      </c>
      <c r="H2162" s="4">
        <v>5.0274400000000004</v>
      </c>
      <c r="I2162" s="4"/>
      <c r="J2162" s="4">
        <f t="shared" ref="J2162:J2225" si="72">IFERROR(LOOKUP(2,1/(C2162:I2162&lt;&gt;""),C2162:I2162),"")</f>
        <v>5.0274400000000004</v>
      </c>
      <c r="K2162" s="4" t="str">
        <f t="array" ref="K2162">INDEX($J$3:$J$4464,MATCH(B2162&amp;"Rate of out-of-school adolescents of lower secondary school age, female (household survey data) (%)",$B$3:$B$4464&amp;$A$3:$A$4464,0))</f>
        <v/>
      </c>
      <c r="L2162" s="4" t="str">
        <f t="array" ref="L2162">(IF(ISBLANK(INDEX(Table34[Out-of-school adolescents (%) - lower secondary],MATCH(MAX(IF(Table34[Country]=B2162,Table34[Year],0)),IF(Table34[Country]=B2162,Table34[Year],"")))),"",INDEX(Table34[Out-of-school adolescents (%) - lower secondary],MATCH(MAX(IF(Table34[Country]=B2162,Table34[Year],0)),IF(Table34[Country]=B2162,Table34[Year],"")))*100))</f>
        <v/>
      </c>
      <c r="M2162" s="4">
        <f t="shared" ref="M2162:M2225" si="73">IF(ISNUMBER(J2162),J2162,IF(ISNUMBER(K2162),K2162,IF(ISBLANK(L2162),"",L2162)))</f>
        <v>5.0274400000000004</v>
      </c>
    </row>
    <row r="2163" spans="1:13" ht="30.6" x14ac:dyDescent="0.25">
      <c r="A2163" s="2" t="s">
        <v>201</v>
      </c>
      <c r="B2163" s="2" t="s">
        <v>30</v>
      </c>
      <c r="C2163" s="3">
        <v>57.88973</v>
      </c>
      <c r="D2163" s="3">
        <v>55.819000000000003</v>
      </c>
      <c r="E2163" s="3">
        <v>52.582999999999998</v>
      </c>
      <c r="F2163" s="3">
        <v>48.475560000000002</v>
      </c>
      <c r="G2163" s="3"/>
      <c r="H2163" s="3">
        <v>42.206249999999997</v>
      </c>
      <c r="I2163" s="3"/>
      <c r="J2163" s="3">
        <f t="shared" si="72"/>
        <v>42.206249999999997</v>
      </c>
      <c r="K2163" s="3">
        <f t="array" ref="K2163">INDEX($J$3:$J$4464,MATCH(B2163&amp;"Rate of out-of-school adolescents of lower secondary school age, female (household survey data) (%)",$B$3:$B$4464&amp;$A$3:$A$4464,0))</f>
        <v>58.470649999999999</v>
      </c>
      <c r="L2163" s="3">
        <f t="array" ref="L2163">(IF(ISERROR(INDEX(Table34[Out-of-school adolescents (%) - lower secondary],MATCH(MAX(IF(Table34[Country]=B2163,Table34[Year],0)),IF(Table34[Country]=B2163,Table34[Year],"")))),"",INDEX(Table34[Out-of-school adolescents (%) - lower secondary],MATCH(MAX(IF(Table34[Country]=B2163,Table34[Year],0)),IF(Table34[Country]=B2163,Table34[Year],"")))*100))</f>
        <v>58.911619999999999</v>
      </c>
      <c r="M2163" s="3">
        <f t="shared" si="73"/>
        <v>42.206249999999997</v>
      </c>
    </row>
    <row r="2164" spans="1:13" ht="30.6" x14ac:dyDescent="0.25">
      <c r="A2164" s="2" t="s">
        <v>201</v>
      </c>
      <c r="B2164" s="2" t="s">
        <v>31</v>
      </c>
      <c r="C2164" s="4">
        <v>35.817770000000003</v>
      </c>
      <c r="D2164" s="4"/>
      <c r="E2164" s="4"/>
      <c r="F2164" s="4">
        <v>23.512450000000001</v>
      </c>
      <c r="G2164" s="4">
        <v>29.647400000000001</v>
      </c>
      <c r="H2164" s="4">
        <v>33.5105</v>
      </c>
      <c r="I2164" s="4"/>
      <c r="J2164" s="4">
        <f t="shared" si="72"/>
        <v>33.5105</v>
      </c>
      <c r="K2164" s="4">
        <f t="array" ref="K2164">INDEX($J$3:$J$4464,MATCH(B2164&amp;"Rate of out-of-school adolescents of lower secondary school age, female (household survey data) (%)",$B$3:$B$4464&amp;$A$3:$A$4464,0))</f>
        <v>28.556039999999999</v>
      </c>
      <c r="L2164" s="4">
        <f t="array" ref="L2164">(IF(ISERROR(INDEX(Table34[Out-of-school adolescents (%) - lower secondary],MATCH(MAX(IF(Table34[Country]=B2164,Table34[Year],0)),IF(Table34[Country]=B2164,Table34[Year],"")))),"",INDEX(Table34[Out-of-school adolescents (%) - lower secondary],MATCH(MAX(IF(Table34[Country]=B2164,Table34[Year],0)),IF(Table34[Country]=B2164,Table34[Year],"")))*100))</f>
        <v>20.13646</v>
      </c>
      <c r="M2164" s="4">
        <f t="shared" si="73"/>
        <v>33.5105</v>
      </c>
    </row>
    <row r="2165" spans="1:13" ht="30.6" x14ac:dyDescent="0.25">
      <c r="A2165" s="2" t="s">
        <v>201</v>
      </c>
      <c r="B2165" s="2" t="s">
        <v>35</v>
      </c>
      <c r="C2165" s="4"/>
      <c r="D2165" s="4"/>
      <c r="E2165" s="4">
        <v>9.5489700000000006</v>
      </c>
      <c r="F2165" s="4">
        <v>8.5231600000000007</v>
      </c>
      <c r="G2165" s="4">
        <v>8.8092000000000006</v>
      </c>
      <c r="H2165" s="4">
        <v>9.2036800000000003</v>
      </c>
      <c r="I2165" s="4"/>
      <c r="J2165" s="4">
        <f t="shared" si="72"/>
        <v>9.2036800000000003</v>
      </c>
      <c r="K2165" s="4" t="str">
        <f t="array" ref="K2165">INDEX($J$3:$J$4464,MATCH(B2165&amp;"Rate of out-of-school adolescents of lower secondary school age, female (household survey data) (%)",$B$3:$B$4464&amp;$A$3:$A$4464,0))</f>
        <v/>
      </c>
      <c r="L2165" s="4" t="str">
        <f t="array" ref="L2165">(IF(ISERROR(INDEX(Table34[Out-of-school adolescents (%) - lower secondary],MATCH(MAX(IF(Table34[Country]=B2165,Table34[Year],0)),IF(Table34[Country]=B2165,Table34[Year],"")))),"",INDEX(Table34[Out-of-school adolescents (%) - lower secondary],MATCH(MAX(IF(Table34[Country]=B2165,Table34[Year],0)),IF(Table34[Country]=B2165,Table34[Year],"")))*100))</f>
        <v/>
      </c>
      <c r="M2165" s="3">
        <f t="shared" si="73"/>
        <v>9.2036800000000003</v>
      </c>
    </row>
    <row r="2166" spans="1:13" ht="30.6" x14ac:dyDescent="0.25">
      <c r="A2166" s="2" t="s">
        <v>201</v>
      </c>
      <c r="B2166" s="2" t="s">
        <v>32</v>
      </c>
      <c r="C2166" s="3">
        <v>18.129809999999999</v>
      </c>
      <c r="D2166" s="3">
        <v>29.0809</v>
      </c>
      <c r="E2166" s="3">
        <v>27.608059999999998</v>
      </c>
      <c r="F2166" s="3"/>
      <c r="G2166" s="3">
        <v>19.161529999999999</v>
      </c>
      <c r="H2166" s="3">
        <v>14.44312</v>
      </c>
      <c r="I2166" s="3"/>
      <c r="J2166" s="3">
        <f t="shared" si="72"/>
        <v>14.44312</v>
      </c>
      <c r="K2166" s="3">
        <f t="array" ref="K2166">INDEX($J$3:$J$4464,MATCH(B2166&amp;"Rate of out-of-school adolescents of lower secondary school age, female (household survey data) (%)",$B$3:$B$4464&amp;$A$3:$A$4464,0))</f>
        <v>26.43308</v>
      </c>
      <c r="L2166" s="3">
        <f t="array" ref="L2166">(IF(ISERROR(INDEX(Table34[Out-of-school adolescents (%) - lower secondary],MATCH(MAX(IF(Table34[Country]=B2166,Table34[Year],0)),IF(Table34[Country]=B2166,Table34[Year],"")))),"",INDEX(Table34[Out-of-school adolescents (%) - lower secondary],MATCH(MAX(IF(Table34[Country]=B2166,Table34[Year],0)),IF(Table34[Country]=B2166,Table34[Year],"")))*100))</f>
        <v>16.346340000000001</v>
      </c>
      <c r="M2166" s="4">
        <f t="shared" si="73"/>
        <v>14.44312</v>
      </c>
    </row>
    <row r="2167" spans="1:13" ht="30.6" x14ac:dyDescent="0.25">
      <c r="A2167" s="2" t="s">
        <v>201</v>
      </c>
      <c r="B2167" s="2" t="s">
        <v>33</v>
      </c>
      <c r="C2167" s="4"/>
      <c r="D2167" s="4"/>
      <c r="E2167" s="4">
        <v>43.903300000000002</v>
      </c>
      <c r="F2167" s="4"/>
      <c r="G2167" s="4">
        <v>41.630270000000003</v>
      </c>
      <c r="H2167" s="4">
        <v>40.283200000000001</v>
      </c>
      <c r="I2167" s="4"/>
      <c r="J2167" s="4">
        <f t="shared" si="72"/>
        <v>40.283200000000001</v>
      </c>
      <c r="K2167" s="4">
        <f t="array" ref="K2167">INDEX($J$3:$J$4464,MATCH(B2167&amp;"Rate of out-of-school adolescents of lower secondary school age, female (household survey data) (%)",$B$3:$B$4464&amp;$A$3:$A$4464,0))</f>
        <v>25.178930000000001</v>
      </c>
      <c r="L2167" s="4">
        <f t="array" ref="L2167">(IF(ISERROR(INDEX(Table34[Out-of-school adolescents (%) - lower secondary],MATCH(MAX(IF(Table34[Country]=B2167,Table34[Year],0)),IF(Table34[Country]=B2167,Table34[Year],"")))),"",INDEX(Table34[Out-of-school adolescents (%) - lower secondary],MATCH(MAX(IF(Table34[Country]=B2167,Table34[Year],0)),IF(Table34[Country]=B2167,Table34[Year],"")))*100))</f>
        <v>25.283989999999999</v>
      </c>
      <c r="M2167" s="3">
        <f t="shared" si="73"/>
        <v>40.283200000000001</v>
      </c>
    </row>
    <row r="2168" spans="1:13" ht="30.6" x14ac:dyDescent="0.25">
      <c r="A2168" s="2" t="s">
        <v>201</v>
      </c>
      <c r="B2168" s="2" t="s">
        <v>34</v>
      </c>
      <c r="C2168" s="3"/>
      <c r="D2168" s="3"/>
      <c r="E2168" s="3"/>
      <c r="F2168" s="3"/>
      <c r="G2168" s="3"/>
      <c r="H2168" s="3"/>
      <c r="I2168" s="3"/>
      <c r="J2168" s="3" t="str">
        <f t="shared" si="72"/>
        <v/>
      </c>
      <c r="K2168" s="3" t="str">
        <f t="array" ref="K2168">INDEX($J$3:$J$4464,MATCH(B2168&amp;"Rate of out-of-school adolescents of lower secondary school age, female (household survey data) (%)",$B$3:$B$4464&amp;$A$3:$A$4464,0))</f>
        <v/>
      </c>
      <c r="L2168" s="3" t="str">
        <f t="array" ref="L2168">(IF(ISBLANK(INDEX(Table34[Out-of-school adolescents (%) - lower secondary],MATCH(MAX(IF(Table34[Country]=B2168,Table34[Year],0)),IF(Table34[Country]=B2168,Table34[Year],"")))),"",INDEX(Table34[Out-of-school adolescents (%) - lower secondary],MATCH(MAX(IF(Table34[Country]=B2168,Table34[Year],0)),IF(Table34[Country]=B2168,Table34[Year],"")))*100))</f>
        <v/>
      </c>
      <c r="M2168" s="4" t="str">
        <f t="shared" si="73"/>
        <v/>
      </c>
    </row>
    <row r="2169" spans="1:13" ht="30.6" x14ac:dyDescent="0.25">
      <c r="A2169" s="2" t="s">
        <v>201</v>
      </c>
      <c r="B2169" s="2" t="s">
        <v>36</v>
      </c>
      <c r="C2169" s="3"/>
      <c r="D2169" s="3">
        <v>65.88109</v>
      </c>
      <c r="E2169" s="3">
        <v>66.360079999999996</v>
      </c>
      <c r="F2169" s="3"/>
      <c r="G2169" s="3"/>
      <c r="H2169" s="3"/>
      <c r="I2169" s="3"/>
      <c r="J2169" s="3">
        <f t="shared" si="72"/>
        <v>66.360079999999996</v>
      </c>
      <c r="K2169" s="3" t="str">
        <f t="array" ref="K2169">INDEX($J$3:$J$4464,MATCH(B2169&amp;"Rate of out-of-school adolescents of lower secondary school age, female (household survey data) (%)",$B$3:$B$4464&amp;$A$3:$A$4464,0))</f>
        <v/>
      </c>
      <c r="L2169" s="3">
        <f t="array" ref="L2169">(IF(ISERROR(INDEX(Table34[Out-of-school adolescents (%) - lower secondary],MATCH(MAX(IF(Table34[Country]=B2169,Table34[Year],0)),IF(Table34[Country]=B2169,Table34[Year],"")))),"",INDEX(Table34[Out-of-school adolescents (%) - lower secondary],MATCH(MAX(IF(Table34[Country]=B2169,Table34[Year],0)),IF(Table34[Country]=B2169,Table34[Year],"")))*100))</f>
        <v>35.697580000000002</v>
      </c>
      <c r="M2169" s="3">
        <f t="shared" si="73"/>
        <v>66.360079999999996</v>
      </c>
    </row>
    <row r="2170" spans="1:13" ht="30.6" x14ac:dyDescent="0.25">
      <c r="A2170" s="2" t="s">
        <v>201</v>
      </c>
      <c r="B2170" s="2" t="s">
        <v>37</v>
      </c>
      <c r="C2170" s="4"/>
      <c r="D2170" s="4"/>
      <c r="E2170" s="4"/>
      <c r="F2170" s="4"/>
      <c r="G2170" s="4"/>
      <c r="H2170" s="4"/>
      <c r="I2170" s="4"/>
      <c r="J2170" s="4" t="str">
        <f t="shared" si="72"/>
        <v/>
      </c>
      <c r="K2170" s="4">
        <f t="array" ref="K2170">INDEX($J$3:$J$4464,MATCH(B2170&amp;"Rate of out-of-school adolescents of lower secondary school age, female (household survey data) (%)",$B$3:$B$4464&amp;$A$3:$A$4464,0))</f>
        <v>48.907119999999999</v>
      </c>
      <c r="L2170" s="4">
        <f t="array" ref="L2170">(IF(ISERROR(INDEX(Table34[Out-of-school adolescents (%) - lower secondary],MATCH(MAX(IF(Table34[Country]=B2170,Table34[Year],0)),IF(Table34[Country]=B2170,Table34[Year],"")))),"",INDEX(Table34[Out-of-school adolescents (%) - lower secondary],MATCH(MAX(IF(Table34[Country]=B2170,Table34[Year],0)),IF(Table34[Country]=B2170,Table34[Year],"")))*100))</f>
        <v>56.554680000000005</v>
      </c>
      <c r="M2170" s="4">
        <f t="shared" si="73"/>
        <v>48.907119999999999</v>
      </c>
    </row>
    <row r="2171" spans="1:13" ht="30.6" x14ac:dyDescent="0.25">
      <c r="A2171" s="2" t="s">
        <v>201</v>
      </c>
      <c r="B2171" s="2" t="s">
        <v>38</v>
      </c>
      <c r="C2171" s="3"/>
      <c r="D2171" s="3">
        <v>1.6327199999999999</v>
      </c>
      <c r="E2171" s="3">
        <v>2.86896</v>
      </c>
      <c r="F2171" s="3">
        <v>3.2222</v>
      </c>
      <c r="G2171" s="3">
        <v>3.3979699999999999</v>
      </c>
      <c r="H2171" s="3">
        <v>4.7882999999999996</v>
      </c>
      <c r="I2171" s="3"/>
      <c r="J2171" s="3">
        <f t="shared" si="72"/>
        <v>4.7882999999999996</v>
      </c>
      <c r="K2171" s="3" t="str">
        <f t="array" ref="K2171">INDEX($J$3:$J$4464,MATCH(B2171&amp;"Rate of out-of-school adolescents of lower secondary school age, female (household survey data) (%)",$B$3:$B$4464&amp;$A$3:$A$4464,0))</f>
        <v/>
      </c>
      <c r="L2171" s="3">
        <f t="array" ref="L2171">(IF(ISERROR(INDEX(Table34[Out-of-school adolescents (%) - lower secondary],MATCH(MAX(IF(Table34[Country]=B2171,Table34[Year],0)),IF(Table34[Country]=B2171,Table34[Year],"")))),"",INDEX(Table34[Out-of-school adolescents (%) - lower secondary],MATCH(MAX(IF(Table34[Country]=B2171,Table34[Year],0)),IF(Table34[Country]=B2171,Table34[Year],"")))*100))</f>
        <v>1.71241</v>
      </c>
      <c r="M2171" s="3">
        <f t="shared" si="73"/>
        <v>4.7882999999999996</v>
      </c>
    </row>
    <row r="2172" spans="1:13" ht="30.6" x14ac:dyDescent="0.25">
      <c r="A2172" s="2" t="s">
        <v>201</v>
      </c>
      <c r="B2172" s="2" t="s">
        <v>39</v>
      </c>
      <c r="C2172" s="4"/>
      <c r="D2172" s="4"/>
      <c r="E2172" s="4"/>
      <c r="F2172" s="4"/>
      <c r="G2172" s="4"/>
      <c r="H2172" s="4"/>
      <c r="I2172" s="4"/>
      <c r="J2172" s="4" t="str">
        <f t="shared" si="72"/>
        <v/>
      </c>
      <c r="K2172" s="4" t="str">
        <f t="array" ref="K2172">INDEX($J$3:$J$4464,MATCH(B2172&amp;"Rate of out-of-school adolescents of lower secondary school age, female (household survey data) (%)",$B$3:$B$4464&amp;$A$3:$A$4464,0))</f>
        <v/>
      </c>
      <c r="L2172" s="4">
        <f t="array" ref="L2172">(IF(ISERROR(INDEX(Table34[Out-of-school adolescents (%) - lower secondary],MATCH(MAX(IF(Table34[Country]=B2172,Table34[Year],0)),IF(Table34[Country]=B2172,Table34[Year],"")))),"",INDEX(Table34[Out-of-school adolescents (%) - lower secondary],MATCH(MAX(IF(Table34[Country]=B2172,Table34[Year],0)),IF(Table34[Country]=B2172,Table34[Year],"")))*100))</f>
        <v>5.0435400000000001</v>
      </c>
      <c r="M2172" s="4">
        <f t="shared" si="73"/>
        <v>5.0435400000000001</v>
      </c>
    </row>
    <row r="2173" spans="1:13" ht="30.6" x14ac:dyDescent="0.25">
      <c r="A2173" s="2" t="s">
        <v>201</v>
      </c>
      <c r="B2173" s="2" t="s">
        <v>40</v>
      </c>
      <c r="C2173" s="3"/>
      <c r="D2173" s="3"/>
      <c r="E2173" s="3"/>
      <c r="F2173" s="3"/>
      <c r="G2173" s="3">
        <v>2.20289</v>
      </c>
      <c r="H2173" s="3">
        <v>4.7947499999999996</v>
      </c>
      <c r="I2173" s="3"/>
      <c r="J2173" s="3">
        <f t="shared" si="72"/>
        <v>4.7947499999999996</v>
      </c>
      <c r="K2173" s="3">
        <f t="array" ref="K2173">INDEX($J$3:$J$4464,MATCH(B2173&amp;"Rate of out-of-school adolescents of lower secondary school age, female (household survey data) (%)",$B$3:$B$4464&amp;$A$3:$A$4464,0))</f>
        <v>2.64527</v>
      </c>
      <c r="L2173" s="3">
        <f t="array" ref="L2173">(IF(ISERROR(INDEX(Table34[Out-of-school adolescents (%) - lower secondary],MATCH(MAX(IF(Table34[Country]=B2173,Table34[Year],0)),IF(Table34[Country]=B2173,Table34[Year],"")))),"",INDEX(Table34[Out-of-school adolescents (%) - lower secondary],MATCH(MAX(IF(Table34[Country]=B2173,Table34[Year],0)),IF(Table34[Country]=B2173,Table34[Year],"")))*100))</f>
        <v>3.1468500000000001</v>
      </c>
      <c r="M2173" s="3">
        <f t="shared" si="73"/>
        <v>4.7947499999999996</v>
      </c>
    </row>
    <row r="2174" spans="1:13" ht="30.6" x14ac:dyDescent="0.25">
      <c r="A2174" s="2" t="s">
        <v>201</v>
      </c>
      <c r="B2174" s="2" t="s">
        <v>41</v>
      </c>
      <c r="C2174" s="4"/>
      <c r="D2174" s="4"/>
      <c r="E2174" s="4"/>
      <c r="F2174" s="4">
        <v>27.10858</v>
      </c>
      <c r="G2174" s="4"/>
      <c r="H2174" s="4"/>
      <c r="I2174" s="4"/>
      <c r="J2174" s="4">
        <f t="shared" si="72"/>
        <v>27.10858</v>
      </c>
      <c r="K2174" s="4" t="str">
        <f t="array" ref="K2174">INDEX($J$3:$J$4464,MATCH(B2174&amp;"Rate of out-of-school adolescents of lower secondary school age, female (household survey data) (%)",$B$3:$B$4464&amp;$A$3:$A$4464,0))</f>
        <v/>
      </c>
      <c r="L2174" s="4">
        <f t="array" ref="L2174">(IF(ISERROR(INDEX(Table34[Out-of-school adolescents (%) - lower secondary],MATCH(MAX(IF(Table34[Country]=B2174,Table34[Year],0)),IF(Table34[Country]=B2174,Table34[Year],"")))),"",INDEX(Table34[Out-of-school adolescents (%) - lower secondary],MATCH(MAX(IF(Table34[Country]=B2174,Table34[Year],0)),IF(Table34[Country]=B2174,Table34[Year],"")))*100))</f>
        <v>10.82227</v>
      </c>
      <c r="M2174" s="4">
        <f t="shared" si="73"/>
        <v>27.10858</v>
      </c>
    </row>
    <row r="2175" spans="1:13" ht="30.6" x14ac:dyDescent="0.25">
      <c r="A2175" s="2" t="s">
        <v>201</v>
      </c>
      <c r="B2175" s="2" t="s">
        <v>42</v>
      </c>
      <c r="C2175" s="3"/>
      <c r="D2175" s="3"/>
      <c r="E2175" s="3"/>
      <c r="F2175" s="3"/>
      <c r="G2175" s="3"/>
      <c r="H2175" s="3"/>
      <c r="I2175" s="3"/>
      <c r="J2175" s="3" t="str">
        <f t="shared" si="72"/>
        <v/>
      </c>
      <c r="K2175" s="3">
        <f t="array" ref="K2175">INDEX($J$3:$J$4464,MATCH(B2175&amp;"Rate of out-of-school adolescents of lower secondary school age, female (household survey data) (%)",$B$3:$B$4464&amp;$A$3:$A$4464,0))</f>
        <v>11.357889999999999</v>
      </c>
      <c r="L2175" s="3">
        <f t="array" ref="L2175">(IF(ISERROR(INDEX(Table34[Out-of-school adolescents (%) - lower secondary],MATCH(MAX(IF(Table34[Country]=B2175,Table34[Year],0)),IF(Table34[Country]=B2175,Table34[Year],"")))),"",INDEX(Table34[Out-of-school adolescents (%) - lower secondary],MATCH(MAX(IF(Table34[Country]=B2175,Table34[Year],0)),IF(Table34[Country]=B2175,Table34[Year],"")))*100))</f>
        <v>11.235910000000001</v>
      </c>
      <c r="M2175" s="3">
        <f t="shared" si="73"/>
        <v>11.357889999999999</v>
      </c>
    </row>
    <row r="2176" spans="1:13" ht="30.6" x14ac:dyDescent="0.25">
      <c r="A2176" s="2" t="s">
        <v>201</v>
      </c>
      <c r="B2176" s="2" t="s">
        <v>43</v>
      </c>
      <c r="C2176" s="4"/>
      <c r="D2176" s="4">
        <v>8.3880599999999994</v>
      </c>
      <c r="E2176" s="4">
        <v>8.4367199999999993</v>
      </c>
      <c r="F2176" s="4">
        <v>6.5657800000000002</v>
      </c>
      <c r="G2176" s="4">
        <v>6.0081600000000002</v>
      </c>
      <c r="H2176" s="4">
        <v>8.3843499999999995</v>
      </c>
      <c r="I2176" s="4"/>
      <c r="J2176" s="4">
        <f t="shared" si="72"/>
        <v>8.3843499999999995</v>
      </c>
      <c r="K2176" s="4">
        <f t="array" ref="K2176">INDEX($J$3:$J$4464,MATCH(B2176&amp;"Rate of out-of-school adolescents of lower secondary school age, female (household survey data) (%)",$B$3:$B$4464&amp;$A$3:$A$4464,0))</f>
        <v>8.1036699999999993</v>
      </c>
      <c r="L2176" s="4">
        <f t="array" ref="L2176">(IF(ISERROR(INDEX(Table34[Out-of-school adolescents (%) - lower secondary],MATCH(MAX(IF(Table34[Country]=B2176,Table34[Year],0)),IF(Table34[Country]=B2176,Table34[Year],"")))),"",INDEX(Table34[Out-of-school adolescents (%) - lower secondary],MATCH(MAX(IF(Table34[Country]=B2176,Table34[Year],0)),IF(Table34[Country]=B2176,Table34[Year],"")))*100))</f>
        <v>9.7925500000000003</v>
      </c>
      <c r="M2176" s="4">
        <f t="shared" si="73"/>
        <v>8.3843499999999995</v>
      </c>
    </row>
    <row r="2177" spans="1:13" ht="30.6" x14ac:dyDescent="0.25">
      <c r="A2177" s="2" t="s">
        <v>201</v>
      </c>
      <c r="B2177" s="2" t="s">
        <v>44</v>
      </c>
      <c r="C2177" s="3"/>
      <c r="D2177" s="3"/>
      <c r="E2177" s="3"/>
      <c r="F2177" s="3"/>
      <c r="G2177" s="3"/>
      <c r="H2177" s="3"/>
      <c r="I2177" s="3"/>
      <c r="J2177" s="3" t="str">
        <f t="shared" si="72"/>
        <v/>
      </c>
      <c r="K2177" s="3">
        <f t="array" ref="K2177">INDEX($J$3:$J$4464,MATCH(B2177&amp;"Rate of out-of-school adolescents of lower secondary school age, female (household survey data) (%)",$B$3:$B$4464&amp;$A$3:$A$4464,0))</f>
        <v>46.606549999999999</v>
      </c>
      <c r="L2177" s="3">
        <f t="array" ref="L2177">(IF(ISERROR(INDEX(Table34[Out-of-school adolescents (%) - lower secondary],MATCH(MAX(IF(Table34[Country]=B2177,Table34[Year],0)),IF(Table34[Country]=B2177,Table34[Year],"")))),"",INDEX(Table34[Out-of-school adolescents (%) - lower secondary],MATCH(MAX(IF(Table34[Country]=B2177,Table34[Year],0)),IF(Table34[Country]=B2177,Table34[Year],"")))*100))</f>
        <v>50.217469999999999</v>
      </c>
      <c r="M2177" s="3">
        <f t="shared" si="73"/>
        <v>46.606549999999999</v>
      </c>
    </row>
    <row r="2178" spans="1:13" ht="30.6" x14ac:dyDescent="0.25">
      <c r="A2178" s="2" t="s">
        <v>201</v>
      </c>
      <c r="B2178" s="2" t="s">
        <v>45</v>
      </c>
      <c r="C2178" s="4"/>
      <c r="D2178" s="4"/>
      <c r="E2178" s="4"/>
      <c r="F2178" s="4">
        <v>1.1844600000000001</v>
      </c>
      <c r="G2178" s="4">
        <v>0.69116999999999995</v>
      </c>
      <c r="H2178" s="4"/>
      <c r="I2178" s="4"/>
      <c r="J2178" s="4">
        <f t="shared" si="72"/>
        <v>0.69116999999999995</v>
      </c>
      <c r="K2178" s="4" t="str">
        <f t="array" ref="K2178">INDEX($J$3:$J$4464,MATCH(B2178&amp;"Rate of out-of-school adolescents of lower secondary school age, female (household survey data) (%)",$B$3:$B$4464&amp;$A$3:$A$4464,0))</f>
        <v/>
      </c>
      <c r="L2178" s="4" t="str">
        <f t="array" ref="L2178">(IF(ISBLANK(INDEX(Table34[Out-of-school adolescents (%) - lower secondary],MATCH(MAX(IF(Table34[Country]=B2178,Table34[Year],0)),IF(Table34[Country]=B2178,Table34[Year],"")))),"",INDEX(Table34[Out-of-school adolescents (%) - lower secondary],MATCH(MAX(IF(Table34[Country]=B2178,Table34[Year],0)),IF(Table34[Country]=B2178,Table34[Year],"")))*100))</f>
        <v/>
      </c>
      <c r="M2178" s="4">
        <f t="shared" si="73"/>
        <v>0.69116999999999995</v>
      </c>
    </row>
    <row r="2179" spans="1:13" ht="30.6" x14ac:dyDescent="0.25">
      <c r="A2179" s="2" t="s">
        <v>201</v>
      </c>
      <c r="B2179" s="2" t="s">
        <v>46</v>
      </c>
      <c r="C2179" s="3">
        <v>3.7800799999999999</v>
      </c>
      <c r="D2179" s="3">
        <v>1.48261</v>
      </c>
      <c r="E2179" s="3"/>
      <c r="F2179" s="3">
        <v>0.26117000000000001</v>
      </c>
      <c r="G2179" s="3">
        <v>8.0850000000000005E-2</v>
      </c>
      <c r="H2179" s="3">
        <v>0.76231000000000004</v>
      </c>
      <c r="I2179" s="3"/>
      <c r="J2179" s="3">
        <f t="shared" si="72"/>
        <v>0.76231000000000004</v>
      </c>
      <c r="K2179" s="3" t="str">
        <f t="array" ref="K2179">INDEX($J$3:$J$4464,MATCH(B2179&amp;"Rate of out-of-school adolescents of lower secondary school age, female (household survey data) (%)",$B$3:$B$4464&amp;$A$3:$A$4464,0))</f>
        <v/>
      </c>
      <c r="L2179" s="3" t="str">
        <f t="array" ref="L2179">(IF(ISERROR(INDEX(Table34[Out-of-school adolescents (%) - lower secondary],MATCH(MAX(IF(Table34[Country]=B2179,Table34[Year],0)),IF(Table34[Country]=B2179,Table34[Year],"")))),"",INDEX(Table34[Out-of-school adolescents (%) - lower secondary],MATCH(MAX(IF(Table34[Country]=B2179,Table34[Year],0)),IF(Table34[Country]=B2179,Table34[Year],"")))*100))</f>
        <v/>
      </c>
      <c r="M2179" s="3">
        <f t="shared" si="73"/>
        <v>0.76231000000000004</v>
      </c>
    </row>
    <row r="2180" spans="1:13" ht="30.6" x14ac:dyDescent="0.25">
      <c r="A2180" s="2" t="s">
        <v>201</v>
      </c>
      <c r="B2180" s="2" t="s">
        <v>47</v>
      </c>
      <c r="C2180" s="4">
        <v>3.8372999999999999</v>
      </c>
      <c r="D2180" s="4">
        <v>4.0703800000000001</v>
      </c>
      <c r="E2180" s="4">
        <v>0.64956999999999998</v>
      </c>
      <c r="F2180" s="4"/>
      <c r="G2180" s="4"/>
      <c r="H2180" s="4">
        <v>1.90404</v>
      </c>
      <c r="I2180" s="4"/>
      <c r="J2180" s="4">
        <f t="shared" si="72"/>
        <v>1.90404</v>
      </c>
      <c r="K2180" s="4" t="str">
        <f t="array" ref="K2180">INDEX($J$3:$J$4464,MATCH(B2180&amp;"Rate of out-of-school adolescents of lower secondary school age, female (household survey data) (%)",$B$3:$B$4464&amp;$A$3:$A$4464,0))</f>
        <v/>
      </c>
      <c r="L2180" s="4" t="str">
        <f t="array" ref="L2180">(IF(ISBLANK(INDEX(Table34[Out-of-school adolescents (%) - lower secondary],MATCH(MAX(IF(Table34[Country]=B2180,Table34[Year],0)),IF(Table34[Country]=B2180,Table34[Year],"")))),"",INDEX(Table34[Out-of-school adolescents (%) - lower secondary],MATCH(MAX(IF(Table34[Country]=B2180,Table34[Year],0)),IF(Table34[Country]=B2180,Table34[Year],"")))*100))</f>
        <v/>
      </c>
      <c r="M2180" s="4">
        <f t="shared" si="73"/>
        <v>1.90404</v>
      </c>
    </row>
    <row r="2181" spans="1:13" ht="30.6" x14ac:dyDescent="0.25">
      <c r="A2181" s="2" t="s">
        <v>201</v>
      </c>
      <c r="B2181" s="2" t="s">
        <v>48</v>
      </c>
      <c r="C2181" s="3"/>
      <c r="D2181" s="3"/>
      <c r="E2181" s="3"/>
      <c r="F2181" s="3"/>
      <c r="G2181" s="3"/>
      <c r="H2181" s="3"/>
      <c r="I2181" s="3"/>
      <c r="J2181" s="3" t="str">
        <f t="shared" si="72"/>
        <v/>
      </c>
      <c r="K2181" s="3" t="str">
        <f t="array" ref="K2181">INDEX($J$3:$J$4464,MATCH(B2181&amp;"Rate of out-of-school adolescents of lower secondary school age, female (household survey data) (%)",$B$3:$B$4464&amp;$A$3:$A$4464,0))</f>
        <v/>
      </c>
      <c r="L2181" s="3" t="str">
        <f t="array" ref="L2181">(IF(ISBLANK(INDEX(Table34[Out-of-school adolescents (%) - lower secondary],MATCH(MAX(IF(Table34[Country]=B2181,Table34[Year],0)),IF(Table34[Country]=B2181,Table34[Year],"")))),"",INDEX(Table34[Out-of-school adolescents (%) - lower secondary],MATCH(MAX(IF(Table34[Country]=B2181,Table34[Year],0)),IF(Table34[Country]=B2181,Table34[Year],"")))*100))</f>
        <v/>
      </c>
      <c r="M2181" s="3" t="str">
        <f t="shared" si="73"/>
        <v/>
      </c>
    </row>
    <row r="2182" spans="1:13" ht="30.6" x14ac:dyDescent="0.25">
      <c r="A2182" s="2" t="s">
        <v>201</v>
      </c>
      <c r="B2182" s="2" t="s">
        <v>49</v>
      </c>
      <c r="C2182" s="4"/>
      <c r="D2182" s="4"/>
      <c r="E2182" s="4"/>
      <c r="F2182" s="4"/>
      <c r="G2182" s="4"/>
      <c r="H2182" s="4">
        <v>4.3978000000000002</v>
      </c>
      <c r="I2182" s="4"/>
      <c r="J2182" s="4">
        <f t="shared" si="72"/>
        <v>4.3978000000000002</v>
      </c>
      <c r="K2182" s="4" t="str">
        <f t="array" ref="K2182">INDEX($J$3:$J$4464,MATCH(B2182&amp;"Rate of out-of-school adolescents of lower secondary school age, female (household survey data) (%)",$B$3:$B$4464&amp;$A$3:$A$4464,0))</f>
        <v/>
      </c>
      <c r="L2182" s="4" t="str">
        <f t="array" ref="L2182">(IF(ISERROR(INDEX(Table34[Out-of-school adolescents (%) - lower secondary],MATCH(MAX(IF(Table34[Country]=B2182,Table34[Year],0)),IF(Table34[Country]=B2182,Table34[Year],"")))),"",INDEX(Table34[Out-of-school adolescents (%) - lower secondary],MATCH(MAX(IF(Table34[Country]=B2182,Table34[Year],0)),IF(Table34[Country]=B2182,Table34[Year],"")))*100))</f>
        <v/>
      </c>
      <c r="M2182" s="4">
        <f t="shared" si="73"/>
        <v>4.3978000000000002</v>
      </c>
    </row>
    <row r="2183" spans="1:13" ht="30.6" x14ac:dyDescent="0.25">
      <c r="A2183" s="2" t="s">
        <v>201</v>
      </c>
      <c r="B2183" s="2" t="s">
        <v>50</v>
      </c>
      <c r="C2183" s="3"/>
      <c r="D2183" s="3"/>
      <c r="E2183" s="3"/>
      <c r="F2183" s="3"/>
      <c r="G2183" s="3"/>
      <c r="H2183" s="3"/>
      <c r="I2183" s="3"/>
      <c r="J2183" s="3" t="str">
        <f t="shared" si="72"/>
        <v/>
      </c>
      <c r="K2183" s="3">
        <f t="array" ref="K2183">INDEX($J$3:$J$4464,MATCH(B2183&amp;"Rate of out-of-school adolescents of lower secondary school age, female (household survey data) (%)",$B$3:$B$4464&amp;$A$3:$A$4464,0))</f>
        <v>14.11337</v>
      </c>
      <c r="L2183" s="3">
        <f t="array" ref="L2183">(IF(ISERROR(INDEX(Table34[Out-of-school adolescents (%) - lower secondary],MATCH(MAX(IF(Table34[Country]=B2183,Table34[Year],0)),IF(Table34[Country]=B2183,Table34[Year],"")))),"",INDEX(Table34[Out-of-school adolescents (%) - lower secondary],MATCH(MAX(IF(Table34[Country]=B2183,Table34[Year],0)),IF(Table34[Country]=B2183,Table34[Year],"")))*100))</f>
        <v>11.06484</v>
      </c>
      <c r="M2183" s="3">
        <f t="shared" si="73"/>
        <v>14.11337</v>
      </c>
    </row>
    <row r="2184" spans="1:13" ht="30.6" x14ac:dyDescent="0.25">
      <c r="A2184" s="2" t="s">
        <v>201</v>
      </c>
      <c r="B2184" s="2" t="s">
        <v>51</v>
      </c>
      <c r="C2184" s="4"/>
      <c r="D2184" s="4">
        <v>0.16947999999999999</v>
      </c>
      <c r="E2184" s="4">
        <v>2.3224</v>
      </c>
      <c r="F2184" s="4">
        <v>2.4455100000000001</v>
      </c>
      <c r="G2184" s="4">
        <v>2.1063000000000001</v>
      </c>
      <c r="H2184" s="4">
        <v>1.3249200000000001</v>
      </c>
      <c r="I2184" s="4"/>
      <c r="J2184" s="4">
        <f t="shared" si="72"/>
        <v>1.3249200000000001</v>
      </c>
      <c r="K2184" s="4" t="str">
        <f t="array" ref="K2184">INDEX($J$3:$J$4464,MATCH(B2184&amp;"Rate of out-of-school adolescents of lower secondary school age, female (household survey data) (%)",$B$3:$B$4464&amp;$A$3:$A$4464,0))</f>
        <v/>
      </c>
      <c r="L2184" s="4" t="str">
        <f t="array" ref="L2184">(IF(ISBLANK(INDEX(Table34[Out-of-school adolescents (%) - lower secondary],MATCH(MAX(IF(Table34[Country]=B2184,Table34[Year],0)),IF(Table34[Country]=B2184,Table34[Year],"")))),"",INDEX(Table34[Out-of-school adolescents (%) - lower secondary],MATCH(MAX(IF(Table34[Country]=B2184,Table34[Year],0)),IF(Table34[Country]=B2184,Table34[Year],"")))*100))</f>
        <v/>
      </c>
      <c r="M2184" s="4">
        <f t="shared" si="73"/>
        <v>1.3249200000000001</v>
      </c>
    </row>
    <row r="2185" spans="1:13" ht="30.6" x14ac:dyDescent="0.25">
      <c r="A2185" s="2" t="s">
        <v>201</v>
      </c>
      <c r="B2185" s="2" t="s">
        <v>52</v>
      </c>
      <c r="C2185" s="3"/>
      <c r="D2185" s="3"/>
      <c r="E2185" s="3"/>
      <c r="F2185" s="3"/>
      <c r="G2185" s="3"/>
      <c r="H2185" s="3"/>
      <c r="I2185" s="3"/>
      <c r="J2185" s="3" t="str">
        <f t="shared" si="72"/>
        <v/>
      </c>
      <c r="K2185" s="3" t="str">
        <f t="array" ref="K2185">INDEX($J$3:$J$4464,MATCH(B2185&amp;"Rate of out-of-school adolescents of lower secondary school age, female (household survey data) (%)",$B$3:$B$4464&amp;$A$3:$A$4464,0))</f>
        <v/>
      </c>
      <c r="L2185" s="3" t="str">
        <f t="array" ref="L2185">(IF(ISERROR(INDEX(Table34[Out-of-school adolescents (%) - lower secondary],MATCH(MAX(IF(Table34[Country]=B2185,Table34[Year],0)),IF(Table34[Country]=B2185,Table34[Year],"")))),"",INDEX(Table34[Out-of-school adolescents (%) - lower secondary],MATCH(MAX(IF(Table34[Country]=B2185,Table34[Year],0)),IF(Table34[Country]=B2185,Table34[Year],"")))*100))</f>
        <v/>
      </c>
      <c r="M2185" s="3" t="str">
        <f t="shared" si="73"/>
        <v/>
      </c>
    </row>
    <row r="2186" spans="1:13" ht="30.6" x14ac:dyDescent="0.25">
      <c r="A2186" s="2" t="s">
        <v>201</v>
      </c>
      <c r="B2186" s="2" t="s">
        <v>53</v>
      </c>
      <c r="C2186" s="4">
        <v>8.8742400000000004</v>
      </c>
      <c r="D2186" s="4">
        <v>8.5519400000000001</v>
      </c>
      <c r="E2186" s="4"/>
      <c r="F2186" s="4"/>
      <c r="G2186" s="4"/>
      <c r="H2186" s="4"/>
      <c r="I2186" s="4"/>
      <c r="J2186" s="4">
        <f t="shared" si="72"/>
        <v>8.5519400000000001</v>
      </c>
      <c r="K2186" s="4" t="str">
        <f t="array" ref="K2186">INDEX($J$3:$J$4464,MATCH(B2186&amp;"Rate of out-of-school adolescents of lower secondary school age, female (household survey data) (%)",$B$3:$B$4464&amp;$A$3:$A$4464,0))</f>
        <v/>
      </c>
      <c r="L2186" s="4" t="str">
        <f t="array" ref="L2186">(IF(ISERROR(INDEX(Table34[Out-of-school adolescents (%) - lower secondary],MATCH(MAX(IF(Table34[Country]=B2186,Table34[Year],0)),IF(Table34[Country]=B2186,Table34[Year],"")))),"",INDEX(Table34[Out-of-school adolescents (%) - lower secondary],MATCH(MAX(IF(Table34[Country]=B2186,Table34[Year],0)),IF(Table34[Country]=B2186,Table34[Year],"")))*100))</f>
        <v/>
      </c>
      <c r="M2186" s="4">
        <f t="shared" si="73"/>
        <v>8.5519400000000001</v>
      </c>
    </row>
    <row r="2187" spans="1:13" ht="30.6" x14ac:dyDescent="0.25">
      <c r="A2187" s="2" t="s">
        <v>201</v>
      </c>
      <c r="B2187" s="2" t="s">
        <v>54</v>
      </c>
      <c r="C2187" s="3">
        <v>11.31531</v>
      </c>
      <c r="D2187" s="3">
        <v>9.2317</v>
      </c>
      <c r="E2187" s="3">
        <v>9.3137000000000008</v>
      </c>
      <c r="F2187" s="3">
        <v>5.4166800000000004</v>
      </c>
      <c r="G2187" s="3">
        <v>5.9721399999999996</v>
      </c>
      <c r="H2187" s="3">
        <v>6.1597499999999998</v>
      </c>
      <c r="I2187" s="3"/>
      <c r="J2187" s="3">
        <f t="shared" si="72"/>
        <v>6.1597499999999998</v>
      </c>
      <c r="K2187" s="3">
        <f t="array" ref="K2187">INDEX($J$3:$J$4464,MATCH(B2187&amp;"Rate of out-of-school adolescents of lower secondary school age, female (household survey data) (%)",$B$3:$B$4464&amp;$A$3:$A$4464,0))</f>
        <v>1.7450600000000001</v>
      </c>
      <c r="L2187" s="3">
        <f t="array" ref="L2187">(IF(ISERROR(INDEX(Table34[Out-of-school adolescents (%) - lower secondary],MATCH(MAX(IF(Table34[Country]=B2187,Table34[Year],0)),IF(Table34[Country]=B2187,Table34[Year],"")))),"",INDEX(Table34[Out-of-school adolescents (%) - lower secondary],MATCH(MAX(IF(Table34[Country]=B2187,Table34[Year],0)),IF(Table34[Country]=B2187,Table34[Year],"")))*100))</f>
        <v>2.31881</v>
      </c>
      <c r="M2187" s="3">
        <f t="shared" si="73"/>
        <v>6.1597499999999998</v>
      </c>
    </row>
    <row r="2188" spans="1:13" ht="30.6" x14ac:dyDescent="0.25">
      <c r="A2188" s="2" t="s">
        <v>201</v>
      </c>
      <c r="B2188" s="2" t="s">
        <v>55</v>
      </c>
      <c r="C2188" s="4">
        <v>6.5133099999999997</v>
      </c>
      <c r="D2188" s="4">
        <v>5.8636600000000003</v>
      </c>
      <c r="E2188" s="4">
        <v>1.2709999999999999</v>
      </c>
      <c r="F2188" s="4"/>
      <c r="G2188" s="4"/>
      <c r="H2188" s="4"/>
      <c r="I2188" s="4"/>
      <c r="J2188" s="4">
        <f t="shared" si="72"/>
        <v>1.2709999999999999</v>
      </c>
      <c r="K2188" s="4" t="str">
        <f t="array" ref="K2188">INDEX($J$3:$J$4464,MATCH(B2188&amp;"Rate of out-of-school adolescents of lower secondary school age, female (household survey data) (%)",$B$3:$B$4464&amp;$A$3:$A$4464,0))</f>
        <v/>
      </c>
      <c r="L2188" s="4">
        <f t="array" ref="L2188">(IF(ISERROR(INDEX(Table34[Out-of-school adolescents (%) - lower secondary],MATCH(MAX(IF(Table34[Country]=B2188,Table34[Year],0)),IF(Table34[Country]=B2188,Table34[Year],"")))),"",INDEX(Table34[Out-of-school adolescents (%) - lower secondary],MATCH(MAX(IF(Table34[Country]=B2188,Table34[Year],0)),IF(Table34[Country]=B2188,Table34[Year],"")))*100))</f>
        <v>4.4534700000000003</v>
      </c>
      <c r="M2188" s="4">
        <f t="shared" si="73"/>
        <v>1.2709999999999999</v>
      </c>
    </row>
    <row r="2189" spans="1:13" ht="30.6" x14ac:dyDescent="0.25">
      <c r="A2189" s="2" t="s">
        <v>201</v>
      </c>
      <c r="B2189" s="2" t="s">
        <v>56</v>
      </c>
      <c r="C2189" s="3"/>
      <c r="D2189" s="3"/>
      <c r="E2189" s="3"/>
      <c r="F2189" s="3"/>
      <c r="G2189" s="3">
        <v>4.6775200000000003</v>
      </c>
      <c r="H2189" s="3"/>
      <c r="I2189" s="3"/>
      <c r="J2189" s="3">
        <f t="shared" si="72"/>
        <v>4.6775200000000003</v>
      </c>
      <c r="K2189" s="3">
        <f t="array" ref="K2189">INDEX($J$3:$J$4464,MATCH(B2189&amp;"Rate of out-of-school adolescents of lower secondary school age, female (household survey data) (%)",$B$3:$B$4464&amp;$A$3:$A$4464,0))</f>
        <v>10.95942</v>
      </c>
      <c r="L2189" s="3">
        <f t="array" ref="L2189">(IF(ISERROR(INDEX(Table34[Out-of-school adolescents (%) - lower secondary],MATCH(MAX(IF(Table34[Country]=B2189,Table34[Year],0)),IF(Table34[Country]=B2189,Table34[Year],"")))),"",INDEX(Table34[Out-of-school adolescents (%) - lower secondary],MATCH(MAX(IF(Table34[Country]=B2189,Table34[Year],0)),IF(Table34[Country]=B2189,Table34[Year],"")))*100))</f>
        <v>10.93872</v>
      </c>
      <c r="M2189" s="3">
        <f t="shared" si="73"/>
        <v>4.6775200000000003</v>
      </c>
    </row>
    <row r="2190" spans="1:13" ht="30.6" x14ac:dyDescent="0.25">
      <c r="A2190" s="2" t="s">
        <v>201</v>
      </c>
      <c r="B2190" s="2" t="s">
        <v>57</v>
      </c>
      <c r="C2190" s="4"/>
      <c r="D2190" s="4"/>
      <c r="E2190" s="4"/>
      <c r="F2190" s="4"/>
      <c r="G2190" s="4"/>
      <c r="H2190" s="4">
        <v>2.87703</v>
      </c>
      <c r="I2190" s="4"/>
      <c r="J2190" s="4">
        <f t="shared" si="72"/>
        <v>2.87703</v>
      </c>
      <c r="K2190" s="4" t="str">
        <f t="array" ref="K2190">INDEX($J$3:$J$4464,MATCH(B2190&amp;"Rate of out-of-school adolescents of lower secondary school age, female (household survey data) (%)",$B$3:$B$4464&amp;$A$3:$A$4464,0))</f>
        <v/>
      </c>
      <c r="L2190" s="4" t="str">
        <f t="array" ref="L2190">(IF(ISERROR(INDEX(Table34[Out-of-school adolescents (%) - lower secondary],MATCH(MAX(IF(Table34[Country]=B2190,Table34[Year],0)),IF(Table34[Country]=B2190,Table34[Year],"")))),"",INDEX(Table34[Out-of-school adolescents (%) - lower secondary],MATCH(MAX(IF(Table34[Country]=B2190,Table34[Year],0)),IF(Table34[Country]=B2190,Table34[Year],"")))*100))</f>
        <v/>
      </c>
      <c r="M2190" s="4">
        <f t="shared" si="73"/>
        <v>2.87703</v>
      </c>
    </row>
    <row r="2191" spans="1:13" ht="30.6" x14ac:dyDescent="0.25">
      <c r="A2191" s="2" t="s">
        <v>201</v>
      </c>
      <c r="B2191" s="2" t="s">
        <v>58</v>
      </c>
      <c r="C2191" s="3"/>
      <c r="D2191" s="3"/>
      <c r="E2191" s="3"/>
      <c r="F2191" s="3"/>
      <c r="G2191" s="3"/>
      <c r="H2191" s="3"/>
      <c r="I2191" s="3"/>
      <c r="J2191" s="3" t="str">
        <f t="shared" si="72"/>
        <v/>
      </c>
      <c r="K2191" s="3" t="str">
        <f t="array" ref="K2191">INDEX($J$3:$J$4464,MATCH(B2191&amp;"Rate of out-of-school adolescents of lower secondary school age, female (household survey data) (%)",$B$3:$B$4464&amp;$A$3:$A$4464,0))</f>
        <v/>
      </c>
      <c r="L2191" s="3" t="str">
        <f t="array" ref="L2191">(IF(ISERROR(INDEX(Table34[Out-of-school adolescents (%) - lower secondary],MATCH(MAX(IF(Table34[Country]=B2191,Table34[Year],0)),IF(Table34[Country]=B2191,Table34[Year],"")))),"",INDEX(Table34[Out-of-school adolescents (%) - lower secondary],MATCH(MAX(IF(Table34[Country]=B2191,Table34[Year],0)),IF(Table34[Country]=B2191,Table34[Year],"")))*100))</f>
        <v/>
      </c>
      <c r="M2191" s="3" t="str">
        <f t="shared" si="73"/>
        <v/>
      </c>
    </row>
    <row r="2192" spans="1:13" ht="30.6" x14ac:dyDescent="0.25">
      <c r="A2192" s="2" t="s">
        <v>201</v>
      </c>
      <c r="B2192" s="2" t="s">
        <v>59</v>
      </c>
      <c r="C2192" s="4">
        <v>59.814999999999998</v>
      </c>
      <c r="D2192" s="4">
        <v>60.310450000000003</v>
      </c>
      <c r="E2192" s="4">
        <v>61.584940000000003</v>
      </c>
      <c r="F2192" s="4">
        <v>65.387450000000001</v>
      </c>
      <c r="G2192" s="4">
        <v>65.344110000000001</v>
      </c>
      <c r="H2192" s="4">
        <v>64.625460000000004</v>
      </c>
      <c r="I2192" s="4"/>
      <c r="J2192" s="4">
        <f t="shared" si="72"/>
        <v>64.625460000000004</v>
      </c>
      <c r="K2192" s="4" t="str">
        <f t="array" ref="K2192">INDEX($J$3:$J$4464,MATCH(B2192&amp;"Rate of out-of-school adolescents of lower secondary school age, female (household survey data) (%)",$B$3:$B$4464&amp;$A$3:$A$4464,0))</f>
        <v/>
      </c>
      <c r="L2192" s="4" t="str">
        <f t="array" ref="L2192">(IF(ISERROR(INDEX(Table34[Out-of-school adolescents (%) - lower secondary],MATCH(MAX(IF(Table34[Country]=B2192,Table34[Year],0)),IF(Table34[Country]=B2192,Table34[Year],"")))),"",INDEX(Table34[Out-of-school adolescents (%) - lower secondary],MATCH(MAX(IF(Table34[Country]=B2192,Table34[Year],0)),IF(Table34[Country]=B2192,Table34[Year],"")))*100))</f>
        <v/>
      </c>
      <c r="M2192" s="4">
        <f t="shared" si="73"/>
        <v>64.625460000000004</v>
      </c>
    </row>
    <row r="2193" spans="1:13" ht="30.6" x14ac:dyDescent="0.25">
      <c r="A2193" s="2" t="s">
        <v>201</v>
      </c>
      <c r="B2193" s="2" t="s">
        <v>60</v>
      </c>
      <c r="C2193" s="3">
        <v>4.6989000000000001</v>
      </c>
      <c r="D2193" s="3">
        <v>2.4775100000000001</v>
      </c>
      <c r="E2193" s="3"/>
      <c r="F2193" s="3"/>
      <c r="G2193" s="3"/>
      <c r="H2193" s="3"/>
      <c r="I2193" s="3"/>
      <c r="J2193" s="3">
        <f t="shared" si="72"/>
        <v>2.4775100000000001</v>
      </c>
      <c r="K2193" s="3" t="str">
        <f t="array" ref="K2193">INDEX($J$3:$J$4464,MATCH(B2193&amp;"Rate of out-of-school adolescents of lower secondary school age, female (household survey data) (%)",$B$3:$B$4464&amp;$A$3:$A$4464,0))</f>
        <v/>
      </c>
      <c r="L2193" s="3" t="str">
        <f t="array" ref="L2193">(IF(ISBLANK(INDEX(Table34[Out-of-school adolescents (%) - lower secondary],MATCH(MAX(IF(Table34[Country]=B2193,Table34[Year],0)),IF(Table34[Country]=B2193,Table34[Year],"")))),"",INDEX(Table34[Out-of-school adolescents (%) - lower secondary],MATCH(MAX(IF(Table34[Country]=B2193,Table34[Year],0)),IF(Table34[Country]=B2193,Table34[Year],"")))*100))</f>
        <v/>
      </c>
      <c r="M2193" s="3">
        <f t="shared" si="73"/>
        <v>2.4775100000000001</v>
      </c>
    </row>
    <row r="2194" spans="1:13" ht="30.6" x14ac:dyDescent="0.25">
      <c r="A2194" s="2" t="s">
        <v>201</v>
      </c>
      <c r="B2194" s="2" t="s">
        <v>61</v>
      </c>
      <c r="C2194" s="4">
        <v>44.142789999999998</v>
      </c>
      <c r="D2194" s="4">
        <v>44.440269999999998</v>
      </c>
      <c r="E2194" s="4">
        <v>41.709339999999997</v>
      </c>
      <c r="F2194" s="4"/>
      <c r="G2194" s="4">
        <v>48.310690000000001</v>
      </c>
      <c r="H2194" s="4">
        <v>48.938830000000003</v>
      </c>
      <c r="I2194" s="4"/>
      <c r="J2194" s="4">
        <f t="shared" si="72"/>
        <v>48.938830000000003</v>
      </c>
      <c r="K2194" s="4">
        <f t="array" ref="K2194">INDEX($J$3:$J$4464,MATCH(B2194&amp;"Rate of out-of-school adolescents of lower secondary school age, female (household survey data) (%)",$B$3:$B$4464&amp;$A$3:$A$4464,0))</f>
        <v>27.500689999999999</v>
      </c>
      <c r="L2194" s="4">
        <f t="array" ref="L2194">(IF(ISERROR(INDEX(Table34[Out-of-school adolescents (%) - lower secondary],MATCH(MAX(IF(Table34[Country]=B2194,Table34[Year],0)),IF(Table34[Country]=B2194,Table34[Year],"")))),"",INDEX(Table34[Out-of-school adolescents (%) - lower secondary],MATCH(MAX(IF(Table34[Country]=B2194,Table34[Year],0)),IF(Table34[Country]=B2194,Table34[Year],"")))*100))</f>
        <v>31.72644</v>
      </c>
      <c r="M2194" s="4">
        <f t="shared" si="73"/>
        <v>48.938830000000003</v>
      </c>
    </row>
    <row r="2195" spans="1:13" ht="30.6" x14ac:dyDescent="0.25">
      <c r="A2195" s="2" t="s">
        <v>201</v>
      </c>
      <c r="B2195" s="2" t="s">
        <v>62</v>
      </c>
      <c r="C2195" s="3"/>
      <c r="D2195" s="3"/>
      <c r="E2195" s="3"/>
      <c r="F2195" s="3"/>
      <c r="G2195" s="3"/>
      <c r="H2195" s="3"/>
      <c r="I2195" s="3"/>
      <c r="J2195" s="3" t="str">
        <f t="shared" si="72"/>
        <v/>
      </c>
      <c r="K2195" s="3" t="str">
        <f t="array" ref="K2195">INDEX($J$3:$J$4464,MATCH(B2195&amp;"Rate of out-of-school adolescents of lower secondary school age, female (household survey data) (%)",$B$3:$B$4464&amp;$A$3:$A$4464,0))</f>
        <v/>
      </c>
      <c r="L2195" s="3" t="str">
        <f t="array" ref="L2195">(IF(ISERROR(INDEX(Table34[Out-of-school adolescents (%) - lower secondary],MATCH(MAX(IF(Table34[Country]=B2195,Table34[Year],0)),IF(Table34[Country]=B2195,Table34[Year],"")))),"",INDEX(Table34[Out-of-school adolescents (%) - lower secondary],MATCH(MAX(IF(Table34[Country]=B2195,Table34[Year],0)),IF(Table34[Country]=B2195,Table34[Year],"")))*100))</f>
        <v/>
      </c>
      <c r="M2195" s="3" t="str">
        <f t="shared" si="73"/>
        <v/>
      </c>
    </row>
    <row r="2196" spans="1:13" ht="30.6" x14ac:dyDescent="0.25">
      <c r="A2196" s="2" t="s">
        <v>201</v>
      </c>
      <c r="B2196" s="2" t="s">
        <v>63</v>
      </c>
      <c r="C2196" s="4">
        <v>2.37629</v>
      </c>
      <c r="D2196" s="4">
        <v>2.3308200000000001</v>
      </c>
      <c r="E2196" s="4">
        <v>2.80775</v>
      </c>
      <c r="F2196" s="4">
        <v>1.86646</v>
      </c>
      <c r="G2196" s="4">
        <v>1.9318</v>
      </c>
      <c r="H2196" s="4">
        <v>0.88399000000000005</v>
      </c>
      <c r="I2196" s="4"/>
      <c r="J2196" s="4">
        <f t="shared" si="72"/>
        <v>0.88399000000000005</v>
      </c>
      <c r="K2196" s="4" t="str">
        <f t="array" ref="K2196">INDEX($J$3:$J$4464,MATCH(B2196&amp;"Rate of out-of-school adolescents of lower secondary school age, female (household survey data) (%)",$B$3:$B$4464&amp;$A$3:$A$4464,0))</f>
        <v/>
      </c>
      <c r="L2196" s="4" t="str">
        <f t="array" ref="L2196">(IF(ISBLANK(INDEX(Table34[Out-of-school adolescents (%) - lower secondary],MATCH(MAX(IF(Table34[Country]=B2196,Table34[Year],0)),IF(Table34[Country]=B2196,Table34[Year],"")))),"",INDEX(Table34[Out-of-school adolescents (%) - lower secondary],MATCH(MAX(IF(Table34[Country]=B2196,Table34[Year],0)),IF(Table34[Country]=B2196,Table34[Year],"")))*100))</f>
        <v/>
      </c>
      <c r="M2196" s="4">
        <f t="shared" si="73"/>
        <v>0.88399000000000005</v>
      </c>
    </row>
    <row r="2197" spans="1:13" ht="30.6" x14ac:dyDescent="0.25">
      <c r="A2197" s="2" t="s">
        <v>201</v>
      </c>
      <c r="B2197" s="2" t="s">
        <v>64</v>
      </c>
      <c r="C2197" s="3"/>
      <c r="D2197" s="3"/>
      <c r="E2197" s="3"/>
      <c r="F2197" s="3"/>
      <c r="G2197" s="3"/>
      <c r="H2197" s="3"/>
      <c r="I2197" s="3"/>
      <c r="J2197" s="3" t="str">
        <f t="shared" si="72"/>
        <v/>
      </c>
      <c r="K2197" s="3" t="str">
        <f t="array" ref="K2197">INDEX($J$3:$J$4464,MATCH(B2197&amp;"Rate of out-of-school adolescents of lower secondary school age, female (household survey data) (%)",$B$3:$B$4464&amp;$A$3:$A$4464,0))</f>
        <v/>
      </c>
      <c r="L2197" s="3" t="str">
        <f t="array" ref="L2197">(IF(ISBLANK(INDEX(Table34[Out-of-school adolescents (%) - lower secondary],MATCH(MAX(IF(Table34[Country]=B2197,Table34[Year],0)),IF(Table34[Country]=B2197,Table34[Year],"")))),"",INDEX(Table34[Out-of-school adolescents (%) - lower secondary],MATCH(MAX(IF(Table34[Country]=B2197,Table34[Year],0)),IF(Table34[Country]=B2197,Table34[Year],"")))*100))</f>
        <v/>
      </c>
      <c r="M2197" s="3" t="str">
        <f t="shared" si="73"/>
        <v/>
      </c>
    </row>
    <row r="2198" spans="1:13" ht="30.6" x14ac:dyDescent="0.25">
      <c r="A2198" s="2" t="s">
        <v>201</v>
      </c>
      <c r="B2198" s="2" t="s">
        <v>65</v>
      </c>
      <c r="C2198" s="4"/>
      <c r="D2198" s="4"/>
      <c r="E2198" s="4"/>
      <c r="F2198" s="4"/>
      <c r="G2198" s="4"/>
      <c r="H2198" s="4"/>
      <c r="I2198" s="4"/>
      <c r="J2198" s="4" t="str">
        <f t="shared" si="72"/>
        <v/>
      </c>
      <c r="K2198" s="4">
        <f t="array" ref="K2198">INDEX($J$3:$J$4464,MATCH(B2198&amp;"Rate of out-of-school adolescents of lower secondary school age, female (household survey data) (%)",$B$3:$B$4464&amp;$A$3:$A$4464,0))</f>
        <v>2.5585300000000002</v>
      </c>
      <c r="L2198" s="4">
        <f t="array" ref="L2198">(IF(ISERROR(INDEX(Table34[Out-of-school adolescents (%) - lower secondary],MATCH(MAX(IF(Table34[Country]=B2198,Table34[Year],0)),IF(Table34[Country]=B2198,Table34[Year],"")))),"",INDEX(Table34[Out-of-school adolescents (%) - lower secondary],MATCH(MAX(IF(Table34[Country]=B2198,Table34[Year],0)),IF(Table34[Country]=B2198,Table34[Year],"")))*100))</f>
        <v>5.1569599999999998</v>
      </c>
      <c r="M2198" s="4">
        <f t="shared" si="73"/>
        <v>2.5585300000000002</v>
      </c>
    </row>
    <row r="2199" spans="1:13" ht="30.6" x14ac:dyDescent="0.25">
      <c r="A2199" s="2" t="s">
        <v>201</v>
      </c>
      <c r="B2199" s="2" t="s">
        <v>66</v>
      </c>
      <c r="C2199" s="3">
        <v>21.380780000000001</v>
      </c>
      <c r="D2199" s="3"/>
      <c r="E2199" s="3"/>
      <c r="F2199" s="3"/>
      <c r="G2199" s="3"/>
      <c r="H2199" s="3"/>
      <c r="I2199" s="3"/>
      <c r="J2199" s="3">
        <f t="shared" si="72"/>
        <v>21.380780000000001</v>
      </c>
      <c r="K2199" s="3">
        <f t="array" ref="K2199">INDEX($J$3:$J$4464,MATCH(B2199&amp;"Rate of out-of-school adolescents of lower secondary school age, female (household survey data) (%)",$B$3:$B$4464&amp;$A$3:$A$4464,0))</f>
        <v>36.343269999999997</v>
      </c>
      <c r="L2199" s="3">
        <f t="array" ref="L2199">(IF(ISERROR(INDEX(Table34[Out-of-school adolescents (%) - lower secondary],MATCH(MAX(IF(Table34[Country]=B2199,Table34[Year],0)),IF(Table34[Country]=B2199,Table34[Year],"")))),"",INDEX(Table34[Out-of-school adolescents (%) - lower secondary],MATCH(MAX(IF(Table34[Country]=B2199,Table34[Year],0)),IF(Table34[Country]=B2199,Table34[Year],"")))*100))</f>
        <v>36.35371</v>
      </c>
      <c r="M2199" s="3">
        <f t="shared" si="73"/>
        <v>21.380780000000001</v>
      </c>
    </row>
    <row r="2200" spans="1:13" ht="30.6" x14ac:dyDescent="0.25">
      <c r="A2200" s="2" t="s">
        <v>201</v>
      </c>
      <c r="B2200" s="2" t="s">
        <v>67</v>
      </c>
      <c r="C2200" s="4"/>
      <c r="D2200" s="4"/>
      <c r="E2200" s="4"/>
      <c r="F2200" s="4"/>
      <c r="G2200" s="4"/>
      <c r="H2200" s="4"/>
      <c r="I2200" s="4"/>
      <c r="J2200" s="4" t="str">
        <f t="shared" si="72"/>
        <v/>
      </c>
      <c r="K2200" s="4" t="str">
        <f t="array" ref="K2200">INDEX($J$3:$J$4464,MATCH(B2200&amp;"Rate of out-of-school adolescents of lower secondary school age, female (household survey data) (%)",$B$3:$B$4464&amp;$A$3:$A$4464,0))</f>
        <v/>
      </c>
      <c r="L2200" s="4">
        <f t="array" ref="L2200">(IF(ISERROR(INDEX(Table34[Out-of-school adolescents (%) - lower secondary],MATCH(MAX(IF(Table34[Country]=B2200,Table34[Year],0)),IF(Table34[Country]=B2200,Table34[Year],"")))),"",INDEX(Table34[Out-of-school adolescents (%) - lower secondary],MATCH(MAX(IF(Table34[Country]=B2200,Table34[Year],0)),IF(Table34[Country]=B2200,Table34[Year],"")))*100))</f>
        <v>1.7264000000000002</v>
      </c>
      <c r="M2200" s="4">
        <f t="shared" si="73"/>
        <v>1.7264000000000002</v>
      </c>
    </row>
    <row r="2201" spans="1:13" ht="30.6" x14ac:dyDescent="0.25">
      <c r="A2201" s="2" t="s">
        <v>201</v>
      </c>
      <c r="B2201" s="2" t="s">
        <v>68</v>
      </c>
      <c r="C2201" s="3"/>
      <c r="D2201" s="3"/>
      <c r="E2201" s="3"/>
      <c r="F2201" s="3"/>
      <c r="G2201" s="3"/>
      <c r="H2201" s="3"/>
      <c r="I2201" s="3"/>
      <c r="J2201" s="3" t="str">
        <f t="shared" si="72"/>
        <v/>
      </c>
      <c r="K2201" s="3" t="str">
        <f t="array" ref="K2201">INDEX($J$3:$J$4464,MATCH(B2201&amp;"Rate of out-of-school adolescents of lower secondary school age, female (household survey data) (%)",$B$3:$B$4464&amp;$A$3:$A$4464,0))</f>
        <v/>
      </c>
      <c r="L2201" s="3" t="str">
        <f t="array" ref="L2201">(IF(ISBLANK(INDEX(Table34[Out-of-school adolescents (%) - lower secondary],MATCH(MAX(IF(Table34[Country]=B2201,Table34[Year],0)),IF(Table34[Country]=B2201,Table34[Year],"")))),"",INDEX(Table34[Out-of-school adolescents (%) - lower secondary],MATCH(MAX(IF(Table34[Country]=B2201,Table34[Year],0)),IF(Table34[Country]=B2201,Table34[Year],"")))*100))</f>
        <v/>
      </c>
      <c r="M2201" s="3" t="str">
        <f t="shared" si="73"/>
        <v/>
      </c>
    </row>
    <row r="2202" spans="1:13" ht="30.6" x14ac:dyDescent="0.25">
      <c r="A2202" s="2" t="s">
        <v>201</v>
      </c>
      <c r="B2202" s="2" t="s">
        <v>69</v>
      </c>
      <c r="C2202" s="4"/>
      <c r="D2202" s="4"/>
      <c r="E2202" s="4"/>
      <c r="F2202" s="4"/>
      <c r="G2202" s="4">
        <v>11.42807</v>
      </c>
      <c r="H2202" s="4">
        <v>6.4440900000000001</v>
      </c>
      <c r="I2202" s="4">
        <v>9.3094099999999997</v>
      </c>
      <c r="J2202" s="4">
        <f t="shared" si="72"/>
        <v>9.3094099999999997</v>
      </c>
      <c r="K2202" s="4">
        <f t="array" ref="K2202">INDEX($J$3:$J$4464,MATCH(B2202&amp;"Rate of out-of-school adolescents of lower secondary school age, female (household survey data) (%)",$B$3:$B$4464&amp;$A$3:$A$4464,0))</f>
        <v>20.892520000000001</v>
      </c>
      <c r="L2202" s="4">
        <f t="array" ref="L2202">(IF(ISERROR(INDEX(Table34[Out-of-school adolescents (%) - lower secondary],MATCH(MAX(IF(Table34[Country]=B2202,Table34[Year],0)),IF(Table34[Country]=B2202,Table34[Year],"")))),"",INDEX(Table34[Out-of-school adolescents (%) - lower secondary],MATCH(MAX(IF(Table34[Country]=B2202,Table34[Year],0)),IF(Table34[Country]=B2202,Table34[Year],"")))*100))</f>
        <v>20.984089999999998</v>
      </c>
      <c r="M2202" s="4">
        <f t="shared" si="73"/>
        <v>9.3094099999999997</v>
      </c>
    </row>
    <row r="2203" spans="1:13" ht="30.6" x14ac:dyDescent="0.25">
      <c r="A2203" s="2" t="s">
        <v>201</v>
      </c>
      <c r="B2203" s="2" t="s">
        <v>70</v>
      </c>
      <c r="C2203" s="3">
        <v>2.7179099999999998</v>
      </c>
      <c r="D2203" s="3"/>
      <c r="E2203" s="3"/>
      <c r="F2203" s="3">
        <v>1.78867</v>
      </c>
      <c r="G2203" s="3">
        <v>3.7501899999999999</v>
      </c>
      <c r="H2203" s="3"/>
      <c r="I2203" s="3"/>
      <c r="J2203" s="3">
        <f t="shared" si="72"/>
        <v>3.7501899999999999</v>
      </c>
      <c r="K2203" s="3" t="str">
        <f t="array" ref="K2203">INDEX($J$3:$J$4464,MATCH(B2203&amp;"Rate of out-of-school adolescents of lower secondary school age, female (household survey data) (%)",$B$3:$B$4464&amp;$A$3:$A$4464,0))</f>
        <v/>
      </c>
      <c r="L2203" s="3" t="str">
        <f t="array" ref="L2203">(IF(ISBLANK(INDEX(Table34[Out-of-school adolescents (%) - lower secondary],MATCH(MAX(IF(Table34[Country]=B2203,Table34[Year],0)),IF(Table34[Country]=B2203,Table34[Year],"")))),"",INDEX(Table34[Out-of-school adolescents (%) - lower secondary],MATCH(MAX(IF(Table34[Country]=B2203,Table34[Year],0)),IF(Table34[Country]=B2203,Table34[Year],"")))*100))</f>
        <v/>
      </c>
      <c r="M2203" s="3">
        <f t="shared" si="73"/>
        <v>3.7501899999999999</v>
      </c>
    </row>
    <row r="2204" spans="1:13" ht="30.6" x14ac:dyDescent="0.25">
      <c r="A2204" s="2" t="s">
        <v>201</v>
      </c>
      <c r="B2204" s="2" t="s">
        <v>71</v>
      </c>
      <c r="C2204" s="4"/>
      <c r="D2204" s="4"/>
      <c r="E2204" s="4"/>
      <c r="F2204" s="4">
        <v>6.9001799999999998</v>
      </c>
      <c r="G2204" s="4">
        <v>11.00253</v>
      </c>
      <c r="H2204" s="4">
        <v>2.7289699999999999</v>
      </c>
      <c r="I2204" s="4"/>
      <c r="J2204" s="4">
        <f t="shared" si="72"/>
        <v>2.7289699999999999</v>
      </c>
      <c r="K2204" s="4" t="str">
        <f t="array" ref="K2204">INDEX($J$3:$J$4464,MATCH(B2204&amp;"Rate of out-of-school adolescents of lower secondary school age, female (household survey data) (%)",$B$3:$B$4464&amp;$A$3:$A$4464,0))</f>
        <v/>
      </c>
      <c r="L2204" s="4" t="str">
        <f t="array" ref="L2204">(IF(ISERROR(INDEX(Table34[Out-of-school adolescents (%) - lower secondary],MATCH(MAX(IF(Table34[Country]=B2204,Table34[Year],0)),IF(Table34[Country]=B2204,Table34[Year],"")))),"",INDEX(Table34[Out-of-school adolescents (%) - lower secondary],MATCH(MAX(IF(Table34[Country]=B2204,Table34[Year],0)),IF(Table34[Country]=B2204,Table34[Year],"")))*100))</f>
        <v/>
      </c>
      <c r="M2204" s="4">
        <f t="shared" si="73"/>
        <v>2.7289699999999999</v>
      </c>
    </row>
    <row r="2205" spans="1:13" ht="30.6" x14ac:dyDescent="0.25">
      <c r="A2205" s="2" t="s">
        <v>201</v>
      </c>
      <c r="B2205" s="2" t="s">
        <v>72</v>
      </c>
      <c r="C2205" s="3">
        <v>22.18113</v>
      </c>
      <c r="D2205" s="3">
        <v>26.160679999999999</v>
      </c>
      <c r="E2205" s="3">
        <v>30.315339999999999</v>
      </c>
      <c r="F2205" s="3">
        <v>30.75245</v>
      </c>
      <c r="G2205" s="3">
        <v>30.550350000000002</v>
      </c>
      <c r="H2205" s="3">
        <v>30.666630000000001</v>
      </c>
      <c r="I2205" s="3"/>
      <c r="J2205" s="3">
        <f t="shared" si="72"/>
        <v>30.666630000000001</v>
      </c>
      <c r="K2205" s="3" t="str">
        <f t="array" ref="K2205">INDEX($J$3:$J$4464,MATCH(B2205&amp;"Rate of out-of-school adolescents of lower secondary school age, female (household survey data) (%)",$B$3:$B$4464&amp;$A$3:$A$4464,0))</f>
        <v/>
      </c>
      <c r="L2205" s="3">
        <f t="array" ref="L2205">(IF(ISERROR(INDEX(Table34[Out-of-school adolescents (%) - lower secondary],MATCH(MAX(IF(Table34[Country]=B2205,Table34[Year],0)),IF(Table34[Country]=B2205,Table34[Year],"")))),"",INDEX(Table34[Out-of-school adolescents (%) - lower secondary],MATCH(MAX(IF(Table34[Country]=B2205,Table34[Year],0)),IF(Table34[Country]=B2205,Table34[Year],"")))*100))</f>
        <v>28.724329999999998</v>
      </c>
      <c r="M2205" s="3">
        <f t="shared" si="73"/>
        <v>30.666630000000001</v>
      </c>
    </row>
    <row r="2206" spans="1:13" ht="30.6" x14ac:dyDescent="0.25">
      <c r="A2206" s="2" t="s">
        <v>201</v>
      </c>
      <c r="B2206" s="2" t="s">
        <v>73</v>
      </c>
      <c r="C2206" s="4"/>
      <c r="D2206" s="4">
        <v>61.008220000000001</v>
      </c>
      <c r="E2206" s="4"/>
      <c r="F2206" s="4"/>
      <c r="G2206" s="4">
        <v>60.014360000000003</v>
      </c>
      <c r="H2206" s="4"/>
      <c r="I2206" s="4"/>
      <c r="J2206" s="4">
        <f t="shared" si="72"/>
        <v>60.014360000000003</v>
      </c>
      <c r="K2206" s="4">
        <f t="array" ref="K2206">INDEX($J$3:$J$4464,MATCH(B2206&amp;"Rate of out-of-school adolescents of lower secondary school age, female (household survey data) (%)",$B$3:$B$4464&amp;$A$3:$A$4464,0))</f>
        <v>53.395969999999998</v>
      </c>
      <c r="L2206" s="4">
        <f t="array" ref="L2206">(IF(ISERROR(INDEX(Table34[Out-of-school adolescents (%) - lower secondary],MATCH(MAX(IF(Table34[Country]=B2206,Table34[Year],0)),IF(Table34[Country]=B2206,Table34[Year],"")))),"",INDEX(Table34[Out-of-school adolescents (%) - lower secondary],MATCH(MAX(IF(Table34[Country]=B2206,Table34[Year],0)),IF(Table34[Country]=B2206,Table34[Year],"")))*100))</f>
        <v>53.494810000000001</v>
      </c>
      <c r="M2206" s="4">
        <f t="shared" si="73"/>
        <v>60.014360000000003</v>
      </c>
    </row>
    <row r="2207" spans="1:13" ht="30.6" x14ac:dyDescent="0.25">
      <c r="A2207" s="2" t="s">
        <v>201</v>
      </c>
      <c r="B2207" s="2" t="s">
        <v>74</v>
      </c>
      <c r="C2207" s="3"/>
      <c r="D2207" s="3"/>
      <c r="E2207" s="3"/>
      <c r="F2207" s="3"/>
      <c r="G2207" s="3"/>
      <c r="H2207" s="3"/>
      <c r="I2207" s="3"/>
      <c r="J2207" s="3" t="str">
        <f t="shared" si="72"/>
        <v/>
      </c>
      <c r="K2207" s="3" t="str">
        <f t="array" ref="K2207">INDEX($J$3:$J$4464,MATCH(B2207&amp;"Rate of out-of-school adolescents of lower secondary school age, female (household survey data) (%)",$B$3:$B$4464&amp;$A$3:$A$4464,0))</f>
        <v/>
      </c>
      <c r="L2207" s="3" t="str">
        <f t="array" ref="L2207">(IF(ISERROR(INDEX(Table34[Out-of-school adolescents (%) - lower secondary],MATCH(MAX(IF(Table34[Country]=B2207,Table34[Year],0)),IF(Table34[Country]=B2207,Table34[Year],"")))),"",INDEX(Table34[Out-of-school adolescents (%) - lower secondary],MATCH(MAX(IF(Table34[Country]=B2207,Table34[Year],0)),IF(Table34[Country]=B2207,Table34[Year],"")))*100))</f>
        <v/>
      </c>
      <c r="M2207" s="3" t="str">
        <f t="shared" si="73"/>
        <v/>
      </c>
    </row>
    <row r="2208" spans="1:13" ht="30.6" x14ac:dyDescent="0.25">
      <c r="A2208" s="2" t="s">
        <v>201</v>
      </c>
      <c r="B2208" s="2" t="s">
        <v>75</v>
      </c>
      <c r="C2208" s="4"/>
      <c r="D2208" s="4">
        <v>12.50933</v>
      </c>
      <c r="E2208" s="4"/>
      <c r="F2208" s="4"/>
      <c r="G2208" s="4"/>
      <c r="H2208" s="4"/>
      <c r="I2208" s="4"/>
      <c r="J2208" s="4">
        <f t="shared" si="72"/>
        <v>12.50933</v>
      </c>
      <c r="K2208" s="4" t="str">
        <f t="array" ref="K2208">INDEX($J$3:$J$4464,MATCH(B2208&amp;"Rate of out-of-school adolescents of lower secondary school age, female (household survey data) (%)",$B$3:$B$4464&amp;$A$3:$A$4464,0))</f>
        <v/>
      </c>
      <c r="L2208" s="4" t="str">
        <f t="array" ref="L2208">(IF(ISERROR(INDEX(Table34[Out-of-school adolescents (%) - lower secondary],MATCH(MAX(IF(Table34[Country]=B2208,Table34[Year],0)),IF(Table34[Country]=B2208,Table34[Year],"")))),"",INDEX(Table34[Out-of-school adolescents (%) - lower secondary],MATCH(MAX(IF(Table34[Country]=B2208,Table34[Year],0)),IF(Table34[Country]=B2208,Table34[Year],"")))*100))</f>
        <v/>
      </c>
      <c r="M2208" s="4">
        <f t="shared" si="73"/>
        <v>12.50933</v>
      </c>
    </row>
    <row r="2209" spans="1:13" ht="30.6" x14ac:dyDescent="0.25">
      <c r="A2209" s="2" t="s">
        <v>201</v>
      </c>
      <c r="B2209" s="2" t="s">
        <v>76</v>
      </c>
      <c r="C2209" s="3"/>
      <c r="D2209" s="3"/>
      <c r="E2209" s="3"/>
      <c r="F2209" s="3"/>
      <c r="G2209" s="3"/>
      <c r="H2209" s="3"/>
      <c r="I2209" s="3"/>
      <c r="J2209" s="3" t="str">
        <f t="shared" si="72"/>
        <v/>
      </c>
      <c r="K2209" s="3">
        <f t="array" ref="K2209">INDEX($J$3:$J$4464,MATCH(B2209&amp;"Rate of out-of-school adolescents of lower secondary school age, female (household survey data) (%)",$B$3:$B$4464&amp;$A$3:$A$4464,0))</f>
        <v>6.3912899999999997</v>
      </c>
      <c r="L2209" s="3">
        <f t="array" ref="L2209">(IF(ISERROR(INDEX(Table34[Out-of-school adolescents (%) - lower secondary],MATCH(MAX(IF(Table34[Country]=B2209,Table34[Year],0)),IF(Table34[Country]=B2209,Table34[Year],"")))),"",INDEX(Table34[Out-of-school adolescents (%) - lower secondary],MATCH(MAX(IF(Table34[Country]=B2209,Table34[Year],0)),IF(Table34[Country]=B2209,Table34[Year],"")))*100))</f>
        <v>5.4893799999999997</v>
      </c>
      <c r="M2209" s="3">
        <f t="shared" si="73"/>
        <v>6.3912899999999997</v>
      </c>
    </row>
    <row r="2210" spans="1:13" ht="30.6" x14ac:dyDescent="0.25">
      <c r="A2210" s="2" t="s">
        <v>201</v>
      </c>
      <c r="B2210" s="2" t="s">
        <v>77</v>
      </c>
      <c r="C2210" s="4"/>
      <c r="D2210" s="4"/>
      <c r="E2210" s="4"/>
      <c r="F2210" s="4">
        <v>22.226559999999999</v>
      </c>
      <c r="G2210" s="4">
        <v>26.123529999999999</v>
      </c>
      <c r="H2210" s="4">
        <v>24.885860000000001</v>
      </c>
      <c r="I2210" s="4"/>
      <c r="J2210" s="4">
        <f t="shared" si="72"/>
        <v>24.885860000000001</v>
      </c>
      <c r="K2210" s="4">
        <f t="array" ref="K2210">INDEX($J$3:$J$4464,MATCH(B2210&amp;"Rate of out-of-school adolescents of lower secondary school age, female (household survey data) (%)",$B$3:$B$4464&amp;$A$3:$A$4464,0))</f>
        <v>28.116610000000001</v>
      </c>
      <c r="L2210" s="4">
        <f t="array" ref="L2210">(IF(ISERROR(INDEX(Table34[Out-of-school adolescents (%) - lower secondary],MATCH(MAX(IF(Table34[Country]=B2210,Table34[Year],0)),IF(Table34[Country]=B2210,Table34[Year],"")))),"",INDEX(Table34[Out-of-school adolescents (%) - lower secondary],MATCH(MAX(IF(Table34[Country]=B2210,Table34[Year],0)),IF(Table34[Country]=B2210,Table34[Year],"")))*100))</f>
        <v>23.29833</v>
      </c>
      <c r="M2210" s="4">
        <f t="shared" si="73"/>
        <v>24.885860000000001</v>
      </c>
    </row>
    <row r="2211" spans="1:13" ht="30.6" x14ac:dyDescent="0.25">
      <c r="A2211" s="2" t="s">
        <v>201</v>
      </c>
      <c r="B2211" s="2" t="s">
        <v>78</v>
      </c>
      <c r="C2211" s="3">
        <v>1.93448</v>
      </c>
      <c r="D2211" s="3">
        <v>1.6639699999999999</v>
      </c>
      <c r="E2211" s="3">
        <v>1.3981399999999999</v>
      </c>
      <c r="F2211" s="3">
        <v>1.42326</v>
      </c>
      <c r="G2211" s="3">
        <v>1.5979000000000001</v>
      </c>
      <c r="H2211" s="3">
        <v>2.0253999999999999</v>
      </c>
      <c r="I2211" s="3"/>
      <c r="J2211" s="3">
        <f t="shared" si="72"/>
        <v>2.0253999999999999</v>
      </c>
      <c r="K2211" s="3" t="str">
        <f t="array" ref="K2211">INDEX($J$3:$J$4464,MATCH(B2211&amp;"Rate of out-of-school adolescents of lower secondary school age, female (household survey data) (%)",$B$3:$B$4464&amp;$A$3:$A$4464,0))</f>
        <v/>
      </c>
      <c r="L2211" s="3" t="str">
        <f t="array" ref="L2211">(IF(ISBLANK(INDEX(Table34[Out-of-school adolescents (%) - lower secondary],MATCH(MAX(IF(Table34[Country]=B2211,Table34[Year],0)),IF(Table34[Country]=B2211,Table34[Year],"")))),"",INDEX(Table34[Out-of-school adolescents (%) - lower secondary],MATCH(MAX(IF(Table34[Country]=B2211,Table34[Year],0)),IF(Table34[Country]=B2211,Table34[Year],"")))*100))</f>
        <v/>
      </c>
      <c r="M2211" s="3">
        <f t="shared" si="73"/>
        <v>2.0253999999999999</v>
      </c>
    </row>
    <row r="2212" spans="1:13" ht="30.6" x14ac:dyDescent="0.25">
      <c r="A2212" s="2" t="s">
        <v>201</v>
      </c>
      <c r="B2212" s="2" t="s">
        <v>79</v>
      </c>
      <c r="C2212" s="4">
        <v>2.8137599999999998</v>
      </c>
      <c r="D2212" s="4">
        <v>3.7664499999999999</v>
      </c>
      <c r="E2212" s="4">
        <v>3.29603</v>
      </c>
      <c r="F2212" s="4">
        <v>1.7203599999999999</v>
      </c>
      <c r="G2212" s="4"/>
      <c r="H2212" s="4"/>
      <c r="I2212" s="4"/>
      <c r="J2212" s="4">
        <f t="shared" si="72"/>
        <v>1.7203599999999999</v>
      </c>
      <c r="K2212" s="4" t="str">
        <f t="array" ref="K2212">INDEX($J$3:$J$4464,MATCH(B2212&amp;"Rate of out-of-school adolescents of lower secondary school age, female (household survey data) (%)",$B$3:$B$4464&amp;$A$3:$A$4464,0))</f>
        <v/>
      </c>
      <c r="L2212" s="4" t="str">
        <f t="array" ref="L2212">(IF(ISBLANK(INDEX(Table34[Out-of-school adolescents (%) - lower secondary],MATCH(MAX(IF(Table34[Country]=B2212,Table34[Year],0)),IF(Table34[Country]=B2212,Table34[Year],"")))),"",INDEX(Table34[Out-of-school adolescents (%) - lower secondary],MATCH(MAX(IF(Table34[Country]=B2212,Table34[Year],0)),IF(Table34[Country]=B2212,Table34[Year],"")))*100))</f>
        <v/>
      </c>
      <c r="M2212" s="4">
        <f t="shared" si="73"/>
        <v>1.7203599999999999</v>
      </c>
    </row>
    <row r="2213" spans="1:13" ht="30.6" x14ac:dyDescent="0.25">
      <c r="A2213" s="2" t="s">
        <v>201</v>
      </c>
      <c r="B2213" s="2" t="s">
        <v>80</v>
      </c>
      <c r="C2213" s="3"/>
      <c r="D2213" s="3"/>
      <c r="E2213" s="3"/>
      <c r="F2213" s="3">
        <v>11.980869999999999</v>
      </c>
      <c r="G2213" s="3"/>
      <c r="H2213" s="3"/>
      <c r="I2213" s="3"/>
      <c r="J2213" s="3">
        <f t="shared" si="72"/>
        <v>11.980869999999999</v>
      </c>
      <c r="K2213" s="3" t="str">
        <f t="array" ref="K2213">INDEX($J$3:$J$4464,MATCH(B2213&amp;"Rate of out-of-school adolescents of lower secondary school age, female (household survey data) (%)",$B$3:$B$4464&amp;$A$3:$A$4464,0))</f>
        <v/>
      </c>
      <c r="L2213" s="3">
        <f t="array" ref="L2213">(IF(ISERROR(INDEX(Table34[Out-of-school adolescents (%) - lower secondary],MATCH(MAX(IF(Table34[Country]=B2213,Table34[Year],0)),IF(Table34[Country]=B2213,Table34[Year],"")))),"",INDEX(Table34[Out-of-school adolescents (%) - lower secondary],MATCH(MAX(IF(Table34[Country]=B2213,Table34[Year],0)),IF(Table34[Country]=B2213,Table34[Year],"")))*100))</f>
        <v>4.7741499999999997</v>
      </c>
      <c r="M2213" s="3">
        <f t="shared" si="73"/>
        <v>11.980869999999999</v>
      </c>
    </row>
    <row r="2214" spans="1:13" ht="30.6" x14ac:dyDescent="0.25">
      <c r="A2214" s="2" t="s">
        <v>201</v>
      </c>
      <c r="B2214" s="2" t="s">
        <v>81</v>
      </c>
      <c r="C2214" s="4">
        <v>16.705269999999999</v>
      </c>
      <c r="D2214" s="4">
        <v>15.345050000000001</v>
      </c>
      <c r="E2214" s="4">
        <v>13.76872</v>
      </c>
      <c r="F2214" s="4">
        <v>13.61509</v>
      </c>
      <c r="G2214" s="4">
        <v>12.367290000000001</v>
      </c>
      <c r="H2214" s="4">
        <v>13.31348</v>
      </c>
      <c r="I2214" s="4"/>
      <c r="J2214" s="4">
        <f t="shared" si="72"/>
        <v>13.31348</v>
      </c>
      <c r="K2214" s="4" t="str">
        <f t="array" ref="K2214">INDEX($J$3:$J$4464,MATCH(B2214&amp;"Rate of out-of-school adolescents of lower secondary school age, female (household survey data) (%)",$B$3:$B$4464&amp;$A$3:$A$4464,0))</f>
        <v/>
      </c>
      <c r="L2214" s="4">
        <f t="array" ref="L2214">(IF(ISERROR(INDEX(Table34[Out-of-school adolescents (%) - lower secondary],MATCH(MAX(IF(Table34[Country]=B2214,Table34[Year],0)),IF(Table34[Country]=B2214,Table34[Year],"")))),"",INDEX(Table34[Out-of-school adolescents (%) - lower secondary],MATCH(MAX(IF(Table34[Country]=B2214,Table34[Year],0)),IF(Table34[Country]=B2214,Table34[Year],"")))*100))</f>
        <v>18.779820000000001</v>
      </c>
      <c r="M2214" s="4">
        <f t="shared" si="73"/>
        <v>13.31348</v>
      </c>
    </row>
    <row r="2215" spans="1:13" ht="30.6" x14ac:dyDescent="0.25">
      <c r="A2215" s="2" t="s">
        <v>201</v>
      </c>
      <c r="B2215" s="2" t="s">
        <v>82</v>
      </c>
      <c r="C2215" s="3">
        <v>7.2797200000000002</v>
      </c>
      <c r="D2215" s="3">
        <v>3.6335899999999999</v>
      </c>
      <c r="E2215" s="3">
        <v>2.2960799999999999</v>
      </c>
      <c r="F2215" s="3">
        <v>0.45816000000000001</v>
      </c>
      <c r="G2215" s="3">
        <v>1.87212</v>
      </c>
      <c r="H2215" s="3">
        <v>2.3469799999999998</v>
      </c>
      <c r="I2215" s="3"/>
      <c r="J2215" s="3">
        <f t="shared" si="72"/>
        <v>2.3469799999999998</v>
      </c>
      <c r="K2215" s="3" t="str">
        <f t="array" ref="K2215">INDEX($J$3:$J$4464,MATCH(B2215&amp;"Rate of out-of-school adolescents of lower secondary school age, female (household survey data) (%)",$B$3:$B$4464&amp;$A$3:$A$4464,0))</f>
        <v/>
      </c>
      <c r="L2215" s="3" t="str">
        <f t="array" ref="L2215">(IF(ISERROR(INDEX(Table34[Out-of-school adolescents (%) - lower secondary],MATCH(MAX(IF(Table34[Country]=B2215,Table34[Year],0)),IF(Table34[Country]=B2215,Table34[Year],"")))),"",INDEX(Table34[Out-of-school adolescents (%) - lower secondary],MATCH(MAX(IF(Table34[Country]=B2215,Table34[Year],0)),IF(Table34[Country]=B2215,Table34[Year],"")))*100))</f>
        <v/>
      </c>
      <c r="M2215" s="3">
        <f t="shared" si="73"/>
        <v>2.3469799999999998</v>
      </c>
    </row>
    <row r="2216" spans="1:13" ht="30.6" x14ac:dyDescent="0.25">
      <c r="A2216" s="2" t="s">
        <v>201</v>
      </c>
      <c r="B2216" s="2" t="s">
        <v>83</v>
      </c>
      <c r="C2216" s="4"/>
      <c r="D2216" s="4"/>
      <c r="E2216" s="4"/>
      <c r="F2216" s="4"/>
      <c r="G2216" s="4"/>
      <c r="H2216" s="4"/>
      <c r="I2216" s="4"/>
      <c r="J2216" s="4" t="str">
        <f t="shared" si="72"/>
        <v/>
      </c>
      <c r="K2216" s="4">
        <f t="array" ref="K2216">INDEX($J$3:$J$4464,MATCH(B2216&amp;"Rate of out-of-school adolescents of lower secondary school age, female (household survey data) (%)",$B$3:$B$4464&amp;$A$3:$A$4464,0))</f>
        <v>35.955919999999999</v>
      </c>
      <c r="L2216" s="4">
        <f t="array" ref="L2216">(IF(ISERROR(INDEX(Table34[Out-of-school adolescents (%) - lower secondary],MATCH(MAX(IF(Table34[Country]=B2216,Table34[Year],0)),IF(Table34[Country]=B2216,Table34[Year],"")))),"",INDEX(Table34[Out-of-school adolescents (%) - lower secondary],MATCH(MAX(IF(Table34[Country]=B2216,Table34[Year],0)),IF(Table34[Country]=B2216,Table34[Year],"")))*100))</f>
        <v>39.372210000000003</v>
      </c>
      <c r="M2216" s="4">
        <f t="shared" si="73"/>
        <v>35.955919999999999</v>
      </c>
    </row>
    <row r="2217" spans="1:13" ht="30.6" x14ac:dyDescent="0.25">
      <c r="A2217" s="2" t="s">
        <v>201</v>
      </c>
      <c r="B2217" s="2" t="s">
        <v>84</v>
      </c>
      <c r="C2217" s="3"/>
      <c r="D2217" s="3"/>
      <c r="E2217" s="3"/>
      <c r="F2217" s="3"/>
      <c r="G2217" s="3"/>
      <c r="H2217" s="3"/>
      <c r="I2217" s="3"/>
      <c r="J2217" s="3" t="str">
        <f t="shared" si="72"/>
        <v/>
      </c>
      <c r="K2217" s="3" t="str">
        <f t="array" ref="K2217">INDEX($J$3:$J$4464,MATCH(B2217&amp;"Rate of out-of-school adolescents of lower secondary school age, female (household survey data) (%)",$B$3:$B$4464&amp;$A$3:$A$4464,0))</f>
        <v/>
      </c>
      <c r="L2217" s="3" t="str">
        <f t="array" ref="L2217">(IF(ISERROR(INDEX(Table34[Out-of-school adolescents (%) - lower secondary],MATCH(MAX(IF(Table34[Country]=B2217,Table34[Year],0)),IF(Table34[Country]=B2217,Table34[Year],"")))),"",INDEX(Table34[Out-of-school adolescents (%) - lower secondary],MATCH(MAX(IF(Table34[Country]=B2217,Table34[Year],0)),IF(Table34[Country]=B2217,Table34[Year],"")))*100))</f>
        <v/>
      </c>
      <c r="M2217" s="3" t="str">
        <f t="shared" si="73"/>
        <v/>
      </c>
    </row>
    <row r="2218" spans="1:13" ht="30.6" x14ac:dyDescent="0.25">
      <c r="A2218" s="2" t="s">
        <v>201</v>
      </c>
      <c r="B2218" s="2" t="s">
        <v>85</v>
      </c>
      <c r="C2218" s="4"/>
      <c r="D2218" s="4"/>
      <c r="E2218" s="4"/>
      <c r="F2218" s="4"/>
      <c r="G2218" s="4"/>
      <c r="H2218" s="4"/>
      <c r="I2218" s="4"/>
      <c r="J2218" s="4" t="str">
        <f t="shared" si="72"/>
        <v/>
      </c>
      <c r="K2218" s="4" t="str">
        <f t="array" ref="K2218">INDEX($J$3:$J$4464,MATCH(B2218&amp;"Rate of out-of-school adolescents of lower secondary school age, female (household survey data) (%)",$B$3:$B$4464&amp;$A$3:$A$4464,0))</f>
        <v/>
      </c>
      <c r="L2218" s="4">
        <f t="array" ref="L2218">(IF(ISERROR(INDEX(Table34[Out-of-school adolescents (%) - lower secondary],MATCH(MAX(IF(Table34[Country]=B2218,Table34[Year],0)),IF(Table34[Country]=B2218,Table34[Year],"")))),"",INDEX(Table34[Out-of-school adolescents (%) - lower secondary],MATCH(MAX(IF(Table34[Country]=B2218,Table34[Year],0)),IF(Table34[Country]=B2218,Table34[Year],"")))*100))</f>
        <v>0.15587000000000001</v>
      </c>
      <c r="M2218" s="4">
        <f t="shared" si="73"/>
        <v>0.15587000000000001</v>
      </c>
    </row>
    <row r="2219" spans="1:13" ht="30.6" x14ac:dyDescent="0.25">
      <c r="A2219" s="2" t="s">
        <v>201</v>
      </c>
      <c r="B2219" s="2" t="s">
        <v>86</v>
      </c>
      <c r="C2219" s="3"/>
      <c r="D2219" s="3"/>
      <c r="E2219" s="3"/>
      <c r="F2219" s="3"/>
      <c r="G2219" s="3"/>
      <c r="H2219" s="3"/>
      <c r="I2219" s="3"/>
      <c r="J2219" s="3" t="str">
        <f t="shared" si="72"/>
        <v/>
      </c>
      <c r="K2219" s="3" t="str">
        <f t="array" ref="K2219">INDEX($J$3:$J$4464,MATCH(B2219&amp;"Rate of out-of-school adolescents of lower secondary school age, female (household survey data) (%)",$B$3:$B$4464&amp;$A$3:$A$4464,0))</f>
        <v/>
      </c>
      <c r="L2219" s="3" t="str">
        <f t="array" ref="L2219">(IF(ISBLANK(INDEX(Table34[Out-of-school adolescents (%) - lower secondary],MATCH(MAX(IF(Table34[Country]=B2219,Table34[Year],0)),IF(Table34[Country]=B2219,Table34[Year],"")))),"",INDEX(Table34[Out-of-school adolescents (%) - lower secondary],MATCH(MAX(IF(Table34[Country]=B2219,Table34[Year],0)),IF(Table34[Country]=B2219,Table34[Year],"")))*100))</f>
        <v/>
      </c>
      <c r="M2219" s="3" t="str">
        <f t="shared" si="73"/>
        <v/>
      </c>
    </row>
    <row r="2220" spans="1:13" ht="30.6" x14ac:dyDescent="0.25">
      <c r="A2220" s="2" t="s">
        <v>201</v>
      </c>
      <c r="B2220" s="2" t="s">
        <v>87</v>
      </c>
      <c r="C2220" s="4"/>
      <c r="D2220" s="4"/>
      <c r="E2220" s="4"/>
      <c r="F2220" s="4">
        <v>15.69224</v>
      </c>
      <c r="G2220" s="4">
        <v>14.262169999999999</v>
      </c>
      <c r="H2220" s="4">
        <v>13.69833</v>
      </c>
      <c r="I2220" s="4"/>
      <c r="J2220" s="4">
        <f t="shared" si="72"/>
        <v>13.69833</v>
      </c>
      <c r="K2220" s="4" t="str">
        <f t="array" ref="K2220">INDEX($J$3:$J$4464,MATCH(B2220&amp;"Rate of out-of-school adolescents of lower secondary school age, female (household survey data) (%)",$B$3:$B$4464&amp;$A$3:$A$4464,0))</f>
        <v/>
      </c>
      <c r="L2220" s="4">
        <f t="array" ref="L2220">(IF(ISERROR(INDEX(Table34[Out-of-school adolescents (%) - lower secondary],MATCH(MAX(IF(Table34[Country]=B2220,Table34[Year],0)),IF(Table34[Country]=B2220,Table34[Year],"")))),"",INDEX(Table34[Out-of-school adolescents (%) - lower secondary],MATCH(MAX(IF(Table34[Country]=B2220,Table34[Year],0)),IF(Table34[Country]=B2220,Table34[Year],"")))*100))</f>
        <v>1.02735</v>
      </c>
      <c r="M2220" s="4">
        <f t="shared" si="73"/>
        <v>13.69833</v>
      </c>
    </row>
    <row r="2221" spans="1:13" ht="30.6" x14ac:dyDescent="0.25">
      <c r="A2221" s="2" t="s">
        <v>201</v>
      </c>
      <c r="B2221" s="2" t="s">
        <v>88</v>
      </c>
      <c r="C2221" s="3"/>
      <c r="D2221" s="3"/>
      <c r="E2221" s="3"/>
      <c r="F2221" s="3"/>
      <c r="G2221" s="3"/>
      <c r="H2221" s="3"/>
      <c r="I2221" s="3"/>
      <c r="J2221" s="3" t="str">
        <f t="shared" si="72"/>
        <v/>
      </c>
      <c r="K2221" s="3" t="str">
        <f t="array" ref="K2221">INDEX($J$3:$J$4464,MATCH(B2221&amp;"Rate of out-of-school adolescents of lower secondary school age, female (household survey data) (%)",$B$3:$B$4464&amp;$A$3:$A$4464,0))</f>
        <v/>
      </c>
      <c r="L2221" s="3" t="str">
        <f t="array" ref="L2221">(IF(ISERROR(INDEX(Table34[Out-of-school adolescents (%) - lower secondary],MATCH(MAX(IF(Table34[Country]=B2221,Table34[Year],0)),IF(Table34[Country]=B2221,Table34[Year],"")))),"",INDEX(Table34[Out-of-school adolescents (%) - lower secondary],MATCH(MAX(IF(Table34[Country]=B2221,Table34[Year],0)),IF(Table34[Country]=B2221,Table34[Year],"")))*100))</f>
        <v/>
      </c>
      <c r="M2221" s="3" t="str">
        <f t="shared" si="73"/>
        <v/>
      </c>
    </row>
    <row r="2222" spans="1:13" ht="30.6" x14ac:dyDescent="0.25">
      <c r="A2222" s="2" t="s">
        <v>201</v>
      </c>
      <c r="B2222" s="2" t="s">
        <v>89</v>
      </c>
      <c r="C2222" s="4"/>
      <c r="D2222" s="4">
        <v>8.6404099999999993</v>
      </c>
      <c r="E2222" s="4"/>
      <c r="F2222" s="4">
        <v>15.545540000000001</v>
      </c>
      <c r="G2222" s="4"/>
      <c r="H2222" s="4"/>
      <c r="I2222" s="4"/>
      <c r="J2222" s="4">
        <f t="shared" si="72"/>
        <v>15.545540000000001</v>
      </c>
      <c r="K2222" s="4" t="str">
        <f t="array" ref="K2222">INDEX($J$3:$J$4464,MATCH(B2222&amp;"Rate of out-of-school adolescents of lower secondary school age, female (household survey data) (%)",$B$3:$B$4464&amp;$A$3:$A$4464,0))</f>
        <v/>
      </c>
      <c r="L2222" s="4">
        <f t="array" ref="L2222">(IF(ISERROR(INDEX(Table34[Out-of-school adolescents (%) - lower secondary],MATCH(MAX(IF(Table34[Country]=B2222,Table34[Year],0)),IF(Table34[Country]=B2222,Table34[Year],"")))),"",INDEX(Table34[Out-of-school adolescents (%) - lower secondary],MATCH(MAX(IF(Table34[Country]=B2222,Table34[Year],0)),IF(Table34[Country]=B2222,Table34[Year],"")))*100))</f>
        <v>4.77041</v>
      </c>
      <c r="M2222" s="4">
        <f t="shared" si="73"/>
        <v>15.545540000000001</v>
      </c>
    </row>
    <row r="2223" spans="1:13" ht="30.6" x14ac:dyDescent="0.25">
      <c r="A2223" s="2" t="s">
        <v>201</v>
      </c>
      <c r="B2223" s="2" t="s">
        <v>90</v>
      </c>
      <c r="C2223" s="3"/>
      <c r="D2223" s="3"/>
      <c r="E2223" s="3"/>
      <c r="F2223" s="3"/>
      <c r="G2223" s="3"/>
      <c r="H2223" s="3"/>
      <c r="I2223" s="3"/>
      <c r="J2223" s="3" t="str">
        <f t="shared" si="72"/>
        <v/>
      </c>
      <c r="K2223" s="3" t="str">
        <f t="array" ref="K2223">INDEX($J$3:$J$4464,MATCH(B2223&amp;"Rate of out-of-school adolescents of lower secondary school age, female (household survey data) (%)",$B$3:$B$4464&amp;$A$3:$A$4464,0))</f>
        <v/>
      </c>
      <c r="L2223" s="3">
        <f t="array" ref="L2223">(IF(ISERROR(INDEX(Table34[Out-of-school adolescents (%) - lower secondary],MATCH(MAX(IF(Table34[Country]=B2223,Table34[Year],0)),IF(Table34[Country]=B2223,Table34[Year],"")))),"",INDEX(Table34[Out-of-school adolescents (%) - lower secondary],MATCH(MAX(IF(Table34[Country]=B2223,Table34[Year],0)),IF(Table34[Country]=B2223,Table34[Year],"")))*100))</f>
        <v>0.13525000000000001</v>
      </c>
      <c r="M2223" s="3">
        <f t="shared" si="73"/>
        <v>0.13525000000000001</v>
      </c>
    </row>
    <row r="2224" spans="1:13" ht="30.6" x14ac:dyDescent="0.25">
      <c r="A2224" s="2" t="s">
        <v>201</v>
      </c>
      <c r="B2224" s="2" t="s">
        <v>91</v>
      </c>
      <c r="C2224" s="4"/>
      <c r="D2224" s="4"/>
      <c r="E2224" s="4"/>
      <c r="F2224" s="4"/>
      <c r="G2224" s="4"/>
      <c r="H2224" s="4"/>
      <c r="I2224" s="4"/>
      <c r="J2224" s="4" t="str">
        <f t="shared" si="72"/>
        <v/>
      </c>
      <c r="K2224" s="4">
        <f t="array" ref="K2224">INDEX($J$3:$J$4464,MATCH(B2224&amp;"Rate of out-of-school adolescents of lower secondary school age, female (household survey data) (%)",$B$3:$B$4464&amp;$A$3:$A$4464,0))</f>
        <v>3.9301200000000001</v>
      </c>
      <c r="L2224" s="4">
        <f t="array" ref="L2224">(IF(ISERROR(INDEX(Table34[Out-of-school adolescents (%) - lower secondary],MATCH(MAX(IF(Table34[Country]=B2224,Table34[Year],0)),IF(Table34[Country]=B2224,Table34[Year],"")))),"",INDEX(Table34[Out-of-school adolescents (%) - lower secondary],MATCH(MAX(IF(Table34[Country]=B2224,Table34[Year],0)),IF(Table34[Country]=B2224,Table34[Year],"")))*100))</f>
        <v>2.9294600000000002</v>
      </c>
      <c r="M2224" s="4">
        <f t="shared" si="73"/>
        <v>3.9301200000000001</v>
      </c>
    </row>
    <row r="2225" spans="1:13" ht="30.6" x14ac:dyDescent="0.25">
      <c r="A2225" s="2" t="s">
        <v>201</v>
      </c>
      <c r="B2225" s="2" t="s">
        <v>92</v>
      </c>
      <c r="C2225" s="3"/>
      <c r="D2225" s="3"/>
      <c r="E2225" s="3"/>
      <c r="F2225" s="3"/>
      <c r="G2225" s="3"/>
      <c r="H2225" s="3"/>
      <c r="I2225" s="3"/>
      <c r="J2225" s="3" t="str">
        <f t="shared" si="72"/>
        <v/>
      </c>
      <c r="K2225" s="3" t="str">
        <f t="array" ref="K2225">INDEX($J$3:$J$4464,MATCH(B2225&amp;"Rate of out-of-school adolescents of lower secondary school age, female (household survey data) (%)",$B$3:$B$4464&amp;$A$3:$A$4464,0))</f>
        <v/>
      </c>
      <c r="L2225" s="3" t="str">
        <f t="array" ref="L2225">(IF(ISERROR(INDEX(Table34[Out-of-school adolescents (%) - lower secondary],MATCH(MAX(IF(Table34[Country]=B2225,Table34[Year],0)),IF(Table34[Country]=B2225,Table34[Year],"")))),"",INDEX(Table34[Out-of-school adolescents (%) - lower secondary],MATCH(MAX(IF(Table34[Country]=B2225,Table34[Year],0)),IF(Table34[Country]=B2225,Table34[Year],"")))*100))</f>
        <v/>
      </c>
      <c r="M2225" s="3" t="str">
        <f t="shared" si="73"/>
        <v/>
      </c>
    </row>
    <row r="2226" spans="1:13" ht="30.6" x14ac:dyDescent="0.25">
      <c r="A2226" s="2" t="s">
        <v>201</v>
      </c>
      <c r="B2226" s="2" t="s">
        <v>93</v>
      </c>
      <c r="C2226" s="4">
        <v>4.1783700000000001</v>
      </c>
      <c r="D2226" s="4">
        <v>4.4091100000000001</v>
      </c>
      <c r="E2226" s="4">
        <v>2.3170099999999998</v>
      </c>
      <c r="F2226" s="4">
        <v>1.3818299999999999</v>
      </c>
      <c r="G2226" s="4"/>
      <c r="H2226" s="4"/>
      <c r="I2226" s="4"/>
      <c r="J2226" s="4">
        <f t="shared" ref="J2226:J2289" si="74">IFERROR(LOOKUP(2,1/(C2226:I2226&lt;&gt;""),C2226:I2226),"")</f>
        <v>1.3818299999999999</v>
      </c>
      <c r="K2226" s="4" t="str">
        <f t="array" ref="K2226">INDEX($J$3:$J$4464,MATCH(B2226&amp;"Rate of out-of-school adolescents of lower secondary school age, female (household survey data) (%)",$B$3:$B$4464&amp;$A$3:$A$4464,0))</f>
        <v/>
      </c>
      <c r="L2226" s="4" t="str">
        <f t="array" ref="L2226">(IF(ISERROR(INDEX(Table34[Out-of-school adolescents (%) - lower secondary],MATCH(MAX(IF(Table34[Country]=B2226,Table34[Year],0)),IF(Table34[Country]=B2226,Table34[Year],"")))),"",INDEX(Table34[Out-of-school adolescents (%) - lower secondary],MATCH(MAX(IF(Table34[Country]=B2226,Table34[Year],0)),IF(Table34[Country]=B2226,Table34[Year],"")))*100))</f>
        <v/>
      </c>
      <c r="M2226" s="4">
        <f t="shared" ref="M2226:M2289" si="75">IF(ISNUMBER(J2226),J2226,IF(ISNUMBER(K2226),K2226,IF(ISBLANK(L2226),"",L2226)))</f>
        <v>1.3818299999999999</v>
      </c>
    </row>
    <row r="2227" spans="1:13" ht="30.6" x14ac:dyDescent="0.25">
      <c r="A2227" s="2" t="s">
        <v>201</v>
      </c>
      <c r="B2227" s="2" t="s">
        <v>94</v>
      </c>
      <c r="C2227" s="3"/>
      <c r="D2227" s="3"/>
      <c r="E2227" s="3"/>
      <c r="F2227" s="3">
        <v>9.8333100000000009</v>
      </c>
      <c r="G2227" s="3">
        <v>8.1341199999999994</v>
      </c>
      <c r="H2227" s="3">
        <v>6.1989700000000001</v>
      </c>
      <c r="I2227" s="3"/>
      <c r="J2227" s="3">
        <f t="shared" si="74"/>
        <v>6.1989700000000001</v>
      </c>
      <c r="K2227" s="3">
        <f t="array" ref="K2227">INDEX($J$3:$J$4464,MATCH(B2227&amp;"Rate of out-of-school adolescents of lower secondary school age, female (household survey data) (%)",$B$3:$B$4464&amp;$A$3:$A$4464,0))</f>
        <v>1.1041000000000001</v>
      </c>
      <c r="L2227" s="3">
        <f t="array" ref="L2227">(IF(ISERROR(INDEX(Table34[Out-of-school adolescents (%) - lower secondary],MATCH(MAX(IF(Table34[Country]=B2227,Table34[Year],0)),IF(Table34[Country]=B2227,Table34[Year],"")))),"",INDEX(Table34[Out-of-school adolescents (%) - lower secondary],MATCH(MAX(IF(Table34[Country]=B2227,Table34[Year],0)),IF(Table34[Country]=B2227,Table34[Year],"")))*100))</f>
        <v>1.8043500000000001</v>
      </c>
      <c r="M2227" s="3">
        <f t="shared" si="75"/>
        <v>6.1989700000000001</v>
      </c>
    </row>
    <row r="2228" spans="1:13" ht="30.6" x14ac:dyDescent="0.25">
      <c r="A2228" s="2" t="s">
        <v>201</v>
      </c>
      <c r="B2228" s="2" t="s">
        <v>95</v>
      </c>
      <c r="C2228" s="4">
        <v>33.822290000000002</v>
      </c>
      <c r="D2228" s="4">
        <v>32.568350000000002</v>
      </c>
      <c r="E2228" s="4">
        <v>29.42353</v>
      </c>
      <c r="F2228" s="4">
        <v>26.891449999999999</v>
      </c>
      <c r="G2228" s="4">
        <v>22.58156</v>
      </c>
      <c r="H2228" s="4">
        <v>20.87351</v>
      </c>
      <c r="I2228" s="4"/>
      <c r="J2228" s="4">
        <f t="shared" si="74"/>
        <v>20.87351</v>
      </c>
      <c r="K2228" s="4">
        <f t="array" ref="K2228">INDEX($J$3:$J$4464,MATCH(B2228&amp;"Rate of out-of-school adolescents of lower secondary school age, female (household survey data) (%)",$B$3:$B$4464&amp;$A$3:$A$4464,0))</f>
        <v>21.542100000000001</v>
      </c>
      <c r="L2228" s="4">
        <f t="array" ref="L2228">(IF(ISERROR(INDEX(Table34[Out-of-school adolescents (%) - lower secondary],MATCH(MAX(IF(Table34[Country]=B2228,Table34[Year],0)),IF(Table34[Country]=B2228,Table34[Year],"")))),"",INDEX(Table34[Out-of-school adolescents (%) - lower secondary],MATCH(MAX(IF(Table34[Country]=B2228,Table34[Year],0)),IF(Table34[Country]=B2228,Table34[Year],"")))*100))</f>
        <v>21.305730000000001</v>
      </c>
      <c r="M2228" s="4">
        <f t="shared" si="75"/>
        <v>20.87351</v>
      </c>
    </row>
    <row r="2229" spans="1:13" ht="30.6" x14ac:dyDescent="0.25">
      <c r="A2229" s="2" t="s">
        <v>201</v>
      </c>
      <c r="B2229" s="2" t="s">
        <v>96</v>
      </c>
      <c r="C2229" s="3">
        <v>11.14832</v>
      </c>
      <c r="D2229" s="3">
        <v>10.33638</v>
      </c>
      <c r="E2229" s="3">
        <v>5.6259600000000001</v>
      </c>
      <c r="F2229" s="3"/>
      <c r="G2229" s="3"/>
      <c r="H2229" s="3"/>
      <c r="I2229" s="3"/>
      <c r="J2229" s="3">
        <f t="shared" si="74"/>
        <v>5.6259600000000001</v>
      </c>
      <c r="K2229" s="3" t="str">
        <f t="array" ref="K2229">INDEX($J$3:$J$4464,MATCH(B2229&amp;"Rate of out-of-school adolescents of lower secondary school age, female (household survey data) (%)",$B$3:$B$4464&amp;$A$3:$A$4464,0))</f>
        <v/>
      </c>
      <c r="L2229" s="3" t="str">
        <f t="array" ref="L2229">(IF(ISBLANK(INDEX(Table34[Out-of-school adolescents (%) - lower secondary],MATCH(MAX(IF(Table34[Country]=B2229,Table34[Year],0)),IF(Table34[Country]=B2229,Table34[Year],"")))),"",INDEX(Table34[Out-of-school adolescents (%) - lower secondary],MATCH(MAX(IF(Table34[Country]=B2229,Table34[Year],0)),IF(Table34[Country]=B2229,Table34[Year],"")))*100))</f>
        <v/>
      </c>
      <c r="M2229" s="3">
        <f t="shared" si="75"/>
        <v>5.6259600000000001</v>
      </c>
    </row>
    <row r="2230" spans="1:13" ht="30.6" x14ac:dyDescent="0.25">
      <c r="A2230" s="2" t="s">
        <v>201</v>
      </c>
      <c r="B2230" s="2" t="s">
        <v>97</v>
      </c>
      <c r="C2230" s="4">
        <v>19.586130000000001</v>
      </c>
      <c r="D2230" s="4">
        <v>21.235849999999999</v>
      </c>
      <c r="E2230" s="4">
        <v>26.169460000000001</v>
      </c>
      <c r="F2230" s="4"/>
      <c r="G2230" s="4"/>
      <c r="H2230" s="4"/>
      <c r="I2230" s="4"/>
      <c r="J2230" s="4">
        <f t="shared" si="74"/>
        <v>26.169460000000001</v>
      </c>
      <c r="K2230" s="4" t="str">
        <f t="array" ref="K2230">INDEX($J$3:$J$4464,MATCH(B2230&amp;"Rate of out-of-school adolescents of lower secondary school age, female (household survey data) (%)",$B$3:$B$4464&amp;$A$3:$A$4464,0))</f>
        <v/>
      </c>
      <c r="L2230" s="4" t="str">
        <f t="array" ref="L2230">(IF(ISERROR(INDEX(Table34[Out-of-school adolescents (%) - lower secondary],MATCH(MAX(IF(Table34[Country]=B2230,Table34[Year],0)),IF(Table34[Country]=B2230,Table34[Year],"")))),"",INDEX(Table34[Out-of-school adolescents (%) - lower secondary],MATCH(MAX(IF(Table34[Country]=B2230,Table34[Year],0)),IF(Table34[Country]=B2230,Table34[Year],"")))*100))</f>
        <v/>
      </c>
      <c r="M2230" s="4">
        <f t="shared" si="75"/>
        <v>26.169460000000001</v>
      </c>
    </row>
    <row r="2231" spans="1:13" ht="30.6" x14ac:dyDescent="0.25">
      <c r="A2231" s="2" t="s">
        <v>201</v>
      </c>
      <c r="B2231" s="2" t="s">
        <v>98</v>
      </c>
      <c r="C2231" s="3">
        <v>14.69336</v>
      </c>
      <c r="D2231" s="3">
        <v>15.63818</v>
      </c>
      <c r="E2231" s="3"/>
      <c r="F2231" s="3">
        <v>16.7226</v>
      </c>
      <c r="G2231" s="3">
        <v>17.862200000000001</v>
      </c>
      <c r="H2231" s="3">
        <v>18.766439999999999</v>
      </c>
      <c r="I2231" s="3"/>
      <c r="J2231" s="3">
        <f t="shared" si="74"/>
        <v>18.766439999999999</v>
      </c>
      <c r="K2231" s="3">
        <f t="array" ref="K2231">INDEX($J$3:$J$4464,MATCH(B2231&amp;"Rate of out-of-school adolescents of lower secondary school age, female (household survey data) (%)",$B$3:$B$4464&amp;$A$3:$A$4464,0))</f>
        <v>13.02364</v>
      </c>
      <c r="L2231" s="3" t="str">
        <f t="array" ref="L2231">(IF(ISERROR(INDEX(Table34[Out-of-school adolescents (%) - lower secondary],MATCH(MAX(IF(Table34[Country]=B2231,Table34[Year],0)),IF(Table34[Country]=B2231,Table34[Year],"")))),"",INDEX(Table34[Out-of-school adolescents (%) - lower secondary],MATCH(MAX(IF(Table34[Country]=B2231,Table34[Year],0)),IF(Table34[Country]=B2231,Table34[Year],"")))*100))</f>
        <v/>
      </c>
      <c r="M2231" s="3">
        <f t="shared" si="75"/>
        <v>18.766439999999999</v>
      </c>
    </row>
    <row r="2232" spans="1:13" ht="30.6" x14ac:dyDescent="0.25">
      <c r="A2232" s="2" t="s">
        <v>201</v>
      </c>
      <c r="B2232" s="2" t="s">
        <v>99</v>
      </c>
      <c r="C2232" s="4"/>
      <c r="D2232" s="4"/>
      <c r="E2232" s="4"/>
      <c r="F2232" s="4"/>
      <c r="G2232" s="4"/>
      <c r="H2232" s="4"/>
      <c r="I2232" s="4"/>
      <c r="J2232" s="4" t="str">
        <f t="shared" si="74"/>
        <v/>
      </c>
      <c r="K2232" s="4">
        <f t="array" ref="K2232">INDEX($J$3:$J$4464,MATCH(B2232&amp;"Rate of out-of-school adolescents of lower secondary school age, female (household survey data) (%)",$B$3:$B$4464&amp;$A$3:$A$4464,0))</f>
        <v>18.513739999999999</v>
      </c>
      <c r="L2232" s="4">
        <f t="array" ref="L2232">(IF(ISERROR(INDEX(Table34[Out-of-school adolescents (%) - lower secondary],MATCH(MAX(IF(Table34[Country]=B2232,Table34[Year],0)),IF(Table34[Country]=B2232,Table34[Year],"")))),"",INDEX(Table34[Out-of-school adolescents (%) - lower secondary],MATCH(MAX(IF(Table34[Country]=B2232,Table34[Year],0)),IF(Table34[Country]=B2232,Table34[Year],"")))*100))</f>
        <v>14.63904</v>
      </c>
      <c r="M2232" s="4">
        <f t="shared" si="75"/>
        <v>18.513739999999999</v>
      </c>
    </row>
    <row r="2233" spans="1:13" ht="30.6" x14ac:dyDescent="0.25">
      <c r="A2233" s="2" t="s">
        <v>201</v>
      </c>
      <c r="B2233" s="2" t="s">
        <v>100</v>
      </c>
      <c r="C2233" s="3"/>
      <c r="D2233" s="3"/>
      <c r="E2233" s="3"/>
      <c r="F2233" s="3"/>
      <c r="G2233" s="3"/>
      <c r="H2233" s="3"/>
      <c r="I2233" s="3"/>
      <c r="J2233" s="3" t="str">
        <f t="shared" si="74"/>
        <v/>
      </c>
      <c r="K2233" s="3" t="str">
        <f t="array" ref="K2233">INDEX($J$3:$J$4464,MATCH(B2233&amp;"Rate of out-of-school adolescents of lower secondary school age, female (household survey data) (%)",$B$3:$B$4464&amp;$A$3:$A$4464,0))</f>
        <v/>
      </c>
      <c r="L2233" s="3" t="str">
        <f t="array" ref="L2233">(IF(ISERROR(INDEX(Table34[Out-of-school adolescents (%) - lower secondary],MATCH(MAX(IF(Table34[Country]=B2233,Table34[Year],0)),IF(Table34[Country]=B2233,Table34[Year],"")))),"",INDEX(Table34[Out-of-school adolescents (%) - lower secondary],MATCH(MAX(IF(Table34[Country]=B2233,Table34[Year],0)),IF(Table34[Country]=B2233,Table34[Year],"")))*100))</f>
        <v/>
      </c>
      <c r="M2233" s="3" t="str">
        <f t="shared" si="75"/>
        <v/>
      </c>
    </row>
    <row r="2234" spans="1:13" ht="30.6" x14ac:dyDescent="0.25">
      <c r="A2234" s="2" t="s">
        <v>201</v>
      </c>
      <c r="B2234" s="2" t="s">
        <v>101</v>
      </c>
      <c r="C2234" s="4">
        <v>8.7781699999999994</v>
      </c>
      <c r="D2234" s="4">
        <v>8.5648099999999996</v>
      </c>
      <c r="E2234" s="4">
        <v>7.88863</v>
      </c>
      <c r="F2234" s="4"/>
      <c r="G2234" s="4"/>
      <c r="H2234" s="4">
        <v>6.9356900000000001</v>
      </c>
      <c r="I2234" s="4"/>
      <c r="J2234" s="4">
        <f t="shared" si="74"/>
        <v>6.9356900000000001</v>
      </c>
      <c r="K2234" s="4" t="str">
        <f t="array" ref="K2234">INDEX($J$3:$J$4464,MATCH(B2234&amp;"Rate of out-of-school adolescents of lower secondary school age, female (household survey data) (%)",$B$3:$B$4464&amp;$A$3:$A$4464,0))</f>
        <v/>
      </c>
      <c r="L2234" s="4" t="str">
        <f t="array" ref="L2234">(IF(ISERROR(INDEX(Table34[Out-of-school adolescents (%) - lower secondary],MATCH(MAX(IF(Table34[Country]=B2234,Table34[Year],0)),IF(Table34[Country]=B2234,Table34[Year],"")))),"",INDEX(Table34[Out-of-school adolescents (%) - lower secondary],MATCH(MAX(IF(Table34[Country]=B2234,Table34[Year],0)),IF(Table34[Country]=B2234,Table34[Year],"")))*100))</f>
        <v/>
      </c>
      <c r="M2234" s="4">
        <f t="shared" si="75"/>
        <v>6.9356900000000001</v>
      </c>
    </row>
    <row r="2235" spans="1:13" ht="30.6" x14ac:dyDescent="0.25">
      <c r="A2235" s="2" t="s">
        <v>201</v>
      </c>
      <c r="B2235" s="2" t="s">
        <v>102</v>
      </c>
      <c r="C2235" s="3">
        <v>7.2740999999999998</v>
      </c>
      <c r="D2235" s="3">
        <v>5.9437499999999996</v>
      </c>
      <c r="E2235" s="3">
        <v>3.0061499999999999</v>
      </c>
      <c r="F2235" s="3">
        <v>0.67756000000000005</v>
      </c>
      <c r="G2235" s="3"/>
      <c r="H2235" s="3"/>
      <c r="I2235" s="3"/>
      <c r="J2235" s="3">
        <f t="shared" si="74"/>
        <v>0.67756000000000005</v>
      </c>
      <c r="K2235" s="3" t="str">
        <f t="array" ref="K2235">INDEX($J$3:$J$4464,MATCH(B2235&amp;"Rate of out-of-school adolescents of lower secondary school age, female (household survey data) (%)",$B$3:$B$4464&amp;$A$3:$A$4464,0))</f>
        <v/>
      </c>
      <c r="L2235" s="3" t="str">
        <f t="array" ref="L2235">(IF(ISBLANK(INDEX(Table34[Out-of-school adolescents (%) - lower secondary],MATCH(MAX(IF(Table34[Country]=B2235,Table34[Year],0)),IF(Table34[Country]=B2235,Table34[Year],"")))),"",INDEX(Table34[Out-of-school adolescents (%) - lower secondary],MATCH(MAX(IF(Table34[Country]=B2235,Table34[Year],0)),IF(Table34[Country]=B2235,Table34[Year],"")))*100))</f>
        <v/>
      </c>
      <c r="M2235" s="3">
        <f t="shared" si="75"/>
        <v>0.67756000000000005</v>
      </c>
    </row>
    <row r="2236" spans="1:13" ht="30.6" x14ac:dyDescent="0.25">
      <c r="A2236" s="2" t="s">
        <v>201</v>
      </c>
      <c r="B2236" s="2" t="s">
        <v>103</v>
      </c>
      <c r="C2236" s="4">
        <v>0.42812</v>
      </c>
      <c r="D2236" s="4">
        <v>1.87009</v>
      </c>
      <c r="E2236" s="4">
        <v>3.0591300000000001</v>
      </c>
      <c r="F2236" s="4">
        <v>4.5109599999999999</v>
      </c>
      <c r="G2236" s="4">
        <v>2.8272699999999999</v>
      </c>
      <c r="H2236" s="4"/>
      <c r="I2236" s="4"/>
      <c r="J2236" s="4">
        <f t="shared" si="74"/>
        <v>2.8272699999999999</v>
      </c>
      <c r="K2236" s="4" t="str">
        <f t="array" ref="K2236">INDEX($J$3:$J$4464,MATCH(B2236&amp;"Rate of out-of-school adolescents of lower secondary school age, female (household survey data) (%)",$B$3:$B$4464&amp;$A$3:$A$4464,0))</f>
        <v/>
      </c>
      <c r="L2236" s="4" t="str">
        <f t="array" ref="L2236">(IF(ISBLANK(INDEX(Table34[Out-of-school adolescents (%) - lower secondary],MATCH(MAX(IF(Table34[Country]=B2236,Table34[Year],0)),IF(Table34[Country]=B2236,Table34[Year],"")))),"",INDEX(Table34[Out-of-school adolescents (%) - lower secondary],MATCH(MAX(IF(Table34[Country]=B2236,Table34[Year],0)),IF(Table34[Country]=B2236,Table34[Year],"")))*100))</f>
        <v/>
      </c>
      <c r="M2236" s="4">
        <f t="shared" si="75"/>
        <v>2.8272699999999999</v>
      </c>
    </row>
    <row r="2237" spans="1:13" ht="30.6" x14ac:dyDescent="0.25">
      <c r="A2237" s="2" t="s">
        <v>201</v>
      </c>
      <c r="B2237" s="2" t="s">
        <v>104</v>
      </c>
      <c r="C2237" s="3"/>
      <c r="D2237" s="3"/>
      <c r="E2237" s="3"/>
      <c r="F2237" s="3"/>
      <c r="G2237" s="3"/>
      <c r="H2237" s="3"/>
      <c r="I2237" s="3"/>
      <c r="J2237" s="3" t="str">
        <f t="shared" si="74"/>
        <v/>
      </c>
      <c r="K2237" s="3" t="str">
        <f t="array" ref="K2237">INDEX($J$3:$J$4464,MATCH(B2237&amp;"Rate of out-of-school adolescents of lower secondary school age, female (household survey data) (%)",$B$3:$B$4464&amp;$A$3:$A$4464,0))</f>
        <v/>
      </c>
      <c r="L2237" s="3" t="str">
        <f t="array" ref="L2237">(IF(ISERROR(INDEX(Table34[Out-of-school adolescents (%) - lower secondary],MATCH(MAX(IF(Table34[Country]=B2237,Table34[Year],0)),IF(Table34[Country]=B2237,Table34[Year],"")))),"",INDEX(Table34[Out-of-school adolescents (%) - lower secondary],MATCH(MAX(IF(Table34[Country]=B2237,Table34[Year],0)),IF(Table34[Country]=B2237,Table34[Year],"")))*100))</f>
        <v/>
      </c>
      <c r="M2237" s="3" t="str">
        <f t="shared" si="75"/>
        <v/>
      </c>
    </row>
    <row r="2238" spans="1:13" ht="30.6" x14ac:dyDescent="0.25">
      <c r="A2238" s="2" t="s">
        <v>201</v>
      </c>
      <c r="B2238" s="2" t="s">
        <v>105</v>
      </c>
      <c r="C2238" s="4"/>
      <c r="D2238" s="4"/>
      <c r="E2238" s="4"/>
      <c r="F2238" s="4">
        <v>20.169709999999998</v>
      </c>
      <c r="G2238" s="4">
        <v>20.63899</v>
      </c>
      <c r="H2238" s="4">
        <v>18.026499999999999</v>
      </c>
      <c r="I2238" s="4"/>
      <c r="J2238" s="4">
        <f t="shared" si="74"/>
        <v>18.026499999999999</v>
      </c>
      <c r="K2238" s="4">
        <f t="array" ref="K2238">INDEX($J$3:$J$4464,MATCH(B2238&amp;"Rate of out-of-school adolescents of lower secondary school age, female (household survey data) (%)",$B$3:$B$4464&amp;$A$3:$A$4464,0))</f>
        <v>17.768439999999998</v>
      </c>
      <c r="L2238" s="4">
        <f t="array" ref="L2238">(IF(ISERROR(INDEX(Table34[Out-of-school adolescents (%) - lower secondary],MATCH(MAX(IF(Table34[Country]=B2238,Table34[Year],0)),IF(Table34[Country]=B2238,Table34[Year],"")))),"",INDEX(Table34[Out-of-school adolescents (%) - lower secondary],MATCH(MAX(IF(Table34[Country]=B2238,Table34[Year],0)),IF(Table34[Country]=B2238,Table34[Year],"")))*100))</f>
        <v>7.8455499999999994</v>
      </c>
      <c r="M2238" s="4">
        <f t="shared" si="75"/>
        <v>18.026499999999999</v>
      </c>
    </row>
    <row r="2239" spans="1:13" ht="30.6" x14ac:dyDescent="0.25">
      <c r="A2239" s="2" t="s">
        <v>201</v>
      </c>
      <c r="B2239" s="2" t="s">
        <v>106</v>
      </c>
      <c r="C2239" s="3">
        <v>7.4277199999999999</v>
      </c>
      <c r="D2239" s="3">
        <v>7.6351300000000002</v>
      </c>
      <c r="E2239" s="3">
        <v>8.63293</v>
      </c>
      <c r="F2239" s="3">
        <v>7.7986700000000004</v>
      </c>
      <c r="G2239" s="3">
        <v>8.6070399999999996</v>
      </c>
      <c r="H2239" s="3">
        <v>10.39799</v>
      </c>
      <c r="I2239" s="3"/>
      <c r="J2239" s="3">
        <f t="shared" si="74"/>
        <v>10.39799</v>
      </c>
      <c r="K2239" s="3" t="str">
        <f t="array" ref="K2239">INDEX($J$3:$J$4464,MATCH(B2239&amp;"Rate of out-of-school adolescents of lower secondary school age, female (household survey data) (%)",$B$3:$B$4464&amp;$A$3:$A$4464,0))</f>
        <v/>
      </c>
      <c r="L2239" s="3" t="str">
        <f t="array" ref="L2239">(IF(ISERROR(INDEX(Table34[Out-of-school adolescents (%) - lower secondary],MATCH(MAX(IF(Table34[Country]=B2239,Table34[Year],0)),IF(Table34[Country]=B2239,Table34[Year],"")))),"",INDEX(Table34[Out-of-school adolescents (%) - lower secondary],MATCH(MAX(IF(Table34[Country]=B2239,Table34[Year],0)),IF(Table34[Country]=B2239,Table34[Year],"")))*100))</f>
        <v/>
      </c>
      <c r="M2239" s="3">
        <f t="shared" si="75"/>
        <v>10.39799</v>
      </c>
    </row>
    <row r="2240" spans="1:13" ht="30.6" x14ac:dyDescent="0.25">
      <c r="A2240" s="2" t="s">
        <v>201</v>
      </c>
      <c r="B2240" s="2" t="s">
        <v>107</v>
      </c>
      <c r="C2240" s="4"/>
      <c r="D2240" s="4"/>
      <c r="E2240" s="4"/>
      <c r="F2240" s="4"/>
      <c r="G2240" s="4"/>
      <c r="H2240" s="4"/>
      <c r="I2240" s="4"/>
      <c r="J2240" s="4" t="str">
        <f t="shared" si="74"/>
        <v/>
      </c>
      <c r="K2240" s="4" t="str">
        <f t="array" ref="K2240">INDEX($J$3:$J$4464,MATCH(B2240&amp;"Rate of out-of-school adolescents of lower secondary school age, female (household survey data) (%)",$B$3:$B$4464&amp;$A$3:$A$4464,0))</f>
        <v/>
      </c>
      <c r="L2240" s="4" t="str">
        <f t="array" ref="L2240">(IF(ISERROR(INDEX(Table34[Out-of-school adolescents (%) - lower secondary],MATCH(MAX(IF(Table34[Country]=B2240,Table34[Year],0)),IF(Table34[Country]=B2240,Table34[Year],"")))),"",INDEX(Table34[Out-of-school adolescents (%) - lower secondary],MATCH(MAX(IF(Table34[Country]=B2240,Table34[Year],0)),IF(Table34[Country]=B2240,Table34[Year],"")))*100))</f>
        <v/>
      </c>
      <c r="M2240" s="4" t="str">
        <f t="shared" si="75"/>
        <v/>
      </c>
    </row>
    <row r="2241" spans="1:13" ht="30.6" x14ac:dyDescent="0.25">
      <c r="A2241" s="2" t="s">
        <v>201</v>
      </c>
      <c r="B2241" s="2" t="s">
        <v>108</v>
      </c>
      <c r="C2241" s="3">
        <v>59.98169</v>
      </c>
      <c r="D2241" s="3">
        <v>57.25911</v>
      </c>
      <c r="E2241" s="3"/>
      <c r="F2241" s="3"/>
      <c r="G2241" s="3">
        <v>51.924930000000003</v>
      </c>
      <c r="H2241" s="3">
        <v>48.239280000000001</v>
      </c>
      <c r="I2241" s="3"/>
      <c r="J2241" s="3">
        <f t="shared" si="74"/>
        <v>48.239280000000001</v>
      </c>
      <c r="K2241" s="3">
        <f t="array" ref="K2241">INDEX($J$3:$J$4464,MATCH(B2241&amp;"Rate of out-of-school adolescents of lower secondary school age, female (household survey data) (%)",$B$3:$B$4464&amp;$A$3:$A$4464,0))</f>
        <v>56.757849999999998</v>
      </c>
      <c r="L2241" s="3">
        <f t="array" ref="L2241">(IF(ISERROR(INDEX(Table34[Out-of-school adolescents (%) - lower secondary],MATCH(MAX(IF(Table34[Country]=B2241,Table34[Year],0)),IF(Table34[Country]=B2241,Table34[Year],"")))),"",INDEX(Table34[Out-of-school adolescents (%) - lower secondary],MATCH(MAX(IF(Table34[Country]=B2241,Table34[Year],0)),IF(Table34[Country]=B2241,Table34[Year],"")))*100))</f>
        <v>57.015479999999997</v>
      </c>
      <c r="M2241" s="3">
        <f t="shared" si="75"/>
        <v>48.239280000000001</v>
      </c>
    </row>
    <row r="2242" spans="1:13" ht="30.6" x14ac:dyDescent="0.25">
      <c r="A2242" s="2" t="s">
        <v>201</v>
      </c>
      <c r="B2242" s="2" t="s">
        <v>109</v>
      </c>
      <c r="C2242" s="4"/>
      <c r="D2242" s="4"/>
      <c r="E2242" s="4"/>
      <c r="F2242" s="4">
        <v>2.0012500000000002</v>
      </c>
      <c r="G2242" s="4">
        <v>2.0470700000000002</v>
      </c>
      <c r="H2242" s="4"/>
      <c r="I2242" s="4"/>
      <c r="J2242" s="4">
        <f t="shared" si="74"/>
        <v>2.0470700000000002</v>
      </c>
      <c r="K2242" s="4" t="str">
        <f t="array" ref="K2242">INDEX($J$3:$J$4464,MATCH(B2242&amp;"Rate of out-of-school adolescents of lower secondary school age, female (household survey data) (%)",$B$3:$B$4464&amp;$A$3:$A$4464,0))</f>
        <v/>
      </c>
      <c r="L2242" s="4" t="str">
        <f t="array" ref="L2242">(IF(ISBLANK(INDEX(Table34[Out-of-school adolescents (%) - lower secondary],MATCH(MAX(IF(Table34[Country]=B2242,Table34[Year],0)),IF(Table34[Country]=B2242,Table34[Year],"")))),"",INDEX(Table34[Out-of-school adolescents (%) - lower secondary],MATCH(MAX(IF(Table34[Country]=B2242,Table34[Year],0)),IF(Table34[Country]=B2242,Table34[Year],"")))*100))</f>
        <v/>
      </c>
      <c r="M2242" s="4">
        <f t="shared" si="75"/>
        <v>2.0470700000000002</v>
      </c>
    </row>
    <row r="2243" spans="1:13" ht="30.6" x14ac:dyDescent="0.25">
      <c r="A2243" s="2" t="s">
        <v>201</v>
      </c>
      <c r="B2243" s="2" t="s">
        <v>110</v>
      </c>
      <c r="C2243" s="3"/>
      <c r="D2243" s="3"/>
      <c r="E2243" s="3"/>
      <c r="F2243" s="3"/>
      <c r="G2243" s="3"/>
      <c r="H2243" s="3">
        <v>21.67285</v>
      </c>
      <c r="I2243" s="3"/>
      <c r="J2243" s="3">
        <f t="shared" si="74"/>
        <v>21.67285</v>
      </c>
      <c r="K2243" s="3" t="str">
        <f t="array" ref="K2243">INDEX($J$3:$J$4464,MATCH(B2243&amp;"Rate of out-of-school adolescents of lower secondary school age, female (household survey data) (%)",$B$3:$B$4464&amp;$A$3:$A$4464,0))</f>
        <v/>
      </c>
      <c r="L2243" s="3" t="str">
        <f t="array" ref="L2243">(IF(ISERROR(INDEX(Table34[Out-of-school adolescents (%) - lower secondary],MATCH(MAX(IF(Table34[Country]=B2243,Table34[Year],0)),IF(Table34[Country]=B2243,Table34[Year],"")))),"",INDEX(Table34[Out-of-school adolescents (%) - lower secondary],MATCH(MAX(IF(Table34[Country]=B2243,Table34[Year],0)),IF(Table34[Country]=B2243,Table34[Year],"")))*100))</f>
        <v/>
      </c>
      <c r="M2243" s="3">
        <f t="shared" si="75"/>
        <v>21.67285</v>
      </c>
    </row>
    <row r="2244" spans="1:13" ht="30.6" x14ac:dyDescent="0.25">
      <c r="A2244" s="2" t="s">
        <v>201</v>
      </c>
      <c r="B2244" s="2" t="s">
        <v>111</v>
      </c>
      <c r="C2244" s="4"/>
      <c r="D2244" s="4"/>
      <c r="E2244" s="4">
        <v>31.807469999999999</v>
      </c>
      <c r="F2244" s="4">
        <v>42.841099999999997</v>
      </c>
      <c r="G2244" s="4">
        <v>40.790750000000003</v>
      </c>
      <c r="H2244" s="4">
        <v>39.735590000000002</v>
      </c>
      <c r="I2244" s="4"/>
      <c r="J2244" s="4">
        <f t="shared" si="74"/>
        <v>39.735590000000002</v>
      </c>
      <c r="K2244" s="4" t="str">
        <f t="array" ref="K2244">INDEX($J$3:$J$4464,MATCH(B2244&amp;"Rate of out-of-school adolescents of lower secondary school age, female (household survey data) (%)",$B$3:$B$4464&amp;$A$3:$A$4464,0))</f>
        <v/>
      </c>
      <c r="L2244" s="4">
        <f t="array" ref="L2244">(IF(ISERROR(INDEX(Table34[Out-of-school adolescents (%) - lower secondary],MATCH(MAX(IF(Table34[Country]=B2244,Table34[Year],0)),IF(Table34[Country]=B2244,Table34[Year],"")))),"",INDEX(Table34[Out-of-school adolescents (%) - lower secondary],MATCH(MAX(IF(Table34[Country]=B2244,Table34[Year],0)),IF(Table34[Country]=B2244,Table34[Year],"")))*100))</f>
        <v>27.999960000000002</v>
      </c>
      <c r="M2244" s="4">
        <f t="shared" si="75"/>
        <v>39.735590000000002</v>
      </c>
    </row>
    <row r="2245" spans="1:13" ht="30.6" x14ac:dyDescent="0.25">
      <c r="A2245" s="2" t="s">
        <v>201</v>
      </c>
      <c r="B2245" s="2" t="s">
        <v>112</v>
      </c>
      <c r="C2245" s="3"/>
      <c r="D2245" s="3"/>
      <c r="E2245" s="3"/>
      <c r="F2245" s="3"/>
      <c r="G2245" s="3"/>
      <c r="H2245" s="3">
        <v>5.3496499999999996</v>
      </c>
      <c r="I2245" s="3"/>
      <c r="J2245" s="3">
        <f t="shared" si="74"/>
        <v>5.3496499999999996</v>
      </c>
      <c r="K2245" s="3" t="str">
        <f t="array" ref="K2245">INDEX($J$3:$J$4464,MATCH(B2245&amp;"Rate of out-of-school adolescents of lower secondary school age, female (household survey data) (%)",$B$3:$B$4464&amp;$A$3:$A$4464,0))</f>
        <v/>
      </c>
      <c r="L2245" s="3" t="str">
        <f t="array" ref="L2245">(IF(ISERROR(INDEX(Table34[Out-of-school adolescents (%) - lower secondary],MATCH(MAX(IF(Table34[Country]=B2245,Table34[Year],0)),IF(Table34[Country]=B2245,Table34[Year],"")))),"",INDEX(Table34[Out-of-school adolescents (%) - lower secondary],MATCH(MAX(IF(Table34[Country]=B2245,Table34[Year],0)),IF(Table34[Country]=B2245,Table34[Year],"")))*100))</f>
        <v/>
      </c>
      <c r="M2245" s="3">
        <f t="shared" si="75"/>
        <v>5.3496499999999996</v>
      </c>
    </row>
    <row r="2246" spans="1:13" ht="30.6" x14ac:dyDescent="0.25">
      <c r="A2246" s="2" t="s">
        <v>201</v>
      </c>
      <c r="B2246" s="2" t="s">
        <v>113</v>
      </c>
      <c r="C2246" s="4">
        <v>12.055540000000001</v>
      </c>
      <c r="D2246" s="4">
        <v>13.29346</v>
      </c>
      <c r="E2246" s="4">
        <v>13.63611</v>
      </c>
      <c r="F2246" s="4"/>
      <c r="G2246" s="4"/>
      <c r="H2246" s="4"/>
      <c r="I2246" s="4"/>
      <c r="J2246" s="4">
        <f t="shared" si="74"/>
        <v>13.63611</v>
      </c>
      <c r="K2246" s="4" t="str">
        <f t="array" ref="K2246">INDEX($J$3:$J$4464,MATCH(B2246&amp;"Rate of out-of-school adolescents of lower secondary school age, female (household survey data) (%)",$B$3:$B$4464&amp;$A$3:$A$4464,0))</f>
        <v/>
      </c>
      <c r="L2246" s="4">
        <f t="array" ref="L2246">(IF(ISERROR(INDEX(Table34[Out-of-school adolescents (%) - lower secondary],MATCH(MAX(IF(Table34[Country]=B2246,Table34[Year],0)),IF(Table34[Country]=B2246,Table34[Year],"")))),"",INDEX(Table34[Out-of-school adolescents (%) - lower secondary],MATCH(MAX(IF(Table34[Country]=B2246,Table34[Year],0)),IF(Table34[Country]=B2246,Table34[Year],"")))*100))</f>
        <v>6.9351399999999996</v>
      </c>
      <c r="M2246" s="4">
        <f t="shared" si="75"/>
        <v>13.63611</v>
      </c>
    </row>
    <row r="2247" spans="1:13" ht="30.6" x14ac:dyDescent="0.25">
      <c r="A2247" s="2" t="s">
        <v>201</v>
      </c>
      <c r="B2247" s="2" t="s">
        <v>114</v>
      </c>
      <c r="C2247" s="3"/>
      <c r="D2247" s="3"/>
      <c r="E2247" s="3"/>
      <c r="F2247" s="3"/>
      <c r="G2247" s="3">
        <v>15.565289999999999</v>
      </c>
      <c r="H2247" s="3"/>
      <c r="I2247" s="3"/>
      <c r="J2247" s="3">
        <f t="shared" si="74"/>
        <v>15.565289999999999</v>
      </c>
      <c r="K2247" s="3" t="str">
        <f t="array" ref="K2247">INDEX($J$3:$J$4464,MATCH(B2247&amp;"Rate of out-of-school adolescents of lower secondary school age, female (household survey data) (%)",$B$3:$B$4464&amp;$A$3:$A$4464,0))</f>
        <v/>
      </c>
      <c r="L2247" s="3" t="str">
        <f t="array" ref="L2247">(IF(ISERROR(INDEX(Table34[Out-of-school adolescents (%) - lower secondary],MATCH(MAX(IF(Table34[Country]=B2247,Table34[Year],0)),IF(Table34[Country]=B2247,Table34[Year],"")))),"",INDEX(Table34[Out-of-school adolescents (%) - lower secondary],MATCH(MAX(IF(Table34[Country]=B2247,Table34[Year],0)),IF(Table34[Country]=B2247,Table34[Year],"")))*100))</f>
        <v/>
      </c>
      <c r="M2247" s="3">
        <f t="shared" si="75"/>
        <v>15.565289999999999</v>
      </c>
    </row>
    <row r="2248" spans="1:13" ht="30.6" x14ac:dyDescent="0.25">
      <c r="A2248" s="2" t="s">
        <v>201</v>
      </c>
      <c r="B2248" s="2" t="s">
        <v>115</v>
      </c>
      <c r="C2248" s="4"/>
      <c r="D2248" s="4"/>
      <c r="E2248" s="4"/>
      <c r="F2248" s="4"/>
      <c r="G2248" s="4"/>
      <c r="H2248" s="4"/>
      <c r="I2248" s="4"/>
      <c r="J2248" s="4" t="str">
        <f t="shared" si="74"/>
        <v/>
      </c>
      <c r="K2248" s="4" t="str">
        <f t="array" ref="K2248">INDEX($J$3:$J$4464,MATCH(B2248&amp;"Rate of out-of-school adolescents of lower secondary school age, female (household survey data) (%)",$B$3:$B$4464&amp;$A$3:$A$4464,0))</f>
        <v/>
      </c>
      <c r="L2248" s="4" t="str">
        <f t="array" ref="L2248">(IF(ISERROR(INDEX(Table34[Out-of-school adolescents (%) - lower secondary],MATCH(MAX(IF(Table34[Country]=B2248,Table34[Year],0)),IF(Table34[Country]=B2248,Table34[Year],"")))),"",INDEX(Table34[Out-of-school adolescents (%) - lower secondary],MATCH(MAX(IF(Table34[Country]=B2248,Table34[Year],0)),IF(Table34[Country]=B2248,Table34[Year],"")))*100))</f>
        <v/>
      </c>
      <c r="M2248" s="4" t="str">
        <f t="shared" si="75"/>
        <v/>
      </c>
    </row>
    <row r="2249" spans="1:13" ht="30.6" x14ac:dyDescent="0.25">
      <c r="A2249" s="2" t="s">
        <v>201</v>
      </c>
      <c r="B2249" s="2" t="s">
        <v>116</v>
      </c>
      <c r="C2249" s="3"/>
      <c r="D2249" s="3"/>
      <c r="E2249" s="3"/>
      <c r="F2249" s="3"/>
      <c r="G2249" s="3"/>
      <c r="H2249" s="3"/>
      <c r="I2249" s="3"/>
      <c r="J2249" s="3" t="str">
        <f t="shared" si="74"/>
        <v/>
      </c>
      <c r="K2249" s="3" t="str">
        <f t="array" ref="K2249">INDEX($J$3:$J$4464,MATCH(B2249&amp;"Rate of out-of-school adolescents of lower secondary school age, female (household survey data) (%)",$B$3:$B$4464&amp;$A$3:$A$4464,0))</f>
        <v/>
      </c>
      <c r="L2249" s="3">
        <f t="array" ref="L2249">(IF(ISERROR(INDEX(Table34[Out-of-school adolescents (%) - lower secondary],MATCH(MAX(IF(Table34[Country]=B2249,Table34[Year],0)),IF(Table34[Country]=B2249,Table34[Year],"")))),"",INDEX(Table34[Out-of-school adolescents (%) - lower secondary],MATCH(MAX(IF(Table34[Country]=B2249,Table34[Year],0)),IF(Table34[Country]=B2249,Table34[Year],"")))*100))</f>
        <v>0.70597999999999994</v>
      </c>
      <c r="M2249" s="3">
        <f t="shared" si="75"/>
        <v>0.70597999999999994</v>
      </c>
    </row>
    <row r="2250" spans="1:13" ht="30.6" x14ac:dyDescent="0.25">
      <c r="A2250" s="2" t="s">
        <v>201</v>
      </c>
      <c r="B2250" s="2" t="s">
        <v>117</v>
      </c>
      <c r="C2250" s="4"/>
      <c r="D2250" s="4"/>
      <c r="E2250" s="4"/>
      <c r="F2250" s="4"/>
      <c r="G2250" s="4"/>
      <c r="H2250" s="4"/>
      <c r="I2250" s="4"/>
      <c r="J2250" s="4" t="str">
        <f t="shared" si="74"/>
        <v/>
      </c>
      <c r="K2250" s="4">
        <f t="array" ref="K2250">INDEX($J$3:$J$4464,MATCH(B2250&amp;"Rate of out-of-school adolescents of lower secondary school age, female (household survey data) (%)",$B$3:$B$4464&amp;$A$3:$A$4464,0))</f>
        <v>0.29715000000000003</v>
      </c>
      <c r="L2250" s="4">
        <f t="array" ref="L2250">(IF(ISERROR(INDEX(Table34[Out-of-school adolescents (%) - lower secondary],MATCH(MAX(IF(Table34[Country]=B2250,Table34[Year],0)),IF(Table34[Country]=B2250,Table34[Year],"")))),"",INDEX(Table34[Out-of-school adolescents (%) - lower secondary],MATCH(MAX(IF(Table34[Country]=B2250,Table34[Year],0)),IF(Table34[Country]=B2250,Table34[Year],"")))*100))</f>
        <v>3.1400499999999996</v>
      </c>
      <c r="M2250" s="4">
        <f t="shared" si="75"/>
        <v>0.29715000000000003</v>
      </c>
    </row>
    <row r="2251" spans="1:13" ht="30.6" x14ac:dyDescent="0.25">
      <c r="A2251" s="2" t="s">
        <v>201</v>
      </c>
      <c r="B2251" s="2" t="s">
        <v>118</v>
      </c>
      <c r="C2251" s="3">
        <v>29.620979999999999</v>
      </c>
      <c r="D2251" s="3">
        <v>25.736609999999999</v>
      </c>
      <c r="E2251" s="3">
        <v>20.253419999999998</v>
      </c>
      <c r="F2251" s="3"/>
      <c r="G2251" s="3"/>
      <c r="H2251" s="3"/>
      <c r="I2251" s="3"/>
      <c r="J2251" s="3">
        <f t="shared" si="74"/>
        <v>20.253419999999998</v>
      </c>
      <c r="K2251" s="3" t="str">
        <f t="array" ref="K2251">INDEX($J$3:$J$4464,MATCH(B2251&amp;"Rate of out-of-school adolescents of lower secondary school age, female (household survey data) (%)",$B$3:$B$4464&amp;$A$3:$A$4464,0))</f>
        <v/>
      </c>
      <c r="L2251" s="3" t="str">
        <f t="array" ref="L2251">(IF(ISERROR(INDEX(Table34[Out-of-school adolescents (%) - lower secondary],MATCH(MAX(IF(Table34[Country]=B2251,Table34[Year],0)),IF(Table34[Country]=B2251,Table34[Year],"")))),"",INDEX(Table34[Out-of-school adolescents (%) - lower secondary],MATCH(MAX(IF(Table34[Country]=B2251,Table34[Year],0)),IF(Table34[Country]=B2251,Table34[Year],"")))*100))</f>
        <v/>
      </c>
      <c r="M2251" s="3">
        <f t="shared" si="75"/>
        <v>20.253419999999998</v>
      </c>
    </row>
    <row r="2252" spans="1:13" ht="30.6" x14ac:dyDescent="0.25">
      <c r="A2252" s="2" t="s">
        <v>201</v>
      </c>
      <c r="B2252" s="2" t="s">
        <v>119</v>
      </c>
      <c r="C2252" s="4">
        <v>43.725839999999998</v>
      </c>
      <c r="D2252" s="4">
        <v>45.492800000000003</v>
      </c>
      <c r="E2252" s="4">
        <v>46.987470000000002</v>
      </c>
      <c r="F2252" s="4">
        <v>45.947499999999998</v>
      </c>
      <c r="G2252" s="4">
        <v>47.505479999999999</v>
      </c>
      <c r="H2252" s="4">
        <v>48.300719999999998</v>
      </c>
      <c r="I2252" s="4"/>
      <c r="J2252" s="4">
        <f t="shared" si="74"/>
        <v>48.300719999999998</v>
      </c>
      <c r="K2252" s="4">
        <f t="array" ref="K2252">INDEX($J$3:$J$4464,MATCH(B2252&amp;"Rate of out-of-school adolescents of lower secondary school age, female (household survey data) (%)",$B$3:$B$4464&amp;$A$3:$A$4464,0))</f>
        <v>38.438429999999997</v>
      </c>
      <c r="L2252" s="4">
        <f t="array" ref="L2252">(IF(ISERROR(INDEX(Table34[Out-of-school adolescents (%) - lower secondary],MATCH(MAX(IF(Table34[Country]=B2252,Table34[Year],0)),IF(Table34[Country]=B2252,Table34[Year],"")))),"",INDEX(Table34[Out-of-school adolescents (%) - lower secondary],MATCH(MAX(IF(Table34[Country]=B2252,Table34[Year],0)),IF(Table34[Country]=B2252,Table34[Year],"")))*100))</f>
        <v>39.133339999999997</v>
      </c>
      <c r="M2252" s="4">
        <f t="shared" si="75"/>
        <v>48.300719999999998</v>
      </c>
    </row>
    <row r="2253" spans="1:13" ht="30.6" x14ac:dyDescent="0.25">
      <c r="A2253" s="2" t="s">
        <v>201</v>
      </c>
      <c r="B2253" s="2" t="s">
        <v>120</v>
      </c>
      <c r="C2253" s="3">
        <v>39.165199999999999</v>
      </c>
      <c r="D2253" s="3"/>
      <c r="E2253" s="3"/>
      <c r="F2253" s="3"/>
      <c r="G2253" s="3"/>
      <c r="H2253" s="3"/>
      <c r="I2253" s="3"/>
      <c r="J2253" s="3">
        <f t="shared" si="74"/>
        <v>39.165199999999999</v>
      </c>
      <c r="K2253" s="3" t="str">
        <f t="array" ref="K2253">INDEX($J$3:$J$4464,MATCH(B2253&amp;"Rate of out-of-school adolescents of lower secondary school age, female (household survey data) (%)",$B$3:$B$4464&amp;$A$3:$A$4464,0))</f>
        <v/>
      </c>
      <c r="L2253" s="3" t="str">
        <f t="array" ref="L2253">(IF(ISERROR(INDEX(Table34[Out-of-school adolescents (%) - lower secondary],MATCH(MAX(IF(Table34[Country]=B2253,Table34[Year],0)),IF(Table34[Country]=B2253,Table34[Year],"")))),"",INDEX(Table34[Out-of-school adolescents (%) - lower secondary],MATCH(MAX(IF(Table34[Country]=B2253,Table34[Year],0)),IF(Table34[Country]=B2253,Table34[Year],"")))*100))</f>
        <v/>
      </c>
      <c r="M2253" s="3">
        <f t="shared" si="75"/>
        <v>39.165199999999999</v>
      </c>
    </row>
    <row r="2254" spans="1:13" ht="30.6" x14ac:dyDescent="0.25">
      <c r="A2254" s="2" t="s">
        <v>201</v>
      </c>
      <c r="B2254" s="2" t="s">
        <v>121</v>
      </c>
      <c r="C2254" s="4"/>
      <c r="D2254" s="4"/>
      <c r="E2254" s="4"/>
      <c r="F2254" s="4"/>
      <c r="G2254" s="4"/>
      <c r="H2254" s="4"/>
      <c r="I2254" s="4"/>
      <c r="J2254" s="4" t="str">
        <f t="shared" si="74"/>
        <v/>
      </c>
      <c r="K2254" s="4">
        <f t="array" ref="K2254">INDEX($J$3:$J$4464,MATCH(B2254&amp;"Rate of out-of-school adolescents of lower secondary school age, female (household survey data) (%)",$B$3:$B$4464&amp;$A$3:$A$4464,0))</f>
        <v>15.248290000000001</v>
      </c>
      <c r="L2254" s="4">
        <f t="array" ref="L2254">(IF(ISERROR(INDEX(Table34[Out-of-school adolescents (%) - lower secondary],MATCH(MAX(IF(Table34[Country]=B2254,Table34[Year],0)),IF(Table34[Country]=B2254,Table34[Year],"")))),"",INDEX(Table34[Out-of-school adolescents (%) - lower secondary],MATCH(MAX(IF(Table34[Country]=B2254,Table34[Year],0)),IF(Table34[Country]=B2254,Table34[Year],"")))*100))</f>
        <v>13.725599999999998</v>
      </c>
      <c r="M2254" s="4">
        <f t="shared" si="75"/>
        <v>15.248290000000001</v>
      </c>
    </row>
    <row r="2255" spans="1:13" ht="30.6" x14ac:dyDescent="0.25">
      <c r="A2255" s="2" t="s">
        <v>201</v>
      </c>
      <c r="B2255" s="2" t="s">
        <v>122</v>
      </c>
      <c r="C2255" s="3"/>
      <c r="D2255" s="3"/>
      <c r="E2255" s="3"/>
      <c r="F2255" s="3"/>
      <c r="G2255" s="3">
        <v>11.7506</v>
      </c>
      <c r="H2255" s="3"/>
      <c r="I2255" s="3"/>
      <c r="J2255" s="3">
        <f t="shared" si="74"/>
        <v>11.7506</v>
      </c>
      <c r="K2255" s="3" t="str">
        <f t="array" ref="K2255">INDEX($J$3:$J$4464,MATCH(B2255&amp;"Rate of out-of-school adolescents of lower secondary school age, female (household survey data) (%)",$B$3:$B$4464&amp;$A$3:$A$4464,0))</f>
        <v/>
      </c>
      <c r="L2255" s="3" t="str">
        <f t="array" ref="L2255">(IF(ISERROR(INDEX(Table34[Out-of-school adolescents (%) - lower secondary],MATCH(MAX(IF(Table34[Country]=B2255,Table34[Year],0)),IF(Table34[Country]=B2255,Table34[Year],"")))),"",INDEX(Table34[Out-of-school adolescents (%) - lower secondary],MATCH(MAX(IF(Table34[Country]=B2255,Table34[Year],0)),IF(Table34[Country]=B2255,Table34[Year],"")))*100))</f>
        <v/>
      </c>
      <c r="M2255" s="3">
        <f t="shared" si="75"/>
        <v>11.7506</v>
      </c>
    </row>
    <row r="2256" spans="1:13" ht="30.6" x14ac:dyDescent="0.25">
      <c r="A2256" s="2" t="s">
        <v>201</v>
      </c>
      <c r="B2256" s="2" t="s">
        <v>123</v>
      </c>
      <c r="C2256" s="4"/>
      <c r="D2256" s="4"/>
      <c r="E2256" s="4"/>
      <c r="F2256" s="4"/>
      <c r="G2256" s="4"/>
      <c r="H2256" s="4"/>
      <c r="I2256" s="4">
        <v>8.1438199999999998</v>
      </c>
      <c r="J2256" s="4">
        <f t="shared" si="74"/>
        <v>8.1438199999999998</v>
      </c>
      <c r="K2256" s="4">
        <f t="array" ref="K2256">INDEX($J$3:$J$4464,MATCH(B2256&amp;"Rate of out-of-school adolescents of lower secondary school age, female (household survey data) (%)",$B$3:$B$4464&amp;$A$3:$A$4464,0))</f>
        <v>10.81066</v>
      </c>
      <c r="L2256" s="4">
        <f t="array" ref="L2256">(IF(ISERROR(INDEX(Table34[Out-of-school adolescents (%) - lower secondary],MATCH(MAX(IF(Table34[Country]=B2256,Table34[Year],0)),IF(Table34[Country]=B2256,Table34[Year],"")))),"",INDEX(Table34[Out-of-school adolescents (%) - lower secondary],MATCH(MAX(IF(Table34[Country]=B2256,Table34[Year],0)),IF(Table34[Country]=B2256,Table34[Year],"")))*100))</f>
        <v>6.5578700000000003</v>
      </c>
      <c r="M2256" s="4">
        <f t="shared" si="75"/>
        <v>8.1438199999999998</v>
      </c>
    </row>
    <row r="2257" spans="1:13" ht="30.6" x14ac:dyDescent="0.25">
      <c r="A2257" s="2" t="s">
        <v>201</v>
      </c>
      <c r="B2257" s="2" t="s">
        <v>124</v>
      </c>
      <c r="C2257" s="3">
        <v>1.49309</v>
      </c>
      <c r="D2257" s="3">
        <v>0.42293999999999998</v>
      </c>
      <c r="E2257" s="3"/>
      <c r="F2257" s="3"/>
      <c r="G2257" s="3"/>
      <c r="H2257" s="3"/>
      <c r="I2257" s="3"/>
      <c r="J2257" s="3">
        <f t="shared" si="74"/>
        <v>0.42293999999999998</v>
      </c>
      <c r="K2257" s="3" t="str">
        <f t="array" ref="K2257">INDEX($J$3:$J$4464,MATCH(B2257&amp;"Rate of out-of-school adolescents of lower secondary school age, female (household survey data) (%)",$B$3:$B$4464&amp;$A$3:$A$4464,0))</f>
        <v/>
      </c>
      <c r="L2257" s="3" t="str">
        <f t="array" ref="L2257">(IF(ISBLANK(INDEX(Table34[Out-of-school adolescents (%) - lower secondary],MATCH(MAX(IF(Table34[Country]=B2257,Table34[Year],0)),IF(Table34[Country]=B2257,Table34[Year],"")))),"",INDEX(Table34[Out-of-school adolescents (%) - lower secondary],MATCH(MAX(IF(Table34[Country]=B2257,Table34[Year],0)),IF(Table34[Country]=B2257,Table34[Year],"")))*100))</f>
        <v/>
      </c>
      <c r="M2257" s="3">
        <f t="shared" si="75"/>
        <v>0.42293999999999998</v>
      </c>
    </row>
    <row r="2258" spans="1:13" ht="30.6" x14ac:dyDescent="0.25">
      <c r="A2258" s="2" t="s">
        <v>201</v>
      </c>
      <c r="B2258" s="2" t="s">
        <v>125</v>
      </c>
      <c r="C2258" s="4">
        <v>0.80142000000000002</v>
      </c>
      <c r="D2258" s="4"/>
      <c r="E2258" s="4">
        <v>0.32340999999999998</v>
      </c>
      <c r="F2258" s="4">
        <v>1.17039</v>
      </c>
      <c r="G2258" s="4">
        <v>1.2628200000000001</v>
      </c>
      <c r="H2258" s="4">
        <v>1.6045700000000001</v>
      </c>
      <c r="I2258" s="4"/>
      <c r="J2258" s="4">
        <f t="shared" si="74"/>
        <v>1.6045700000000001</v>
      </c>
      <c r="K2258" s="4" t="str">
        <f t="array" ref="K2258">INDEX($J$3:$J$4464,MATCH(B2258&amp;"Rate of out-of-school adolescents of lower secondary school age, female (household survey data) (%)",$B$3:$B$4464&amp;$A$3:$A$4464,0))</f>
        <v/>
      </c>
      <c r="L2258" s="4" t="str">
        <f t="array" ref="L2258">(IF(ISERROR(INDEX(Table34[Out-of-school adolescents (%) - lower secondary],MATCH(MAX(IF(Table34[Country]=B2258,Table34[Year],0)),IF(Table34[Country]=B2258,Table34[Year],"")))),"",INDEX(Table34[Out-of-school adolescents (%) - lower secondary],MATCH(MAX(IF(Table34[Country]=B2258,Table34[Year],0)),IF(Table34[Country]=B2258,Table34[Year],"")))*100))</f>
        <v/>
      </c>
      <c r="M2258" s="4">
        <f t="shared" si="75"/>
        <v>1.6045700000000001</v>
      </c>
    </row>
    <row r="2259" spans="1:13" ht="30.6" x14ac:dyDescent="0.25">
      <c r="A2259" s="2" t="s">
        <v>201</v>
      </c>
      <c r="B2259" s="2" t="s">
        <v>126</v>
      </c>
      <c r="C2259" s="3">
        <v>10.27915</v>
      </c>
      <c r="D2259" s="3"/>
      <c r="E2259" s="3"/>
      <c r="F2259" s="3"/>
      <c r="G2259" s="3"/>
      <c r="H2259" s="3"/>
      <c r="I2259" s="3"/>
      <c r="J2259" s="3">
        <f t="shared" si="74"/>
        <v>10.27915</v>
      </c>
      <c r="K2259" s="3" t="str">
        <f t="array" ref="K2259">INDEX($J$3:$J$4464,MATCH(B2259&amp;"Rate of out-of-school adolescents of lower secondary school age, female (household survey data) (%)",$B$3:$B$4464&amp;$A$3:$A$4464,0))</f>
        <v/>
      </c>
      <c r="L2259" s="3" t="str">
        <f t="array" ref="L2259">(IF(ISERROR(INDEX(Table34[Out-of-school adolescents (%) - lower secondary],MATCH(MAX(IF(Table34[Country]=B2259,Table34[Year],0)),IF(Table34[Country]=B2259,Table34[Year],"")))),"",INDEX(Table34[Out-of-school adolescents (%) - lower secondary],MATCH(MAX(IF(Table34[Country]=B2259,Table34[Year],0)),IF(Table34[Country]=B2259,Table34[Year],"")))*100))</f>
        <v/>
      </c>
      <c r="M2259" s="3">
        <f t="shared" si="75"/>
        <v>10.27915</v>
      </c>
    </row>
    <row r="2260" spans="1:13" ht="30.6" x14ac:dyDescent="0.25">
      <c r="A2260" s="2" t="s">
        <v>201</v>
      </c>
      <c r="B2260" s="2" t="s">
        <v>127</v>
      </c>
      <c r="C2260" s="4">
        <v>81.832269999999994</v>
      </c>
      <c r="D2260" s="4">
        <v>82.212969999999999</v>
      </c>
      <c r="E2260" s="4"/>
      <c r="F2260" s="4"/>
      <c r="G2260" s="4">
        <v>74.814089999999993</v>
      </c>
      <c r="H2260" s="4">
        <v>73.03886</v>
      </c>
      <c r="I2260" s="4"/>
      <c r="J2260" s="4">
        <f t="shared" si="74"/>
        <v>73.03886</v>
      </c>
      <c r="K2260" s="4">
        <f t="array" ref="K2260">INDEX($J$3:$J$4464,MATCH(B2260&amp;"Rate of out-of-school adolescents of lower secondary school age, female (household survey data) (%)",$B$3:$B$4464&amp;$A$3:$A$4464,0))</f>
        <v>75.798079999999999</v>
      </c>
      <c r="L2260" s="4">
        <f t="array" ref="L2260">(IF(ISERROR(INDEX(Table34[Out-of-school adolescents (%) - lower secondary],MATCH(MAX(IF(Table34[Country]=B2260,Table34[Year],0)),IF(Table34[Country]=B2260,Table34[Year],"")))),"",INDEX(Table34[Out-of-school adolescents (%) - lower secondary],MATCH(MAX(IF(Table34[Country]=B2260,Table34[Year],0)),IF(Table34[Country]=B2260,Table34[Year],"")))*100))</f>
        <v>76.174670000000006</v>
      </c>
      <c r="M2260" s="4">
        <f t="shared" si="75"/>
        <v>73.03886</v>
      </c>
    </row>
    <row r="2261" spans="1:13" ht="30.6" x14ac:dyDescent="0.25">
      <c r="A2261" s="2" t="s">
        <v>201</v>
      </c>
      <c r="B2261" s="2" t="s">
        <v>128</v>
      </c>
      <c r="C2261" s="3"/>
      <c r="D2261" s="3"/>
      <c r="E2261" s="3"/>
      <c r="F2261" s="3"/>
      <c r="G2261" s="3"/>
      <c r="H2261" s="3"/>
      <c r="I2261" s="3"/>
      <c r="J2261" s="3" t="str">
        <f t="shared" si="74"/>
        <v/>
      </c>
      <c r="K2261" s="3">
        <f t="array" ref="K2261">INDEX($J$3:$J$4464,MATCH(B2261&amp;"Rate of out-of-school adolescents of lower secondary school age, female (household survey data) (%)",$B$3:$B$4464&amp;$A$3:$A$4464,0))</f>
        <v>30.590409999999999</v>
      </c>
      <c r="L2261" s="3">
        <f t="array" ref="L2261">(IF(ISERROR(INDEX(Table34[Out-of-school adolescents (%) - lower secondary],MATCH(MAX(IF(Table34[Country]=B2261,Table34[Year],0)),IF(Table34[Country]=B2261,Table34[Year],"")))),"",INDEX(Table34[Out-of-school adolescents (%) - lower secondary],MATCH(MAX(IF(Table34[Country]=B2261,Table34[Year],0)),IF(Table34[Country]=B2261,Table34[Year],"")))*100))</f>
        <v>30.262260000000001</v>
      </c>
      <c r="M2261" s="3">
        <f t="shared" si="75"/>
        <v>30.590409999999999</v>
      </c>
    </row>
    <row r="2262" spans="1:13" ht="30.6" x14ac:dyDescent="0.25">
      <c r="A2262" s="2" t="s">
        <v>201</v>
      </c>
      <c r="B2262" s="2" t="s">
        <v>129</v>
      </c>
      <c r="C2262" s="4"/>
      <c r="D2262" s="4"/>
      <c r="E2262" s="4"/>
      <c r="F2262" s="4">
        <v>0.89737</v>
      </c>
      <c r="G2262" s="4">
        <v>0.31623000000000001</v>
      </c>
      <c r="H2262" s="4"/>
      <c r="I2262" s="4"/>
      <c r="J2262" s="4">
        <f t="shared" si="74"/>
        <v>0.31623000000000001</v>
      </c>
      <c r="K2262" s="4" t="str">
        <f t="array" ref="K2262">INDEX($J$3:$J$4464,MATCH(B2262&amp;"Rate of out-of-school adolescents of lower secondary school age, female (household survey data) (%)",$B$3:$B$4464&amp;$A$3:$A$4464,0))</f>
        <v/>
      </c>
      <c r="L2262" s="4" t="str">
        <f t="array" ref="L2262">(IF(ISBLANK(INDEX(Table34[Out-of-school adolescents (%) - lower secondary],MATCH(MAX(IF(Table34[Country]=B2262,Table34[Year],0)),IF(Table34[Country]=B2262,Table34[Year],"")))),"",INDEX(Table34[Out-of-school adolescents (%) - lower secondary],MATCH(MAX(IF(Table34[Country]=B2262,Table34[Year],0)),IF(Table34[Country]=B2262,Table34[Year],"")))*100))</f>
        <v/>
      </c>
      <c r="M2262" s="4">
        <f t="shared" si="75"/>
        <v>0.31623000000000001</v>
      </c>
    </row>
    <row r="2263" spans="1:13" ht="30.6" x14ac:dyDescent="0.25">
      <c r="A2263" s="2" t="s">
        <v>201</v>
      </c>
      <c r="B2263" s="2" t="s">
        <v>130</v>
      </c>
      <c r="C2263" s="3"/>
      <c r="D2263" s="3">
        <v>3.1820400000000002</v>
      </c>
      <c r="E2263" s="3">
        <v>1.6508400000000001</v>
      </c>
      <c r="F2263" s="3"/>
      <c r="G2263" s="3"/>
      <c r="H2263" s="3"/>
      <c r="I2263" s="3"/>
      <c r="J2263" s="3">
        <f t="shared" si="74"/>
        <v>1.6508400000000001</v>
      </c>
      <c r="K2263" s="3" t="str">
        <f t="array" ref="K2263">INDEX($J$3:$J$4464,MATCH(B2263&amp;"Rate of out-of-school adolescents of lower secondary school age, female (household survey data) (%)",$B$3:$B$4464&amp;$A$3:$A$4464,0))</f>
        <v/>
      </c>
      <c r="L2263" s="3" t="str">
        <f t="array" ref="L2263">(IF(ISERROR(INDEX(Table34[Out-of-school adolescents (%) - lower secondary],MATCH(MAX(IF(Table34[Country]=B2263,Table34[Year],0)),IF(Table34[Country]=B2263,Table34[Year],"")))),"",INDEX(Table34[Out-of-school adolescents (%) - lower secondary],MATCH(MAX(IF(Table34[Country]=B2263,Table34[Year],0)),IF(Table34[Country]=B2263,Table34[Year],"")))*100))</f>
        <v/>
      </c>
      <c r="M2263" s="3">
        <f t="shared" si="75"/>
        <v>1.6508400000000001</v>
      </c>
    </row>
    <row r="2264" spans="1:13" ht="30.6" x14ac:dyDescent="0.25">
      <c r="A2264" s="2" t="s">
        <v>201</v>
      </c>
      <c r="B2264" s="2" t="s">
        <v>131</v>
      </c>
      <c r="C2264" s="4"/>
      <c r="D2264" s="4">
        <v>59.687660000000001</v>
      </c>
      <c r="E2264" s="4">
        <v>57.035249999999998</v>
      </c>
      <c r="F2264" s="4">
        <v>55.657200000000003</v>
      </c>
      <c r="G2264" s="4">
        <v>52.659979999999997</v>
      </c>
      <c r="H2264" s="4">
        <v>52.10519</v>
      </c>
      <c r="I2264" s="4"/>
      <c r="J2264" s="4">
        <f t="shared" si="74"/>
        <v>52.10519</v>
      </c>
      <c r="K2264" s="4">
        <f t="array" ref="K2264">INDEX($J$3:$J$4464,MATCH(B2264&amp;"Rate of out-of-school adolescents of lower secondary school age, female (household survey data) (%)",$B$3:$B$4464&amp;$A$3:$A$4464,0))</f>
        <v>33.81033</v>
      </c>
      <c r="L2264" s="4">
        <f t="array" ref="L2264">(IF(ISERROR(INDEX(Table34[Out-of-school adolescents (%) - lower secondary],MATCH(MAX(IF(Table34[Country]=B2264,Table34[Year],0)),IF(Table34[Country]=B2264,Table34[Year],"")))),"",INDEX(Table34[Out-of-school adolescents (%) - lower secondary],MATCH(MAX(IF(Table34[Country]=B2264,Table34[Year],0)),IF(Table34[Country]=B2264,Table34[Year],"")))*100))</f>
        <v>33.637239999999998</v>
      </c>
      <c r="M2264" s="4">
        <f t="shared" si="75"/>
        <v>52.10519</v>
      </c>
    </row>
    <row r="2265" spans="1:13" ht="30.6" x14ac:dyDescent="0.25">
      <c r="A2265" s="2" t="s">
        <v>201</v>
      </c>
      <c r="B2265" s="2" t="s">
        <v>132</v>
      </c>
      <c r="C2265" s="3"/>
      <c r="D2265" s="3"/>
      <c r="E2265" s="3"/>
      <c r="F2265" s="3"/>
      <c r="G2265" s="3"/>
      <c r="H2265" s="3"/>
      <c r="I2265" s="3">
        <v>51.982379999999999</v>
      </c>
      <c r="J2265" s="3">
        <f t="shared" si="74"/>
        <v>51.982379999999999</v>
      </c>
      <c r="K2265" s="3" t="str">
        <f t="array" ref="K2265">INDEX($J$3:$J$4464,MATCH(B2265&amp;"Rate of out-of-school adolescents of lower secondary school age, female (household survey data) (%)",$B$3:$B$4464&amp;$A$3:$A$4464,0))</f>
        <v/>
      </c>
      <c r="L2265" s="3" t="str">
        <f t="array" ref="L2265">(IF(ISERROR(INDEX(Table34[Out-of-school adolescents (%) - lower secondary],MATCH(MAX(IF(Table34[Country]=B2265,Table34[Year],0)),IF(Table34[Country]=B2265,Table34[Year],"")))),"",INDEX(Table34[Out-of-school adolescents (%) - lower secondary],MATCH(MAX(IF(Table34[Country]=B2265,Table34[Year],0)),IF(Table34[Country]=B2265,Table34[Year],"")))*100))</f>
        <v/>
      </c>
      <c r="M2265" s="3">
        <f t="shared" si="75"/>
        <v>51.982379999999999</v>
      </c>
    </row>
    <row r="2266" spans="1:13" ht="30.6" x14ac:dyDescent="0.25">
      <c r="A2266" s="2" t="s">
        <v>201</v>
      </c>
      <c r="B2266" s="2" t="s">
        <v>133</v>
      </c>
      <c r="C2266" s="4">
        <v>11.99062</v>
      </c>
      <c r="D2266" s="4">
        <v>13.059419999999999</v>
      </c>
      <c r="E2266" s="4">
        <v>13.106590000000001</v>
      </c>
      <c r="F2266" s="4">
        <v>12.82138</v>
      </c>
      <c r="G2266" s="4">
        <v>12.083959999999999</v>
      </c>
      <c r="H2266" s="4">
        <v>10.49028</v>
      </c>
      <c r="I2266" s="4"/>
      <c r="J2266" s="4">
        <f t="shared" si="74"/>
        <v>10.49028</v>
      </c>
      <c r="K2266" s="4">
        <f t="array" ref="K2266">INDEX($J$3:$J$4464,MATCH(B2266&amp;"Rate of out-of-school adolescents of lower secondary school age, female (household survey data) (%)",$B$3:$B$4464&amp;$A$3:$A$4464,0))</f>
        <v>2.1156000000000001</v>
      </c>
      <c r="L2266" s="4">
        <f t="array" ref="L2266">(IF(ISERROR(INDEX(Table34[Out-of-school adolescents (%) - lower secondary],MATCH(MAX(IF(Table34[Country]=B2266,Table34[Year],0)),IF(Table34[Country]=B2266,Table34[Year],"")))),"",INDEX(Table34[Out-of-school adolescents (%) - lower secondary],MATCH(MAX(IF(Table34[Country]=B2266,Table34[Year],0)),IF(Table34[Country]=B2266,Table34[Year],"")))*100))</f>
        <v>3.0231300000000001</v>
      </c>
      <c r="M2266" s="4">
        <f t="shared" si="75"/>
        <v>10.49028</v>
      </c>
    </row>
    <row r="2267" spans="1:13" ht="30.6" x14ac:dyDescent="0.25">
      <c r="A2267" s="2" t="s">
        <v>201</v>
      </c>
      <c r="B2267" s="2" t="s">
        <v>134</v>
      </c>
      <c r="C2267" s="3">
        <v>10.836360000000001</v>
      </c>
      <c r="D2267" s="3">
        <v>12.41126</v>
      </c>
      <c r="E2267" s="3">
        <v>10.99291</v>
      </c>
      <c r="F2267" s="3"/>
      <c r="G2267" s="3"/>
      <c r="H2267" s="3"/>
      <c r="I2267" s="3"/>
      <c r="J2267" s="3">
        <f t="shared" si="74"/>
        <v>10.99291</v>
      </c>
      <c r="K2267" s="3" t="str">
        <f t="array" ref="K2267">INDEX($J$3:$J$4464,MATCH(B2267&amp;"Rate of out-of-school adolescents of lower secondary school age, female (household survey data) (%)",$B$3:$B$4464&amp;$A$3:$A$4464,0))</f>
        <v/>
      </c>
      <c r="L2267" s="3">
        <f t="array" ref="L2267">(IF(ISERROR(INDEX(Table34[Out-of-school adolescents (%) - lower secondary],MATCH(MAX(IF(Table34[Country]=B2267,Table34[Year],0)),IF(Table34[Country]=B2267,Table34[Year],"")))),"",INDEX(Table34[Out-of-school adolescents (%) - lower secondary],MATCH(MAX(IF(Table34[Country]=B2267,Table34[Year],0)),IF(Table34[Country]=B2267,Table34[Year],"")))*100))</f>
        <v>3.2290199999999998</v>
      </c>
      <c r="M2267" s="3">
        <f t="shared" si="75"/>
        <v>10.99291</v>
      </c>
    </row>
    <row r="2268" spans="1:13" ht="30.6" x14ac:dyDescent="0.25">
      <c r="A2268" s="2" t="s">
        <v>201</v>
      </c>
      <c r="B2268" s="2" t="s">
        <v>135</v>
      </c>
      <c r="C2268" s="4"/>
      <c r="D2268" s="4"/>
      <c r="E2268" s="4"/>
      <c r="F2268" s="4"/>
      <c r="G2268" s="4"/>
      <c r="H2268" s="4"/>
      <c r="I2268" s="4"/>
      <c r="J2268" s="4" t="str">
        <f t="shared" si="74"/>
        <v/>
      </c>
      <c r="K2268" s="4" t="str">
        <f t="array" ref="K2268">INDEX($J$3:$J$4464,MATCH(B2268&amp;"Rate of out-of-school adolescents of lower secondary school age, female (household survey data) (%)",$B$3:$B$4464&amp;$A$3:$A$4464,0))</f>
        <v/>
      </c>
      <c r="L2268" s="4" t="str">
        <f t="array" ref="L2268">(IF(ISERROR(INDEX(Table34[Out-of-school adolescents (%) - lower secondary],MATCH(MAX(IF(Table34[Country]=B2268,Table34[Year],0)),IF(Table34[Country]=B2268,Table34[Year],"")))),"",INDEX(Table34[Out-of-school adolescents (%) - lower secondary],MATCH(MAX(IF(Table34[Country]=B2268,Table34[Year],0)),IF(Table34[Country]=B2268,Table34[Year],"")))*100))</f>
        <v/>
      </c>
      <c r="M2268" s="4" t="str">
        <f t="shared" si="75"/>
        <v/>
      </c>
    </row>
    <row r="2269" spans="1:13" ht="30.6" x14ac:dyDescent="0.25">
      <c r="A2269" s="2" t="s">
        <v>201</v>
      </c>
      <c r="B2269" s="2" t="s">
        <v>136</v>
      </c>
      <c r="C2269" s="3">
        <v>12.36539</v>
      </c>
      <c r="D2269" s="3">
        <v>13.91976</v>
      </c>
      <c r="E2269" s="3">
        <v>14.574260000000001</v>
      </c>
      <c r="F2269" s="3"/>
      <c r="G2269" s="3"/>
      <c r="H2269" s="3"/>
      <c r="I2269" s="3"/>
      <c r="J2269" s="3">
        <f t="shared" si="74"/>
        <v>14.574260000000001</v>
      </c>
      <c r="K2269" s="3" t="str">
        <f t="array" ref="K2269">INDEX($J$3:$J$4464,MATCH(B2269&amp;"Rate of out-of-school adolescents of lower secondary school age, female (household survey data) (%)",$B$3:$B$4464&amp;$A$3:$A$4464,0))</f>
        <v/>
      </c>
      <c r="L2269" s="3" t="str">
        <f t="array" ref="L2269">(IF(ISERROR(INDEX(Table34[Out-of-school adolescents (%) - lower secondary],MATCH(MAX(IF(Table34[Country]=B2269,Table34[Year],0)),IF(Table34[Country]=B2269,Table34[Year],"")))),"",INDEX(Table34[Out-of-school adolescents (%) - lower secondary],MATCH(MAX(IF(Table34[Country]=B2269,Table34[Year],0)),IF(Table34[Country]=B2269,Table34[Year],"")))*100))</f>
        <v/>
      </c>
      <c r="M2269" s="3">
        <f t="shared" si="75"/>
        <v>14.574260000000001</v>
      </c>
    </row>
    <row r="2270" spans="1:13" ht="30.6" x14ac:dyDescent="0.25">
      <c r="A2270" s="2" t="s">
        <v>201</v>
      </c>
      <c r="B2270" s="2" t="s">
        <v>137</v>
      </c>
      <c r="C2270" s="4"/>
      <c r="D2270" s="4">
        <v>0.88341000000000003</v>
      </c>
      <c r="E2270" s="4">
        <v>9.7698900000000002</v>
      </c>
      <c r="F2270" s="4">
        <v>4.5438400000000003</v>
      </c>
      <c r="G2270" s="4">
        <v>7.76966</v>
      </c>
      <c r="H2270" s="4">
        <v>9.3282799999999995</v>
      </c>
      <c r="I2270" s="4"/>
      <c r="J2270" s="4">
        <f t="shared" si="74"/>
        <v>9.3282799999999995</v>
      </c>
      <c r="K2270" s="4" t="str">
        <f t="array" ref="K2270">INDEX($J$3:$J$4464,MATCH(B2270&amp;"Rate of out-of-school adolescents of lower secondary school age, female (household survey data) (%)",$B$3:$B$4464&amp;$A$3:$A$4464,0))</f>
        <v/>
      </c>
      <c r="L2270" s="4">
        <f t="array" ref="L2270">(IF(ISERROR(INDEX(Table34[Out-of-school adolescents (%) - lower secondary],MATCH(MAX(IF(Table34[Country]=B2270,Table34[Year],0)),IF(Table34[Country]=B2270,Table34[Year],"")))),"",INDEX(Table34[Out-of-school adolescents (%) - lower secondary],MATCH(MAX(IF(Table34[Country]=B2270,Table34[Year],0)),IF(Table34[Country]=B2270,Table34[Year],"")))*100))</f>
        <v>5.8211400000000006</v>
      </c>
      <c r="M2270" s="4">
        <f t="shared" si="75"/>
        <v>9.3282799999999995</v>
      </c>
    </row>
    <row r="2271" spans="1:13" ht="30.6" x14ac:dyDescent="0.25">
      <c r="A2271" s="2" t="s">
        <v>201</v>
      </c>
      <c r="B2271" s="2" t="s">
        <v>138</v>
      </c>
      <c r="C2271" s="3"/>
      <c r="D2271" s="3"/>
      <c r="E2271" s="3"/>
      <c r="F2271" s="3">
        <v>1.6941999999999999</v>
      </c>
      <c r="G2271" s="3"/>
      <c r="H2271" s="3"/>
      <c r="I2271" s="3"/>
      <c r="J2271" s="3">
        <f t="shared" si="74"/>
        <v>1.6941999999999999</v>
      </c>
      <c r="K2271" s="3" t="str">
        <f t="array" ref="K2271">INDEX($J$3:$J$4464,MATCH(B2271&amp;"Rate of out-of-school adolescents of lower secondary school age, female (household survey data) (%)",$B$3:$B$4464&amp;$A$3:$A$4464,0))</f>
        <v/>
      </c>
      <c r="L2271" s="3" t="str">
        <f t="array" ref="L2271">(IF(ISBLANK(INDEX(Table34[Out-of-school adolescents (%) - lower secondary],MATCH(MAX(IF(Table34[Country]=B2271,Table34[Year],0)),IF(Table34[Country]=B2271,Table34[Year],"")))),"",INDEX(Table34[Out-of-school adolescents (%) - lower secondary],MATCH(MAX(IF(Table34[Country]=B2271,Table34[Year],0)),IF(Table34[Country]=B2271,Table34[Year],"")))*100))</f>
        <v/>
      </c>
      <c r="M2271" s="3">
        <f t="shared" si="75"/>
        <v>1.6941999999999999</v>
      </c>
    </row>
    <row r="2272" spans="1:13" ht="30.6" x14ac:dyDescent="0.25">
      <c r="A2272" s="2" t="s">
        <v>201</v>
      </c>
      <c r="B2272" s="2" t="s">
        <v>139</v>
      </c>
      <c r="C2272" s="4">
        <v>6.1825000000000001</v>
      </c>
      <c r="D2272" s="4">
        <v>5.9702299999999999</v>
      </c>
      <c r="E2272" s="4">
        <v>5.1561300000000001</v>
      </c>
      <c r="F2272" s="4">
        <v>4.7396700000000003</v>
      </c>
      <c r="G2272" s="4">
        <v>4.0195999999999996</v>
      </c>
      <c r="H2272" s="4"/>
      <c r="I2272" s="4"/>
      <c r="J2272" s="4">
        <f t="shared" si="74"/>
        <v>4.0195999999999996</v>
      </c>
      <c r="K2272" s="4" t="str">
        <f t="array" ref="K2272">INDEX($J$3:$J$4464,MATCH(B2272&amp;"Rate of out-of-school adolescents of lower secondary school age, female (household survey data) (%)",$B$3:$B$4464&amp;$A$3:$A$4464,0))</f>
        <v/>
      </c>
      <c r="L2272" s="4" t="str">
        <f t="array" ref="L2272">(IF(ISBLANK(INDEX(Table34[Out-of-school adolescents (%) - lower secondary],MATCH(MAX(IF(Table34[Country]=B2272,Table34[Year],0)),IF(Table34[Country]=B2272,Table34[Year],"")))),"",INDEX(Table34[Out-of-school adolescents (%) - lower secondary],MATCH(MAX(IF(Table34[Country]=B2272,Table34[Year],0)),IF(Table34[Country]=B2272,Table34[Year],"")))*100))</f>
        <v/>
      </c>
      <c r="M2272" s="4">
        <f t="shared" si="75"/>
        <v>4.0195999999999996</v>
      </c>
    </row>
    <row r="2273" spans="1:13" ht="30.6" x14ac:dyDescent="0.25">
      <c r="A2273" s="2" t="s">
        <v>201</v>
      </c>
      <c r="B2273" s="2" t="s">
        <v>140</v>
      </c>
      <c r="C2273" s="3"/>
      <c r="D2273" s="3"/>
      <c r="E2273" s="3"/>
      <c r="F2273" s="3"/>
      <c r="G2273" s="3"/>
      <c r="H2273" s="3"/>
      <c r="I2273" s="3"/>
      <c r="J2273" s="3" t="str">
        <f t="shared" si="74"/>
        <v/>
      </c>
      <c r="K2273" s="3" t="str">
        <f t="array" ref="K2273">INDEX($J$3:$J$4464,MATCH(B2273&amp;"Rate of out-of-school adolescents of lower secondary school age, female (household survey data) (%)",$B$3:$B$4464&amp;$A$3:$A$4464,0))</f>
        <v/>
      </c>
      <c r="L2273" s="3" t="str">
        <f t="array" ref="L2273">(IF(ISBLANK(INDEX(Table34[Out-of-school adolescents (%) - lower secondary],MATCH(MAX(IF(Table34[Country]=B2273,Table34[Year],0)),IF(Table34[Country]=B2273,Table34[Year],"")))),"",INDEX(Table34[Out-of-school adolescents (%) - lower secondary],MATCH(MAX(IF(Table34[Country]=B2273,Table34[Year],0)),IF(Table34[Country]=B2273,Table34[Year],"")))*100))</f>
        <v/>
      </c>
      <c r="M2273" s="3" t="str">
        <f t="shared" si="75"/>
        <v/>
      </c>
    </row>
    <row r="2274" spans="1:13" ht="30.6" x14ac:dyDescent="0.25">
      <c r="A2274" s="2" t="s">
        <v>201</v>
      </c>
      <c r="B2274" s="2" t="s">
        <v>141</v>
      </c>
      <c r="C2274" s="4"/>
      <c r="D2274" s="4"/>
      <c r="E2274" s="4">
        <v>0.77475000000000005</v>
      </c>
      <c r="F2274" s="4">
        <v>1.5941700000000001</v>
      </c>
      <c r="G2274" s="4">
        <v>1.25</v>
      </c>
      <c r="H2274" s="4">
        <v>2.7147299999999999</v>
      </c>
      <c r="I2274" s="4"/>
      <c r="J2274" s="4">
        <f t="shared" si="74"/>
        <v>2.7147299999999999</v>
      </c>
      <c r="K2274" s="4" t="str">
        <f t="array" ref="K2274">INDEX($J$3:$J$4464,MATCH(B2274&amp;"Rate of out-of-school adolescents of lower secondary school age, female (household survey data) (%)",$B$3:$B$4464&amp;$A$3:$A$4464,0))</f>
        <v/>
      </c>
      <c r="L2274" s="4" t="str">
        <f t="array" ref="L2274">(IF(ISERROR(INDEX(Table34[Out-of-school adolescents (%) - lower secondary],MATCH(MAX(IF(Table34[Country]=B2274,Table34[Year],0)),IF(Table34[Country]=B2274,Table34[Year],"")))),"",INDEX(Table34[Out-of-school adolescents (%) - lower secondary],MATCH(MAX(IF(Table34[Country]=B2274,Table34[Year],0)),IF(Table34[Country]=B2274,Table34[Year],"")))*100))</f>
        <v/>
      </c>
      <c r="M2274" s="4">
        <f t="shared" si="75"/>
        <v>2.7147299999999999</v>
      </c>
    </row>
    <row r="2275" spans="1:13" ht="30.6" x14ac:dyDescent="0.25">
      <c r="A2275" s="2" t="s">
        <v>201</v>
      </c>
      <c r="B2275" s="2" t="s">
        <v>142</v>
      </c>
      <c r="C2275" s="3">
        <v>1.74278</v>
      </c>
      <c r="D2275" s="3">
        <v>2.3416600000000001</v>
      </c>
      <c r="E2275" s="3">
        <v>0.85619999999999996</v>
      </c>
      <c r="F2275" s="3"/>
      <c r="G2275" s="3"/>
      <c r="H2275" s="3">
        <v>1.15859</v>
      </c>
      <c r="I2275" s="3"/>
      <c r="J2275" s="3">
        <f t="shared" si="74"/>
        <v>1.15859</v>
      </c>
      <c r="K2275" s="3" t="str">
        <f t="array" ref="K2275">INDEX($J$3:$J$4464,MATCH(B2275&amp;"Rate of out-of-school adolescents of lower secondary school age, female (household survey data) (%)",$B$3:$B$4464&amp;$A$3:$A$4464,0))</f>
        <v/>
      </c>
      <c r="L2275" s="3" t="str">
        <f t="array" ref="L2275">(IF(ISERROR(INDEX(Table34[Out-of-school adolescents (%) - lower secondary],MATCH(MAX(IF(Table34[Country]=B2275,Table34[Year],0)),IF(Table34[Country]=B2275,Table34[Year],"")))),"",INDEX(Table34[Out-of-school adolescents (%) - lower secondary],MATCH(MAX(IF(Table34[Country]=B2275,Table34[Year],0)),IF(Table34[Country]=B2275,Table34[Year],"")))*100))</f>
        <v/>
      </c>
      <c r="M2275" s="3">
        <f t="shared" si="75"/>
        <v>1.15859</v>
      </c>
    </row>
    <row r="2276" spans="1:13" ht="30.6" x14ac:dyDescent="0.25">
      <c r="A2276" s="2" t="s">
        <v>201</v>
      </c>
      <c r="B2276" s="2" t="s">
        <v>143</v>
      </c>
      <c r="C2276" s="4">
        <v>13.032120000000001</v>
      </c>
      <c r="D2276" s="4">
        <v>13.694559999999999</v>
      </c>
      <c r="E2276" s="4">
        <v>13.82511</v>
      </c>
      <c r="F2276" s="4">
        <v>14.78365</v>
      </c>
      <c r="G2276" s="4">
        <v>14.609260000000001</v>
      </c>
      <c r="H2276" s="4">
        <v>14.81216</v>
      </c>
      <c r="I2276" s="4"/>
      <c r="J2276" s="4">
        <f t="shared" si="74"/>
        <v>14.81216</v>
      </c>
      <c r="K2276" s="4" t="str">
        <f t="array" ref="K2276">INDEX($J$3:$J$4464,MATCH(B2276&amp;"Rate of out-of-school adolescents of lower secondary school age, female (household survey data) (%)",$B$3:$B$4464&amp;$A$3:$A$4464,0))</f>
        <v/>
      </c>
      <c r="L2276" s="4">
        <f t="array" ref="L2276">(IF(ISERROR(INDEX(Table34[Out-of-school adolescents (%) - lower secondary],MATCH(MAX(IF(Table34[Country]=B2276,Table34[Year],0)),IF(Table34[Country]=B2276,Table34[Year],"")))),"",INDEX(Table34[Out-of-school adolescents (%) - lower secondary],MATCH(MAX(IF(Table34[Country]=B2276,Table34[Year],0)),IF(Table34[Country]=B2276,Table34[Year],"")))*100))</f>
        <v>2.8656799999999998</v>
      </c>
      <c r="M2276" s="4">
        <f t="shared" si="75"/>
        <v>14.81216</v>
      </c>
    </row>
    <row r="2277" spans="1:13" ht="30.6" x14ac:dyDescent="0.25">
      <c r="A2277" s="2" t="s">
        <v>201</v>
      </c>
      <c r="B2277" s="2" t="s">
        <v>144</v>
      </c>
      <c r="C2277" s="3">
        <v>5.6436299999999999</v>
      </c>
      <c r="D2277" s="3">
        <v>6.2605700000000004</v>
      </c>
      <c r="E2277" s="3">
        <v>6.57456</v>
      </c>
      <c r="F2277" s="3"/>
      <c r="G2277" s="3"/>
      <c r="H2277" s="3">
        <v>9.0520099999999992</v>
      </c>
      <c r="I2277" s="3"/>
      <c r="J2277" s="3">
        <f t="shared" si="74"/>
        <v>9.0520099999999992</v>
      </c>
      <c r="K2277" s="3" t="str">
        <f t="array" ref="K2277">INDEX($J$3:$J$4464,MATCH(B2277&amp;"Rate of out-of-school adolescents of lower secondary school age, female (household survey data) (%)",$B$3:$B$4464&amp;$A$3:$A$4464,0))</f>
        <v/>
      </c>
      <c r="L2277" s="3" t="str">
        <f t="array" ref="L2277">(IF(ISBLANK(INDEX(Table34[Out-of-school adolescents (%) - lower secondary],MATCH(MAX(IF(Table34[Country]=B2277,Table34[Year],0)),IF(Table34[Country]=B2277,Table34[Year],"")))),"",INDEX(Table34[Out-of-school adolescents (%) - lower secondary],MATCH(MAX(IF(Table34[Country]=B2277,Table34[Year],0)),IF(Table34[Country]=B2277,Table34[Year],"")))*100))</f>
        <v/>
      </c>
      <c r="M2277" s="3">
        <f t="shared" si="75"/>
        <v>9.0520099999999992</v>
      </c>
    </row>
    <row r="2278" spans="1:13" ht="30.6" x14ac:dyDescent="0.25">
      <c r="A2278" s="2" t="s">
        <v>217</v>
      </c>
      <c r="B2278" s="2" t="s">
        <v>175</v>
      </c>
      <c r="C2278" s="4"/>
      <c r="D2278" s="4"/>
      <c r="E2278" s="4"/>
      <c r="F2278" s="4"/>
      <c r="G2278" s="4"/>
      <c r="H2278" s="4"/>
      <c r="I2278" s="4"/>
      <c r="J2278" s="4" t="str">
        <f t="shared" si="74"/>
        <v/>
      </c>
      <c r="K2278" s="4"/>
      <c r="L2278" s="4"/>
      <c r="M2278" s="4" t="str">
        <f t="shared" si="75"/>
        <v/>
      </c>
    </row>
    <row r="2279" spans="1:13" ht="30.6" x14ac:dyDescent="0.25">
      <c r="A2279" s="2" t="s">
        <v>201</v>
      </c>
      <c r="B2279" s="2" t="s">
        <v>146</v>
      </c>
      <c r="C2279" s="3"/>
      <c r="D2279" s="3"/>
      <c r="E2279" s="3"/>
      <c r="F2279" s="3"/>
      <c r="G2279" s="3"/>
      <c r="H2279" s="3"/>
      <c r="I2279" s="3"/>
      <c r="J2279" s="3" t="str">
        <f t="shared" si="74"/>
        <v/>
      </c>
      <c r="K2279" s="3">
        <f t="array" ref="K2279">INDEX($J$3:$J$4464,MATCH(B2279&amp;"Rate of out-of-school adolescents of lower secondary school age, female (household survey data) (%)",$B$3:$B$4464&amp;$A$3:$A$4464,0))</f>
        <v>25.96753</v>
      </c>
      <c r="L2279" s="3">
        <f t="array" ref="L2279">(IF(ISERROR(INDEX(Table34[Out-of-school adolescents (%) - lower secondary],MATCH(MAX(IF(Table34[Country]=B2279,Table34[Year],0)),IF(Table34[Country]=B2279,Table34[Year],"")))),"",INDEX(Table34[Out-of-school adolescents (%) - lower secondary],MATCH(MAX(IF(Table34[Country]=B2279,Table34[Year],0)),IF(Table34[Country]=B2279,Table34[Year],"")))*100))</f>
        <v>9.2990399999999998</v>
      </c>
      <c r="M2279" s="3">
        <f t="shared" si="75"/>
        <v>25.96753</v>
      </c>
    </row>
    <row r="2280" spans="1:13" ht="30.6" x14ac:dyDescent="0.25">
      <c r="A2280" s="2" t="s">
        <v>201</v>
      </c>
      <c r="B2280" s="2" t="s">
        <v>147</v>
      </c>
      <c r="C2280" s="4">
        <v>3.1804700000000001</v>
      </c>
      <c r="D2280" s="4">
        <v>6.8198100000000004</v>
      </c>
      <c r="E2280" s="4">
        <v>23.749120000000001</v>
      </c>
      <c r="F2280" s="4">
        <v>5.6179800000000002</v>
      </c>
      <c r="G2280" s="4">
        <v>8.5331499999999991</v>
      </c>
      <c r="H2280" s="4">
        <v>11.593170000000001</v>
      </c>
      <c r="I2280" s="4"/>
      <c r="J2280" s="4">
        <f t="shared" si="74"/>
        <v>11.593170000000001</v>
      </c>
      <c r="K2280" s="4" t="str">
        <f t="array" ref="K2280">INDEX($J$3:$J$4464,MATCH(B2280&amp;"Rate of out-of-school adolescents of lower secondary school age, female (household survey data) (%)",$B$3:$B$4464&amp;$A$3:$A$4464,0))</f>
        <v/>
      </c>
      <c r="L2280" s="4" t="str">
        <f t="array" ref="L2280">(IF(ISERROR(INDEX(Table34[Out-of-school adolescents (%) - lower secondary],MATCH(MAX(IF(Table34[Country]=B2280,Table34[Year],0)),IF(Table34[Country]=B2280,Table34[Year],"")))),"",INDEX(Table34[Out-of-school adolescents (%) - lower secondary],MATCH(MAX(IF(Table34[Country]=B2280,Table34[Year],0)),IF(Table34[Country]=B2280,Table34[Year],"")))*100))</f>
        <v/>
      </c>
      <c r="M2280" s="4">
        <f t="shared" si="75"/>
        <v>11.593170000000001</v>
      </c>
    </row>
    <row r="2281" spans="1:13" ht="30.6" x14ac:dyDescent="0.25">
      <c r="A2281" s="2" t="s">
        <v>201</v>
      </c>
      <c r="B2281" s="2" t="s">
        <v>148</v>
      </c>
      <c r="C2281" s="3">
        <v>10.31263</v>
      </c>
      <c r="D2281" s="3">
        <v>10.141019999999999</v>
      </c>
      <c r="E2281" s="3">
        <v>12.19975</v>
      </c>
      <c r="F2281" s="3">
        <v>15.65366</v>
      </c>
      <c r="G2281" s="3"/>
      <c r="H2281" s="3"/>
      <c r="I2281" s="3"/>
      <c r="J2281" s="3">
        <f t="shared" si="74"/>
        <v>15.65366</v>
      </c>
      <c r="K2281" s="3" t="str">
        <f t="array" ref="K2281">INDEX($J$3:$J$4464,MATCH(B2281&amp;"Rate of out-of-school adolescents of lower secondary school age, female (household survey data) (%)",$B$3:$B$4464&amp;$A$3:$A$4464,0))</f>
        <v/>
      </c>
      <c r="L2281" s="3">
        <f t="array" ref="L2281">(IF(ISERROR(INDEX(Table34[Out-of-school adolescents (%) - lower secondary],MATCH(MAX(IF(Table34[Country]=B2281,Table34[Year],0)),IF(Table34[Country]=B2281,Table34[Year],"")))),"",INDEX(Table34[Out-of-school adolescents (%) - lower secondary],MATCH(MAX(IF(Table34[Country]=B2281,Table34[Year],0)),IF(Table34[Country]=B2281,Table34[Year],"")))*100))</f>
        <v>1.0645500000000001</v>
      </c>
      <c r="M2281" s="3">
        <f t="shared" si="75"/>
        <v>15.65366</v>
      </c>
    </row>
    <row r="2282" spans="1:13" ht="30.6" x14ac:dyDescent="0.25">
      <c r="A2282" s="2" t="s">
        <v>201</v>
      </c>
      <c r="B2282" s="2" t="s">
        <v>149</v>
      </c>
      <c r="C2282" s="4">
        <v>6.7726600000000001</v>
      </c>
      <c r="D2282" s="4"/>
      <c r="E2282" s="4"/>
      <c r="F2282" s="4"/>
      <c r="G2282" s="4"/>
      <c r="H2282" s="4"/>
      <c r="I2282" s="4"/>
      <c r="J2282" s="4">
        <f t="shared" si="74"/>
        <v>6.7726600000000001</v>
      </c>
      <c r="K2282" s="4" t="str">
        <f t="array" ref="K2282">INDEX($J$3:$J$4464,MATCH(B2282&amp;"Rate of out-of-school adolescents of lower secondary school age, female (household survey data) (%)",$B$3:$B$4464&amp;$A$3:$A$4464,0))</f>
        <v/>
      </c>
      <c r="L2282" s="4" t="str">
        <f t="array" ref="L2282">(IF(ISERROR(INDEX(Table34[Out-of-school adolescents (%) - lower secondary],MATCH(MAX(IF(Table34[Country]=B2282,Table34[Year],0)),IF(Table34[Country]=B2282,Table34[Year],"")))),"",INDEX(Table34[Out-of-school adolescents (%) - lower secondary],MATCH(MAX(IF(Table34[Country]=B2282,Table34[Year],0)),IF(Table34[Country]=B2282,Table34[Year],"")))*100))</f>
        <v/>
      </c>
      <c r="M2282" s="4">
        <f t="shared" si="75"/>
        <v>6.7726600000000001</v>
      </c>
    </row>
    <row r="2283" spans="1:13" ht="30.6" x14ac:dyDescent="0.25">
      <c r="A2283" s="2" t="s">
        <v>201</v>
      </c>
      <c r="B2283" s="2" t="s">
        <v>150</v>
      </c>
      <c r="C2283" s="3"/>
      <c r="D2283" s="3"/>
      <c r="E2283" s="3"/>
      <c r="F2283" s="3"/>
      <c r="G2283" s="3">
        <v>4.17049</v>
      </c>
      <c r="H2283" s="3">
        <v>3.1552899999999999</v>
      </c>
      <c r="I2283" s="3"/>
      <c r="J2283" s="3">
        <f t="shared" si="74"/>
        <v>3.1552899999999999</v>
      </c>
      <c r="K2283" s="3" t="str">
        <f t="array" ref="K2283">INDEX($J$3:$J$4464,MATCH(B2283&amp;"Rate of out-of-school adolescents of lower secondary school age, female (household survey data) (%)",$B$3:$B$4464&amp;$A$3:$A$4464,0))</f>
        <v/>
      </c>
      <c r="L2283" s="3" t="str">
        <f t="array" ref="L2283">(IF(ISERROR(INDEX(Table34[Out-of-school adolescents (%) - lower secondary],MATCH(MAX(IF(Table34[Country]=B2283,Table34[Year],0)),IF(Table34[Country]=B2283,Table34[Year],"")))),"",INDEX(Table34[Out-of-school adolescents (%) - lower secondary],MATCH(MAX(IF(Table34[Country]=B2283,Table34[Year],0)),IF(Table34[Country]=B2283,Table34[Year],"")))*100))</f>
        <v/>
      </c>
      <c r="M2283" s="3">
        <f t="shared" si="75"/>
        <v>3.1552899999999999</v>
      </c>
    </row>
    <row r="2284" spans="1:13" ht="30.6" x14ac:dyDescent="0.25">
      <c r="A2284" s="2" t="s">
        <v>201</v>
      </c>
      <c r="B2284" s="2" t="s">
        <v>151</v>
      </c>
      <c r="C2284" s="4"/>
      <c r="D2284" s="4"/>
      <c r="E2284" s="4"/>
      <c r="F2284" s="4"/>
      <c r="G2284" s="4"/>
      <c r="H2284" s="4"/>
      <c r="I2284" s="4"/>
      <c r="J2284" s="4" t="str">
        <f t="shared" si="74"/>
        <v/>
      </c>
      <c r="K2284" s="4" t="str">
        <f t="array" ref="K2284">INDEX($J$3:$J$4464,MATCH(B2284&amp;"Rate of out-of-school adolescents of lower secondary school age, female (household survey data) (%)",$B$3:$B$4464&amp;$A$3:$A$4464,0))</f>
        <v/>
      </c>
      <c r="L2284" s="4" t="str">
        <f t="array" ref="L2284">(IF(ISERROR(INDEX(Table34[Out-of-school adolescents (%) - lower secondary],MATCH(MAX(IF(Table34[Country]=B2284,Table34[Year],0)),IF(Table34[Country]=B2284,Table34[Year],"")))),"",INDEX(Table34[Out-of-school adolescents (%) - lower secondary],MATCH(MAX(IF(Table34[Country]=B2284,Table34[Year],0)),IF(Table34[Country]=B2284,Table34[Year],"")))*100))</f>
        <v/>
      </c>
      <c r="M2284" s="4" t="str">
        <f t="shared" si="75"/>
        <v/>
      </c>
    </row>
    <row r="2285" spans="1:13" ht="30.6" x14ac:dyDescent="0.25">
      <c r="A2285" s="2" t="s">
        <v>201</v>
      </c>
      <c r="B2285" s="2" t="s">
        <v>152</v>
      </c>
      <c r="C2285" s="3">
        <v>13.93805</v>
      </c>
      <c r="D2285" s="3"/>
      <c r="E2285" s="3"/>
      <c r="F2285" s="3">
        <v>7.1928999999999998</v>
      </c>
      <c r="G2285" s="3">
        <v>7.7861399999999996</v>
      </c>
      <c r="H2285" s="3">
        <v>2.8513199999999999</v>
      </c>
      <c r="I2285" s="3"/>
      <c r="J2285" s="3">
        <f t="shared" si="74"/>
        <v>2.8513199999999999</v>
      </c>
      <c r="K2285" s="3" t="str">
        <f t="array" ref="K2285">INDEX($J$3:$J$4464,MATCH(B2285&amp;"Rate of out-of-school adolescents of lower secondary school age, female (household survey data) (%)",$B$3:$B$4464&amp;$A$3:$A$4464,0))</f>
        <v/>
      </c>
      <c r="L2285" s="3" t="str">
        <f t="array" ref="L2285">(IF(ISERROR(INDEX(Table34[Out-of-school adolescents (%) - lower secondary],MATCH(MAX(IF(Table34[Country]=B2285,Table34[Year],0)),IF(Table34[Country]=B2285,Table34[Year],"")))),"",INDEX(Table34[Out-of-school adolescents (%) - lower secondary],MATCH(MAX(IF(Table34[Country]=B2285,Table34[Year],0)),IF(Table34[Country]=B2285,Table34[Year],"")))*100))</f>
        <v/>
      </c>
      <c r="M2285" s="3">
        <f t="shared" si="75"/>
        <v>2.8513199999999999</v>
      </c>
    </row>
    <row r="2286" spans="1:13" ht="30.6" x14ac:dyDescent="0.25">
      <c r="A2286" s="2" t="s">
        <v>201</v>
      </c>
      <c r="B2286" s="2" t="s">
        <v>153</v>
      </c>
      <c r="C2286" s="4"/>
      <c r="D2286" s="4"/>
      <c r="E2286" s="4"/>
      <c r="F2286" s="4">
        <v>10.37908</v>
      </c>
      <c r="G2286" s="4"/>
      <c r="H2286" s="4"/>
      <c r="I2286" s="4"/>
      <c r="J2286" s="4">
        <f t="shared" si="74"/>
        <v>10.37908</v>
      </c>
      <c r="K2286" s="4" t="str">
        <f t="array" ref="K2286">INDEX($J$3:$J$4464,MATCH(B2286&amp;"Rate of out-of-school adolescents of lower secondary school age, female (household survey data) (%)",$B$3:$B$4464&amp;$A$3:$A$4464,0))</f>
        <v/>
      </c>
      <c r="L2286" s="4" t="str">
        <f t="array" ref="L2286">(IF(ISERROR(INDEX(Table34[Out-of-school adolescents (%) - lower secondary],MATCH(MAX(IF(Table34[Country]=B2286,Table34[Year],0)),IF(Table34[Country]=B2286,Table34[Year],"")))),"",INDEX(Table34[Out-of-school adolescents (%) - lower secondary],MATCH(MAX(IF(Table34[Country]=B2286,Table34[Year],0)),IF(Table34[Country]=B2286,Table34[Year],"")))*100))</f>
        <v/>
      </c>
      <c r="M2286" s="4">
        <f t="shared" si="75"/>
        <v>10.37908</v>
      </c>
    </row>
    <row r="2287" spans="1:13" ht="30.6" x14ac:dyDescent="0.25">
      <c r="A2287" s="2" t="s">
        <v>201</v>
      </c>
      <c r="B2287" s="2" t="s">
        <v>154</v>
      </c>
      <c r="C2287" s="3"/>
      <c r="D2287" s="3"/>
      <c r="E2287" s="3"/>
      <c r="F2287" s="3">
        <v>47.342260000000003</v>
      </c>
      <c r="G2287" s="3"/>
      <c r="H2287" s="3"/>
      <c r="I2287" s="3"/>
      <c r="J2287" s="3">
        <f t="shared" si="74"/>
        <v>47.342260000000003</v>
      </c>
      <c r="K2287" s="3">
        <f t="array" ref="K2287">INDEX($J$3:$J$4464,MATCH(B2287&amp;"Rate of out-of-school adolescents of lower secondary school age, female (household survey data) (%)",$B$3:$B$4464&amp;$A$3:$A$4464,0))</f>
        <v>45.422249999999998</v>
      </c>
      <c r="L2287" s="3">
        <f t="array" ref="L2287">(IF(ISERROR(INDEX(Table34[Out-of-school adolescents (%) - lower secondary],MATCH(MAX(IF(Table34[Country]=B2287,Table34[Year],0)),IF(Table34[Country]=B2287,Table34[Year],"")))),"",INDEX(Table34[Out-of-school adolescents (%) - lower secondary],MATCH(MAX(IF(Table34[Country]=B2287,Table34[Year],0)),IF(Table34[Country]=B2287,Table34[Year],"")))*100))</f>
        <v>43.815199999999997</v>
      </c>
      <c r="M2287" s="3">
        <f t="shared" si="75"/>
        <v>47.342260000000003</v>
      </c>
    </row>
    <row r="2288" spans="1:13" ht="30.6" x14ac:dyDescent="0.25">
      <c r="A2288" s="2" t="s">
        <v>201</v>
      </c>
      <c r="B2288" s="2" t="s">
        <v>155</v>
      </c>
      <c r="C2288" s="4">
        <v>2.8270900000000001</v>
      </c>
      <c r="D2288" s="4"/>
      <c r="E2288" s="4"/>
      <c r="F2288" s="4"/>
      <c r="G2288" s="4">
        <v>0.95828000000000002</v>
      </c>
      <c r="H2288" s="4">
        <v>1.2290000000000001E-2</v>
      </c>
      <c r="I2288" s="4"/>
      <c r="J2288" s="4">
        <f t="shared" si="74"/>
        <v>1.2290000000000001E-2</v>
      </c>
      <c r="K2288" s="4">
        <f t="array" ref="K2288">INDEX($J$3:$J$4464,MATCH(B2288&amp;"Rate of out-of-school adolescents of lower secondary school age, female (household survey data) (%)",$B$3:$B$4464&amp;$A$3:$A$4464,0))</f>
        <v>0.11201999999999999</v>
      </c>
      <c r="L2288" s="4">
        <f t="array" ref="L2288">(IF(ISERROR(INDEX(Table34[Out-of-school adolescents (%) - lower secondary],MATCH(MAX(IF(Table34[Country]=B2288,Table34[Year],0)),IF(Table34[Country]=B2288,Table34[Year],"")))),"",INDEX(Table34[Out-of-school adolescents (%) - lower secondary],MATCH(MAX(IF(Table34[Country]=B2288,Table34[Year],0)),IF(Table34[Country]=B2288,Table34[Year],"")))*100))</f>
        <v>1.61263</v>
      </c>
      <c r="M2288" s="4">
        <f t="shared" si="75"/>
        <v>1.2290000000000001E-2</v>
      </c>
    </row>
    <row r="2289" spans="1:13" ht="30.6" x14ac:dyDescent="0.25">
      <c r="A2289" s="2" t="s">
        <v>201</v>
      </c>
      <c r="B2289" s="2" t="s">
        <v>156</v>
      </c>
      <c r="C2289" s="3"/>
      <c r="D2289" s="3"/>
      <c r="E2289" s="3"/>
      <c r="F2289" s="3"/>
      <c r="G2289" s="3"/>
      <c r="H2289" s="3"/>
      <c r="I2289" s="3"/>
      <c r="J2289" s="3" t="str">
        <f t="shared" si="74"/>
        <v/>
      </c>
      <c r="K2289" s="3" t="str">
        <f t="array" ref="K2289">INDEX($J$3:$J$4464,MATCH(B2289&amp;"Rate of out-of-school adolescents of lower secondary school age, female (household survey data) (%)",$B$3:$B$4464&amp;$A$3:$A$4464,0))</f>
        <v/>
      </c>
      <c r="L2289" s="3" t="str">
        <f t="array" ref="L2289">(IF(ISERROR(INDEX(Table34[Out-of-school adolescents (%) - lower secondary],MATCH(MAX(IF(Table34[Country]=B2289,Table34[Year],0)),IF(Table34[Country]=B2289,Table34[Year],"")))),"",INDEX(Table34[Out-of-school adolescents (%) - lower secondary],MATCH(MAX(IF(Table34[Country]=B2289,Table34[Year],0)),IF(Table34[Country]=B2289,Table34[Year],"")))*100))</f>
        <v/>
      </c>
      <c r="M2289" s="3" t="str">
        <f t="shared" si="75"/>
        <v/>
      </c>
    </row>
    <row r="2290" spans="1:13" ht="30.6" x14ac:dyDescent="0.25">
      <c r="A2290" s="2" t="s">
        <v>201</v>
      </c>
      <c r="B2290" s="2" t="s">
        <v>157</v>
      </c>
      <c r="C2290" s="4"/>
      <c r="D2290" s="4"/>
      <c r="E2290" s="4"/>
      <c r="F2290" s="4"/>
      <c r="G2290" s="4"/>
      <c r="H2290" s="4"/>
      <c r="I2290" s="4"/>
      <c r="J2290" s="4" t="str">
        <f t="shared" ref="J2290:J2353" si="76">IFERROR(LOOKUP(2,1/(C2290:I2290&lt;&gt;""),C2290:I2290),"")</f>
        <v/>
      </c>
      <c r="K2290" s="4">
        <f t="array" ref="K2290">INDEX($J$3:$J$4464,MATCH(B2290&amp;"Rate of out-of-school adolescents of lower secondary school age, female (household survey data) (%)",$B$3:$B$4464&amp;$A$3:$A$4464,0))</f>
        <v>25.069420000000001</v>
      </c>
      <c r="L2290" s="4">
        <f t="array" ref="L2290">(IF(ISERROR(INDEX(Table34[Out-of-school adolescents (%) - lower secondary],MATCH(MAX(IF(Table34[Country]=B2290,Table34[Year],0)),IF(Table34[Country]=B2290,Table34[Year],"")))),"",INDEX(Table34[Out-of-school adolescents (%) - lower secondary],MATCH(MAX(IF(Table34[Country]=B2290,Table34[Year],0)),IF(Table34[Country]=B2290,Table34[Year],"")))*100))</f>
        <v>25.176439999999999</v>
      </c>
      <c r="M2290" s="4">
        <f t="shared" ref="M2290:M2353" si="77">IF(ISNUMBER(J2290),J2290,IF(ISNUMBER(K2290),K2290,IF(ISBLANK(L2290),"",L2290)))</f>
        <v>25.069420000000001</v>
      </c>
    </row>
    <row r="2291" spans="1:13" ht="30.6" x14ac:dyDescent="0.25">
      <c r="A2291" s="2" t="s">
        <v>201</v>
      </c>
      <c r="B2291" s="2" t="s">
        <v>158</v>
      </c>
      <c r="C2291" s="3"/>
      <c r="D2291" s="3"/>
      <c r="E2291" s="3"/>
      <c r="F2291" s="3"/>
      <c r="G2291" s="3"/>
      <c r="H2291" s="3"/>
      <c r="I2291" s="3"/>
      <c r="J2291" s="3" t="str">
        <f t="shared" si="76"/>
        <v/>
      </c>
      <c r="K2291" s="3" t="str">
        <f t="array" ref="K2291">INDEX($J$3:$J$4464,MATCH(B2291&amp;"Rate of out-of-school adolescents of lower secondary school age, female (household survey data) (%)",$B$3:$B$4464&amp;$A$3:$A$4464,0))</f>
        <v/>
      </c>
      <c r="L2291" s="3" t="str">
        <f t="array" ref="L2291">(IF(ISERROR(INDEX(Table34[Out-of-school adolescents (%) - lower secondary],MATCH(MAX(IF(Table34[Country]=B2291,Table34[Year],0)),IF(Table34[Country]=B2291,Table34[Year],"")))),"",INDEX(Table34[Out-of-school adolescents (%) - lower secondary],MATCH(MAX(IF(Table34[Country]=B2291,Table34[Year],0)),IF(Table34[Country]=B2291,Table34[Year],"")))*100))</f>
        <v/>
      </c>
      <c r="M2291" s="3" t="str">
        <f t="shared" si="77"/>
        <v/>
      </c>
    </row>
    <row r="2292" spans="1:13" ht="30.6" x14ac:dyDescent="0.25">
      <c r="A2292" s="2" t="s">
        <v>201</v>
      </c>
      <c r="B2292" s="2" t="s">
        <v>159</v>
      </c>
      <c r="C2292" s="4"/>
      <c r="D2292" s="4"/>
      <c r="E2292" s="4"/>
      <c r="F2292" s="4"/>
      <c r="G2292" s="4"/>
      <c r="H2292" s="4"/>
      <c r="I2292" s="4"/>
      <c r="J2292" s="4" t="str">
        <f t="shared" si="76"/>
        <v/>
      </c>
      <c r="K2292" s="4" t="str">
        <f t="array" ref="K2292">INDEX($J$3:$J$4464,MATCH(B2292&amp;"Rate of out-of-school adolescents of lower secondary school age, female (household survey data) (%)",$B$3:$B$4464&amp;$A$3:$A$4464,0))</f>
        <v/>
      </c>
      <c r="L2292" s="4" t="str">
        <f t="array" ref="L2292">(IF(ISBLANK(INDEX(Table34[Out-of-school adolescents (%) - lower secondary],MATCH(MAX(IF(Table34[Country]=B2292,Table34[Year],0)),IF(Table34[Country]=B2292,Table34[Year],"")))),"",INDEX(Table34[Out-of-school adolescents (%) - lower secondary],MATCH(MAX(IF(Table34[Country]=B2292,Table34[Year],0)),IF(Table34[Country]=B2292,Table34[Year],"")))*100))</f>
        <v/>
      </c>
      <c r="M2292" s="4" t="str">
        <f t="shared" si="77"/>
        <v/>
      </c>
    </row>
    <row r="2293" spans="1:13" ht="30.6" x14ac:dyDescent="0.25">
      <c r="A2293" s="2" t="s">
        <v>201</v>
      </c>
      <c r="B2293" s="2" t="s">
        <v>160</v>
      </c>
      <c r="C2293" s="3">
        <v>1.67164</v>
      </c>
      <c r="D2293" s="3">
        <v>2.3778299999999999</v>
      </c>
      <c r="E2293" s="3">
        <v>3.1511800000000001</v>
      </c>
      <c r="F2293" s="3">
        <v>2.11971</v>
      </c>
      <c r="G2293" s="3">
        <v>1.2488600000000001</v>
      </c>
      <c r="H2293" s="3"/>
      <c r="I2293" s="3"/>
      <c r="J2293" s="3">
        <f t="shared" si="76"/>
        <v>1.2488600000000001</v>
      </c>
      <c r="K2293" s="3" t="str">
        <f t="array" ref="K2293">INDEX($J$3:$J$4464,MATCH(B2293&amp;"Rate of out-of-school adolescents of lower secondary school age, female (household survey data) (%)",$B$3:$B$4464&amp;$A$3:$A$4464,0))</f>
        <v/>
      </c>
      <c r="L2293" s="3" t="str">
        <f t="array" ref="L2293">(IF(ISBLANK(INDEX(Table34[Out-of-school adolescents (%) - lower secondary],MATCH(MAX(IF(Table34[Country]=B2293,Table34[Year],0)),IF(Table34[Country]=B2293,Table34[Year],"")))),"",INDEX(Table34[Out-of-school adolescents (%) - lower secondary],MATCH(MAX(IF(Table34[Country]=B2293,Table34[Year],0)),IF(Table34[Country]=B2293,Table34[Year],"")))*100))</f>
        <v/>
      </c>
      <c r="M2293" s="3">
        <f t="shared" si="77"/>
        <v>1.2488600000000001</v>
      </c>
    </row>
    <row r="2294" spans="1:13" ht="30.6" x14ac:dyDescent="0.25">
      <c r="A2294" s="2" t="s">
        <v>201</v>
      </c>
      <c r="B2294" s="2" t="s">
        <v>161</v>
      </c>
      <c r="C2294" s="4"/>
      <c r="D2294" s="4"/>
      <c r="E2294" s="4"/>
      <c r="F2294" s="4"/>
      <c r="G2294" s="4"/>
      <c r="H2294" s="4"/>
      <c r="I2294" s="4"/>
      <c r="J2294" s="4" t="str">
        <f t="shared" si="76"/>
        <v/>
      </c>
      <c r="K2294" s="4" t="str">
        <f t="array" ref="K2294">INDEX($J$3:$J$4464,MATCH(B2294&amp;"Rate of out-of-school adolescents of lower secondary school age, female (household survey data) (%)",$B$3:$B$4464&amp;$A$3:$A$4464,0))</f>
        <v/>
      </c>
      <c r="L2294" s="4" t="str">
        <f t="array" ref="L2294">(IF(ISERROR(INDEX(Table34[Out-of-school adolescents (%) - lower secondary],MATCH(MAX(IF(Table34[Country]=B2294,Table34[Year],0)),IF(Table34[Country]=B2294,Table34[Year],"")))),"",INDEX(Table34[Out-of-school adolescents (%) - lower secondary],MATCH(MAX(IF(Table34[Country]=B2294,Table34[Year],0)),IF(Table34[Country]=B2294,Table34[Year],"")))*100))</f>
        <v/>
      </c>
      <c r="M2294" s="4" t="str">
        <f t="shared" si="77"/>
        <v/>
      </c>
    </row>
    <row r="2295" spans="1:13" ht="30.6" x14ac:dyDescent="0.25">
      <c r="A2295" s="2" t="s">
        <v>201</v>
      </c>
      <c r="B2295" s="2" t="s">
        <v>162</v>
      </c>
      <c r="C2295" s="3"/>
      <c r="D2295" s="3"/>
      <c r="E2295" s="3"/>
      <c r="F2295" s="3"/>
      <c r="G2295" s="3"/>
      <c r="H2295" s="3"/>
      <c r="I2295" s="3"/>
      <c r="J2295" s="3" t="str">
        <f t="shared" si="76"/>
        <v/>
      </c>
      <c r="K2295" s="3" t="str">
        <f t="array" ref="K2295">INDEX($J$3:$J$4464,MATCH(B2295&amp;"Rate of out-of-school adolescents of lower secondary school age, female (household survey data) (%)",$B$3:$B$4464&amp;$A$3:$A$4464,0))</f>
        <v/>
      </c>
      <c r="L2295" s="3" t="str">
        <f t="array" ref="L2295">(IF(ISERROR(INDEX(Table34[Out-of-school adolescents (%) - lower secondary],MATCH(MAX(IF(Table34[Country]=B2295,Table34[Year],0)),IF(Table34[Country]=B2295,Table34[Year],"")))),"",INDEX(Table34[Out-of-school adolescents (%) - lower secondary],MATCH(MAX(IF(Table34[Country]=B2295,Table34[Year],0)),IF(Table34[Country]=B2295,Table34[Year],"")))*100))</f>
        <v/>
      </c>
      <c r="M2295" s="3" t="str">
        <f t="shared" si="77"/>
        <v/>
      </c>
    </row>
    <row r="2296" spans="1:13" ht="30.6" x14ac:dyDescent="0.25">
      <c r="A2296" s="2" t="s">
        <v>201</v>
      </c>
      <c r="B2296" s="2" t="s">
        <v>163</v>
      </c>
      <c r="C2296" s="4"/>
      <c r="D2296" s="4"/>
      <c r="E2296" s="4"/>
      <c r="F2296" s="4"/>
      <c r="G2296" s="4"/>
      <c r="H2296" s="4"/>
      <c r="I2296" s="4"/>
      <c r="J2296" s="4" t="str">
        <f t="shared" si="76"/>
        <v/>
      </c>
      <c r="K2296" s="4" t="str">
        <f t="array" ref="K2296">INDEX($J$3:$J$4464,MATCH(B2296&amp;"Rate of out-of-school adolescents of lower secondary school age, female (household survey data) (%)",$B$3:$B$4464&amp;$A$3:$A$4464,0))</f>
        <v/>
      </c>
      <c r="L2296" s="4">
        <f t="array" ref="L2296">(IF(ISERROR(INDEX(Table34[Out-of-school adolescents (%) - lower secondary],MATCH(MAX(IF(Table34[Country]=B2296,Table34[Year],0)),IF(Table34[Country]=B2296,Table34[Year],"")))),"",INDEX(Table34[Out-of-school adolescents (%) - lower secondary],MATCH(MAX(IF(Table34[Country]=B2296,Table34[Year],0)),IF(Table34[Country]=B2296,Table34[Year],"")))*100))</f>
        <v>2.6909000000000001</v>
      </c>
      <c r="M2296" s="4">
        <f t="shared" si="77"/>
        <v>2.6909000000000001</v>
      </c>
    </row>
    <row r="2297" spans="1:13" ht="30.6" x14ac:dyDescent="0.25">
      <c r="A2297" s="2" t="s">
        <v>201</v>
      </c>
      <c r="B2297" s="2" t="s">
        <v>164</v>
      </c>
      <c r="C2297" s="3"/>
      <c r="D2297" s="3">
        <v>59.734610000000004</v>
      </c>
      <c r="E2297" s="3"/>
      <c r="F2297" s="3"/>
      <c r="G2297" s="3"/>
      <c r="H2297" s="3"/>
      <c r="I2297" s="3"/>
      <c r="J2297" s="3">
        <f t="shared" si="76"/>
        <v>59.734610000000004</v>
      </c>
      <c r="K2297" s="3">
        <f t="array" ref="K2297">INDEX($J$3:$J$4464,MATCH(B2297&amp;"Rate of out-of-school adolescents of lower secondary school age, female (household survey data) (%)",$B$3:$B$4464&amp;$A$3:$A$4464,0))</f>
        <v>68.307590000000005</v>
      </c>
      <c r="L2297" s="3">
        <f t="array" ref="L2297">(IF(ISERROR(INDEX(Table34[Out-of-school adolescents (%) - lower secondary],MATCH(MAX(IF(Table34[Country]=B2297,Table34[Year],0)),IF(Table34[Country]=B2297,Table34[Year],"")))),"",INDEX(Table34[Out-of-school adolescents (%) - lower secondary],MATCH(MAX(IF(Table34[Country]=B2297,Table34[Year],0)),IF(Table34[Country]=B2297,Table34[Year],"")))*100))</f>
        <v>65.277180000000001</v>
      </c>
      <c r="M2297" s="3">
        <f t="shared" si="77"/>
        <v>59.734610000000004</v>
      </c>
    </row>
    <row r="2298" spans="1:13" ht="30.6" x14ac:dyDescent="0.25">
      <c r="A2298" s="2" t="s">
        <v>201</v>
      </c>
      <c r="B2298" s="2" t="s">
        <v>165</v>
      </c>
      <c r="C2298" s="4"/>
      <c r="D2298" s="4"/>
      <c r="E2298" s="4"/>
      <c r="F2298" s="4"/>
      <c r="G2298" s="4"/>
      <c r="H2298" s="4"/>
      <c r="I2298" s="4"/>
      <c r="J2298" s="4" t="str">
        <f t="shared" si="76"/>
        <v/>
      </c>
      <c r="K2298" s="4" t="str">
        <f t="array" ref="K2298">INDEX($J$3:$J$4464,MATCH(B2298&amp;"Rate of out-of-school adolescents of lower secondary school age, female (household survey data) (%)",$B$3:$B$4464&amp;$A$3:$A$4464,0))</f>
        <v/>
      </c>
      <c r="L2298" s="4" t="str">
        <f t="array" ref="L2298">(IF(ISBLANK(INDEX(Table34[Out-of-school adolescents (%) - lower secondary],MATCH(MAX(IF(Table34[Country]=B2298,Table34[Year],0)),IF(Table34[Country]=B2298,Table34[Year],"")))),"",INDEX(Table34[Out-of-school adolescents (%) - lower secondary],MATCH(MAX(IF(Table34[Country]=B2298,Table34[Year],0)),IF(Table34[Country]=B2298,Table34[Year],"")))*100))</f>
        <v/>
      </c>
      <c r="M2298" s="4" t="str">
        <f t="shared" si="77"/>
        <v/>
      </c>
    </row>
    <row r="2299" spans="1:13" ht="30.6" x14ac:dyDescent="0.25">
      <c r="A2299" s="2" t="s">
        <v>201</v>
      </c>
      <c r="B2299" s="2" t="s">
        <v>166</v>
      </c>
      <c r="C2299" s="3">
        <v>6.1917499999999999</v>
      </c>
      <c r="D2299" s="3">
        <v>6.5129400000000004</v>
      </c>
      <c r="E2299" s="3">
        <v>6.2527999999999997</v>
      </c>
      <c r="F2299" s="3">
        <v>5.7866400000000002</v>
      </c>
      <c r="G2299" s="3"/>
      <c r="H2299" s="3"/>
      <c r="I2299" s="3"/>
      <c r="J2299" s="3">
        <f t="shared" si="76"/>
        <v>5.7866400000000002</v>
      </c>
      <c r="K2299" s="3" t="str">
        <f t="array" ref="K2299">INDEX($J$3:$J$4464,MATCH(B2299&amp;"Rate of out-of-school adolescents of lower secondary school age, female (household survey data) (%)",$B$3:$B$4464&amp;$A$3:$A$4464,0))</f>
        <v/>
      </c>
      <c r="L2299" s="3" t="str">
        <f t="array" ref="L2299">(IF(ISERROR(INDEX(Table34[Out-of-school adolescents (%) - lower secondary],MATCH(MAX(IF(Table34[Country]=B2299,Table34[Year],0)),IF(Table34[Country]=B2299,Table34[Year],"")))),"",INDEX(Table34[Out-of-school adolescents (%) - lower secondary],MATCH(MAX(IF(Table34[Country]=B2299,Table34[Year],0)),IF(Table34[Country]=B2299,Table34[Year],"")))*100))</f>
        <v/>
      </c>
      <c r="M2299" s="3">
        <f t="shared" si="77"/>
        <v>5.7866400000000002</v>
      </c>
    </row>
    <row r="2300" spans="1:13" ht="30.6" x14ac:dyDescent="0.25">
      <c r="A2300" s="2" t="s">
        <v>201</v>
      </c>
      <c r="B2300" s="2" t="s">
        <v>167</v>
      </c>
      <c r="C2300" s="4"/>
      <c r="D2300" s="4">
        <v>59.032119999999999</v>
      </c>
      <c r="E2300" s="4">
        <v>50.737310000000001</v>
      </c>
      <c r="F2300" s="4"/>
      <c r="G2300" s="4"/>
      <c r="H2300" s="4"/>
      <c r="I2300" s="4"/>
      <c r="J2300" s="4">
        <f t="shared" si="76"/>
        <v>50.737310000000001</v>
      </c>
      <c r="K2300" s="4">
        <f t="array" ref="K2300">INDEX($J$3:$J$4464,MATCH(B2300&amp;"Rate of out-of-school adolescents of lower secondary school age, female (household survey data) (%)",$B$3:$B$4464&amp;$A$3:$A$4464,0))</f>
        <v>23.816510000000001</v>
      </c>
      <c r="L2300" s="4">
        <f t="array" ref="L2300">(IF(ISERROR(INDEX(Table34[Out-of-school adolescents (%) - lower secondary],MATCH(MAX(IF(Table34[Country]=B2300,Table34[Year],0)),IF(Table34[Country]=B2300,Table34[Year],"")))),"",INDEX(Table34[Out-of-school adolescents (%) - lower secondary],MATCH(MAX(IF(Table34[Country]=B2300,Table34[Year],0)),IF(Table34[Country]=B2300,Table34[Year],"")))*100))</f>
        <v>23.449190000000002</v>
      </c>
      <c r="M2300" s="4">
        <f t="shared" si="77"/>
        <v>50.737310000000001</v>
      </c>
    </row>
    <row r="2301" spans="1:13" ht="30.6" x14ac:dyDescent="0.25">
      <c r="A2301" s="2" t="s">
        <v>201</v>
      </c>
      <c r="B2301" s="2" t="s">
        <v>168</v>
      </c>
      <c r="C2301" s="3">
        <v>15.48907</v>
      </c>
      <c r="D2301" s="3">
        <v>13.80996</v>
      </c>
      <c r="E2301" s="3">
        <v>10.877689999999999</v>
      </c>
      <c r="F2301" s="3">
        <v>9.7804599999999997</v>
      </c>
      <c r="G2301" s="3">
        <v>9.4843700000000002</v>
      </c>
      <c r="H2301" s="3">
        <v>9.8121399999999994</v>
      </c>
      <c r="I2301" s="3"/>
      <c r="J2301" s="3">
        <f t="shared" si="76"/>
        <v>9.8121399999999994</v>
      </c>
      <c r="K2301" s="3">
        <f t="array" ref="K2301">INDEX($J$3:$J$4464,MATCH(B2301&amp;"Rate of out-of-school adolescents of lower secondary school age, female (household survey data) (%)",$B$3:$B$4464&amp;$A$3:$A$4464,0))</f>
        <v>7.0068299999999999</v>
      </c>
      <c r="L2301" s="3">
        <f t="array" ref="L2301">(IF(ISERROR(INDEX(Table34[Out-of-school adolescents (%) - lower secondary],MATCH(MAX(IF(Table34[Country]=B2301,Table34[Year],0)),IF(Table34[Country]=B2301,Table34[Year],"")))),"",INDEX(Table34[Out-of-school adolescents (%) - lower secondary],MATCH(MAX(IF(Table34[Country]=B2301,Table34[Year],0)),IF(Table34[Country]=B2301,Table34[Year],"")))*100))</f>
        <v>8.0234100000000002</v>
      </c>
      <c r="M2301" s="3">
        <f t="shared" si="77"/>
        <v>9.8121399999999994</v>
      </c>
    </row>
    <row r="2302" spans="1:13" ht="30.6" x14ac:dyDescent="0.25">
      <c r="A2302" s="2" t="s">
        <v>201</v>
      </c>
      <c r="B2302" s="2" t="s">
        <v>169</v>
      </c>
      <c r="C2302" s="4">
        <v>19.335290000000001</v>
      </c>
      <c r="D2302" s="4">
        <v>18.43918</v>
      </c>
      <c r="E2302" s="4">
        <v>15.959009999999999</v>
      </c>
      <c r="F2302" s="4">
        <v>12.683770000000001</v>
      </c>
      <c r="G2302" s="4">
        <v>12.60159</v>
      </c>
      <c r="H2302" s="4"/>
      <c r="I2302" s="4"/>
      <c r="J2302" s="4">
        <f t="shared" si="76"/>
        <v>12.60159</v>
      </c>
      <c r="K2302" s="4">
        <f t="array" ref="K2302">INDEX($J$3:$J$4464,MATCH(B2302&amp;"Rate of out-of-school adolescents of lower secondary school age, female (household survey data) (%)",$B$3:$B$4464&amp;$A$3:$A$4464,0))</f>
        <v>6.4798799999999996</v>
      </c>
      <c r="L2302" s="4">
        <f t="array" ref="L2302">(IF(ISERROR(INDEX(Table34[Out-of-school adolescents (%) - lower secondary],MATCH(MAX(IF(Table34[Country]=B2302,Table34[Year],0)),IF(Table34[Country]=B2302,Table34[Year],"")))),"",INDEX(Table34[Out-of-school adolescents (%) - lower secondary],MATCH(MAX(IF(Table34[Country]=B2302,Table34[Year],0)),IF(Table34[Country]=B2302,Table34[Year],"")))*100))</f>
        <v>8.2972099999999998</v>
      </c>
      <c r="M2302" s="4">
        <f t="shared" si="77"/>
        <v>12.60159</v>
      </c>
    </row>
    <row r="2303" spans="1:13" ht="30.6" x14ac:dyDescent="0.25">
      <c r="A2303" s="2" t="s">
        <v>201</v>
      </c>
      <c r="B2303" s="2" t="s">
        <v>170</v>
      </c>
      <c r="C2303" s="3">
        <v>8.1398600000000005</v>
      </c>
      <c r="D2303" s="3">
        <v>8.5524900000000006</v>
      </c>
      <c r="E2303" s="3">
        <v>3.7144599999999999</v>
      </c>
      <c r="F2303" s="3"/>
      <c r="G2303" s="3"/>
      <c r="H2303" s="3"/>
      <c r="I2303" s="3"/>
      <c r="J2303" s="3">
        <f t="shared" si="76"/>
        <v>3.7144599999999999</v>
      </c>
      <c r="K2303" s="3" t="str">
        <f t="array" ref="K2303">INDEX($J$3:$J$4464,MATCH(B2303&amp;"Rate of out-of-school adolescents of lower secondary school age, female (household survey data) (%)",$B$3:$B$4464&amp;$A$3:$A$4464,0))</f>
        <v/>
      </c>
      <c r="L2303" s="3" t="str">
        <f t="array" ref="L2303">(IF(ISBLANK(INDEX(Table34[Out-of-school adolescents (%) - lower secondary],MATCH(MAX(IF(Table34[Country]=B2303,Table34[Year],0)),IF(Table34[Country]=B2303,Table34[Year],"")))),"",INDEX(Table34[Out-of-school adolescents (%) - lower secondary],MATCH(MAX(IF(Table34[Country]=B2303,Table34[Year],0)),IF(Table34[Country]=B2303,Table34[Year],"")))*100))</f>
        <v/>
      </c>
      <c r="M2303" s="3">
        <f t="shared" si="77"/>
        <v>3.7144599999999999</v>
      </c>
    </row>
    <row r="2304" spans="1:13" ht="30.6" x14ac:dyDescent="0.25">
      <c r="A2304" s="2" t="s">
        <v>201</v>
      </c>
      <c r="B2304" s="2" t="s">
        <v>171</v>
      </c>
      <c r="C2304" s="4">
        <v>3.5518399999999999</v>
      </c>
      <c r="D2304" s="4">
        <v>2.7385700000000002</v>
      </c>
      <c r="E2304" s="4">
        <v>3.3925399999999999</v>
      </c>
      <c r="F2304" s="4">
        <v>1.26196</v>
      </c>
      <c r="G2304" s="4"/>
      <c r="H2304" s="4"/>
      <c r="I2304" s="4"/>
      <c r="J2304" s="4">
        <f t="shared" si="76"/>
        <v>1.26196</v>
      </c>
      <c r="K2304" s="4" t="str">
        <f t="array" ref="K2304">INDEX($J$3:$J$4464,MATCH(B2304&amp;"Rate of out-of-school adolescents of lower secondary school age, female (household survey data) (%)",$B$3:$B$4464&amp;$A$3:$A$4464,0))</f>
        <v/>
      </c>
      <c r="L2304" s="4" t="str">
        <f t="array" ref="L2304">(IF(ISBLANK(INDEX(Table34[Out-of-school adolescents (%) - lower secondary],MATCH(MAX(IF(Table34[Country]=B2304,Table34[Year],0)),IF(Table34[Country]=B2304,Table34[Year],"")))),"",INDEX(Table34[Out-of-school adolescents (%) - lower secondary],MATCH(MAX(IF(Table34[Country]=B2304,Table34[Year],0)),IF(Table34[Country]=B2304,Table34[Year],"")))*100))</f>
        <v/>
      </c>
      <c r="M2304" s="4">
        <f t="shared" si="77"/>
        <v>1.26196</v>
      </c>
    </row>
    <row r="2305" spans="1:13" ht="30.6" x14ac:dyDescent="0.25">
      <c r="A2305" s="2" t="s">
        <v>201</v>
      </c>
      <c r="B2305" s="2" t="s">
        <v>172</v>
      </c>
      <c r="C2305" s="3">
        <v>11.49338</v>
      </c>
      <c r="D2305" s="3">
        <v>10.138400000000001</v>
      </c>
      <c r="E2305" s="3">
        <v>8.0315700000000003</v>
      </c>
      <c r="F2305" s="3">
        <v>42.15146</v>
      </c>
      <c r="G2305" s="3"/>
      <c r="H2305" s="3"/>
      <c r="I2305" s="3"/>
      <c r="J2305" s="3">
        <f t="shared" si="76"/>
        <v>42.15146</v>
      </c>
      <c r="K2305" s="3" t="str">
        <f t="array" ref="K2305">INDEX($J$3:$J$4464,MATCH(B2305&amp;"Rate of out-of-school adolescents of lower secondary school age, female (household survey data) (%)",$B$3:$B$4464&amp;$A$3:$A$4464,0))</f>
        <v/>
      </c>
      <c r="L2305" s="3" t="str">
        <f t="array" ref="L2305">(IF(ISERROR(INDEX(Table34[Out-of-school adolescents (%) - lower secondary],MATCH(MAX(IF(Table34[Country]=B2305,Table34[Year],0)),IF(Table34[Country]=B2305,Table34[Year],"")))),"",INDEX(Table34[Out-of-school adolescents (%) - lower secondary],MATCH(MAX(IF(Table34[Country]=B2305,Table34[Year],0)),IF(Table34[Country]=B2305,Table34[Year],"")))*100))</f>
        <v/>
      </c>
      <c r="M2305" s="3">
        <f t="shared" si="77"/>
        <v>42.15146</v>
      </c>
    </row>
    <row r="2306" spans="1:13" ht="30.6" x14ac:dyDescent="0.25">
      <c r="A2306" s="2" t="s">
        <v>201</v>
      </c>
      <c r="B2306" s="2" t="s">
        <v>173</v>
      </c>
      <c r="C2306" s="4">
        <v>9.2180099999999996</v>
      </c>
      <c r="D2306" s="4">
        <v>9.0052500000000002</v>
      </c>
      <c r="E2306" s="4"/>
      <c r="F2306" s="4"/>
      <c r="G2306" s="4"/>
      <c r="H2306" s="4"/>
      <c r="I2306" s="4"/>
      <c r="J2306" s="4">
        <f t="shared" si="76"/>
        <v>9.0052500000000002</v>
      </c>
      <c r="K2306" s="4">
        <f t="array" ref="K2306">INDEX($J$3:$J$4464,MATCH(B2306&amp;"Rate of out-of-school adolescents of lower secondary school age, female (household survey data) (%)",$B$3:$B$4464&amp;$A$3:$A$4464,0))</f>
        <v>4.8435499999999996</v>
      </c>
      <c r="L2306" s="4">
        <f t="array" ref="L2306">(IF(ISERROR(INDEX(Table34[Out-of-school adolescents (%) - lower secondary],MATCH(MAX(IF(Table34[Country]=B2306,Table34[Year],0)),IF(Table34[Country]=B2306,Table34[Year],"")))),"",INDEX(Table34[Out-of-school adolescents (%) - lower secondary],MATCH(MAX(IF(Table34[Country]=B2306,Table34[Year],0)),IF(Table34[Country]=B2306,Table34[Year],"")))*100))</f>
        <v>7.7133400000000005</v>
      </c>
      <c r="M2306" s="4">
        <f t="shared" si="77"/>
        <v>9.0052500000000002</v>
      </c>
    </row>
    <row r="2307" spans="1:13" ht="30.6" x14ac:dyDescent="0.25">
      <c r="A2307" s="2" t="s">
        <v>201</v>
      </c>
      <c r="B2307" s="2" t="s">
        <v>174</v>
      </c>
      <c r="C2307" s="3"/>
      <c r="D2307" s="3"/>
      <c r="E2307" s="3"/>
      <c r="F2307" s="3"/>
      <c r="G2307" s="3">
        <v>7.4489799999999997</v>
      </c>
      <c r="H2307" s="3">
        <v>9.3273700000000002</v>
      </c>
      <c r="I2307" s="3"/>
      <c r="J2307" s="3">
        <f t="shared" si="76"/>
        <v>9.3273700000000002</v>
      </c>
      <c r="K2307" s="3">
        <f t="array" ref="K2307">INDEX($J$3:$J$4464,MATCH(B2307&amp;"Rate of out-of-school adolescents of lower secondary school age, female (household survey data) (%)",$B$3:$B$4464&amp;$A$3:$A$4464,0))</f>
        <v>5.6226099999999999</v>
      </c>
      <c r="L2307" s="3" t="str">
        <f t="array" ref="L2307">(IF(ISERROR(INDEX(Table34[Out-of-school adolescents (%) - lower secondary],MATCH(MAX(IF(Table34[Country]=B2307,Table34[Year],0)),IF(Table34[Country]=B2307,Table34[Year],"")))),"",INDEX(Table34[Out-of-school adolescents (%) - lower secondary],MATCH(MAX(IF(Table34[Country]=B2307,Table34[Year],0)),IF(Table34[Country]=B2307,Table34[Year],"")))*100))</f>
        <v/>
      </c>
      <c r="M2307" s="3">
        <f t="shared" si="77"/>
        <v>9.3273700000000002</v>
      </c>
    </row>
    <row r="2308" spans="1:13" ht="20.399999999999999" x14ac:dyDescent="0.25">
      <c r="A2308" s="2" t="s">
        <v>218</v>
      </c>
      <c r="B2308" s="2" t="s">
        <v>175</v>
      </c>
      <c r="C2308" s="4">
        <v>15.938840000000001</v>
      </c>
      <c r="D2308" s="4"/>
      <c r="E2308" s="4">
        <v>15.150119999999999</v>
      </c>
      <c r="F2308" s="4">
        <v>15.572950000000001</v>
      </c>
      <c r="G2308" s="4">
        <v>15.167999999999999</v>
      </c>
      <c r="H2308" s="4"/>
      <c r="I2308" s="4"/>
      <c r="J2308" s="4">
        <f t="shared" si="76"/>
        <v>15.167999999999999</v>
      </c>
      <c r="K2308" s="4"/>
      <c r="L2308" s="4"/>
      <c r="M2308" s="4">
        <f t="shared" si="77"/>
        <v>15.167999999999999</v>
      </c>
    </row>
    <row r="2309" spans="1:13" ht="30.6" x14ac:dyDescent="0.25">
      <c r="A2309" s="2" t="s">
        <v>201</v>
      </c>
      <c r="B2309" s="2" t="s">
        <v>176</v>
      </c>
      <c r="C2309" s="3">
        <v>19.642900000000001</v>
      </c>
      <c r="D2309" s="3">
        <v>14.89312</v>
      </c>
      <c r="E2309" s="3">
        <v>12.72275</v>
      </c>
      <c r="F2309" s="3">
        <v>11.654310000000001</v>
      </c>
      <c r="G2309" s="3">
        <v>9.5696700000000003</v>
      </c>
      <c r="H2309" s="3">
        <v>10.07301</v>
      </c>
      <c r="I2309" s="3"/>
      <c r="J2309" s="3">
        <f t="shared" si="76"/>
        <v>10.07301</v>
      </c>
      <c r="K2309" s="3" t="str">
        <f t="array" ref="K2309">INDEX($J$3:$J$4464,MATCH(B2309&amp;"Rate of out-of-school adolescents of lower secondary school age, female (household survey data) (%)",$B$3:$B$4464&amp;$A$3:$A$4464,0))</f>
        <v/>
      </c>
      <c r="L2309" s="3" t="str">
        <f t="array" ref="L2309">(IF(ISERROR(INDEX(Table34[Out-of-school adolescents (%) - lower secondary],MATCH(MAX(IF(Table34[Country]=B2309,Table34[Year],0)),IF(Table34[Country]=B2309,Table34[Year],"")))),"",INDEX(Table34[Out-of-school adolescents (%) - lower secondary],MATCH(MAX(IF(Table34[Country]=B2309,Table34[Year],0)),IF(Table34[Country]=B2309,Table34[Year],"")))*100))</f>
        <v/>
      </c>
      <c r="M2309" s="3">
        <f t="shared" si="77"/>
        <v>10.07301</v>
      </c>
    </row>
    <row r="2310" spans="1:13" ht="30.6" x14ac:dyDescent="0.25">
      <c r="A2310" s="2" t="s">
        <v>201</v>
      </c>
      <c r="B2310" s="2" t="s">
        <v>177</v>
      </c>
      <c r="C2310" s="4"/>
      <c r="D2310" s="4"/>
      <c r="E2310" s="4"/>
      <c r="F2310" s="4"/>
      <c r="G2310" s="4"/>
      <c r="H2310" s="4"/>
      <c r="I2310" s="4"/>
      <c r="J2310" s="4" t="str">
        <f t="shared" si="76"/>
        <v/>
      </c>
      <c r="K2310" s="4">
        <f t="array" ref="K2310">INDEX($J$3:$J$4464,MATCH(B2310&amp;"Rate of out-of-school adolescents of lower secondary school age, female (household survey data) (%)",$B$3:$B$4464&amp;$A$3:$A$4464,0))</f>
        <v>18.862970000000001</v>
      </c>
      <c r="L2310" s="4">
        <f t="array" ref="L2310">(IF(ISERROR(INDEX(Table34[Out-of-school adolescents (%) - lower secondary],MATCH(MAX(IF(Table34[Country]=B2310,Table34[Year],0)),IF(Table34[Country]=B2310,Table34[Year],"")))),"",INDEX(Table34[Out-of-school adolescents (%) - lower secondary],MATCH(MAX(IF(Table34[Country]=B2310,Table34[Year],0)),IF(Table34[Country]=B2310,Table34[Year],"")))*100))</f>
        <v>18.937889999999999</v>
      </c>
      <c r="M2310" s="4">
        <f t="shared" si="77"/>
        <v>18.862970000000001</v>
      </c>
    </row>
    <row r="2311" spans="1:13" ht="30.6" x14ac:dyDescent="0.25">
      <c r="A2311" s="2" t="s">
        <v>201</v>
      </c>
      <c r="B2311" s="2" t="s">
        <v>178</v>
      </c>
      <c r="C2311" s="3"/>
      <c r="D2311" s="3"/>
      <c r="E2311" s="3">
        <v>4.7627499999999996</v>
      </c>
      <c r="F2311" s="3">
        <v>11.4406</v>
      </c>
      <c r="G2311" s="3">
        <v>1.1253500000000001</v>
      </c>
      <c r="H2311" s="3"/>
      <c r="I2311" s="3"/>
      <c r="J2311" s="3">
        <f t="shared" si="76"/>
        <v>1.1253500000000001</v>
      </c>
      <c r="K2311" s="3" t="str">
        <f t="array" ref="K2311">INDEX($J$3:$J$4464,MATCH(B2311&amp;"Rate of out-of-school adolescents of lower secondary school age, female (household survey data) (%)",$B$3:$B$4464&amp;$A$3:$A$4464,0))</f>
        <v/>
      </c>
      <c r="L2311" s="3" t="str">
        <f t="array" ref="L2311">(IF(ISERROR(INDEX(Table34[Out-of-school adolescents (%) - lower secondary],MATCH(MAX(IF(Table34[Country]=B2311,Table34[Year],0)),IF(Table34[Country]=B2311,Table34[Year],"")))),"",INDEX(Table34[Out-of-school adolescents (%) - lower secondary],MATCH(MAX(IF(Table34[Country]=B2311,Table34[Year],0)),IF(Table34[Country]=B2311,Table34[Year],"")))*100))</f>
        <v/>
      </c>
      <c r="M2311" s="3">
        <f t="shared" si="77"/>
        <v>1.1253500000000001</v>
      </c>
    </row>
    <row r="2312" spans="1:13" ht="30.6" x14ac:dyDescent="0.25">
      <c r="A2312" s="2" t="s">
        <v>201</v>
      </c>
      <c r="B2312" s="2" t="s">
        <v>179</v>
      </c>
      <c r="C2312" s="4"/>
      <c r="D2312" s="4"/>
      <c r="E2312" s="4"/>
      <c r="F2312" s="4"/>
      <c r="G2312" s="4"/>
      <c r="H2312" s="4"/>
      <c r="I2312" s="4"/>
      <c r="J2312" s="4" t="str">
        <f t="shared" si="76"/>
        <v/>
      </c>
      <c r="K2312" s="4" t="str">
        <f t="array" ref="K2312">INDEX($J$3:$J$4464,MATCH(B2312&amp;"Rate of out-of-school adolescents of lower secondary school age, female (household survey data) (%)",$B$3:$B$4464&amp;$A$3:$A$4464,0))</f>
        <v/>
      </c>
      <c r="L2312" s="4" t="str">
        <f t="array" ref="L2312">(IF(ISERROR(INDEX(Table34[Out-of-school adolescents (%) - lower secondary],MATCH(MAX(IF(Table34[Country]=B2312,Table34[Year],0)),IF(Table34[Country]=B2312,Table34[Year],"")))),"",INDEX(Table34[Out-of-school adolescents (%) - lower secondary],MATCH(MAX(IF(Table34[Country]=B2312,Table34[Year],0)),IF(Table34[Country]=B2312,Table34[Year],"")))*100))</f>
        <v/>
      </c>
      <c r="M2312" s="4" t="str">
        <f t="shared" si="77"/>
        <v/>
      </c>
    </row>
    <row r="2313" spans="1:13" ht="30.6" x14ac:dyDescent="0.25">
      <c r="A2313" s="2" t="s">
        <v>201</v>
      </c>
      <c r="B2313" s="2" t="s">
        <v>180</v>
      </c>
      <c r="C2313" s="3"/>
      <c r="D2313" s="3"/>
      <c r="E2313" s="3"/>
      <c r="F2313" s="3"/>
      <c r="G2313" s="3"/>
      <c r="H2313" s="3"/>
      <c r="I2313" s="3"/>
      <c r="J2313" s="3" t="str">
        <f t="shared" si="76"/>
        <v/>
      </c>
      <c r="K2313" s="3">
        <f t="array" ref="K2313">INDEX($J$3:$J$4464,MATCH(B2313&amp;"Rate of out-of-school adolescents of lower secondary school age, female (household survey data) (%)",$B$3:$B$4464&amp;$A$3:$A$4464,0))</f>
        <v>8.95547</v>
      </c>
      <c r="L2313" s="3">
        <f t="array" ref="L2313">(IF(ISERROR(INDEX(Table34[Out-of-school adolescents (%) - lower secondary],MATCH(MAX(IF(Table34[Country]=B2313,Table34[Year],0)),IF(Table34[Country]=B2313,Table34[Year],"")))),"",INDEX(Table34[Out-of-school adolescents (%) - lower secondary],MATCH(MAX(IF(Table34[Country]=B2313,Table34[Year],0)),IF(Table34[Country]=B2313,Table34[Year],"")))*100))</f>
        <v>11.070040000000001</v>
      </c>
      <c r="M2313" s="3">
        <f t="shared" si="77"/>
        <v>8.95547</v>
      </c>
    </row>
    <row r="2314" spans="1:13" ht="30.6" x14ac:dyDescent="0.25">
      <c r="A2314" s="2" t="s">
        <v>201</v>
      </c>
      <c r="B2314" s="2" t="s">
        <v>181</v>
      </c>
      <c r="C2314" s="4">
        <v>3.45749</v>
      </c>
      <c r="D2314" s="4"/>
      <c r="E2314" s="4"/>
      <c r="F2314" s="4">
        <v>4.15848</v>
      </c>
      <c r="G2314" s="4">
        <v>6.5720499999999999</v>
      </c>
      <c r="H2314" s="4"/>
      <c r="I2314" s="4"/>
      <c r="J2314" s="4">
        <f t="shared" si="76"/>
        <v>6.5720499999999999</v>
      </c>
      <c r="K2314" s="4" t="str">
        <f t="array" ref="K2314">INDEX($J$3:$J$4464,MATCH(B2314&amp;"Rate of out-of-school adolescents of lower secondary school age, female (household survey data) (%)",$B$3:$B$4464&amp;$A$3:$A$4464,0))</f>
        <v/>
      </c>
      <c r="L2314" s="4" t="str">
        <f t="array" ref="L2314">(IF(ISERROR(INDEX(Table34[Out-of-school adolescents (%) - lower secondary],MATCH(MAX(IF(Table34[Country]=B2314,Table34[Year],0)),IF(Table34[Country]=B2314,Table34[Year],"")))),"",INDEX(Table34[Out-of-school adolescents (%) - lower secondary],MATCH(MAX(IF(Table34[Country]=B2314,Table34[Year],0)),IF(Table34[Country]=B2314,Table34[Year],"")))*100))</f>
        <v/>
      </c>
      <c r="M2314" s="4">
        <f t="shared" si="77"/>
        <v>6.5720499999999999</v>
      </c>
    </row>
    <row r="2315" spans="1:13" ht="30.6" x14ac:dyDescent="0.25">
      <c r="A2315" s="2" t="s">
        <v>201</v>
      </c>
      <c r="B2315" s="2" t="s">
        <v>182</v>
      </c>
      <c r="C2315" s="3"/>
      <c r="D2315" s="3"/>
      <c r="E2315" s="3"/>
      <c r="F2315" s="3"/>
      <c r="G2315" s="3"/>
      <c r="H2315" s="3"/>
      <c r="I2315" s="3"/>
      <c r="J2315" s="3" t="str">
        <f t="shared" si="76"/>
        <v/>
      </c>
      <c r="K2315" s="3" t="str">
        <f t="array" ref="K2315">INDEX($J$3:$J$4464,MATCH(B2315&amp;"Rate of out-of-school adolescents of lower secondary school age, female (household survey data) (%)",$B$3:$B$4464&amp;$A$3:$A$4464,0))</f>
        <v/>
      </c>
      <c r="L2315" s="3" t="str">
        <f t="array" ref="L2315">(IF(ISERROR(INDEX(Table34[Out-of-school adolescents (%) - lower secondary],MATCH(MAX(IF(Table34[Country]=B2315,Table34[Year],0)),IF(Table34[Country]=B2315,Table34[Year],"")))),"",INDEX(Table34[Out-of-school adolescents (%) - lower secondary],MATCH(MAX(IF(Table34[Country]=B2315,Table34[Year],0)),IF(Table34[Country]=B2315,Table34[Year],"")))*100))</f>
        <v/>
      </c>
      <c r="M2315" s="3" t="str">
        <f t="shared" si="77"/>
        <v/>
      </c>
    </row>
    <row r="2316" spans="1:13" ht="30.6" x14ac:dyDescent="0.25">
      <c r="A2316" s="2" t="s">
        <v>201</v>
      </c>
      <c r="B2316" s="2" t="s">
        <v>183</v>
      </c>
      <c r="C2316" s="4"/>
      <c r="D2316" s="4"/>
      <c r="E2316" s="4"/>
      <c r="F2316" s="4"/>
      <c r="G2316" s="4">
        <v>7.4257400000000002</v>
      </c>
      <c r="H2316" s="4"/>
      <c r="I2316" s="4"/>
      <c r="J2316" s="4">
        <f t="shared" si="76"/>
        <v>7.4257400000000002</v>
      </c>
      <c r="K2316" s="4" t="str">
        <f t="array" ref="K2316">INDEX($J$3:$J$4464,MATCH(B2316&amp;"Rate of out-of-school adolescents of lower secondary school age, female (household survey data) (%)",$B$3:$B$4464&amp;$A$3:$A$4464,0))</f>
        <v/>
      </c>
      <c r="L2316" s="4" t="str">
        <f t="array" ref="L2316">(IF(ISERROR(INDEX(Table34[Out-of-school adolescents (%) - lower secondary],MATCH(MAX(IF(Table34[Country]=B2316,Table34[Year],0)),IF(Table34[Country]=B2316,Table34[Year],"")))),"",INDEX(Table34[Out-of-school adolescents (%) - lower secondary],MATCH(MAX(IF(Table34[Country]=B2316,Table34[Year],0)),IF(Table34[Country]=B2316,Table34[Year],"")))*100))</f>
        <v/>
      </c>
      <c r="M2316" s="4">
        <f t="shared" si="77"/>
        <v>7.4257400000000002</v>
      </c>
    </row>
    <row r="2317" spans="1:13" ht="30.6" x14ac:dyDescent="0.25">
      <c r="A2317" s="2" t="s">
        <v>201</v>
      </c>
      <c r="B2317" s="2" t="s">
        <v>184</v>
      </c>
      <c r="C2317" s="3"/>
      <c r="D2317" s="3"/>
      <c r="E2317" s="3"/>
      <c r="F2317" s="3"/>
      <c r="G2317" s="3"/>
      <c r="H2317" s="3"/>
      <c r="I2317" s="3"/>
      <c r="J2317" s="3" t="str">
        <f t="shared" si="76"/>
        <v/>
      </c>
      <c r="K2317" s="3">
        <f t="array" ref="K2317">INDEX($J$3:$J$4464,MATCH(B2317&amp;"Rate of out-of-school adolescents of lower secondary school age, female (household survey data) (%)",$B$3:$B$4464&amp;$A$3:$A$4464,0))</f>
        <v>19.620159999999998</v>
      </c>
      <c r="L2317" s="3">
        <f t="array" ref="L2317">(IF(ISERROR(INDEX(Table34[Out-of-school adolescents (%) - lower secondary],MATCH(MAX(IF(Table34[Country]=B2317,Table34[Year],0)),IF(Table34[Country]=B2317,Table34[Year],"")))),"",INDEX(Table34[Out-of-school adolescents (%) - lower secondary],MATCH(MAX(IF(Table34[Country]=B2317,Table34[Year],0)),IF(Table34[Country]=B2317,Table34[Year],"")))*100))</f>
        <v>20.10033</v>
      </c>
      <c r="M2317" s="3">
        <f t="shared" si="77"/>
        <v>19.620159999999998</v>
      </c>
    </row>
    <row r="2318" spans="1:13" ht="30.6" x14ac:dyDescent="0.25">
      <c r="A2318" s="2" t="s">
        <v>201</v>
      </c>
      <c r="B2318" s="2" t="s">
        <v>185</v>
      </c>
      <c r="C2318" s="4">
        <v>5.6201999999999996</v>
      </c>
      <c r="D2318" s="4">
        <v>5.2911700000000002</v>
      </c>
      <c r="E2318" s="4">
        <v>4.6327199999999999</v>
      </c>
      <c r="F2318" s="4">
        <v>2.1055700000000002</v>
      </c>
      <c r="G2318" s="4"/>
      <c r="H2318" s="4"/>
      <c r="I2318" s="4"/>
      <c r="J2318" s="4">
        <f t="shared" si="76"/>
        <v>2.1055700000000002</v>
      </c>
      <c r="K2318" s="4" t="str">
        <f t="array" ref="K2318">INDEX($J$3:$J$4464,MATCH(B2318&amp;"Rate of out-of-school adolescents of lower secondary school age, female (household survey data) (%)",$B$3:$B$4464&amp;$A$3:$A$4464,0))</f>
        <v/>
      </c>
      <c r="L2318" s="4">
        <f t="array" ref="L2318">(IF(ISERROR(INDEX(Table34[Out-of-school adolescents (%) - lower secondary],MATCH(MAX(IF(Table34[Country]=B2318,Table34[Year],0)),IF(Table34[Country]=B2318,Table34[Year],"")))),"",INDEX(Table34[Out-of-school adolescents (%) - lower secondary],MATCH(MAX(IF(Table34[Country]=B2318,Table34[Year],0)),IF(Table34[Country]=B2318,Table34[Year],"")))*100))</f>
        <v>1.11188</v>
      </c>
      <c r="M2318" s="4">
        <f t="shared" si="77"/>
        <v>2.1055700000000002</v>
      </c>
    </row>
    <row r="2319" spans="1:13" ht="30.6" x14ac:dyDescent="0.25">
      <c r="A2319" s="2" t="s">
        <v>201</v>
      </c>
      <c r="B2319" s="2" t="s">
        <v>186</v>
      </c>
      <c r="C2319" s="3"/>
      <c r="D2319" s="3"/>
      <c r="E2319" s="3"/>
      <c r="F2319" s="3"/>
      <c r="G2319" s="3"/>
      <c r="H2319" s="3"/>
      <c r="I2319" s="3"/>
      <c r="J2319" s="3" t="str">
        <f t="shared" si="76"/>
        <v/>
      </c>
      <c r="K2319" s="3" t="str">
        <f t="array" ref="K2319">INDEX($J$3:$J$4464,MATCH(B2319&amp;"Rate of out-of-school adolescents of lower secondary school age, female (household survey data) (%)",$B$3:$B$4464&amp;$A$3:$A$4464,0))</f>
        <v/>
      </c>
      <c r="L2319" s="3" t="str">
        <f t="array" ref="L2319">(IF(ISERROR(INDEX(Table34[Out-of-school adolescents (%) - lower secondary],MATCH(MAX(IF(Table34[Country]=B2319,Table34[Year],0)),IF(Table34[Country]=B2319,Table34[Year],"")))),"",INDEX(Table34[Out-of-school adolescents (%) - lower secondary],MATCH(MAX(IF(Table34[Country]=B2319,Table34[Year],0)),IF(Table34[Country]=B2319,Table34[Year],"")))*100))</f>
        <v/>
      </c>
      <c r="M2319" s="3" t="str">
        <f t="shared" si="77"/>
        <v/>
      </c>
    </row>
    <row r="2320" spans="1:13" ht="30.6" x14ac:dyDescent="0.25">
      <c r="A2320" s="2" t="s">
        <v>201</v>
      </c>
      <c r="B2320" s="2" t="s">
        <v>175</v>
      </c>
      <c r="C2320" s="4"/>
      <c r="D2320" s="4"/>
      <c r="E2320" s="4"/>
      <c r="F2320" s="4"/>
      <c r="G2320" s="4"/>
      <c r="H2320" s="4"/>
      <c r="I2320" s="4"/>
      <c r="J2320" s="4" t="str">
        <f t="shared" si="76"/>
        <v/>
      </c>
      <c r="K2320" s="4">
        <f t="array" ref="K2320">INDEX($J$3:$J$4464,MATCH(B2320&amp;"Rate of out-of-school adolescents of lower secondary school age, female (household survey data) (%)",$B$3:$B$4464&amp;$A$3:$A$4464,0))</f>
        <v>2.5422400000000001</v>
      </c>
      <c r="L2320" s="4">
        <f t="array" ref="L2320">(IF(ISERROR(INDEX(Table34[Out-of-school adolescents (%) - lower secondary],MATCH(MAX(IF(Table34[Country]=B2320,Table34[Year],0)),IF(Table34[Country]=B2320,Table34[Year],"")))),"",INDEX(Table34[Out-of-school adolescents (%) - lower secondary],MATCH(MAX(IF(Table34[Country]=B2320,Table34[Year],0)),IF(Table34[Country]=B2320,Table34[Year],"")))*100))</f>
        <v>5.9863399999999993</v>
      </c>
      <c r="M2320" s="4">
        <f t="shared" si="77"/>
        <v>2.5422400000000001</v>
      </c>
    </row>
    <row r="2321" spans="1:13" ht="30.6" x14ac:dyDescent="0.25">
      <c r="A2321" s="2" t="s">
        <v>201</v>
      </c>
      <c r="B2321" s="2" t="s">
        <v>188</v>
      </c>
      <c r="C2321" s="3"/>
      <c r="D2321" s="3"/>
      <c r="E2321" s="3"/>
      <c r="F2321" s="3"/>
      <c r="G2321" s="3"/>
      <c r="H2321" s="3"/>
      <c r="I2321" s="3"/>
      <c r="J2321" s="3" t="str">
        <f t="shared" si="76"/>
        <v/>
      </c>
      <c r="K2321" s="3">
        <f t="array" ref="K2321">INDEX($J$3:$J$4464,MATCH(B2321&amp;"Rate of out-of-school adolescents of lower secondary school age, female (household survey data) (%)",$B$3:$B$4464&amp;$A$3:$A$4464,0))</f>
        <v>45.929929999999999</v>
      </c>
      <c r="L2321" s="3">
        <f t="array" ref="L2321">(IF(ISERROR(INDEX(Table34[Out-of-school adolescents (%) - lower secondary],MATCH(MAX(IF(Table34[Country]=B2321,Table34[Year],0)),IF(Table34[Country]=B2321,Table34[Year],"")))),"",INDEX(Table34[Out-of-school adolescents (%) - lower secondary],MATCH(MAX(IF(Table34[Country]=B2321,Table34[Year],0)),IF(Table34[Country]=B2321,Table34[Year],"")))*100))</f>
        <v>46.832659999999997</v>
      </c>
      <c r="M2321" s="3">
        <f t="shared" si="77"/>
        <v>45.929929999999999</v>
      </c>
    </row>
    <row r="2322" spans="1:13" ht="30.6" x14ac:dyDescent="0.25">
      <c r="A2322" s="2" t="s">
        <v>201</v>
      </c>
      <c r="B2322" s="2" t="s">
        <v>189</v>
      </c>
      <c r="C2322" s="4">
        <v>0.41021000000000002</v>
      </c>
      <c r="D2322" s="4"/>
      <c r="E2322" s="4">
        <v>0.18956000000000001</v>
      </c>
      <c r="F2322" s="4"/>
      <c r="G2322" s="4"/>
      <c r="H2322" s="4"/>
      <c r="I2322" s="4"/>
      <c r="J2322" s="4">
        <f t="shared" si="76"/>
        <v>0.18956000000000001</v>
      </c>
      <c r="K2322" s="4" t="str">
        <f t="array" ref="K2322">INDEX($J$3:$J$4464,MATCH(B2322&amp;"Rate of out-of-school adolescents of lower secondary school age, female (household survey data) (%)",$B$3:$B$4464&amp;$A$3:$A$4464,0))</f>
        <v/>
      </c>
      <c r="L2322" s="4" t="str">
        <f t="array" ref="L2322">(IF(ISBLANK(INDEX(Table34[Out-of-school adolescents (%) - lower secondary],MATCH(MAX(IF(Table34[Country]=B2322,Table34[Year],0)),IF(Table34[Country]=B2322,Table34[Year],"")))),"",INDEX(Table34[Out-of-school adolescents (%) - lower secondary],MATCH(MAX(IF(Table34[Country]=B2322,Table34[Year],0)),IF(Table34[Country]=B2322,Table34[Year],"")))*100))</f>
        <v/>
      </c>
      <c r="M2322" s="4">
        <f t="shared" si="77"/>
        <v>0.18956000000000001</v>
      </c>
    </row>
    <row r="2323" spans="1:13" ht="30.6" x14ac:dyDescent="0.25">
      <c r="A2323" s="2" t="s">
        <v>201</v>
      </c>
      <c r="B2323" s="2" t="s">
        <v>190</v>
      </c>
      <c r="C2323" s="3">
        <v>24.12396</v>
      </c>
      <c r="D2323" s="3"/>
      <c r="E2323" s="3"/>
      <c r="F2323" s="3">
        <v>14.054180000000001</v>
      </c>
      <c r="G2323" s="3">
        <v>5.10189</v>
      </c>
      <c r="H2323" s="3"/>
      <c r="I2323" s="3"/>
      <c r="J2323" s="3">
        <f t="shared" si="76"/>
        <v>5.10189</v>
      </c>
      <c r="K2323" s="3">
        <f t="array" ref="K2323">INDEX($J$3:$J$4464,MATCH(B2323&amp;"Rate of out-of-school adolescents of lower secondary school age, female (household survey data) (%)",$B$3:$B$4464&amp;$A$3:$A$4464,0))</f>
        <v>14.43112</v>
      </c>
      <c r="L2323" s="3">
        <f t="array" ref="L2323">(IF(ISERROR(INDEX(Table34[Out-of-school adolescents (%) - lower secondary],MATCH(MAX(IF(Table34[Country]=B2323,Table34[Year],0)),IF(Table34[Country]=B2323,Table34[Year],"")))),"",INDEX(Table34[Out-of-school adolescents (%) - lower secondary],MATCH(MAX(IF(Table34[Country]=B2323,Table34[Year],0)),IF(Table34[Country]=B2323,Table34[Year],"")))*100))</f>
        <v>10.9818</v>
      </c>
      <c r="M2323" s="3">
        <f t="shared" si="77"/>
        <v>5.10189</v>
      </c>
    </row>
    <row r="2324" spans="1:13" ht="30.6" x14ac:dyDescent="0.25">
      <c r="A2324" s="2" t="s">
        <v>201</v>
      </c>
      <c r="B2324" s="2" t="s">
        <v>191</v>
      </c>
      <c r="C2324" s="4"/>
      <c r="D2324" s="4"/>
      <c r="E2324" s="4">
        <v>3.6537500000000001</v>
      </c>
      <c r="F2324" s="4">
        <v>4.8931100000000001</v>
      </c>
      <c r="G2324" s="4">
        <v>4.24017</v>
      </c>
      <c r="H2324" s="4">
        <v>4.6648699999999996</v>
      </c>
      <c r="I2324" s="4">
        <v>3.24918</v>
      </c>
      <c r="J2324" s="4">
        <f t="shared" si="76"/>
        <v>3.24918</v>
      </c>
      <c r="K2324" s="4" t="str">
        <f t="array" ref="K2324">INDEX($J$3:$J$4464,MATCH(B2324&amp;"Rate of out-of-school adolescents of lower secondary school age, female (household survey data) (%)",$B$3:$B$4464&amp;$A$3:$A$4464,0))</f>
        <v/>
      </c>
      <c r="L2324" s="4" t="str">
        <f t="array" ref="L2324">(IF(ISERROR(INDEX(Table34[Out-of-school adolescents (%) - lower secondary],MATCH(MAX(IF(Table34[Country]=B2324,Table34[Year],0)),IF(Table34[Country]=B2324,Table34[Year],"")))),"",INDEX(Table34[Out-of-school adolescents (%) - lower secondary],MATCH(MAX(IF(Table34[Country]=B2324,Table34[Year],0)),IF(Table34[Country]=B2324,Table34[Year],"")))*100))</f>
        <v/>
      </c>
      <c r="M2324" s="4">
        <f t="shared" si="77"/>
        <v>3.24918</v>
      </c>
    </row>
    <row r="2325" spans="1:13" ht="30.6" x14ac:dyDescent="0.25">
      <c r="A2325" s="2" t="s">
        <v>201</v>
      </c>
      <c r="B2325" s="2" t="s">
        <v>192</v>
      </c>
      <c r="C2325" s="3"/>
      <c r="D2325" s="3"/>
      <c r="E2325" s="3"/>
      <c r="F2325" s="3"/>
      <c r="G2325" s="3"/>
      <c r="H2325" s="3">
        <v>0.67527999999999999</v>
      </c>
      <c r="I2325" s="3"/>
      <c r="J2325" s="3">
        <f t="shared" si="76"/>
        <v>0.67527999999999999</v>
      </c>
      <c r="K2325" s="3" t="str">
        <f t="array" ref="K2325">INDEX($J$3:$J$4464,MATCH(B2325&amp;"Rate of out-of-school adolescents of lower secondary school age, female (household survey data) (%)",$B$3:$B$4464&amp;$A$3:$A$4464,0))</f>
        <v/>
      </c>
      <c r="L2325" s="3" t="str">
        <f t="array" ref="L2325">(IF(ISERROR(INDEX(Table34[Out-of-school adolescents (%) - lower secondary],MATCH(MAX(IF(Table34[Country]=B2325,Table34[Year],0)),IF(Table34[Country]=B2325,Table34[Year],"")))),"",INDEX(Table34[Out-of-school adolescents (%) - lower secondary],MATCH(MAX(IF(Table34[Country]=B2325,Table34[Year],0)),IF(Table34[Country]=B2325,Table34[Year],"")))*100))</f>
        <v/>
      </c>
      <c r="M2325" s="3">
        <f t="shared" si="77"/>
        <v>0.67527999999999999</v>
      </c>
    </row>
    <row r="2326" spans="1:13" ht="30.6" x14ac:dyDescent="0.25">
      <c r="A2326" s="2" t="s">
        <v>201</v>
      </c>
      <c r="B2326" s="2" t="s">
        <v>193</v>
      </c>
      <c r="C2326" s="4">
        <v>8.6481200000000005</v>
      </c>
      <c r="D2326" s="4">
        <v>9.6241599999999998</v>
      </c>
      <c r="E2326" s="4">
        <v>7.10365</v>
      </c>
      <c r="F2326" s="4">
        <v>4.6287500000000001</v>
      </c>
      <c r="G2326" s="4">
        <v>6.7389200000000002</v>
      </c>
      <c r="H2326" s="4">
        <v>8.8026</v>
      </c>
      <c r="I2326" s="4"/>
      <c r="J2326" s="4">
        <f t="shared" si="76"/>
        <v>8.8026</v>
      </c>
      <c r="K2326" s="4" t="str">
        <f t="array" ref="K2326">INDEX($J$3:$J$4464,MATCH(B2326&amp;"Rate of out-of-school adolescents of lower secondary school age, female (household survey data) (%)",$B$3:$B$4464&amp;$A$3:$A$4464,0))</f>
        <v/>
      </c>
      <c r="L2326" s="4" t="str">
        <f t="array" ref="L2326">(IF(ISERROR(INDEX(Table34[Out-of-school adolescents (%) - lower secondary],MATCH(MAX(IF(Table34[Country]=B2326,Table34[Year],0)),IF(Table34[Country]=B2326,Table34[Year],"")))),"",INDEX(Table34[Out-of-school adolescents (%) - lower secondary],MATCH(MAX(IF(Table34[Country]=B2326,Table34[Year],0)),IF(Table34[Country]=B2326,Table34[Year],"")))*100))</f>
        <v/>
      </c>
      <c r="M2326" s="4">
        <f t="shared" si="77"/>
        <v>8.8026</v>
      </c>
    </row>
    <row r="2327" spans="1:13" ht="30.6" x14ac:dyDescent="0.25">
      <c r="A2327" s="2" t="s">
        <v>201</v>
      </c>
      <c r="B2327" s="2" t="s">
        <v>194</v>
      </c>
      <c r="C2327" s="3"/>
      <c r="D2327" s="3"/>
      <c r="E2327" s="3"/>
      <c r="F2327" s="3"/>
      <c r="G2327" s="3"/>
      <c r="H2327" s="3"/>
      <c r="I2327" s="3"/>
      <c r="J2327" s="3" t="str">
        <f t="shared" si="76"/>
        <v/>
      </c>
      <c r="K2327" s="3">
        <f t="array" ref="K2327">INDEX($J$3:$J$4464,MATCH(B2327&amp;"Rate of out-of-school adolescents of lower secondary school age, female (household survey data) (%)",$B$3:$B$4464&amp;$A$3:$A$4464,0))</f>
        <v>6.8569800000000001</v>
      </c>
      <c r="L2327" s="3">
        <f t="array" ref="L2327">(IF(ISERROR(INDEX(Table34[Out-of-school adolescents (%) - lower secondary],MATCH(MAX(IF(Table34[Country]=B2327,Table34[Year],0)),IF(Table34[Country]=B2327,Table34[Year],"")))),"",INDEX(Table34[Out-of-school adolescents (%) - lower secondary],MATCH(MAX(IF(Table34[Country]=B2327,Table34[Year],0)),IF(Table34[Country]=B2327,Table34[Year],"")))*100))</f>
        <v>9.1442899999999998</v>
      </c>
      <c r="M2327" s="3">
        <f t="shared" si="77"/>
        <v>6.8569800000000001</v>
      </c>
    </row>
    <row r="2328" spans="1:13" ht="30.6" x14ac:dyDescent="0.25">
      <c r="A2328" s="2" t="s">
        <v>201</v>
      </c>
      <c r="B2328" s="2" t="s">
        <v>195</v>
      </c>
      <c r="C2328" s="4">
        <v>51.665970000000002</v>
      </c>
      <c r="D2328" s="4"/>
      <c r="E2328" s="4">
        <v>48.932830000000003</v>
      </c>
      <c r="F2328" s="4"/>
      <c r="G2328" s="4"/>
      <c r="H2328" s="4"/>
      <c r="I2328" s="4"/>
      <c r="J2328" s="4">
        <f t="shared" si="76"/>
        <v>48.932830000000003</v>
      </c>
      <c r="K2328" s="4" t="str">
        <f t="array" ref="K2328">INDEX($J$3:$J$4464,MATCH(B2328&amp;"Rate of out-of-school adolescents of lower secondary school age, female (household survey data) (%)",$B$3:$B$4464&amp;$A$3:$A$4464,0))</f>
        <v/>
      </c>
      <c r="L2328" s="4">
        <f t="array" ref="L2328">(IF(ISERROR(INDEX(Table34[Out-of-school adolescents (%) - lower secondary],MATCH(MAX(IF(Table34[Country]=B2328,Table34[Year],0)),IF(Table34[Country]=B2328,Table34[Year],"")))),"",INDEX(Table34[Out-of-school adolescents (%) - lower secondary],MATCH(MAX(IF(Table34[Country]=B2328,Table34[Year],0)),IF(Table34[Country]=B2328,Table34[Year],"")))*100))</f>
        <v>31.331500000000002</v>
      </c>
      <c r="M2328" s="4">
        <f t="shared" si="77"/>
        <v>48.932830000000003</v>
      </c>
    </row>
    <row r="2329" spans="1:13" ht="30.6" x14ac:dyDescent="0.25">
      <c r="A2329" s="2" t="s">
        <v>201</v>
      </c>
      <c r="B2329" s="2" t="s">
        <v>196</v>
      </c>
      <c r="C2329" s="3"/>
      <c r="D2329" s="3"/>
      <c r="E2329" s="3"/>
      <c r="F2329" s="3"/>
      <c r="G2329" s="3"/>
      <c r="H2329" s="3"/>
      <c r="I2329" s="3"/>
      <c r="J2329" s="3" t="str">
        <f t="shared" si="76"/>
        <v/>
      </c>
      <c r="K2329" s="3">
        <f t="array" ref="K2329">INDEX($J$3:$J$4464,MATCH(B2329&amp;"Rate of out-of-school adolescents of lower secondary school age, female (household survey data) (%)",$B$3:$B$4464&amp;$A$3:$A$4464,0))</f>
        <v>23.595469999999999</v>
      </c>
      <c r="L2329" s="3">
        <f t="array" ref="L2329">(IF(ISERROR(INDEX(Table34[Out-of-school adolescents (%) - lower secondary],MATCH(MAX(IF(Table34[Country]=B2329,Table34[Year],0)),IF(Table34[Country]=B2329,Table34[Year],"")))),"",INDEX(Table34[Out-of-school adolescents (%) - lower secondary],MATCH(MAX(IF(Table34[Country]=B2329,Table34[Year],0)),IF(Table34[Country]=B2329,Table34[Year],"")))*100))</f>
        <v>16.420969999999997</v>
      </c>
      <c r="M2329" s="3">
        <f t="shared" si="77"/>
        <v>23.595469999999999</v>
      </c>
    </row>
    <row r="2330" spans="1:13" ht="30.6" x14ac:dyDescent="0.25">
      <c r="A2330" s="2" t="s">
        <v>201</v>
      </c>
      <c r="B2330" s="2" t="s">
        <v>197</v>
      </c>
      <c r="C2330" s="4"/>
      <c r="D2330" s="4"/>
      <c r="E2330" s="4">
        <v>13.975059999999999</v>
      </c>
      <c r="F2330" s="4">
        <v>9.8721099999999993</v>
      </c>
      <c r="G2330" s="4"/>
      <c r="H2330" s="4"/>
      <c r="I2330" s="4"/>
      <c r="J2330" s="4">
        <f t="shared" si="76"/>
        <v>9.8721099999999993</v>
      </c>
      <c r="K2330" s="4">
        <f t="array" ref="K2330">INDEX($J$3:$J$4464,MATCH(B2330&amp;"Rate of out-of-school adolescents of lower secondary school age, female (household survey data) (%)",$B$3:$B$4464&amp;$A$3:$A$4464,0))</f>
        <v>18.519970000000001</v>
      </c>
      <c r="L2330" s="4">
        <f t="array" ref="L2330">(IF(ISERROR(INDEX(Table34[Out-of-school adolescents (%) - lower secondary],MATCH(MAX(IF(Table34[Country]=B2330,Table34[Year],0)),IF(Table34[Country]=B2330,Table34[Year],"")))),"",INDEX(Table34[Out-of-school adolescents (%) - lower secondary],MATCH(MAX(IF(Table34[Country]=B2330,Table34[Year],0)),IF(Table34[Country]=B2330,Table34[Year],"")))*100))</f>
        <v>0.31355</v>
      </c>
      <c r="M2330" s="4">
        <f t="shared" si="77"/>
        <v>9.8721099999999993</v>
      </c>
    </row>
    <row r="2331" spans="1:13" ht="40.799999999999997" x14ac:dyDescent="0.25">
      <c r="A2331" s="2" t="s">
        <v>203</v>
      </c>
      <c r="B2331" s="2" t="s">
        <v>4</v>
      </c>
      <c r="C2331" s="3"/>
      <c r="D2331" s="5">
        <v>63.425890000000003</v>
      </c>
      <c r="E2331" s="3"/>
      <c r="F2331" s="3"/>
      <c r="G2331" s="3"/>
      <c r="H2331" s="3"/>
      <c r="I2331" s="3"/>
      <c r="J2331" s="3">
        <f t="shared" si="76"/>
        <v>63.425890000000003</v>
      </c>
      <c r="K2331" s="3"/>
      <c r="L2331" s="3">
        <f t="array" ref="L2331">(IF(ISERROR(INDEX(Table34[Out-of-school adolescents (%) - lower secondary],MATCH(MAX(IF(Table34[Country]=B2331,Table34[Year],0)),IF(Table34[Country]=B2331,Table34[Year],"")))),"",INDEX(Table34[Out-of-school adolescents (%) - lower secondary],MATCH(MAX(IF(Table34[Country]=B2331,Table34[Year],0)),IF(Table34[Country]=B2331,Table34[Year],"")))*100))</f>
        <v>67.316000000000003</v>
      </c>
      <c r="M2331" s="3">
        <f t="shared" si="77"/>
        <v>63.425890000000003</v>
      </c>
    </row>
    <row r="2332" spans="1:13" ht="40.799999999999997" x14ac:dyDescent="0.25">
      <c r="A2332" s="2" t="s">
        <v>203</v>
      </c>
      <c r="B2332" s="2" t="s">
        <v>5</v>
      </c>
      <c r="C2332" s="4"/>
      <c r="D2332" s="4"/>
      <c r="E2332" s="4"/>
      <c r="F2332" s="4"/>
      <c r="G2332" s="4"/>
      <c r="H2332" s="4"/>
      <c r="I2332" s="4"/>
      <c r="J2332" s="4" t="str">
        <f t="shared" si="76"/>
        <v/>
      </c>
      <c r="K2332" s="4"/>
      <c r="L2332" s="4" t="str">
        <f t="array" ref="L2332">(IF(ISERROR(INDEX(Table34[Out-of-school adolescents (%) - lower secondary],MATCH(MAX(IF(Table34[Country]=B2332,Table34[Year],0)),IF(Table34[Country]=B2332,Table34[Year],"")))),"",INDEX(Table34[Out-of-school adolescents (%) - lower secondary],MATCH(MAX(IF(Table34[Country]=B2332,Table34[Year],0)),IF(Table34[Country]=B2332,Table34[Year],"")))*100))</f>
        <v/>
      </c>
      <c r="M2332" s="4" t="str">
        <f t="shared" si="77"/>
        <v/>
      </c>
    </row>
    <row r="2333" spans="1:13" ht="40.799999999999997" x14ac:dyDescent="0.25">
      <c r="A2333" s="2" t="s">
        <v>203</v>
      </c>
      <c r="B2333" s="2" t="s">
        <v>6</v>
      </c>
      <c r="C2333" s="3"/>
      <c r="D2333" s="3"/>
      <c r="E2333" s="3"/>
      <c r="F2333" s="5">
        <v>5.7140199999999997</v>
      </c>
      <c r="G2333" s="3"/>
      <c r="H2333" s="3"/>
      <c r="I2333" s="3"/>
      <c r="J2333" s="3">
        <f t="shared" si="76"/>
        <v>5.7140199999999997</v>
      </c>
      <c r="K2333" s="3"/>
      <c r="L2333" s="3" t="str">
        <f t="array" ref="L2333">(IF(ISERROR(INDEX(Table34[Out-of-school adolescents (%) - lower secondary],MATCH(MAX(IF(Table34[Country]=B2333,Table34[Year],0)),IF(Table34[Country]=B2333,Table34[Year],"")))),"",INDEX(Table34[Out-of-school adolescents (%) - lower secondary],MATCH(MAX(IF(Table34[Country]=B2333,Table34[Year],0)),IF(Table34[Country]=B2333,Table34[Year],"")))*100))</f>
        <v/>
      </c>
      <c r="M2333" s="3">
        <f t="shared" si="77"/>
        <v>5.7140199999999997</v>
      </c>
    </row>
    <row r="2334" spans="1:13" ht="40.799999999999997" x14ac:dyDescent="0.25">
      <c r="A2334" s="2" t="s">
        <v>203</v>
      </c>
      <c r="B2334" s="2" t="s">
        <v>7</v>
      </c>
      <c r="C2334" s="4"/>
      <c r="D2334" s="4"/>
      <c r="E2334" s="4"/>
      <c r="F2334" s="4"/>
      <c r="G2334" s="4"/>
      <c r="H2334" s="4"/>
      <c r="I2334" s="4"/>
      <c r="J2334" s="4" t="str">
        <f t="shared" si="76"/>
        <v/>
      </c>
      <c r="K2334" s="4"/>
      <c r="L2334" s="4" t="str">
        <f t="array" ref="L2334">(IF(ISERROR(INDEX(Table34[Out-of-school adolescents (%) - lower secondary],MATCH(MAX(IF(Table34[Country]=B2334,Table34[Year],0)),IF(Table34[Country]=B2334,Table34[Year],"")))),"",INDEX(Table34[Out-of-school adolescents (%) - lower secondary],MATCH(MAX(IF(Table34[Country]=B2334,Table34[Year],0)),IF(Table34[Country]=B2334,Table34[Year],"")))*100))</f>
        <v/>
      </c>
      <c r="M2334" s="4" t="str">
        <f t="shared" si="77"/>
        <v/>
      </c>
    </row>
    <row r="2335" spans="1:13" ht="40.799999999999997" x14ac:dyDescent="0.25">
      <c r="A2335" s="2" t="s">
        <v>203</v>
      </c>
      <c r="B2335" s="2" t="s">
        <v>8</v>
      </c>
      <c r="C2335" s="3"/>
      <c r="D2335" s="3"/>
      <c r="E2335" s="3"/>
      <c r="F2335" s="3"/>
      <c r="G2335" s="3"/>
      <c r="H2335" s="3"/>
      <c r="I2335" s="3"/>
      <c r="J2335" s="3" t="str">
        <f t="shared" si="76"/>
        <v/>
      </c>
      <c r="K2335" s="3"/>
      <c r="L2335" s="3" t="str">
        <f t="array" ref="L2335">(IF(ISERROR(INDEX(Table34[Out-of-school adolescents (%) - lower secondary],MATCH(MAX(IF(Table34[Country]=B2335,Table34[Year],0)),IF(Table34[Country]=B2335,Table34[Year],"")))),"",INDEX(Table34[Out-of-school adolescents (%) - lower secondary],MATCH(MAX(IF(Table34[Country]=B2335,Table34[Year],0)),IF(Table34[Country]=B2335,Table34[Year],"")))*100))</f>
        <v/>
      </c>
      <c r="M2335" s="3" t="str">
        <f t="shared" si="77"/>
        <v/>
      </c>
    </row>
    <row r="2336" spans="1:13" ht="40.799999999999997" x14ac:dyDescent="0.25">
      <c r="A2336" s="2" t="s">
        <v>203</v>
      </c>
      <c r="B2336" s="2" t="s">
        <v>9</v>
      </c>
      <c r="C2336" s="4"/>
      <c r="D2336" s="4"/>
      <c r="E2336" s="4"/>
      <c r="F2336" s="4"/>
      <c r="G2336" s="4"/>
      <c r="H2336" s="4"/>
      <c r="I2336" s="4"/>
      <c r="J2336" s="4" t="str">
        <f t="shared" si="76"/>
        <v/>
      </c>
      <c r="K2336" s="4"/>
      <c r="L2336" s="4" t="str">
        <f t="array" ref="L2336">(IF(ISERROR(INDEX(Table34[Out-of-school adolescents (%) - lower secondary],MATCH(MAX(IF(Table34[Country]=B2336,Table34[Year],0)),IF(Table34[Country]=B2336,Table34[Year],"")))),"",INDEX(Table34[Out-of-school adolescents (%) - lower secondary],MATCH(MAX(IF(Table34[Country]=B2336,Table34[Year],0)),IF(Table34[Country]=B2336,Table34[Year],"")))*100))</f>
        <v/>
      </c>
      <c r="M2336" s="4" t="str">
        <f t="shared" si="77"/>
        <v/>
      </c>
    </row>
    <row r="2337" spans="1:13" ht="40.799999999999997" x14ac:dyDescent="0.25">
      <c r="A2337" s="2" t="s">
        <v>203</v>
      </c>
      <c r="B2337" s="2" t="s">
        <v>10</v>
      </c>
      <c r="C2337" s="3"/>
      <c r="D2337" s="3"/>
      <c r="E2337" s="3"/>
      <c r="F2337" s="3"/>
      <c r="G2337" s="3"/>
      <c r="H2337" s="3"/>
      <c r="I2337" s="3"/>
      <c r="J2337" s="3" t="str">
        <f t="shared" si="76"/>
        <v/>
      </c>
      <c r="K2337" s="3"/>
      <c r="L2337" s="3">
        <f t="array" ref="L2337">(IF(ISERROR(INDEX(Table34[Out-of-school adolescents (%) - lower secondary],MATCH(MAX(IF(Table34[Country]=B2337,Table34[Year],0)),IF(Table34[Country]=B2337,Table34[Year],"")))),"",INDEX(Table34[Out-of-school adolescents (%) - lower secondary],MATCH(MAX(IF(Table34[Country]=B2337,Table34[Year],0)),IF(Table34[Country]=B2337,Table34[Year],"")))*100))</f>
        <v>2.0937899999999998</v>
      </c>
      <c r="M2337" s="3">
        <f t="shared" si="77"/>
        <v>2.0937899999999998</v>
      </c>
    </row>
    <row r="2338" spans="1:13" ht="40.799999999999997" x14ac:dyDescent="0.25">
      <c r="A2338" s="2" t="s">
        <v>203</v>
      </c>
      <c r="B2338" s="2" t="s">
        <v>11</v>
      </c>
      <c r="C2338" s="4"/>
      <c r="D2338" s="6">
        <v>1.4175800000000001</v>
      </c>
      <c r="E2338" s="4"/>
      <c r="F2338" s="4"/>
      <c r="G2338" s="4"/>
      <c r="H2338" s="4"/>
      <c r="I2338" s="4"/>
      <c r="J2338" s="4">
        <f t="shared" si="76"/>
        <v>1.4175800000000001</v>
      </c>
      <c r="K2338" s="4"/>
      <c r="L2338" s="4">
        <f t="array" ref="L2338">(IF(ISERROR(INDEX(Table34[Out-of-school adolescents (%) - lower secondary],MATCH(MAX(IF(Table34[Country]=B2338,Table34[Year],0)),IF(Table34[Country]=B2338,Table34[Year],"")))),"",INDEX(Table34[Out-of-school adolescents (%) - lower secondary],MATCH(MAX(IF(Table34[Country]=B2338,Table34[Year],0)),IF(Table34[Country]=B2338,Table34[Year],"")))*100))</f>
        <v>0.68542999999999998</v>
      </c>
      <c r="M2338" s="4">
        <f t="shared" si="77"/>
        <v>1.4175800000000001</v>
      </c>
    </row>
    <row r="2339" spans="1:13" ht="40.799999999999997" x14ac:dyDescent="0.25">
      <c r="A2339" s="2" t="s">
        <v>203</v>
      </c>
      <c r="B2339" s="2" t="s">
        <v>12</v>
      </c>
      <c r="C2339" s="3"/>
      <c r="D2339" s="3"/>
      <c r="E2339" s="3"/>
      <c r="F2339" s="3"/>
      <c r="G2339" s="3"/>
      <c r="H2339" s="3"/>
      <c r="I2339" s="3"/>
      <c r="J2339" s="3" t="str">
        <f t="shared" si="76"/>
        <v/>
      </c>
      <c r="K2339" s="3"/>
      <c r="L2339" s="3" t="str">
        <f t="array" ref="L2339">(IF(ISBLANK(INDEX(Table34[Out-of-school adolescents (%) - lower secondary],MATCH(MAX(IF(Table34[Country]=B2339,Table34[Year],0)),IF(Table34[Country]=B2339,Table34[Year],"")))),"",INDEX(Table34[Out-of-school adolescents (%) - lower secondary],MATCH(MAX(IF(Table34[Country]=B2339,Table34[Year],0)),IF(Table34[Country]=B2339,Table34[Year],"")))*100))</f>
        <v/>
      </c>
      <c r="M2339" s="3" t="str">
        <f t="shared" si="77"/>
        <v/>
      </c>
    </row>
    <row r="2340" spans="1:13" ht="40.799999999999997" x14ac:dyDescent="0.25">
      <c r="A2340" s="2" t="s">
        <v>203</v>
      </c>
      <c r="B2340" s="2" t="s">
        <v>13</v>
      </c>
      <c r="C2340" s="4"/>
      <c r="D2340" s="4"/>
      <c r="E2340" s="4"/>
      <c r="F2340" s="4"/>
      <c r="G2340" s="4"/>
      <c r="H2340" s="4"/>
      <c r="I2340" s="4"/>
      <c r="J2340" s="4" t="str">
        <f t="shared" si="76"/>
        <v/>
      </c>
      <c r="K2340" s="4"/>
      <c r="L2340" s="4" t="str">
        <f t="array" ref="L2340">(IF(ISBLANK(INDEX(Table34[Out-of-school adolescents (%) - lower secondary],MATCH(MAX(IF(Table34[Country]=B2340,Table34[Year],0)),IF(Table34[Country]=B2340,Table34[Year],"")))),"",INDEX(Table34[Out-of-school adolescents (%) - lower secondary],MATCH(MAX(IF(Table34[Country]=B2340,Table34[Year],0)),IF(Table34[Country]=B2340,Table34[Year],"")))*100))</f>
        <v/>
      </c>
      <c r="M2340" s="4" t="str">
        <f t="shared" si="77"/>
        <v/>
      </c>
    </row>
    <row r="2341" spans="1:13" ht="40.799999999999997" x14ac:dyDescent="0.25">
      <c r="A2341" s="2" t="s">
        <v>203</v>
      </c>
      <c r="B2341" s="2" t="s">
        <v>14</v>
      </c>
      <c r="C2341" s="3"/>
      <c r="D2341" s="3"/>
      <c r="E2341" s="3"/>
      <c r="F2341" s="3"/>
      <c r="G2341" s="3"/>
      <c r="H2341" s="3"/>
      <c r="I2341" s="3"/>
      <c r="J2341" s="3" t="str">
        <f t="shared" si="76"/>
        <v/>
      </c>
      <c r="K2341" s="3"/>
      <c r="L2341" s="3" t="str">
        <f t="array" ref="L2341">(IF(ISERROR(INDEX(Table34[Out-of-school adolescents (%) - lower secondary],MATCH(MAX(IF(Table34[Country]=B2341,Table34[Year],0)),IF(Table34[Country]=B2341,Table34[Year],"")))),"",INDEX(Table34[Out-of-school adolescents (%) - lower secondary],MATCH(MAX(IF(Table34[Country]=B2341,Table34[Year],0)),IF(Table34[Country]=B2341,Table34[Year],"")))*100))</f>
        <v/>
      </c>
      <c r="M2341" s="3" t="str">
        <f t="shared" si="77"/>
        <v/>
      </c>
    </row>
    <row r="2342" spans="1:13" ht="40.799999999999997" x14ac:dyDescent="0.25">
      <c r="A2342" s="2" t="s">
        <v>203</v>
      </c>
      <c r="B2342" s="2" t="s">
        <v>15</v>
      </c>
      <c r="C2342" s="4"/>
      <c r="D2342" s="4"/>
      <c r="E2342" s="4"/>
      <c r="F2342" s="4"/>
      <c r="G2342" s="4"/>
      <c r="H2342" s="4"/>
      <c r="I2342" s="4"/>
      <c r="J2342" s="4" t="str">
        <f t="shared" si="76"/>
        <v/>
      </c>
      <c r="K2342" s="4"/>
      <c r="L2342" s="4" t="str">
        <f t="array" ref="L2342">(IF(ISERROR(INDEX(Table34[Out-of-school adolescents (%) - lower secondary],MATCH(MAX(IF(Table34[Country]=B2342,Table34[Year],0)),IF(Table34[Country]=B2342,Table34[Year],"")))),"",INDEX(Table34[Out-of-school adolescents (%) - lower secondary],MATCH(MAX(IF(Table34[Country]=B2342,Table34[Year],0)),IF(Table34[Country]=B2342,Table34[Year],"")))*100))</f>
        <v/>
      </c>
      <c r="M2342" s="4" t="str">
        <f t="shared" si="77"/>
        <v/>
      </c>
    </row>
    <row r="2343" spans="1:13" ht="40.799999999999997" x14ac:dyDescent="0.25">
      <c r="A2343" s="2" t="s">
        <v>203</v>
      </c>
      <c r="B2343" s="2" t="s">
        <v>16</v>
      </c>
      <c r="C2343" s="3"/>
      <c r="D2343" s="3"/>
      <c r="E2343" s="3"/>
      <c r="F2343" s="3"/>
      <c r="G2343" s="3"/>
      <c r="H2343" s="3"/>
      <c r="I2343" s="3"/>
      <c r="J2343" s="3" t="str">
        <f t="shared" si="76"/>
        <v/>
      </c>
      <c r="K2343" s="3"/>
      <c r="L2343" s="3" t="str">
        <f t="array" ref="L2343">(IF(ISERROR(INDEX(Table34[Out-of-school adolescents (%) - lower secondary],MATCH(MAX(IF(Table34[Country]=B2343,Table34[Year],0)),IF(Table34[Country]=B2343,Table34[Year],"")))),"",INDEX(Table34[Out-of-school adolescents (%) - lower secondary],MATCH(MAX(IF(Table34[Country]=B2343,Table34[Year],0)),IF(Table34[Country]=B2343,Table34[Year],"")))*100))</f>
        <v/>
      </c>
      <c r="M2343" s="3" t="str">
        <f t="shared" si="77"/>
        <v/>
      </c>
    </row>
    <row r="2344" spans="1:13" ht="40.799999999999997" x14ac:dyDescent="0.25">
      <c r="A2344" s="2" t="s">
        <v>203</v>
      </c>
      <c r="B2344" s="2" t="s">
        <v>17</v>
      </c>
      <c r="C2344" s="4"/>
      <c r="D2344" s="6">
        <v>15.641109999999999</v>
      </c>
      <c r="E2344" s="4"/>
      <c r="F2344" s="4"/>
      <c r="G2344" s="6">
        <v>12.35003</v>
      </c>
      <c r="H2344" s="4"/>
      <c r="I2344" s="4"/>
      <c r="J2344" s="4">
        <f t="shared" si="76"/>
        <v>12.35003</v>
      </c>
      <c r="K2344" s="4"/>
      <c r="L2344" s="4">
        <f t="array" ref="L2344">(IF(ISERROR(INDEX(Table34[Out-of-school adolescents (%) - lower secondary],MATCH(MAX(IF(Table34[Country]=B2344,Table34[Year],0)),IF(Table34[Country]=B2344,Table34[Year],"")))),"",INDEX(Table34[Out-of-school adolescents (%) - lower secondary],MATCH(MAX(IF(Table34[Country]=B2344,Table34[Year],0)),IF(Table34[Country]=B2344,Table34[Year],"")))*100))</f>
        <v>13.172690000000001</v>
      </c>
      <c r="M2344" s="4">
        <f t="shared" si="77"/>
        <v>12.35003</v>
      </c>
    </row>
    <row r="2345" spans="1:13" ht="40.799999999999997" x14ac:dyDescent="0.25">
      <c r="A2345" s="2" t="s">
        <v>203</v>
      </c>
      <c r="B2345" s="2" t="s">
        <v>18</v>
      </c>
      <c r="C2345" s="3"/>
      <c r="D2345" s="3"/>
      <c r="E2345" s="5">
        <v>2.07165</v>
      </c>
      <c r="F2345" s="3"/>
      <c r="G2345" s="3"/>
      <c r="H2345" s="3"/>
      <c r="I2345" s="3"/>
      <c r="J2345" s="3">
        <f t="shared" si="76"/>
        <v>2.07165</v>
      </c>
      <c r="K2345" s="3"/>
      <c r="L2345" s="3">
        <f t="array" ref="L2345">(IF(ISERROR(INDEX(Table34[Out-of-school adolescents (%) - lower secondary],MATCH(MAX(IF(Table34[Country]=B2345,Table34[Year],0)),IF(Table34[Country]=B2345,Table34[Year],"")))),"",INDEX(Table34[Out-of-school adolescents (%) - lower secondary],MATCH(MAX(IF(Table34[Country]=B2345,Table34[Year],0)),IF(Table34[Country]=B2345,Table34[Year],"")))*100))</f>
        <v>0.26921</v>
      </c>
      <c r="M2345" s="3">
        <f t="shared" si="77"/>
        <v>2.07165</v>
      </c>
    </row>
    <row r="2346" spans="1:13" ht="40.799999999999997" x14ac:dyDescent="0.25">
      <c r="A2346" s="2" t="s">
        <v>203</v>
      </c>
      <c r="B2346" s="2" t="s">
        <v>19</v>
      </c>
      <c r="C2346" s="4"/>
      <c r="D2346" s="4"/>
      <c r="E2346" s="6">
        <v>0.28048000000000001</v>
      </c>
      <c r="F2346" s="4"/>
      <c r="G2346" s="4"/>
      <c r="H2346" s="4"/>
      <c r="I2346" s="4"/>
      <c r="J2346" s="4">
        <f t="shared" si="76"/>
        <v>0.28048000000000001</v>
      </c>
      <c r="K2346" s="4"/>
      <c r="L2346" s="4">
        <f t="array" ref="L2346">(IF(ISERROR(INDEX(Table34[Out-of-school adolescents (%) - lower secondary],MATCH(MAX(IF(Table34[Country]=B2346,Table34[Year],0)),IF(Table34[Country]=B2346,Table34[Year],"")))),"",INDEX(Table34[Out-of-school adolescents (%) - lower secondary],MATCH(MAX(IF(Table34[Country]=B2346,Table34[Year],0)),IF(Table34[Country]=B2346,Table34[Year],"")))*100))</f>
        <v>0.28467999999999999</v>
      </c>
      <c r="M2346" s="4">
        <f t="shared" si="77"/>
        <v>0.28048000000000001</v>
      </c>
    </row>
    <row r="2347" spans="1:13" ht="40.799999999999997" x14ac:dyDescent="0.25">
      <c r="A2347" s="2" t="s">
        <v>203</v>
      </c>
      <c r="B2347" s="2" t="s">
        <v>20</v>
      </c>
      <c r="C2347" s="3"/>
      <c r="D2347" s="3"/>
      <c r="E2347" s="3"/>
      <c r="F2347" s="3"/>
      <c r="G2347" s="3"/>
      <c r="H2347" s="3"/>
      <c r="I2347" s="3"/>
      <c r="J2347" s="3" t="str">
        <f t="shared" si="76"/>
        <v/>
      </c>
      <c r="K2347" s="3"/>
      <c r="L2347" s="3" t="str">
        <f t="array" ref="L2347">(IF(ISBLANK(INDEX(Table34[Out-of-school adolescents (%) - lower secondary],MATCH(MAX(IF(Table34[Country]=B2347,Table34[Year],0)),IF(Table34[Country]=B2347,Table34[Year],"")))),"",INDEX(Table34[Out-of-school adolescents (%) - lower secondary],MATCH(MAX(IF(Table34[Country]=B2347,Table34[Year],0)),IF(Table34[Country]=B2347,Table34[Year],"")))*100))</f>
        <v/>
      </c>
      <c r="M2347" s="3" t="str">
        <f t="shared" si="77"/>
        <v/>
      </c>
    </row>
    <row r="2348" spans="1:13" ht="40.799999999999997" x14ac:dyDescent="0.25">
      <c r="A2348" s="2" t="s">
        <v>203</v>
      </c>
      <c r="B2348" s="2" t="s">
        <v>21</v>
      </c>
      <c r="C2348" s="4"/>
      <c r="D2348" s="4"/>
      <c r="E2348" s="4"/>
      <c r="F2348" s="4"/>
      <c r="G2348" s="4"/>
      <c r="H2348" s="4"/>
      <c r="I2348" s="4"/>
      <c r="J2348" s="4" t="str">
        <f t="shared" si="76"/>
        <v/>
      </c>
      <c r="K2348" s="4"/>
      <c r="L2348" s="4">
        <f t="array" ref="L2348">(IF(ISERROR(INDEX(Table34[Out-of-school adolescents (%) - lower secondary],MATCH(MAX(IF(Table34[Country]=B2348,Table34[Year],0)),IF(Table34[Country]=B2348,Table34[Year],"")))),"",INDEX(Table34[Out-of-school adolescents (%) - lower secondary],MATCH(MAX(IF(Table34[Country]=B2348,Table34[Year],0)),IF(Table34[Country]=B2348,Table34[Year],"")))*100))</f>
        <v>11.920859999999999</v>
      </c>
      <c r="M2348" s="4">
        <f t="shared" si="77"/>
        <v>11.920859999999999</v>
      </c>
    </row>
    <row r="2349" spans="1:13" ht="40.799999999999997" x14ac:dyDescent="0.25">
      <c r="A2349" s="2" t="s">
        <v>203</v>
      </c>
      <c r="B2349" s="2" t="s">
        <v>22</v>
      </c>
      <c r="C2349" s="3"/>
      <c r="D2349" s="5">
        <v>38.92313</v>
      </c>
      <c r="E2349" s="3"/>
      <c r="F2349" s="3"/>
      <c r="G2349" s="3"/>
      <c r="H2349" s="3"/>
      <c r="I2349" s="3"/>
      <c r="J2349" s="3">
        <f t="shared" si="76"/>
        <v>38.92313</v>
      </c>
      <c r="K2349" s="3"/>
      <c r="L2349" s="3">
        <f t="array" ref="L2349">(IF(ISERROR(INDEX(Table34[Out-of-school adolescents (%) - lower secondary],MATCH(MAX(IF(Table34[Country]=B2349,Table34[Year],0)),IF(Table34[Country]=B2349,Table34[Year],"")))),"",INDEX(Table34[Out-of-school adolescents (%) - lower secondary],MATCH(MAX(IF(Table34[Country]=B2349,Table34[Year],0)),IF(Table34[Country]=B2349,Table34[Year],"")))*100))</f>
        <v>35.997129999999999</v>
      </c>
      <c r="M2349" s="3">
        <f t="shared" si="77"/>
        <v>38.92313</v>
      </c>
    </row>
    <row r="2350" spans="1:13" ht="40.799999999999997" x14ac:dyDescent="0.25">
      <c r="A2350" s="2" t="s">
        <v>203</v>
      </c>
      <c r="B2350" s="2" t="s">
        <v>23</v>
      </c>
      <c r="C2350" s="6">
        <v>20.509319999999999</v>
      </c>
      <c r="D2350" s="4"/>
      <c r="E2350" s="4"/>
      <c r="F2350" s="4"/>
      <c r="G2350" s="4"/>
      <c r="H2350" s="4"/>
      <c r="I2350" s="4"/>
      <c r="J2350" s="4">
        <f t="shared" si="76"/>
        <v>20.509319999999999</v>
      </c>
      <c r="K2350" s="4"/>
      <c r="L2350" s="4">
        <f t="array" ref="L2350">(IF(ISERROR(INDEX(Table34[Out-of-school adolescents (%) - lower secondary],MATCH(MAX(IF(Table34[Country]=B2350,Table34[Year],0)),IF(Table34[Country]=B2350,Table34[Year],"")))),"",INDEX(Table34[Out-of-school adolescents (%) - lower secondary],MATCH(MAX(IF(Table34[Country]=B2350,Table34[Year],0)),IF(Table34[Country]=B2350,Table34[Year],"")))*100))</f>
        <v>18.055260000000001</v>
      </c>
      <c r="M2350" s="4">
        <f t="shared" si="77"/>
        <v>20.509319999999999</v>
      </c>
    </row>
    <row r="2351" spans="1:13" ht="40.799999999999997" x14ac:dyDescent="0.25">
      <c r="A2351" s="2" t="s">
        <v>203</v>
      </c>
      <c r="B2351" s="2" t="s">
        <v>24</v>
      </c>
      <c r="C2351" s="3"/>
      <c r="D2351" s="3"/>
      <c r="E2351" s="3"/>
      <c r="F2351" s="3"/>
      <c r="G2351" s="3"/>
      <c r="H2351" s="3"/>
      <c r="I2351" s="3"/>
      <c r="J2351" s="3" t="str">
        <f t="shared" si="76"/>
        <v/>
      </c>
      <c r="K2351" s="3"/>
      <c r="L2351" s="3" t="str">
        <f t="array" ref="L2351">(IF(ISERROR(INDEX(Table34[Out-of-school adolescents (%) - lower secondary],MATCH(MAX(IF(Table34[Country]=B2351,Table34[Year],0)),IF(Table34[Country]=B2351,Table34[Year],"")))),"",INDEX(Table34[Out-of-school adolescents (%) - lower secondary],MATCH(MAX(IF(Table34[Country]=B2351,Table34[Year],0)),IF(Table34[Country]=B2351,Table34[Year],"")))*100))</f>
        <v/>
      </c>
      <c r="M2351" s="3" t="str">
        <f t="shared" si="77"/>
        <v/>
      </c>
    </row>
    <row r="2352" spans="1:13" ht="40.799999999999997" x14ac:dyDescent="0.25">
      <c r="A2352" s="2" t="s">
        <v>203</v>
      </c>
      <c r="B2352" s="2" t="s">
        <v>25</v>
      </c>
      <c r="C2352" s="4"/>
      <c r="D2352" s="4"/>
      <c r="E2352" s="4"/>
      <c r="F2352" s="4"/>
      <c r="G2352" s="4"/>
      <c r="H2352" s="4"/>
      <c r="I2352" s="4"/>
      <c r="J2352" s="4" t="str">
        <f t="shared" si="76"/>
        <v/>
      </c>
      <c r="K2352" s="4"/>
      <c r="L2352" s="4">
        <f t="array" ref="L2352">(IF(ISERROR(INDEX(Table34[Out-of-school adolescents (%) - lower secondary],MATCH(MAX(IF(Table34[Country]=B2352,Table34[Year],0)),IF(Table34[Country]=B2352,Table34[Year],"")))),"",INDEX(Table34[Out-of-school adolescents (%) - lower secondary],MATCH(MAX(IF(Table34[Country]=B2352,Table34[Year],0)),IF(Table34[Country]=B2352,Table34[Year],"")))*100))</f>
        <v>1.95034</v>
      </c>
      <c r="M2352" s="4">
        <f t="shared" si="77"/>
        <v>1.95034</v>
      </c>
    </row>
    <row r="2353" spans="1:13" ht="40.799999999999997" x14ac:dyDescent="0.25">
      <c r="A2353" s="2" t="s">
        <v>203</v>
      </c>
      <c r="B2353" s="2" t="s">
        <v>26</v>
      </c>
      <c r="C2353" s="3"/>
      <c r="D2353" s="3"/>
      <c r="E2353" s="3"/>
      <c r="F2353" s="3"/>
      <c r="G2353" s="3"/>
      <c r="H2353" s="3"/>
      <c r="I2353" s="3"/>
      <c r="J2353" s="3" t="str">
        <f t="shared" si="76"/>
        <v/>
      </c>
      <c r="K2353" s="3"/>
      <c r="L2353" s="3" t="str">
        <f t="array" ref="L2353">(IF(ISERROR(INDEX(Table34[Out-of-school adolescents (%) - lower secondary],MATCH(MAX(IF(Table34[Country]=B2353,Table34[Year],0)),IF(Table34[Country]=B2353,Table34[Year],"")))),"",INDEX(Table34[Out-of-school adolescents (%) - lower secondary],MATCH(MAX(IF(Table34[Country]=B2353,Table34[Year],0)),IF(Table34[Country]=B2353,Table34[Year],"")))*100))</f>
        <v/>
      </c>
      <c r="M2353" s="3" t="str">
        <f t="shared" si="77"/>
        <v/>
      </c>
    </row>
    <row r="2354" spans="1:13" ht="40.799999999999997" x14ac:dyDescent="0.25">
      <c r="A2354" s="2" t="s">
        <v>203</v>
      </c>
      <c r="B2354" s="2" t="s">
        <v>27</v>
      </c>
      <c r="C2354" s="4"/>
      <c r="D2354" s="4"/>
      <c r="E2354" s="4"/>
      <c r="F2354" s="4"/>
      <c r="G2354" s="4"/>
      <c r="H2354" s="4"/>
      <c r="I2354" s="4"/>
      <c r="J2354" s="4" t="str">
        <f t="shared" ref="J2354:J2417" si="78">IFERROR(LOOKUP(2,1/(C2354:I2354&lt;&gt;""),C2354:I2354),"")</f>
        <v/>
      </c>
      <c r="K2354" s="4"/>
      <c r="L2354" s="4">
        <f t="array" ref="L2354">(IF(ISERROR(INDEX(Table34[Out-of-school adolescents (%) - lower secondary],MATCH(MAX(IF(Table34[Country]=B2354,Table34[Year],0)),IF(Table34[Country]=B2354,Table34[Year],"")))),"",INDEX(Table34[Out-of-school adolescents (%) - lower secondary],MATCH(MAX(IF(Table34[Country]=B2354,Table34[Year],0)),IF(Table34[Country]=B2354,Table34[Year],"")))*100))</f>
        <v>1.8245399999999998</v>
      </c>
      <c r="M2354" s="4">
        <f t="shared" ref="M2354:M2417" si="79">IF(ISNUMBER(J2354),J2354,IF(ISNUMBER(K2354),K2354,IF(ISBLANK(L2354),"",L2354)))</f>
        <v>1.8245399999999998</v>
      </c>
    </row>
    <row r="2355" spans="1:13" ht="40.799999999999997" x14ac:dyDescent="0.25">
      <c r="A2355" s="2" t="s">
        <v>203</v>
      </c>
      <c r="B2355" s="2" t="s">
        <v>28</v>
      </c>
      <c r="C2355" s="3"/>
      <c r="D2355" s="3"/>
      <c r="E2355" s="3"/>
      <c r="F2355" s="3"/>
      <c r="G2355" s="3"/>
      <c r="H2355" s="3"/>
      <c r="I2355" s="3"/>
      <c r="J2355" s="3" t="str">
        <f t="shared" si="78"/>
        <v/>
      </c>
      <c r="K2355" s="3"/>
      <c r="L2355" s="3" t="str">
        <f t="array" ref="L2355">(IF(ISERROR(INDEX(Table34[Out-of-school adolescents (%) - lower secondary],MATCH(MAX(IF(Table34[Country]=B2355,Table34[Year],0)),IF(Table34[Country]=B2355,Table34[Year],"")))),"",INDEX(Table34[Out-of-school adolescents (%) - lower secondary],MATCH(MAX(IF(Table34[Country]=B2355,Table34[Year],0)),IF(Table34[Country]=B2355,Table34[Year],"")))*100))</f>
        <v/>
      </c>
      <c r="M2355" s="3" t="str">
        <f t="shared" si="79"/>
        <v/>
      </c>
    </row>
    <row r="2356" spans="1:13" ht="40.799999999999997" x14ac:dyDescent="0.25">
      <c r="A2356" s="2" t="s">
        <v>203</v>
      </c>
      <c r="B2356" s="2" t="s">
        <v>29</v>
      </c>
      <c r="C2356" s="4"/>
      <c r="D2356" s="4"/>
      <c r="E2356" s="4"/>
      <c r="F2356" s="4"/>
      <c r="G2356" s="4"/>
      <c r="H2356" s="4"/>
      <c r="I2356" s="4"/>
      <c r="J2356" s="4" t="str">
        <f t="shared" si="78"/>
        <v/>
      </c>
      <c r="K2356" s="4"/>
      <c r="L2356" s="4" t="str">
        <f t="array" ref="L2356">(IF(ISBLANK(INDEX(Table34[Out-of-school adolescents (%) - lower secondary],MATCH(MAX(IF(Table34[Country]=B2356,Table34[Year],0)),IF(Table34[Country]=B2356,Table34[Year],"")))),"",INDEX(Table34[Out-of-school adolescents (%) - lower secondary],MATCH(MAX(IF(Table34[Country]=B2356,Table34[Year],0)),IF(Table34[Country]=B2356,Table34[Year],"")))*100))</f>
        <v/>
      </c>
      <c r="M2356" s="4" t="str">
        <f t="shared" si="79"/>
        <v/>
      </c>
    </row>
    <row r="2357" spans="1:13" ht="40.799999999999997" x14ac:dyDescent="0.25">
      <c r="A2357" s="2" t="s">
        <v>203</v>
      </c>
      <c r="B2357" s="2" t="s">
        <v>30</v>
      </c>
      <c r="C2357" s="5">
        <v>58.470649999999999</v>
      </c>
      <c r="D2357" s="3"/>
      <c r="E2357" s="3"/>
      <c r="F2357" s="3"/>
      <c r="G2357" s="3"/>
      <c r="H2357" s="3"/>
      <c r="I2357" s="3"/>
      <c r="J2357" s="3">
        <f t="shared" si="78"/>
        <v>58.470649999999999</v>
      </c>
      <c r="K2357" s="3"/>
      <c r="L2357" s="3">
        <f t="array" ref="L2357">(IF(ISERROR(INDEX(Table34[Out-of-school adolescents (%) - lower secondary],MATCH(MAX(IF(Table34[Country]=B2357,Table34[Year],0)),IF(Table34[Country]=B2357,Table34[Year],"")))),"",INDEX(Table34[Out-of-school adolescents (%) - lower secondary],MATCH(MAX(IF(Table34[Country]=B2357,Table34[Year],0)),IF(Table34[Country]=B2357,Table34[Year],"")))*100))</f>
        <v>58.911619999999999</v>
      </c>
      <c r="M2357" s="3">
        <f t="shared" si="79"/>
        <v>58.470649999999999</v>
      </c>
    </row>
    <row r="2358" spans="1:13" ht="40.799999999999997" x14ac:dyDescent="0.25">
      <c r="A2358" s="2" t="s">
        <v>203</v>
      </c>
      <c r="B2358" s="2" t="s">
        <v>31</v>
      </c>
      <c r="C2358" s="6">
        <v>28.556039999999999</v>
      </c>
      <c r="D2358" s="4"/>
      <c r="E2358" s="4"/>
      <c r="F2358" s="4"/>
      <c r="G2358" s="4"/>
      <c r="H2358" s="4"/>
      <c r="I2358" s="4"/>
      <c r="J2358" s="4">
        <f t="shared" si="78"/>
        <v>28.556039999999999</v>
      </c>
      <c r="K2358" s="4"/>
      <c r="L2358" s="4">
        <f t="array" ref="L2358">(IF(ISERROR(INDEX(Table34[Out-of-school adolescents (%) - lower secondary],MATCH(MAX(IF(Table34[Country]=B2358,Table34[Year],0)),IF(Table34[Country]=B2358,Table34[Year],"")))),"",INDEX(Table34[Out-of-school adolescents (%) - lower secondary],MATCH(MAX(IF(Table34[Country]=B2358,Table34[Year],0)),IF(Table34[Country]=B2358,Table34[Year],"")))*100))</f>
        <v>20.13646</v>
      </c>
      <c r="M2358" s="4">
        <f t="shared" si="79"/>
        <v>28.556039999999999</v>
      </c>
    </row>
    <row r="2359" spans="1:13" ht="40.799999999999997" x14ac:dyDescent="0.25">
      <c r="A2359" s="2" t="s">
        <v>203</v>
      </c>
      <c r="B2359" s="2" t="s">
        <v>35</v>
      </c>
      <c r="C2359" s="4"/>
      <c r="D2359" s="4"/>
      <c r="E2359" s="4"/>
      <c r="F2359" s="4"/>
      <c r="G2359" s="4"/>
      <c r="H2359" s="4"/>
      <c r="I2359" s="4"/>
      <c r="J2359" s="4" t="str">
        <f t="shared" si="78"/>
        <v/>
      </c>
      <c r="K2359" s="4"/>
      <c r="L2359" s="4" t="str">
        <f t="array" ref="L2359">(IF(ISERROR(INDEX(Table34[Out-of-school adolescents (%) - lower secondary],MATCH(MAX(IF(Table34[Country]=B2359,Table34[Year],0)),IF(Table34[Country]=B2359,Table34[Year],"")))),"",INDEX(Table34[Out-of-school adolescents (%) - lower secondary],MATCH(MAX(IF(Table34[Country]=B2359,Table34[Year],0)),IF(Table34[Country]=B2359,Table34[Year],"")))*100))</f>
        <v/>
      </c>
      <c r="M2359" s="3" t="str">
        <f t="shared" si="79"/>
        <v/>
      </c>
    </row>
    <row r="2360" spans="1:13" ht="40.799999999999997" x14ac:dyDescent="0.25">
      <c r="A2360" s="2" t="s">
        <v>203</v>
      </c>
      <c r="B2360" s="2" t="s">
        <v>32</v>
      </c>
      <c r="C2360" s="5">
        <v>23.17643</v>
      </c>
      <c r="D2360" s="3"/>
      <c r="E2360" s="3"/>
      <c r="F2360" s="3"/>
      <c r="G2360" s="5">
        <v>26.43308</v>
      </c>
      <c r="H2360" s="3"/>
      <c r="I2360" s="3"/>
      <c r="J2360" s="3">
        <f t="shared" si="78"/>
        <v>26.43308</v>
      </c>
      <c r="K2360" s="3"/>
      <c r="L2360" s="3">
        <f t="array" ref="L2360">(IF(ISERROR(INDEX(Table34[Out-of-school adolescents (%) - lower secondary],MATCH(MAX(IF(Table34[Country]=B2360,Table34[Year],0)),IF(Table34[Country]=B2360,Table34[Year],"")))),"",INDEX(Table34[Out-of-school adolescents (%) - lower secondary],MATCH(MAX(IF(Table34[Country]=B2360,Table34[Year],0)),IF(Table34[Country]=B2360,Table34[Year],"")))*100))</f>
        <v>16.346340000000001</v>
      </c>
      <c r="M2360" s="4">
        <f t="shared" si="79"/>
        <v>26.43308</v>
      </c>
    </row>
    <row r="2361" spans="1:13" ht="40.799999999999997" x14ac:dyDescent="0.25">
      <c r="A2361" s="2" t="s">
        <v>203</v>
      </c>
      <c r="B2361" s="2" t="s">
        <v>33</v>
      </c>
      <c r="C2361" s="4"/>
      <c r="D2361" s="6">
        <v>25.178930000000001</v>
      </c>
      <c r="E2361" s="4"/>
      <c r="F2361" s="4"/>
      <c r="G2361" s="4"/>
      <c r="H2361" s="4"/>
      <c r="I2361" s="4"/>
      <c r="J2361" s="4">
        <f t="shared" si="78"/>
        <v>25.178930000000001</v>
      </c>
      <c r="K2361" s="4"/>
      <c r="L2361" s="4">
        <f t="array" ref="L2361">(IF(ISERROR(INDEX(Table34[Out-of-school adolescents (%) - lower secondary],MATCH(MAX(IF(Table34[Country]=B2361,Table34[Year],0)),IF(Table34[Country]=B2361,Table34[Year],"")))),"",INDEX(Table34[Out-of-school adolescents (%) - lower secondary],MATCH(MAX(IF(Table34[Country]=B2361,Table34[Year],0)),IF(Table34[Country]=B2361,Table34[Year],"")))*100))</f>
        <v>25.283989999999999</v>
      </c>
      <c r="M2361" s="3">
        <f t="shared" si="79"/>
        <v>25.178930000000001</v>
      </c>
    </row>
    <row r="2362" spans="1:13" ht="40.799999999999997" x14ac:dyDescent="0.25">
      <c r="A2362" s="2" t="s">
        <v>203</v>
      </c>
      <c r="B2362" s="2" t="s">
        <v>34</v>
      </c>
      <c r="C2362" s="3"/>
      <c r="D2362" s="3"/>
      <c r="E2362" s="3"/>
      <c r="F2362" s="3"/>
      <c r="G2362" s="3"/>
      <c r="H2362" s="3"/>
      <c r="I2362" s="3"/>
      <c r="J2362" s="3" t="str">
        <f t="shared" si="78"/>
        <v/>
      </c>
      <c r="K2362" s="3"/>
      <c r="L2362" s="3" t="str">
        <f t="array" ref="L2362">(IF(ISBLANK(INDEX(Table34[Out-of-school adolescents (%) - lower secondary],MATCH(MAX(IF(Table34[Country]=B2362,Table34[Year],0)),IF(Table34[Country]=B2362,Table34[Year],"")))),"",INDEX(Table34[Out-of-school adolescents (%) - lower secondary],MATCH(MAX(IF(Table34[Country]=B2362,Table34[Year],0)),IF(Table34[Country]=B2362,Table34[Year],"")))*100))</f>
        <v/>
      </c>
      <c r="M2362" s="4" t="str">
        <f t="shared" si="79"/>
        <v/>
      </c>
    </row>
    <row r="2363" spans="1:13" ht="40.799999999999997" x14ac:dyDescent="0.25">
      <c r="A2363" s="2" t="s">
        <v>203</v>
      </c>
      <c r="B2363" s="2" t="s">
        <v>36</v>
      </c>
      <c r="C2363" s="3"/>
      <c r="D2363" s="3"/>
      <c r="E2363" s="3"/>
      <c r="F2363" s="3"/>
      <c r="G2363" s="3"/>
      <c r="H2363" s="3"/>
      <c r="I2363" s="3"/>
      <c r="J2363" s="3" t="str">
        <f t="shared" si="78"/>
        <v/>
      </c>
      <c r="K2363" s="3"/>
      <c r="L2363" s="3">
        <f t="array" ref="L2363">(IF(ISERROR(INDEX(Table34[Out-of-school adolescents (%) - lower secondary],MATCH(MAX(IF(Table34[Country]=B2363,Table34[Year],0)),IF(Table34[Country]=B2363,Table34[Year],"")))),"",INDEX(Table34[Out-of-school adolescents (%) - lower secondary],MATCH(MAX(IF(Table34[Country]=B2363,Table34[Year],0)),IF(Table34[Country]=B2363,Table34[Year],"")))*100))</f>
        <v>35.697580000000002</v>
      </c>
      <c r="M2363" s="3">
        <f t="shared" si="79"/>
        <v>35.697580000000002</v>
      </c>
    </row>
    <row r="2364" spans="1:13" ht="40.799999999999997" x14ac:dyDescent="0.25">
      <c r="A2364" s="2" t="s">
        <v>203</v>
      </c>
      <c r="B2364" s="2" t="s">
        <v>37</v>
      </c>
      <c r="C2364" s="4"/>
      <c r="D2364" s="4"/>
      <c r="E2364" s="4"/>
      <c r="F2364" s="4"/>
      <c r="G2364" s="6">
        <v>48.907119999999999</v>
      </c>
      <c r="H2364" s="4"/>
      <c r="I2364" s="4"/>
      <c r="J2364" s="4">
        <f t="shared" si="78"/>
        <v>48.907119999999999</v>
      </c>
      <c r="K2364" s="4"/>
      <c r="L2364" s="4">
        <f t="array" ref="L2364">(IF(ISERROR(INDEX(Table34[Out-of-school adolescents (%) - lower secondary],MATCH(MAX(IF(Table34[Country]=B2364,Table34[Year],0)),IF(Table34[Country]=B2364,Table34[Year],"")))),"",INDEX(Table34[Out-of-school adolescents (%) - lower secondary],MATCH(MAX(IF(Table34[Country]=B2364,Table34[Year],0)),IF(Table34[Country]=B2364,Table34[Year],"")))*100))</f>
        <v>56.554680000000005</v>
      </c>
      <c r="M2364" s="4">
        <f t="shared" si="79"/>
        <v>48.907119999999999</v>
      </c>
    </row>
    <row r="2365" spans="1:13" ht="40.799999999999997" x14ac:dyDescent="0.25">
      <c r="A2365" s="2" t="s">
        <v>203</v>
      </c>
      <c r="B2365" s="2" t="s">
        <v>38</v>
      </c>
      <c r="C2365" s="3"/>
      <c r="D2365" s="3"/>
      <c r="E2365" s="3"/>
      <c r="F2365" s="3"/>
      <c r="G2365" s="3"/>
      <c r="H2365" s="3"/>
      <c r="I2365" s="3"/>
      <c r="J2365" s="3" t="str">
        <f t="shared" si="78"/>
        <v/>
      </c>
      <c r="K2365" s="3"/>
      <c r="L2365" s="3">
        <f t="array" ref="L2365">(IF(ISERROR(INDEX(Table34[Out-of-school adolescents (%) - lower secondary],MATCH(MAX(IF(Table34[Country]=B2365,Table34[Year],0)),IF(Table34[Country]=B2365,Table34[Year],"")))),"",INDEX(Table34[Out-of-school adolescents (%) - lower secondary],MATCH(MAX(IF(Table34[Country]=B2365,Table34[Year],0)),IF(Table34[Country]=B2365,Table34[Year],"")))*100))</f>
        <v>1.71241</v>
      </c>
      <c r="M2365" s="3">
        <f t="shared" si="79"/>
        <v>1.71241</v>
      </c>
    </row>
    <row r="2366" spans="1:13" ht="40.799999999999997" x14ac:dyDescent="0.25">
      <c r="A2366" s="2" t="s">
        <v>203</v>
      </c>
      <c r="B2366" s="2" t="s">
        <v>39</v>
      </c>
      <c r="C2366" s="4"/>
      <c r="D2366" s="4"/>
      <c r="E2366" s="4"/>
      <c r="F2366" s="4"/>
      <c r="G2366" s="4"/>
      <c r="H2366" s="4"/>
      <c r="I2366" s="4"/>
      <c r="J2366" s="4" t="str">
        <f t="shared" si="78"/>
        <v/>
      </c>
      <c r="K2366" s="4"/>
      <c r="L2366" s="4">
        <f t="array" ref="L2366">(IF(ISERROR(INDEX(Table34[Out-of-school adolescents (%) - lower secondary],MATCH(MAX(IF(Table34[Country]=B2366,Table34[Year],0)),IF(Table34[Country]=B2366,Table34[Year],"")))),"",INDEX(Table34[Out-of-school adolescents (%) - lower secondary],MATCH(MAX(IF(Table34[Country]=B2366,Table34[Year],0)),IF(Table34[Country]=B2366,Table34[Year],"")))*100))</f>
        <v>5.0435400000000001</v>
      </c>
      <c r="M2366" s="4">
        <f t="shared" si="79"/>
        <v>5.0435400000000001</v>
      </c>
    </row>
    <row r="2367" spans="1:13" ht="40.799999999999997" x14ac:dyDescent="0.25">
      <c r="A2367" s="2" t="s">
        <v>203</v>
      </c>
      <c r="B2367" s="2" t="s">
        <v>40</v>
      </c>
      <c r="C2367" s="5">
        <v>2.64527</v>
      </c>
      <c r="D2367" s="3"/>
      <c r="E2367" s="3"/>
      <c r="F2367" s="3"/>
      <c r="G2367" s="3"/>
      <c r="H2367" s="3"/>
      <c r="I2367" s="3"/>
      <c r="J2367" s="3">
        <f t="shared" si="78"/>
        <v>2.64527</v>
      </c>
      <c r="K2367" s="3"/>
      <c r="L2367" s="3">
        <f t="array" ref="L2367">(IF(ISERROR(INDEX(Table34[Out-of-school adolescents (%) - lower secondary],MATCH(MAX(IF(Table34[Country]=B2367,Table34[Year],0)),IF(Table34[Country]=B2367,Table34[Year],"")))),"",INDEX(Table34[Out-of-school adolescents (%) - lower secondary],MATCH(MAX(IF(Table34[Country]=B2367,Table34[Year],0)),IF(Table34[Country]=B2367,Table34[Year],"")))*100))</f>
        <v>3.1468500000000001</v>
      </c>
      <c r="M2367" s="3">
        <f t="shared" si="79"/>
        <v>2.64527</v>
      </c>
    </row>
    <row r="2368" spans="1:13" ht="40.799999999999997" x14ac:dyDescent="0.25">
      <c r="A2368" s="2" t="s">
        <v>203</v>
      </c>
      <c r="B2368" s="2" t="s">
        <v>41</v>
      </c>
      <c r="C2368" s="4"/>
      <c r="D2368" s="4"/>
      <c r="E2368" s="4"/>
      <c r="F2368" s="4"/>
      <c r="G2368" s="4"/>
      <c r="H2368" s="4"/>
      <c r="I2368" s="4"/>
      <c r="J2368" s="4" t="str">
        <f t="shared" si="78"/>
        <v/>
      </c>
      <c r="K2368" s="4"/>
      <c r="L2368" s="4">
        <f t="array" ref="L2368">(IF(ISERROR(INDEX(Table34[Out-of-school adolescents (%) - lower secondary],MATCH(MAX(IF(Table34[Country]=B2368,Table34[Year],0)),IF(Table34[Country]=B2368,Table34[Year],"")))),"",INDEX(Table34[Out-of-school adolescents (%) - lower secondary],MATCH(MAX(IF(Table34[Country]=B2368,Table34[Year],0)),IF(Table34[Country]=B2368,Table34[Year],"")))*100))</f>
        <v>10.82227</v>
      </c>
      <c r="M2368" s="4">
        <f t="shared" si="79"/>
        <v>10.82227</v>
      </c>
    </row>
    <row r="2369" spans="1:13" ht="40.799999999999997" x14ac:dyDescent="0.25">
      <c r="A2369" s="2" t="s">
        <v>203</v>
      </c>
      <c r="B2369" s="2" t="s">
        <v>42</v>
      </c>
      <c r="C2369" s="3"/>
      <c r="D2369" s="3"/>
      <c r="E2369" s="5">
        <v>11.357889999999999</v>
      </c>
      <c r="F2369" s="3"/>
      <c r="G2369" s="3"/>
      <c r="H2369" s="3"/>
      <c r="I2369" s="3"/>
      <c r="J2369" s="3">
        <f t="shared" si="78"/>
        <v>11.357889999999999</v>
      </c>
      <c r="K2369" s="3"/>
      <c r="L2369" s="3">
        <f t="array" ref="L2369">(IF(ISERROR(INDEX(Table34[Out-of-school adolescents (%) - lower secondary],MATCH(MAX(IF(Table34[Country]=B2369,Table34[Year],0)),IF(Table34[Country]=B2369,Table34[Year],"")))),"",INDEX(Table34[Out-of-school adolescents (%) - lower secondary],MATCH(MAX(IF(Table34[Country]=B2369,Table34[Year],0)),IF(Table34[Country]=B2369,Table34[Year],"")))*100))</f>
        <v>11.235910000000001</v>
      </c>
      <c r="M2369" s="3">
        <f t="shared" si="79"/>
        <v>11.357889999999999</v>
      </c>
    </row>
    <row r="2370" spans="1:13" ht="40.799999999999997" x14ac:dyDescent="0.25">
      <c r="A2370" s="2" t="s">
        <v>203</v>
      </c>
      <c r="B2370" s="2" t="s">
        <v>43</v>
      </c>
      <c r="C2370" s="4"/>
      <c r="D2370" s="6">
        <v>8.1036699999999993</v>
      </c>
      <c r="E2370" s="4"/>
      <c r="F2370" s="4"/>
      <c r="G2370" s="4"/>
      <c r="H2370" s="4"/>
      <c r="I2370" s="4"/>
      <c r="J2370" s="4">
        <f t="shared" si="78"/>
        <v>8.1036699999999993</v>
      </c>
      <c r="K2370" s="4"/>
      <c r="L2370" s="4">
        <f t="array" ref="L2370">(IF(ISERROR(INDEX(Table34[Out-of-school adolescents (%) - lower secondary],MATCH(MAX(IF(Table34[Country]=B2370,Table34[Year],0)),IF(Table34[Country]=B2370,Table34[Year],"")))),"",INDEX(Table34[Out-of-school adolescents (%) - lower secondary],MATCH(MAX(IF(Table34[Country]=B2370,Table34[Year],0)),IF(Table34[Country]=B2370,Table34[Year],"")))*100))</f>
        <v>9.7925500000000003</v>
      </c>
      <c r="M2370" s="4">
        <f t="shared" si="79"/>
        <v>8.1036699999999993</v>
      </c>
    </row>
    <row r="2371" spans="1:13" ht="40.799999999999997" x14ac:dyDescent="0.25">
      <c r="A2371" s="2" t="s">
        <v>203</v>
      </c>
      <c r="B2371" s="2" t="s">
        <v>44</v>
      </c>
      <c r="C2371" s="3"/>
      <c r="D2371" s="3"/>
      <c r="E2371" s="5">
        <v>46.606549999999999</v>
      </c>
      <c r="F2371" s="3"/>
      <c r="G2371" s="3"/>
      <c r="H2371" s="3"/>
      <c r="I2371" s="3"/>
      <c r="J2371" s="3">
        <f t="shared" si="78"/>
        <v>46.606549999999999</v>
      </c>
      <c r="K2371" s="3"/>
      <c r="L2371" s="3">
        <f t="array" ref="L2371">(IF(ISERROR(INDEX(Table34[Out-of-school adolescents (%) - lower secondary],MATCH(MAX(IF(Table34[Country]=B2371,Table34[Year],0)),IF(Table34[Country]=B2371,Table34[Year],"")))),"",INDEX(Table34[Out-of-school adolescents (%) - lower secondary],MATCH(MAX(IF(Table34[Country]=B2371,Table34[Year],0)),IF(Table34[Country]=B2371,Table34[Year],"")))*100))</f>
        <v>50.217469999999999</v>
      </c>
      <c r="M2371" s="3">
        <f t="shared" si="79"/>
        <v>46.606549999999999</v>
      </c>
    </row>
    <row r="2372" spans="1:13" ht="40.799999999999997" x14ac:dyDescent="0.25">
      <c r="A2372" s="2" t="s">
        <v>203</v>
      </c>
      <c r="B2372" s="2" t="s">
        <v>45</v>
      </c>
      <c r="C2372" s="4"/>
      <c r="D2372" s="4"/>
      <c r="E2372" s="4"/>
      <c r="F2372" s="4"/>
      <c r="G2372" s="4"/>
      <c r="H2372" s="4"/>
      <c r="I2372" s="4"/>
      <c r="J2372" s="4" t="str">
        <f t="shared" si="78"/>
        <v/>
      </c>
      <c r="K2372" s="4"/>
      <c r="L2372" s="4" t="str">
        <f t="array" ref="L2372">(IF(ISBLANK(INDEX(Table34[Out-of-school adolescents (%) - lower secondary],MATCH(MAX(IF(Table34[Country]=B2372,Table34[Year],0)),IF(Table34[Country]=B2372,Table34[Year],"")))),"",INDEX(Table34[Out-of-school adolescents (%) - lower secondary],MATCH(MAX(IF(Table34[Country]=B2372,Table34[Year],0)),IF(Table34[Country]=B2372,Table34[Year],"")))*100))</f>
        <v/>
      </c>
      <c r="M2372" s="4" t="str">
        <f t="shared" si="79"/>
        <v/>
      </c>
    </row>
    <row r="2373" spans="1:13" ht="40.799999999999997" x14ac:dyDescent="0.25">
      <c r="A2373" s="2" t="s">
        <v>203</v>
      </c>
      <c r="B2373" s="2" t="s">
        <v>46</v>
      </c>
      <c r="C2373" s="3"/>
      <c r="D2373" s="3"/>
      <c r="E2373" s="3"/>
      <c r="F2373" s="3"/>
      <c r="G2373" s="5"/>
      <c r="H2373" s="3"/>
      <c r="I2373" s="3"/>
      <c r="J2373" s="3" t="str">
        <f t="shared" si="78"/>
        <v/>
      </c>
      <c r="K2373" s="3"/>
      <c r="L2373" s="3" t="str">
        <f t="array" ref="L2373">(IF(ISERROR(INDEX(Table34[Out-of-school adolescents (%) - lower secondary],MATCH(MAX(IF(Table34[Country]=B2373,Table34[Year],0)),IF(Table34[Country]=B2373,Table34[Year],"")))),"",INDEX(Table34[Out-of-school adolescents (%) - lower secondary],MATCH(MAX(IF(Table34[Country]=B2373,Table34[Year],0)),IF(Table34[Country]=B2373,Table34[Year],"")))*100))</f>
        <v/>
      </c>
      <c r="M2373" s="3" t="str">
        <f t="shared" si="79"/>
        <v/>
      </c>
    </row>
    <row r="2374" spans="1:13" ht="40.799999999999997" x14ac:dyDescent="0.25">
      <c r="A2374" s="2" t="s">
        <v>203</v>
      </c>
      <c r="B2374" s="2" t="s">
        <v>47</v>
      </c>
      <c r="C2374" s="4"/>
      <c r="D2374" s="4"/>
      <c r="E2374" s="4"/>
      <c r="F2374" s="4"/>
      <c r="G2374" s="4"/>
      <c r="H2374" s="4"/>
      <c r="I2374" s="4"/>
      <c r="J2374" s="4" t="str">
        <f t="shared" si="78"/>
        <v/>
      </c>
      <c r="K2374" s="4"/>
      <c r="L2374" s="4" t="str">
        <f t="array" ref="L2374">(IF(ISBLANK(INDEX(Table34[Out-of-school adolescents (%) - lower secondary],MATCH(MAX(IF(Table34[Country]=B2374,Table34[Year],0)),IF(Table34[Country]=B2374,Table34[Year],"")))),"",INDEX(Table34[Out-of-school adolescents (%) - lower secondary],MATCH(MAX(IF(Table34[Country]=B2374,Table34[Year],0)),IF(Table34[Country]=B2374,Table34[Year],"")))*100))</f>
        <v/>
      </c>
      <c r="M2374" s="4" t="str">
        <f t="shared" si="79"/>
        <v/>
      </c>
    </row>
    <row r="2375" spans="1:13" ht="40.799999999999997" x14ac:dyDescent="0.25">
      <c r="A2375" s="2" t="s">
        <v>203</v>
      </c>
      <c r="B2375" s="2" t="s">
        <v>48</v>
      </c>
      <c r="C2375" s="3"/>
      <c r="D2375" s="3"/>
      <c r="E2375" s="3"/>
      <c r="F2375" s="3"/>
      <c r="G2375" s="3"/>
      <c r="H2375" s="3"/>
      <c r="I2375" s="3"/>
      <c r="J2375" s="3" t="str">
        <f t="shared" si="78"/>
        <v/>
      </c>
      <c r="K2375" s="3"/>
      <c r="L2375" s="3" t="str">
        <f t="array" ref="L2375">(IF(ISBLANK(INDEX(Table34[Out-of-school adolescents (%) - lower secondary],MATCH(MAX(IF(Table34[Country]=B2375,Table34[Year],0)),IF(Table34[Country]=B2375,Table34[Year],"")))),"",INDEX(Table34[Out-of-school adolescents (%) - lower secondary],MATCH(MAX(IF(Table34[Country]=B2375,Table34[Year],0)),IF(Table34[Country]=B2375,Table34[Year],"")))*100))</f>
        <v/>
      </c>
      <c r="M2375" s="3" t="str">
        <f t="shared" si="79"/>
        <v/>
      </c>
    </row>
    <row r="2376" spans="1:13" ht="40.799999999999997" x14ac:dyDescent="0.25">
      <c r="A2376" s="2" t="s">
        <v>203</v>
      </c>
      <c r="B2376" s="2" t="s">
        <v>49</v>
      </c>
      <c r="C2376" s="4"/>
      <c r="D2376" s="4"/>
      <c r="E2376" s="4"/>
      <c r="F2376" s="4"/>
      <c r="G2376" s="4"/>
      <c r="H2376" s="4"/>
      <c r="I2376" s="4"/>
      <c r="J2376" s="4" t="str">
        <f t="shared" si="78"/>
        <v/>
      </c>
      <c r="K2376" s="4"/>
      <c r="L2376" s="4" t="str">
        <f t="array" ref="L2376">(IF(ISERROR(INDEX(Table34[Out-of-school adolescents (%) - lower secondary],MATCH(MAX(IF(Table34[Country]=B2376,Table34[Year],0)),IF(Table34[Country]=B2376,Table34[Year],"")))),"",INDEX(Table34[Out-of-school adolescents (%) - lower secondary],MATCH(MAX(IF(Table34[Country]=B2376,Table34[Year],0)),IF(Table34[Country]=B2376,Table34[Year],"")))*100))</f>
        <v/>
      </c>
      <c r="M2376" s="4" t="str">
        <f t="shared" si="79"/>
        <v/>
      </c>
    </row>
    <row r="2377" spans="1:13" ht="40.799999999999997" x14ac:dyDescent="0.25">
      <c r="A2377" s="2" t="s">
        <v>203</v>
      </c>
      <c r="B2377" s="2" t="s">
        <v>50</v>
      </c>
      <c r="C2377" s="5">
        <v>19.748930000000001</v>
      </c>
      <c r="D2377" s="3"/>
      <c r="E2377" s="3"/>
      <c r="F2377" s="5">
        <v>14.11337</v>
      </c>
      <c r="G2377" s="3"/>
      <c r="H2377" s="3"/>
      <c r="I2377" s="3"/>
      <c r="J2377" s="3">
        <f t="shared" si="78"/>
        <v>14.11337</v>
      </c>
      <c r="K2377" s="3"/>
      <c r="L2377" s="3">
        <f t="array" ref="L2377">(IF(ISERROR(INDEX(Table34[Out-of-school adolescents (%) - lower secondary],MATCH(MAX(IF(Table34[Country]=B2377,Table34[Year],0)),IF(Table34[Country]=B2377,Table34[Year],"")))),"",INDEX(Table34[Out-of-school adolescents (%) - lower secondary],MATCH(MAX(IF(Table34[Country]=B2377,Table34[Year],0)),IF(Table34[Country]=B2377,Table34[Year],"")))*100))</f>
        <v>11.06484</v>
      </c>
      <c r="M2377" s="3">
        <f t="shared" si="79"/>
        <v>14.11337</v>
      </c>
    </row>
    <row r="2378" spans="1:13" ht="40.799999999999997" x14ac:dyDescent="0.25">
      <c r="A2378" s="2" t="s">
        <v>203</v>
      </c>
      <c r="B2378" s="2" t="s">
        <v>51</v>
      </c>
      <c r="C2378" s="4"/>
      <c r="D2378" s="4"/>
      <c r="E2378" s="4"/>
      <c r="F2378" s="4"/>
      <c r="G2378" s="4"/>
      <c r="H2378" s="4"/>
      <c r="I2378" s="4"/>
      <c r="J2378" s="4" t="str">
        <f t="shared" si="78"/>
        <v/>
      </c>
      <c r="K2378" s="4"/>
      <c r="L2378" s="4" t="str">
        <f t="array" ref="L2378">(IF(ISBLANK(INDEX(Table34[Out-of-school adolescents (%) - lower secondary],MATCH(MAX(IF(Table34[Country]=B2378,Table34[Year],0)),IF(Table34[Country]=B2378,Table34[Year],"")))),"",INDEX(Table34[Out-of-school adolescents (%) - lower secondary],MATCH(MAX(IF(Table34[Country]=B2378,Table34[Year],0)),IF(Table34[Country]=B2378,Table34[Year],"")))*100))</f>
        <v/>
      </c>
      <c r="M2378" s="4" t="str">
        <f t="shared" si="79"/>
        <v/>
      </c>
    </row>
    <row r="2379" spans="1:13" ht="40.799999999999997" x14ac:dyDescent="0.25">
      <c r="A2379" s="2" t="s">
        <v>203</v>
      </c>
      <c r="B2379" s="2" t="s">
        <v>52</v>
      </c>
      <c r="C2379" s="3"/>
      <c r="D2379" s="3"/>
      <c r="E2379" s="3"/>
      <c r="F2379" s="3"/>
      <c r="G2379" s="3"/>
      <c r="H2379" s="3"/>
      <c r="I2379" s="3"/>
      <c r="J2379" s="3" t="str">
        <f t="shared" si="78"/>
        <v/>
      </c>
      <c r="K2379" s="3"/>
      <c r="L2379" s="3" t="str">
        <f t="array" ref="L2379">(IF(ISERROR(INDEX(Table34[Out-of-school adolescents (%) - lower secondary],MATCH(MAX(IF(Table34[Country]=B2379,Table34[Year],0)),IF(Table34[Country]=B2379,Table34[Year],"")))),"",INDEX(Table34[Out-of-school adolescents (%) - lower secondary],MATCH(MAX(IF(Table34[Country]=B2379,Table34[Year],0)),IF(Table34[Country]=B2379,Table34[Year],"")))*100))</f>
        <v/>
      </c>
      <c r="M2379" s="3" t="str">
        <f t="shared" si="79"/>
        <v/>
      </c>
    </row>
    <row r="2380" spans="1:13" ht="40.799999999999997" x14ac:dyDescent="0.25">
      <c r="A2380" s="2" t="s">
        <v>203</v>
      </c>
      <c r="B2380" s="2" t="s">
        <v>53</v>
      </c>
      <c r="C2380" s="4"/>
      <c r="D2380" s="4"/>
      <c r="E2380" s="4"/>
      <c r="F2380" s="4"/>
      <c r="G2380" s="4"/>
      <c r="H2380" s="4"/>
      <c r="I2380" s="4"/>
      <c r="J2380" s="4" t="str">
        <f t="shared" si="78"/>
        <v/>
      </c>
      <c r="K2380" s="4"/>
      <c r="L2380" s="4" t="str">
        <f t="array" ref="L2380">(IF(ISERROR(INDEX(Table34[Out-of-school adolescents (%) - lower secondary],MATCH(MAX(IF(Table34[Country]=B2380,Table34[Year],0)),IF(Table34[Country]=B2380,Table34[Year],"")))),"",INDEX(Table34[Out-of-school adolescents (%) - lower secondary],MATCH(MAX(IF(Table34[Country]=B2380,Table34[Year],0)),IF(Table34[Country]=B2380,Table34[Year],"")))*100))</f>
        <v/>
      </c>
      <c r="M2380" s="4" t="str">
        <f t="shared" si="79"/>
        <v/>
      </c>
    </row>
    <row r="2381" spans="1:13" ht="40.799999999999997" x14ac:dyDescent="0.25">
      <c r="A2381" s="2" t="s">
        <v>203</v>
      </c>
      <c r="B2381" s="2" t="s">
        <v>54</v>
      </c>
      <c r="C2381" s="3"/>
      <c r="D2381" s="3"/>
      <c r="E2381" s="3"/>
      <c r="F2381" s="5">
        <v>1.7450600000000001</v>
      </c>
      <c r="G2381" s="3"/>
      <c r="H2381" s="3"/>
      <c r="I2381" s="3"/>
      <c r="J2381" s="3">
        <f t="shared" si="78"/>
        <v>1.7450600000000001</v>
      </c>
      <c r="K2381" s="3"/>
      <c r="L2381" s="3">
        <f t="array" ref="L2381">(IF(ISERROR(INDEX(Table34[Out-of-school adolescents (%) - lower secondary],MATCH(MAX(IF(Table34[Country]=B2381,Table34[Year],0)),IF(Table34[Country]=B2381,Table34[Year],"")))),"",INDEX(Table34[Out-of-school adolescents (%) - lower secondary],MATCH(MAX(IF(Table34[Country]=B2381,Table34[Year],0)),IF(Table34[Country]=B2381,Table34[Year],"")))*100))</f>
        <v>2.31881</v>
      </c>
      <c r="M2381" s="3">
        <f t="shared" si="79"/>
        <v>1.7450600000000001</v>
      </c>
    </row>
    <row r="2382" spans="1:13" ht="40.799999999999997" x14ac:dyDescent="0.25">
      <c r="A2382" s="2" t="s">
        <v>203</v>
      </c>
      <c r="B2382" s="2" t="s">
        <v>55</v>
      </c>
      <c r="C2382" s="4"/>
      <c r="D2382" s="4"/>
      <c r="E2382" s="4"/>
      <c r="F2382" s="4"/>
      <c r="G2382" s="4"/>
      <c r="H2382" s="4"/>
      <c r="I2382" s="4"/>
      <c r="J2382" s="4" t="str">
        <f t="shared" si="78"/>
        <v/>
      </c>
      <c r="K2382" s="4"/>
      <c r="L2382" s="4">
        <f t="array" ref="L2382">(IF(ISERROR(INDEX(Table34[Out-of-school adolescents (%) - lower secondary],MATCH(MAX(IF(Table34[Country]=B2382,Table34[Year],0)),IF(Table34[Country]=B2382,Table34[Year],"")))),"",INDEX(Table34[Out-of-school adolescents (%) - lower secondary],MATCH(MAX(IF(Table34[Country]=B2382,Table34[Year],0)),IF(Table34[Country]=B2382,Table34[Year],"")))*100))</f>
        <v>4.4534700000000003</v>
      </c>
      <c r="M2382" s="4">
        <f t="shared" si="79"/>
        <v>4.4534700000000003</v>
      </c>
    </row>
    <row r="2383" spans="1:13" ht="40.799999999999997" x14ac:dyDescent="0.25">
      <c r="A2383" s="2" t="s">
        <v>203</v>
      </c>
      <c r="B2383" s="2" t="s">
        <v>56</v>
      </c>
      <c r="C2383" s="3"/>
      <c r="D2383" s="3"/>
      <c r="E2383" s="3"/>
      <c r="F2383" s="3"/>
      <c r="G2383" s="5">
        <v>10.95942</v>
      </c>
      <c r="H2383" s="3"/>
      <c r="I2383" s="3"/>
      <c r="J2383" s="3">
        <f t="shared" si="78"/>
        <v>10.95942</v>
      </c>
      <c r="K2383" s="3"/>
      <c r="L2383" s="3">
        <f t="array" ref="L2383">(IF(ISERROR(INDEX(Table34[Out-of-school adolescents (%) - lower secondary],MATCH(MAX(IF(Table34[Country]=B2383,Table34[Year],0)),IF(Table34[Country]=B2383,Table34[Year],"")))),"",INDEX(Table34[Out-of-school adolescents (%) - lower secondary],MATCH(MAX(IF(Table34[Country]=B2383,Table34[Year],0)),IF(Table34[Country]=B2383,Table34[Year],"")))*100))</f>
        <v>10.93872</v>
      </c>
      <c r="M2383" s="3">
        <f t="shared" si="79"/>
        <v>10.95942</v>
      </c>
    </row>
    <row r="2384" spans="1:13" ht="40.799999999999997" x14ac:dyDescent="0.25">
      <c r="A2384" s="2" t="s">
        <v>203</v>
      </c>
      <c r="B2384" s="2" t="s">
        <v>57</v>
      </c>
      <c r="C2384" s="4"/>
      <c r="D2384" s="4"/>
      <c r="E2384" s="4"/>
      <c r="F2384" s="4"/>
      <c r="G2384" s="4"/>
      <c r="H2384" s="4"/>
      <c r="I2384" s="4"/>
      <c r="J2384" s="4" t="str">
        <f t="shared" si="78"/>
        <v/>
      </c>
      <c r="K2384" s="4"/>
      <c r="L2384" s="4" t="str">
        <f t="array" ref="L2384">(IF(ISERROR(INDEX(Table34[Out-of-school adolescents (%) - lower secondary],MATCH(MAX(IF(Table34[Country]=B2384,Table34[Year],0)),IF(Table34[Country]=B2384,Table34[Year],"")))),"",INDEX(Table34[Out-of-school adolescents (%) - lower secondary],MATCH(MAX(IF(Table34[Country]=B2384,Table34[Year],0)),IF(Table34[Country]=B2384,Table34[Year],"")))*100))</f>
        <v/>
      </c>
      <c r="M2384" s="4" t="str">
        <f t="shared" si="79"/>
        <v/>
      </c>
    </row>
    <row r="2385" spans="1:13" ht="40.799999999999997" x14ac:dyDescent="0.25">
      <c r="A2385" s="2" t="s">
        <v>203</v>
      </c>
      <c r="B2385" s="2" t="s">
        <v>58</v>
      </c>
      <c r="C2385" s="3"/>
      <c r="D2385" s="3"/>
      <c r="E2385" s="3"/>
      <c r="F2385" s="3"/>
      <c r="G2385" s="3"/>
      <c r="H2385" s="3"/>
      <c r="I2385" s="3"/>
      <c r="J2385" s="3" t="str">
        <f t="shared" si="78"/>
        <v/>
      </c>
      <c r="K2385" s="3"/>
      <c r="L2385" s="3" t="str">
        <f t="array" ref="L2385">(IF(ISERROR(INDEX(Table34[Out-of-school adolescents (%) - lower secondary],MATCH(MAX(IF(Table34[Country]=B2385,Table34[Year],0)),IF(Table34[Country]=B2385,Table34[Year],"")))),"",INDEX(Table34[Out-of-school adolescents (%) - lower secondary],MATCH(MAX(IF(Table34[Country]=B2385,Table34[Year],0)),IF(Table34[Country]=B2385,Table34[Year],"")))*100))</f>
        <v/>
      </c>
      <c r="M2385" s="3" t="str">
        <f t="shared" si="79"/>
        <v/>
      </c>
    </row>
    <row r="2386" spans="1:13" ht="40.799999999999997" x14ac:dyDescent="0.25">
      <c r="A2386" s="2" t="s">
        <v>203</v>
      </c>
      <c r="B2386" s="2" t="s">
        <v>59</v>
      </c>
      <c r="C2386" s="4"/>
      <c r="D2386" s="4"/>
      <c r="E2386" s="4"/>
      <c r="F2386" s="4"/>
      <c r="G2386" s="4"/>
      <c r="H2386" s="4"/>
      <c r="I2386" s="4"/>
      <c r="J2386" s="4" t="str">
        <f t="shared" si="78"/>
        <v/>
      </c>
      <c r="K2386" s="4"/>
      <c r="L2386" s="4" t="str">
        <f t="array" ref="L2386">(IF(ISERROR(INDEX(Table34[Out-of-school adolescents (%) - lower secondary],MATCH(MAX(IF(Table34[Country]=B2386,Table34[Year],0)),IF(Table34[Country]=B2386,Table34[Year],"")))),"",INDEX(Table34[Out-of-school adolescents (%) - lower secondary],MATCH(MAX(IF(Table34[Country]=B2386,Table34[Year],0)),IF(Table34[Country]=B2386,Table34[Year],"")))*100))</f>
        <v/>
      </c>
      <c r="M2386" s="4" t="str">
        <f t="shared" si="79"/>
        <v/>
      </c>
    </row>
    <row r="2387" spans="1:13" ht="40.799999999999997" x14ac:dyDescent="0.25">
      <c r="A2387" s="2" t="s">
        <v>203</v>
      </c>
      <c r="B2387" s="2" t="s">
        <v>60</v>
      </c>
      <c r="C2387" s="3"/>
      <c r="D2387" s="3"/>
      <c r="E2387" s="3"/>
      <c r="F2387" s="3"/>
      <c r="G2387" s="3"/>
      <c r="H2387" s="3"/>
      <c r="I2387" s="3"/>
      <c r="J2387" s="3" t="str">
        <f t="shared" si="78"/>
        <v/>
      </c>
      <c r="K2387" s="3"/>
      <c r="L2387" s="3" t="str">
        <f t="array" ref="L2387">(IF(ISBLANK(INDEX(Table34[Out-of-school adolescents (%) - lower secondary],MATCH(MAX(IF(Table34[Country]=B2387,Table34[Year],0)),IF(Table34[Country]=B2387,Table34[Year],"")))),"",INDEX(Table34[Out-of-school adolescents (%) - lower secondary],MATCH(MAX(IF(Table34[Country]=B2387,Table34[Year],0)),IF(Table34[Country]=B2387,Table34[Year],"")))*100))</f>
        <v/>
      </c>
      <c r="M2387" s="3" t="str">
        <f t="shared" si="79"/>
        <v/>
      </c>
    </row>
    <row r="2388" spans="1:13" ht="40.799999999999997" x14ac:dyDescent="0.25">
      <c r="A2388" s="2" t="s">
        <v>203</v>
      </c>
      <c r="B2388" s="2" t="s">
        <v>61</v>
      </c>
      <c r="C2388" s="4"/>
      <c r="D2388" s="6">
        <v>27.500689999999999</v>
      </c>
      <c r="E2388" s="4"/>
      <c r="F2388" s="4"/>
      <c r="G2388" s="4"/>
      <c r="H2388" s="4"/>
      <c r="I2388" s="4"/>
      <c r="J2388" s="4">
        <f t="shared" si="78"/>
        <v>27.500689999999999</v>
      </c>
      <c r="K2388" s="4"/>
      <c r="L2388" s="4">
        <f t="array" ref="L2388">(IF(ISERROR(INDEX(Table34[Out-of-school adolescents (%) - lower secondary],MATCH(MAX(IF(Table34[Country]=B2388,Table34[Year],0)),IF(Table34[Country]=B2388,Table34[Year],"")))),"",INDEX(Table34[Out-of-school adolescents (%) - lower secondary],MATCH(MAX(IF(Table34[Country]=B2388,Table34[Year],0)),IF(Table34[Country]=B2388,Table34[Year],"")))*100))</f>
        <v>31.72644</v>
      </c>
      <c r="M2388" s="4">
        <f t="shared" si="79"/>
        <v>27.500689999999999</v>
      </c>
    </row>
    <row r="2389" spans="1:13" ht="40.799999999999997" x14ac:dyDescent="0.25">
      <c r="A2389" s="2" t="s">
        <v>203</v>
      </c>
      <c r="B2389" s="2" t="s">
        <v>62</v>
      </c>
      <c r="C2389" s="3"/>
      <c r="D2389" s="3"/>
      <c r="E2389" s="3"/>
      <c r="F2389" s="3"/>
      <c r="G2389" s="3"/>
      <c r="H2389" s="3"/>
      <c r="I2389" s="3"/>
      <c r="J2389" s="3" t="str">
        <f t="shared" si="78"/>
        <v/>
      </c>
      <c r="K2389" s="3"/>
      <c r="L2389" s="3" t="str">
        <f t="array" ref="L2389">(IF(ISERROR(INDEX(Table34[Out-of-school adolescents (%) - lower secondary],MATCH(MAX(IF(Table34[Country]=B2389,Table34[Year],0)),IF(Table34[Country]=B2389,Table34[Year],"")))),"",INDEX(Table34[Out-of-school adolescents (%) - lower secondary],MATCH(MAX(IF(Table34[Country]=B2389,Table34[Year],0)),IF(Table34[Country]=B2389,Table34[Year],"")))*100))</f>
        <v/>
      </c>
      <c r="M2389" s="3" t="str">
        <f t="shared" si="79"/>
        <v/>
      </c>
    </row>
    <row r="2390" spans="1:13" ht="40.799999999999997" x14ac:dyDescent="0.25">
      <c r="A2390" s="2" t="s">
        <v>203</v>
      </c>
      <c r="B2390" s="2" t="s">
        <v>63</v>
      </c>
      <c r="C2390" s="4"/>
      <c r="D2390" s="4"/>
      <c r="E2390" s="4"/>
      <c r="F2390" s="4"/>
      <c r="G2390" s="4"/>
      <c r="H2390" s="4"/>
      <c r="I2390" s="4"/>
      <c r="J2390" s="4" t="str">
        <f t="shared" si="78"/>
        <v/>
      </c>
      <c r="K2390" s="4"/>
      <c r="L2390" s="4" t="str">
        <f t="array" ref="L2390">(IF(ISBLANK(INDEX(Table34[Out-of-school adolescents (%) - lower secondary],MATCH(MAX(IF(Table34[Country]=B2390,Table34[Year],0)),IF(Table34[Country]=B2390,Table34[Year],"")))),"",INDEX(Table34[Out-of-school adolescents (%) - lower secondary],MATCH(MAX(IF(Table34[Country]=B2390,Table34[Year],0)),IF(Table34[Country]=B2390,Table34[Year],"")))*100))</f>
        <v/>
      </c>
      <c r="M2390" s="4" t="str">
        <f t="shared" si="79"/>
        <v/>
      </c>
    </row>
    <row r="2391" spans="1:13" ht="40.799999999999997" x14ac:dyDescent="0.25">
      <c r="A2391" s="2" t="s">
        <v>203</v>
      </c>
      <c r="B2391" s="2" t="s">
        <v>64</v>
      </c>
      <c r="C2391" s="3"/>
      <c r="D2391" s="3"/>
      <c r="E2391" s="3"/>
      <c r="F2391" s="3"/>
      <c r="G2391" s="3"/>
      <c r="H2391" s="3"/>
      <c r="I2391" s="3"/>
      <c r="J2391" s="3" t="str">
        <f t="shared" si="78"/>
        <v/>
      </c>
      <c r="K2391" s="3"/>
      <c r="L2391" s="3" t="str">
        <f t="array" ref="L2391">(IF(ISBLANK(INDEX(Table34[Out-of-school adolescents (%) - lower secondary],MATCH(MAX(IF(Table34[Country]=B2391,Table34[Year],0)),IF(Table34[Country]=B2391,Table34[Year],"")))),"",INDEX(Table34[Out-of-school adolescents (%) - lower secondary],MATCH(MAX(IF(Table34[Country]=B2391,Table34[Year],0)),IF(Table34[Country]=B2391,Table34[Year],"")))*100))</f>
        <v/>
      </c>
      <c r="M2391" s="3" t="str">
        <f t="shared" si="79"/>
        <v/>
      </c>
    </row>
    <row r="2392" spans="1:13" ht="40.799999999999997" x14ac:dyDescent="0.25">
      <c r="A2392" s="2" t="s">
        <v>203</v>
      </c>
      <c r="B2392" s="2" t="s">
        <v>65</v>
      </c>
      <c r="C2392" s="4"/>
      <c r="D2392" s="4"/>
      <c r="E2392" s="6">
        <v>2.5585300000000002</v>
      </c>
      <c r="F2392" s="4"/>
      <c r="G2392" s="4"/>
      <c r="H2392" s="4"/>
      <c r="I2392" s="4"/>
      <c r="J2392" s="4">
        <f t="shared" si="78"/>
        <v>2.5585300000000002</v>
      </c>
      <c r="K2392" s="4"/>
      <c r="L2392" s="4">
        <f t="array" ref="L2392">(IF(ISERROR(INDEX(Table34[Out-of-school adolescents (%) - lower secondary],MATCH(MAX(IF(Table34[Country]=B2392,Table34[Year],0)),IF(Table34[Country]=B2392,Table34[Year],"")))),"",INDEX(Table34[Out-of-school adolescents (%) - lower secondary],MATCH(MAX(IF(Table34[Country]=B2392,Table34[Year],0)),IF(Table34[Country]=B2392,Table34[Year],"")))*100))</f>
        <v>5.1569599999999998</v>
      </c>
      <c r="M2392" s="4">
        <f t="shared" si="79"/>
        <v>2.5585300000000002</v>
      </c>
    </row>
    <row r="2393" spans="1:13" ht="40.799999999999997" x14ac:dyDescent="0.25">
      <c r="A2393" s="2" t="s">
        <v>203</v>
      </c>
      <c r="B2393" s="2" t="s">
        <v>66</v>
      </c>
      <c r="C2393" s="3"/>
      <c r="D2393" s="3"/>
      <c r="E2393" s="3"/>
      <c r="F2393" s="5">
        <v>36.343269999999997</v>
      </c>
      <c r="G2393" s="3"/>
      <c r="H2393" s="3"/>
      <c r="I2393" s="3"/>
      <c r="J2393" s="3">
        <f t="shared" si="78"/>
        <v>36.343269999999997</v>
      </c>
      <c r="K2393" s="3"/>
      <c r="L2393" s="3">
        <f t="array" ref="L2393">(IF(ISERROR(INDEX(Table34[Out-of-school adolescents (%) - lower secondary],MATCH(MAX(IF(Table34[Country]=B2393,Table34[Year],0)),IF(Table34[Country]=B2393,Table34[Year],"")))),"",INDEX(Table34[Out-of-school adolescents (%) - lower secondary],MATCH(MAX(IF(Table34[Country]=B2393,Table34[Year],0)),IF(Table34[Country]=B2393,Table34[Year],"")))*100))</f>
        <v>36.35371</v>
      </c>
      <c r="M2393" s="3">
        <f t="shared" si="79"/>
        <v>36.343269999999997</v>
      </c>
    </row>
    <row r="2394" spans="1:13" ht="40.799999999999997" x14ac:dyDescent="0.25">
      <c r="A2394" s="2" t="s">
        <v>203</v>
      </c>
      <c r="B2394" s="2" t="s">
        <v>67</v>
      </c>
      <c r="C2394" s="4"/>
      <c r="D2394" s="4"/>
      <c r="E2394" s="4"/>
      <c r="F2394" s="4"/>
      <c r="G2394" s="4"/>
      <c r="H2394" s="4"/>
      <c r="I2394" s="4"/>
      <c r="J2394" s="4" t="str">
        <f t="shared" si="78"/>
        <v/>
      </c>
      <c r="K2394" s="4"/>
      <c r="L2394" s="4">
        <f t="array" ref="L2394">(IF(ISERROR(INDEX(Table34[Out-of-school adolescents (%) - lower secondary],MATCH(MAX(IF(Table34[Country]=B2394,Table34[Year],0)),IF(Table34[Country]=B2394,Table34[Year],"")))),"",INDEX(Table34[Out-of-school adolescents (%) - lower secondary],MATCH(MAX(IF(Table34[Country]=B2394,Table34[Year],0)),IF(Table34[Country]=B2394,Table34[Year],"")))*100))</f>
        <v>1.7264000000000002</v>
      </c>
      <c r="M2394" s="4">
        <f t="shared" si="79"/>
        <v>1.7264000000000002</v>
      </c>
    </row>
    <row r="2395" spans="1:13" ht="40.799999999999997" x14ac:dyDescent="0.25">
      <c r="A2395" s="2" t="s">
        <v>203</v>
      </c>
      <c r="B2395" s="2" t="s">
        <v>68</v>
      </c>
      <c r="C2395" s="3"/>
      <c r="D2395" s="3"/>
      <c r="E2395" s="3"/>
      <c r="F2395" s="3"/>
      <c r="G2395" s="3"/>
      <c r="H2395" s="3"/>
      <c r="I2395" s="3"/>
      <c r="J2395" s="3" t="str">
        <f t="shared" si="78"/>
        <v/>
      </c>
      <c r="K2395" s="3"/>
      <c r="L2395" s="3" t="str">
        <f t="array" ref="L2395">(IF(ISBLANK(INDEX(Table34[Out-of-school adolescents (%) - lower secondary],MATCH(MAX(IF(Table34[Country]=B2395,Table34[Year],0)),IF(Table34[Country]=B2395,Table34[Year],"")))),"",INDEX(Table34[Out-of-school adolescents (%) - lower secondary],MATCH(MAX(IF(Table34[Country]=B2395,Table34[Year],0)),IF(Table34[Country]=B2395,Table34[Year],"")))*100))</f>
        <v/>
      </c>
      <c r="M2395" s="3" t="str">
        <f t="shared" si="79"/>
        <v/>
      </c>
    </row>
    <row r="2396" spans="1:13" ht="40.799999999999997" x14ac:dyDescent="0.25">
      <c r="A2396" s="2" t="s">
        <v>203</v>
      </c>
      <c r="B2396" s="2" t="s">
        <v>69</v>
      </c>
      <c r="C2396" s="4"/>
      <c r="D2396" s="4"/>
      <c r="E2396" s="4"/>
      <c r="F2396" s="4"/>
      <c r="G2396" s="4"/>
      <c r="H2396" s="6">
        <v>20.892520000000001</v>
      </c>
      <c r="I2396" s="4"/>
      <c r="J2396" s="4">
        <f t="shared" si="78"/>
        <v>20.892520000000001</v>
      </c>
      <c r="K2396" s="4"/>
      <c r="L2396" s="4">
        <f t="array" ref="L2396">(IF(ISERROR(INDEX(Table34[Out-of-school adolescents (%) - lower secondary],MATCH(MAX(IF(Table34[Country]=B2396,Table34[Year],0)),IF(Table34[Country]=B2396,Table34[Year],"")))),"",INDEX(Table34[Out-of-school adolescents (%) - lower secondary],MATCH(MAX(IF(Table34[Country]=B2396,Table34[Year],0)),IF(Table34[Country]=B2396,Table34[Year],"")))*100))</f>
        <v>20.984089999999998</v>
      </c>
      <c r="M2396" s="4">
        <f t="shared" si="79"/>
        <v>20.892520000000001</v>
      </c>
    </row>
    <row r="2397" spans="1:13" ht="40.799999999999997" x14ac:dyDescent="0.25">
      <c r="A2397" s="2" t="s">
        <v>203</v>
      </c>
      <c r="B2397" s="2" t="s">
        <v>70</v>
      </c>
      <c r="C2397" s="3"/>
      <c r="D2397" s="3"/>
      <c r="E2397" s="3"/>
      <c r="F2397" s="3"/>
      <c r="G2397" s="3"/>
      <c r="H2397" s="3"/>
      <c r="I2397" s="3"/>
      <c r="J2397" s="3" t="str">
        <f t="shared" si="78"/>
        <v/>
      </c>
      <c r="K2397" s="3"/>
      <c r="L2397" s="3" t="str">
        <f t="array" ref="L2397">(IF(ISBLANK(INDEX(Table34[Out-of-school adolescents (%) - lower secondary],MATCH(MAX(IF(Table34[Country]=B2397,Table34[Year],0)),IF(Table34[Country]=B2397,Table34[Year],"")))),"",INDEX(Table34[Out-of-school adolescents (%) - lower secondary],MATCH(MAX(IF(Table34[Country]=B2397,Table34[Year],0)),IF(Table34[Country]=B2397,Table34[Year],"")))*100))</f>
        <v/>
      </c>
      <c r="M2397" s="3" t="str">
        <f t="shared" si="79"/>
        <v/>
      </c>
    </row>
    <row r="2398" spans="1:13" ht="40.799999999999997" x14ac:dyDescent="0.25">
      <c r="A2398" s="2" t="s">
        <v>203</v>
      </c>
      <c r="B2398" s="2" t="s">
        <v>71</v>
      </c>
      <c r="C2398" s="4"/>
      <c r="D2398" s="4"/>
      <c r="E2398" s="4"/>
      <c r="F2398" s="4"/>
      <c r="G2398" s="4"/>
      <c r="H2398" s="4"/>
      <c r="I2398" s="4"/>
      <c r="J2398" s="4" t="str">
        <f t="shared" si="78"/>
        <v/>
      </c>
      <c r="K2398" s="4"/>
      <c r="L2398" s="4" t="str">
        <f t="array" ref="L2398">(IF(ISERROR(INDEX(Table34[Out-of-school adolescents (%) - lower secondary],MATCH(MAX(IF(Table34[Country]=B2398,Table34[Year],0)),IF(Table34[Country]=B2398,Table34[Year],"")))),"",INDEX(Table34[Out-of-school adolescents (%) - lower secondary],MATCH(MAX(IF(Table34[Country]=B2398,Table34[Year],0)),IF(Table34[Country]=B2398,Table34[Year],"")))*100))</f>
        <v/>
      </c>
      <c r="M2398" s="4" t="str">
        <f t="shared" si="79"/>
        <v/>
      </c>
    </row>
    <row r="2399" spans="1:13" ht="40.799999999999997" x14ac:dyDescent="0.25">
      <c r="A2399" s="2" t="s">
        <v>203</v>
      </c>
      <c r="B2399" s="2" t="s">
        <v>72</v>
      </c>
      <c r="C2399" s="3"/>
      <c r="D2399" s="3"/>
      <c r="E2399" s="3"/>
      <c r="F2399" s="3"/>
      <c r="G2399" s="3"/>
      <c r="H2399" s="3"/>
      <c r="I2399" s="3"/>
      <c r="J2399" s="3" t="str">
        <f t="shared" si="78"/>
        <v/>
      </c>
      <c r="K2399" s="3"/>
      <c r="L2399" s="3">
        <f t="array" ref="L2399">(IF(ISERROR(INDEX(Table34[Out-of-school adolescents (%) - lower secondary],MATCH(MAX(IF(Table34[Country]=B2399,Table34[Year],0)),IF(Table34[Country]=B2399,Table34[Year],"")))),"",INDEX(Table34[Out-of-school adolescents (%) - lower secondary],MATCH(MAX(IF(Table34[Country]=B2399,Table34[Year],0)),IF(Table34[Country]=B2399,Table34[Year],"")))*100))</f>
        <v>28.724329999999998</v>
      </c>
      <c r="M2399" s="3">
        <f t="shared" si="79"/>
        <v>28.724329999999998</v>
      </c>
    </row>
    <row r="2400" spans="1:13" ht="40.799999999999997" x14ac:dyDescent="0.25">
      <c r="A2400" s="2" t="s">
        <v>203</v>
      </c>
      <c r="B2400" s="2" t="s">
        <v>73</v>
      </c>
      <c r="C2400" s="4"/>
      <c r="D2400" s="4"/>
      <c r="E2400" s="6">
        <v>53.395969999999998</v>
      </c>
      <c r="F2400" s="4"/>
      <c r="G2400" s="4"/>
      <c r="H2400" s="4"/>
      <c r="I2400" s="4"/>
      <c r="J2400" s="4">
        <f t="shared" si="78"/>
        <v>53.395969999999998</v>
      </c>
      <c r="K2400" s="4"/>
      <c r="L2400" s="4">
        <f t="array" ref="L2400">(IF(ISERROR(INDEX(Table34[Out-of-school adolescents (%) - lower secondary],MATCH(MAX(IF(Table34[Country]=B2400,Table34[Year],0)),IF(Table34[Country]=B2400,Table34[Year],"")))),"",INDEX(Table34[Out-of-school adolescents (%) - lower secondary],MATCH(MAX(IF(Table34[Country]=B2400,Table34[Year],0)),IF(Table34[Country]=B2400,Table34[Year],"")))*100))</f>
        <v>53.494810000000001</v>
      </c>
      <c r="M2400" s="4">
        <f t="shared" si="79"/>
        <v>53.395969999999998</v>
      </c>
    </row>
    <row r="2401" spans="1:13" ht="40.799999999999997" x14ac:dyDescent="0.25">
      <c r="A2401" s="2" t="s">
        <v>203</v>
      </c>
      <c r="B2401" s="2" t="s">
        <v>74</v>
      </c>
      <c r="C2401" s="3"/>
      <c r="D2401" s="3"/>
      <c r="E2401" s="3"/>
      <c r="F2401" s="3"/>
      <c r="G2401" s="3"/>
      <c r="H2401" s="3"/>
      <c r="I2401" s="3"/>
      <c r="J2401" s="3" t="str">
        <f t="shared" si="78"/>
        <v/>
      </c>
      <c r="K2401" s="3"/>
      <c r="L2401" s="3" t="str">
        <f t="array" ref="L2401">(IF(ISERROR(INDEX(Table34[Out-of-school adolescents (%) - lower secondary],MATCH(MAX(IF(Table34[Country]=B2401,Table34[Year],0)),IF(Table34[Country]=B2401,Table34[Year],"")))),"",INDEX(Table34[Out-of-school adolescents (%) - lower secondary],MATCH(MAX(IF(Table34[Country]=B2401,Table34[Year],0)),IF(Table34[Country]=B2401,Table34[Year],"")))*100))</f>
        <v/>
      </c>
      <c r="M2401" s="3" t="str">
        <f t="shared" si="79"/>
        <v/>
      </c>
    </row>
    <row r="2402" spans="1:13" ht="40.799999999999997" x14ac:dyDescent="0.25">
      <c r="A2402" s="2" t="s">
        <v>203</v>
      </c>
      <c r="B2402" s="2" t="s">
        <v>75</v>
      </c>
      <c r="C2402" s="4"/>
      <c r="D2402" s="4"/>
      <c r="E2402" s="4"/>
      <c r="F2402" s="4"/>
      <c r="G2402" s="4"/>
      <c r="H2402" s="4"/>
      <c r="I2402" s="4"/>
      <c r="J2402" s="4" t="str">
        <f t="shared" si="78"/>
        <v/>
      </c>
      <c r="K2402" s="4"/>
      <c r="L2402" s="4" t="str">
        <f t="array" ref="L2402">(IF(ISERROR(INDEX(Table34[Out-of-school adolescents (%) - lower secondary],MATCH(MAX(IF(Table34[Country]=B2402,Table34[Year],0)),IF(Table34[Country]=B2402,Table34[Year],"")))),"",INDEX(Table34[Out-of-school adolescents (%) - lower secondary],MATCH(MAX(IF(Table34[Country]=B2402,Table34[Year],0)),IF(Table34[Country]=B2402,Table34[Year],"")))*100))</f>
        <v/>
      </c>
      <c r="M2402" s="4" t="str">
        <f t="shared" si="79"/>
        <v/>
      </c>
    </row>
    <row r="2403" spans="1:13" ht="40.799999999999997" x14ac:dyDescent="0.25">
      <c r="A2403" s="2" t="s">
        <v>203</v>
      </c>
      <c r="B2403" s="2" t="s">
        <v>76</v>
      </c>
      <c r="C2403" s="3"/>
      <c r="D2403" s="3"/>
      <c r="E2403" s="5">
        <v>6.3912899999999997</v>
      </c>
      <c r="F2403" s="3"/>
      <c r="G2403" s="3"/>
      <c r="H2403" s="3"/>
      <c r="I2403" s="3"/>
      <c r="J2403" s="3">
        <f t="shared" si="78"/>
        <v>6.3912899999999997</v>
      </c>
      <c r="K2403" s="3"/>
      <c r="L2403" s="3">
        <f t="array" ref="L2403">(IF(ISERROR(INDEX(Table34[Out-of-school adolescents (%) - lower secondary],MATCH(MAX(IF(Table34[Country]=B2403,Table34[Year],0)),IF(Table34[Country]=B2403,Table34[Year],"")))),"",INDEX(Table34[Out-of-school adolescents (%) - lower secondary],MATCH(MAX(IF(Table34[Country]=B2403,Table34[Year],0)),IF(Table34[Country]=B2403,Table34[Year],"")))*100))</f>
        <v>5.4893799999999997</v>
      </c>
      <c r="M2403" s="3">
        <f t="shared" si="79"/>
        <v>6.3912899999999997</v>
      </c>
    </row>
    <row r="2404" spans="1:13" ht="40.799999999999997" x14ac:dyDescent="0.25">
      <c r="A2404" s="2" t="s">
        <v>203</v>
      </c>
      <c r="B2404" s="2" t="s">
        <v>77</v>
      </c>
      <c r="C2404" s="4"/>
      <c r="D2404" s="6">
        <v>28.116610000000001</v>
      </c>
      <c r="E2404" s="4"/>
      <c r="F2404" s="4"/>
      <c r="G2404" s="4"/>
      <c r="H2404" s="4"/>
      <c r="I2404" s="4"/>
      <c r="J2404" s="4">
        <f t="shared" si="78"/>
        <v>28.116610000000001</v>
      </c>
      <c r="K2404" s="4"/>
      <c r="L2404" s="4">
        <f t="array" ref="L2404">(IF(ISERROR(INDEX(Table34[Out-of-school adolescents (%) - lower secondary],MATCH(MAX(IF(Table34[Country]=B2404,Table34[Year],0)),IF(Table34[Country]=B2404,Table34[Year],"")))),"",INDEX(Table34[Out-of-school adolescents (%) - lower secondary],MATCH(MAX(IF(Table34[Country]=B2404,Table34[Year],0)),IF(Table34[Country]=B2404,Table34[Year],"")))*100))</f>
        <v>23.29833</v>
      </c>
      <c r="M2404" s="4">
        <f t="shared" si="79"/>
        <v>28.116610000000001</v>
      </c>
    </row>
    <row r="2405" spans="1:13" ht="40.799999999999997" x14ac:dyDescent="0.25">
      <c r="A2405" s="2" t="s">
        <v>203</v>
      </c>
      <c r="B2405" s="2" t="s">
        <v>78</v>
      </c>
      <c r="C2405" s="3"/>
      <c r="D2405" s="3"/>
      <c r="E2405" s="3"/>
      <c r="F2405" s="3"/>
      <c r="G2405" s="3"/>
      <c r="H2405" s="3"/>
      <c r="I2405" s="3"/>
      <c r="J2405" s="3" t="str">
        <f t="shared" si="78"/>
        <v/>
      </c>
      <c r="K2405" s="3"/>
      <c r="L2405" s="3" t="str">
        <f t="array" ref="L2405">(IF(ISBLANK(INDEX(Table34[Out-of-school adolescents (%) - lower secondary],MATCH(MAX(IF(Table34[Country]=B2405,Table34[Year],0)),IF(Table34[Country]=B2405,Table34[Year],"")))),"",INDEX(Table34[Out-of-school adolescents (%) - lower secondary],MATCH(MAX(IF(Table34[Country]=B2405,Table34[Year],0)),IF(Table34[Country]=B2405,Table34[Year],"")))*100))</f>
        <v/>
      </c>
      <c r="M2405" s="3" t="str">
        <f t="shared" si="79"/>
        <v/>
      </c>
    </row>
    <row r="2406" spans="1:13" ht="40.799999999999997" x14ac:dyDescent="0.25">
      <c r="A2406" s="2" t="s">
        <v>203</v>
      </c>
      <c r="B2406" s="2" t="s">
        <v>79</v>
      </c>
      <c r="C2406" s="4"/>
      <c r="D2406" s="4"/>
      <c r="E2406" s="4"/>
      <c r="F2406" s="4"/>
      <c r="G2406" s="4"/>
      <c r="H2406" s="4"/>
      <c r="I2406" s="4"/>
      <c r="J2406" s="4" t="str">
        <f t="shared" si="78"/>
        <v/>
      </c>
      <c r="K2406" s="4"/>
      <c r="L2406" s="4" t="str">
        <f t="array" ref="L2406">(IF(ISBLANK(INDEX(Table34[Out-of-school adolescents (%) - lower secondary],MATCH(MAX(IF(Table34[Country]=B2406,Table34[Year],0)),IF(Table34[Country]=B2406,Table34[Year],"")))),"",INDEX(Table34[Out-of-school adolescents (%) - lower secondary],MATCH(MAX(IF(Table34[Country]=B2406,Table34[Year],0)),IF(Table34[Country]=B2406,Table34[Year],"")))*100))</f>
        <v/>
      </c>
      <c r="M2406" s="4" t="str">
        <f t="shared" si="79"/>
        <v/>
      </c>
    </row>
    <row r="2407" spans="1:13" ht="40.799999999999997" x14ac:dyDescent="0.25">
      <c r="A2407" s="2" t="s">
        <v>203</v>
      </c>
      <c r="B2407" s="2" t="s">
        <v>80</v>
      </c>
      <c r="C2407" s="3"/>
      <c r="D2407" s="3"/>
      <c r="E2407" s="3"/>
      <c r="F2407" s="3"/>
      <c r="G2407" s="3"/>
      <c r="H2407" s="3"/>
      <c r="I2407" s="3"/>
      <c r="J2407" s="3" t="str">
        <f t="shared" si="78"/>
        <v/>
      </c>
      <c r="K2407" s="3"/>
      <c r="L2407" s="3">
        <f t="array" ref="L2407">(IF(ISERROR(INDEX(Table34[Out-of-school adolescents (%) - lower secondary],MATCH(MAX(IF(Table34[Country]=B2407,Table34[Year],0)),IF(Table34[Country]=B2407,Table34[Year],"")))),"",INDEX(Table34[Out-of-school adolescents (%) - lower secondary],MATCH(MAX(IF(Table34[Country]=B2407,Table34[Year],0)),IF(Table34[Country]=B2407,Table34[Year],"")))*100))</f>
        <v>4.7741499999999997</v>
      </c>
      <c r="M2407" s="3">
        <f t="shared" si="79"/>
        <v>4.7741499999999997</v>
      </c>
    </row>
    <row r="2408" spans="1:13" ht="40.799999999999997" x14ac:dyDescent="0.25">
      <c r="A2408" s="2" t="s">
        <v>203</v>
      </c>
      <c r="B2408" s="2" t="s">
        <v>81</v>
      </c>
      <c r="C2408" s="4"/>
      <c r="D2408" s="4"/>
      <c r="E2408" s="4"/>
      <c r="F2408" s="4"/>
      <c r="G2408" s="4"/>
      <c r="H2408" s="4"/>
      <c r="I2408" s="4"/>
      <c r="J2408" s="4" t="str">
        <f t="shared" si="78"/>
        <v/>
      </c>
      <c r="K2408" s="4"/>
      <c r="L2408" s="4">
        <f t="array" ref="L2408">(IF(ISERROR(INDEX(Table34[Out-of-school adolescents (%) - lower secondary],MATCH(MAX(IF(Table34[Country]=B2408,Table34[Year],0)),IF(Table34[Country]=B2408,Table34[Year],"")))),"",INDEX(Table34[Out-of-school adolescents (%) - lower secondary],MATCH(MAX(IF(Table34[Country]=B2408,Table34[Year],0)),IF(Table34[Country]=B2408,Table34[Year],"")))*100))</f>
        <v>18.779820000000001</v>
      </c>
      <c r="M2408" s="4">
        <f t="shared" si="79"/>
        <v>18.779820000000001</v>
      </c>
    </row>
    <row r="2409" spans="1:13" ht="40.799999999999997" x14ac:dyDescent="0.25">
      <c r="A2409" s="2" t="s">
        <v>203</v>
      </c>
      <c r="B2409" s="2" t="s">
        <v>82</v>
      </c>
      <c r="C2409" s="3"/>
      <c r="D2409" s="3"/>
      <c r="E2409" s="3"/>
      <c r="F2409" s="3"/>
      <c r="G2409" s="3"/>
      <c r="H2409" s="3"/>
      <c r="I2409" s="3"/>
      <c r="J2409" s="3" t="str">
        <f t="shared" si="78"/>
        <v/>
      </c>
      <c r="K2409" s="3"/>
      <c r="L2409" s="3" t="str">
        <f t="array" ref="L2409">(IF(ISERROR(INDEX(Table34[Out-of-school adolescents (%) - lower secondary],MATCH(MAX(IF(Table34[Country]=B2409,Table34[Year],0)),IF(Table34[Country]=B2409,Table34[Year],"")))),"",INDEX(Table34[Out-of-school adolescents (%) - lower secondary],MATCH(MAX(IF(Table34[Country]=B2409,Table34[Year],0)),IF(Table34[Country]=B2409,Table34[Year],"")))*100))</f>
        <v/>
      </c>
      <c r="M2409" s="3" t="str">
        <f t="shared" si="79"/>
        <v/>
      </c>
    </row>
    <row r="2410" spans="1:13" ht="40.799999999999997" x14ac:dyDescent="0.25">
      <c r="A2410" s="2" t="s">
        <v>203</v>
      </c>
      <c r="B2410" s="2" t="s">
        <v>83</v>
      </c>
      <c r="C2410" s="4"/>
      <c r="D2410" s="6">
        <v>35.955919999999999</v>
      </c>
      <c r="E2410" s="4"/>
      <c r="F2410" s="4"/>
      <c r="G2410" s="4"/>
      <c r="H2410" s="4"/>
      <c r="I2410" s="4"/>
      <c r="J2410" s="4">
        <f t="shared" si="78"/>
        <v>35.955919999999999</v>
      </c>
      <c r="K2410" s="4"/>
      <c r="L2410" s="4">
        <f t="array" ref="L2410">(IF(ISERROR(INDEX(Table34[Out-of-school adolescents (%) - lower secondary],MATCH(MAX(IF(Table34[Country]=B2410,Table34[Year],0)),IF(Table34[Country]=B2410,Table34[Year],"")))),"",INDEX(Table34[Out-of-school adolescents (%) - lower secondary],MATCH(MAX(IF(Table34[Country]=B2410,Table34[Year],0)),IF(Table34[Country]=B2410,Table34[Year],"")))*100))</f>
        <v>39.372210000000003</v>
      </c>
      <c r="M2410" s="4">
        <f t="shared" si="79"/>
        <v>35.955919999999999</v>
      </c>
    </row>
    <row r="2411" spans="1:13" ht="40.799999999999997" x14ac:dyDescent="0.25">
      <c r="A2411" s="2" t="s">
        <v>203</v>
      </c>
      <c r="B2411" s="2" t="s">
        <v>84</v>
      </c>
      <c r="C2411" s="3"/>
      <c r="D2411" s="3"/>
      <c r="E2411" s="3"/>
      <c r="F2411" s="3"/>
      <c r="G2411" s="3"/>
      <c r="H2411" s="3"/>
      <c r="I2411" s="3"/>
      <c r="J2411" s="3" t="str">
        <f t="shared" si="78"/>
        <v/>
      </c>
      <c r="K2411" s="3"/>
      <c r="L2411" s="3" t="str">
        <f t="array" ref="L2411">(IF(ISERROR(INDEX(Table34[Out-of-school adolescents (%) - lower secondary],MATCH(MAX(IF(Table34[Country]=B2411,Table34[Year],0)),IF(Table34[Country]=B2411,Table34[Year],"")))),"",INDEX(Table34[Out-of-school adolescents (%) - lower secondary],MATCH(MAX(IF(Table34[Country]=B2411,Table34[Year],0)),IF(Table34[Country]=B2411,Table34[Year],"")))*100))</f>
        <v/>
      </c>
      <c r="M2411" s="3" t="str">
        <f t="shared" si="79"/>
        <v/>
      </c>
    </row>
    <row r="2412" spans="1:13" ht="40.799999999999997" x14ac:dyDescent="0.25">
      <c r="A2412" s="2" t="s">
        <v>203</v>
      </c>
      <c r="B2412" s="2" t="s">
        <v>85</v>
      </c>
      <c r="C2412" s="4"/>
      <c r="D2412" s="4"/>
      <c r="E2412" s="4"/>
      <c r="F2412" s="4"/>
      <c r="G2412" s="4"/>
      <c r="H2412" s="4"/>
      <c r="I2412" s="4"/>
      <c r="J2412" s="4" t="str">
        <f t="shared" si="78"/>
        <v/>
      </c>
      <c r="K2412" s="4"/>
      <c r="L2412" s="4">
        <f t="array" ref="L2412">(IF(ISERROR(INDEX(Table34[Out-of-school adolescents (%) - lower secondary],MATCH(MAX(IF(Table34[Country]=B2412,Table34[Year],0)),IF(Table34[Country]=B2412,Table34[Year],"")))),"",INDEX(Table34[Out-of-school adolescents (%) - lower secondary],MATCH(MAX(IF(Table34[Country]=B2412,Table34[Year],0)),IF(Table34[Country]=B2412,Table34[Year],"")))*100))</f>
        <v>0.15587000000000001</v>
      </c>
      <c r="M2412" s="4">
        <f t="shared" si="79"/>
        <v>0.15587000000000001</v>
      </c>
    </row>
    <row r="2413" spans="1:13" ht="40.799999999999997" x14ac:dyDescent="0.25">
      <c r="A2413" s="2" t="s">
        <v>203</v>
      </c>
      <c r="B2413" s="2" t="s">
        <v>86</v>
      </c>
      <c r="C2413" s="3"/>
      <c r="D2413" s="3"/>
      <c r="E2413" s="3"/>
      <c r="F2413" s="3"/>
      <c r="G2413" s="3"/>
      <c r="H2413" s="3"/>
      <c r="I2413" s="3"/>
      <c r="J2413" s="3" t="str">
        <f t="shared" si="78"/>
        <v/>
      </c>
      <c r="K2413" s="3"/>
      <c r="L2413" s="3" t="str">
        <f t="array" ref="L2413">(IF(ISBLANK(INDEX(Table34[Out-of-school adolescents (%) - lower secondary],MATCH(MAX(IF(Table34[Country]=B2413,Table34[Year],0)),IF(Table34[Country]=B2413,Table34[Year],"")))),"",INDEX(Table34[Out-of-school adolescents (%) - lower secondary],MATCH(MAX(IF(Table34[Country]=B2413,Table34[Year],0)),IF(Table34[Country]=B2413,Table34[Year],"")))*100))</f>
        <v/>
      </c>
      <c r="M2413" s="3" t="str">
        <f t="shared" si="79"/>
        <v/>
      </c>
    </row>
    <row r="2414" spans="1:13" ht="40.799999999999997" x14ac:dyDescent="0.25">
      <c r="A2414" s="2" t="s">
        <v>203</v>
      </c>
      <c r="B2414" s="2" t="s">
        <v>87</v>
      </c>
      <c r="C2414" s="4"/>
      <c r="D2414" s="4"/>
      <c r="E2414" s="4"/>
      <c r="F2414" s="4"/>
      <c r="G2414" s="4"/>
      <c r="H2414" s="4"/>
      <c r="I2414" s="4"/>
      <c r="J2414" s="4" t="str">
        <f t="shared" si="78"/>
        <v/>
      </c>
      <c r="K2414" s="4"/>
      <c r="L2414" s="4">
        <f t="array" ref="L2414">(IF(ISERROR(INDEX(Table34[Out-of-school adolescents (%) - lower secondary],MATCH(MAX(IF(Table34[Country]=B2414,Table34[Year],0)),IF(Table34[Country]=B2414,Table34[Year],"")))),"",INDEX(Table34[Out-of-school adolescents (%) - lower secondary],MATCH(MAX(IF(Table34[Country]=B2414,Table34[Year],0)),IF(Table34[Country]=B2414,Table34[Year],"")))*100))</f>
        <v>1.02735</v>
      </c>
      <c r="M2414" s="4">
        <f t="shared" si="79"/>
        <v>1.02735</v>
      </c>
    </row>
    <row r="2415" spans="1:13" ht="40.799999999999997" x14ac:dyDescent="0.25">
      <c r="A2415" s="2" t="s">
        <v>203</v>
      </c>
      <c r="B2415" s="2" t="s">
        <v>88</v>
      </c>
      <c r="C2415" s="3"/>
      <c r="D2415" s="3"/>
      <c r="E2415" s="3"/>
      <c r="F2415" s="3"/>
      <c r="G2415" s="3"/>
      <c r="H2415" s="3"/>
      <c r="I2415" s="3"/>
      <c r="J2415" s="3" t="str">
        <f t="shared" si="78"/>
        <v/>
      </c>
      <c r="K2415" s="3"/>
      <c r="L2415" s="3" t="str">
        <f t="array" ref="L2415">(IF(ISERROR(INDEX(Table34[Out-of-school adolescents (%) - lower secondary],MATCH(MAX(IF(Table34[Country]=B2415,Table34[Year],0)),IF(Table34[Country]=B2415,Table34[Year],"")))),"",INDEX(Table34[Out-of-school adolescents (%) - lower secondary],MATCH(MAX(IF(Table34[Country]=B2415,Table34[Year],0)),IF(Table34[Country]=B2415,Table34[Year],"")))*100))</f>
        <v/>
      </c>
      <c r="M2415" s="3" t="str">
        <f t="shared" si="79"/>
        <v/>
      </c>
    </row>
    <row r="2416" spans="1:13" ht="40.799999999999997" x14ac:dyDescent="0.25">
      <c r="A2416" s="2" t="s">
        <v>203</v>
      </c>
      <c r="B2416" s="2" t="s">
        <v>89</v>
      </c>
      <c r="C2416" s="4"/>
      <c r="D2416" s="4"/>
      <c r="E2416" s="4"/>
      <c r="F2416" s="4"/>
      <c r="G2416" s="4"/>
      <c r="H2416" s="4"/>
      <c r="I2416" s="4"/>
      <c r="J2416" s="4" t="str">
        <f t="shared" si="78"/>
        <v/>
      </c>
      <c r="K2416" s="4"/>
      <c r="L2416" s="4">
        <f t="array" ref="L2416">(IF(ISERROR(INDEX(Table34[Out-of-school adolescents (%) - lower secondary],MATCH(MAX(IF(Table34[Country]=B2416,Table34[Year],0)),IF(Table34[Country]=B2416,Table34[Year],"")))),"",INDEX(Table34[Out-of-school adolescents (%) - lower secondary],MATCH(MAX(IF(Table34[Country]=B2416,Table34[Year],0)),IF(Table34[Country]=B2416,Table34[Year],"")))*100))</f>
        <v>4.77041</v>
      </c>
      <c r="M2416" s="4">
        <f t="shared" si="79"/>
        <v>4.77041</v>
      </c>
    </row>
    <row r="2417" spans="1:13" ht="40.799999999999997" x14ac:dyDescent="0.25">
      <c r="A2417" s="2" t="s">
        <v>203</v>
      </c>
      <c r="B2417" s="2" t="s">
        <v>90</v>
      </c>
      <c r="C2417" s="3"/>
      <c r="D2417" s="3"/>
      <c r="E2417" s="3"/>
      <c r="F2417" s="3"/>
      <c r="G2417" s="3"/>
      <c r="H2417" s="3"/>
      <c r="I2417" s="3"/>
      <c r="J2417" s="3" t="str">
        <f t="shared" si="78"/>
        <v/>
      </c>
      <c r="K2417" s="3"/>
      <c r="L2417" s="3">
        <f t="array" ref="L2417">(IF(ISERROR(INDEX(Table34[Out-of-school adolescents (%) - lower secondary],MATCH(MAX(IF(Table34[Country]=B2417,Table34[Year],0)),IF(Table34[Country]=B2417,Table34[Year],"")))),"",INDEX(Table34[Out-of-school adolescents (%) - lower secondary],MATCH(MAX(IF(Table34[Country]=B2417,Table34[Year],0)),IF(Table34[Country]=B2417,Table34[Year],"")))*100))</f>
        <v>0.13525000000000001</v>
      </c>
      <c r="M2417" s="3">
        <f t="shared" si="79"/>
        <v>0.13525000000000001</v>
      </c>
    </row>
    <row r="2418" spans="1:13" ht="40.799999999999997" x14ac:dyDescent="0.25">
      <c r="A2418" s="2" t="s">
        <v>203</v>
      </c>
      <c r="B2418" s="2" t="s">
        <v>91</v>
      </c>
      <c r="C2418" s="4"/>
      <c r="D2418" s="4"/>
      <c r="E2418" s="4"/>
      <c r="F2418" s="4"/>
      <c r="G2418" s="6">
        <v>3.9301200000000001</v>
      </c>
      <c r="H2418" s="4"/>
      <c r="I2418" s="4"/>
      <c r="J2418" s="4">
        <f t="shared" ref="J2418:J2481" si="80">IFERROR(LOOKUP(2,1/(C2418:I2418&lt;&gt;""),C2418:I2418),"")</f>
        <v>3.9301200000000001</v>
      </c>
      <c r="K2418" s="4"/>
      <c r="L2418" s="4">
        <f t="array" ref="L2418">(IF(ISERROR(INDEX(Table34[Out-of-school adolescents (%) - lower secondary],MATCH(MAX(IF(Table34[Country]=B2418,Table34[Year],0)),IF(Table34[Country]=B2418,Table34[Year],"")))),"",INDEX(Table34[Out-of-school adolescents (%) - lower secondary],MATCH(MAX(IF(Table34[Country]=B2418,Table34[Year],0)),IF(Table34[Country]=B2418,Table34[Year],"")))*100))</f>
        <v>2.9294600000000002</v>
      </c>
      <c r="M2418" s="4">
        <f t="shared" ref="M2418:M2481" si="81">IF(ISNUMBER(J2418),J2418,IF(ISNUMBER(K2418),K2418,IF(ISBLANK(L2418),"",L2418)))</f>
        <v>3.9301200000000001</v>
      </c>
    </row>
    <row r="2419" spans="1:13" ht="40.799999999999997" x14ac:dyDescent="0.25">
      <c r="A2419" s="2" t="s">
        <v>203</v>
      </c>
      <c r="B2419" s="2" t="s">
        <v>92</v>
      </c>
      <c r="C2419" s="3"/>
      <c r="D2419" s="3"/>
      <c r="E2419" s="3"/>
      <c r="F2419" s="3"/>
      <c r="G2419" s="3"/>
      <c r="H2419" s="3"/>
      <c r="I2419" s="3"/>
      <c r="J2419" s="3" t="str">
        <f t="shared" si="80"/>
        <v/>
      </c>
      <c r="K2419" s="3"/>
      <c r="L2419" s="3" t="str">
        <f t="array" ref="L2419">(IF(ISERROR(INDEX(Table34[Out-of-school adolescents (%) - lower secondary],MATCH(MAX(IF(Table34[Country]=B2419,Table34[Year],0)),IF(Table34[Country]=B2419,Table34[Year],"")))),"",INDEX(Table34[Out-of-school adolescents (%) - lower secondary],MATCH(MAX(IF(Table34[Country]=B2419,Table34[Year],0)),IF(Table34[Country]=B2419,Table34[Year],"")))*100))</f>
        <v/>
      </c>
      <c r="M2419" s="3" t="str">
        <f t="shared" si="81"/>
        <v/>
      </c>
    </row>
    <row r="2420" spans="1:13" ht="40.799999999999997" x14ac:dyDescent="0.25">
      <c r="A2420" s="2" t="s">
        <v>203</v>
      </c>
      <c r="B2420" s="2" t="s">
        <v>93</v>
      </c>
      <c r="C2420" s="4"/>
      <c r="D2420" s="4"/>
      <c r="E2420" s="4"/>
      <c r="F2420" s="4"/>
      <c r="G2420" s="4"/>
      <c r="H2420" s="4"/>
      <c r="I2420" s="4"/>
      <c r="J2420" s="4" t="str">
        <f t="shared" si="80"/>
        <v/>
      </c>
      <c r="K2420" s="4"/>
      <c r="L2420" s="4" t="str">
        <f t="array" ref="L2420">(IF(ISERROR(INDEX(Table34[Out-of-school adolescents (%) - lower secondary],MATCH(MAX(IF(Table34[Country]=B2420,Table34[Year],0)),IF(Table34[Country]=B2420,Table34[Year],"")))),"",INDEX(Table34[Out-of-school adolescents (%) - lower secondary],MATCH(MAX(IF(Table34[Country]=B2420,Table34[Year],0)),IF(Table34[Country]=B2420,Table34[Year],"")))*100))</f>
        <v/>
      </c>
      <c r="M2420" s="4" t="str">
        <f t="shared" si="81"/>
        <v/>
      </c>
    </row>
    <row r="2421" spans="1:13" ht="40.799999999999997" x14ac:dyDescent="0.25">
      <c r="A2421" s="2" t="s">
        <v>203</v>
      </c>
      <c r="B2421" s="2" t="s">
        <v>94</v>
      </c>
      <c r="C2421" s="3"/>
      <c r="D2421" s="3"/>
      <c r="E2421" s="5">
        <v>1.1041000000000001</v>
      </c>
      <c r="F2421" s="3"/>
      <c r="G2421" s="3"/>
      <c r="H2421" s="3"/>
      <c r="I2421" s="3"/>
      <c r="J2421" s="3">
        <f t="shared" si="80"/>
        <v>1.1041000000000001</v>
      </c>
      <c r="K2421" s="3"/>
      <c r="L2421" s="3">
        <f t="array" ref="L2421">(IF(ISERROR(INDEX(Table34[Out-of-school adolescents (%) - lower secondary],MATCH(MAX(IF(Table34[Country]=B2421,Table34[Year],0)),IF(Table34[Country]=B2421,Table34[Year],"")))),"",INDEX(Table34[Out-of-school adolescents (%) - lower secondary],MATCH(MAX(IF(Table34[Country]=B2421,Table34[Year],0)),IF(Table34[Country]=B2421,Table34[Year],"")))*100))</f>
        <v>1.8043500000000001</v>
      </c>
      <c r="M2421" s="3">
        <f t="shared" si="81"/>
        <v>1.1041000000000001</v>
      </c>
    </row>
    <row r="2422" spans="1:13" ht="40.799999999999997" x14ac:dyDescent="0.25">
      <c r="A2422" s="2" t="s">
        <v>203</v>
      </c>
      <c r="B2422" s="2" t="s">
        <v>95</v>
      </c>
      <c r="C2422" s="4"/>
      <c r="D2422" s="4"/>
      <c r="E2422" s="6">
        <v>21.542100000000001</v>
      </c>
      <c r="F2422" s="4"/>
      <c r="G2422" s="4"/>
      <c r="H2422" s="4"/>
      <c r="I2422" s="4"/>
      <c r="J2422" s="4">
        <f t="shared" si="80"/>
        <v>21.542100000000001</v>
      </c>
      <c r="K2422" s="4"/>
      <c r="L2422" s="4">
        <f t="array" ref="L2422">(IF(ISERROR(INDEX(Table34[Out-of-school adolescents (%) - lower secondary],MATCH(MAX(IF(Table34[Country]=B2422,Table34[Year],0)),IF(Table34[Country]=B2422,Table34[Year],"")))),"",INDEX(Table34[Out-of-school adolescents (%) - lower secondary],MATCH(MAX(IF(Table34[Country]=B2422,Table34[Year],0)),IF(Table34[Country]=B2422,Table34[Year],"")))*100))</f>
        <v>21.305730000000001</v>
      </c>
      <c r="M2422" s="4">
        <f t="shared" si="81"/>
        <v>21.542100000000001</v>
      </c>
    </row>
    <row r="2423" spans="1:13" ht="40.799999999999997" x14ac:dyDescent="0.25">
      <c r="A2423" s="2" t="s">
        <v>203</v>
      </c>
      <c r="B2423" s="2" t="s">
        <v>96</v>
      </c>
      <c r="C2423" s="3"/>
      <c r="D2423" s="3"/>
      <c r="E2423" s="3"/>
      <c r="F2423" s="3"/>
      <c r="G2423" s="3"/>
      <c r="H2423" s="3"/>
      <c r="I2423" s="3"/>
      <c r="J2423" s="3" t="str">
        <f t="shared" si="80"/>
        <v/>
      </c>
      <c r="K2423" s="3"/>
      <c r="L2423" s="3" t="str">
        <f t="array" ref="L2423">(IF(ISBLANK(INDEX(Table34[Out-of-school adolescents (%) - lower secondary],MATCH(MAX(IF(Table34[Country]=B2423,Table34[Year],0)),IF(Table34[Country]=B2423,Table34[Year],"")))),"",INDEX(Table34[Out-of-school adolescents (%) - lower secondary],MATCH(MAX(IF(Table34[Country]=B2423,Table34[Year],0)),IF(Table34[Country]=B2423,Table34[Year],"")))*100))</f>
        <v/>
      </c>
      <c r="M2423" s="3" t="str">
        <f t="shared" si="81"/>
        <v/>
      </c>
    </row>
    <row r="2424" spans="1:13" ht="40.799999999999997" x14ac:dyDescent="0.25">
      <c r="A2424" s="2" t="s">
        <v>203</v>
      </c>
      <c r="B2424" s="2" t="s">
        <v>97</v>
      </c>
      <c r="C2424" s="4"/>
      <c r="D2424" s="4"/>
      <c r="E2424" s="4"/>
      <c r="F2424" s="4"/>
      <c r="G2424" s="4"/>
      <c r="H2424" s="4"/>
      <c r="I2424" s="4"/>
      <c r="J2424" s="4" t="str">
        <f t="shared" si="80"/>
        <v/>
      </c>
      <c r="K2424" s="4"/>
      <c r="L2424" s="4" t="str">
        <f t="array" ref="L2424">(IF(ISERROR(INDEX(Table34[Out-of-school adolescents (%) - lower secondary],MATCH(MAX(IF(Table34[Country]=B2424,Table34[Year],0)),IF(Table34[Country]=B2424,Table34[Year],"")))),"",INDEX(Table34[Out-of-school adolescents (%) - lower secondary],MATCH(MAX(IF(Table34[Country]=B2424,Table34[Year],0)),IF(Table34[Country]=B2424,Table34[Year],"")))*100))</f>
        <v/>
      </c>
      <c r="M2424" s="4" t="str">
        <f t="shared" si="81"/>
        <v/>
      </c>
    </row>
    <row r="2425" spans="1:13" ht="40.799999999999997" x14ac:dyDescent="0.25">
      <c r="A2425" s="2" t="s">
        <v>203</v>
      </c>
      <c r="B2425" s="2" t="s">
        <v>98</v>
      </c>
      <c r="C2425" s="3"/>
      <c r="D2425" s="3"/>
      <c r="E2425" s="3"/>
      <c r="F2425" s="3"/>
      <c r="G2425" s="5">
        <v>13.02364</v>
      </c>
      <c r="H2425" s="3"/>
      <c r="I2425" s="3"/>
      <c r="J2425" s="3">
        <f t="shared" si="80"/>
        <v>13.02364</v>
      </c>
      <c r="K2425" s="3"/>
      <c r="L2425" s="3" t="str">
        <f t="array" ref="L2425">(IF(ISERROR(INDEX(Table34[Out-of-school adolescents (%) - lower secondary],MATCH(MAX(IF(Table34[Country]=B2425,Table34[Year],0)),IF(Table34[Country]=B2425,Table34[Year],"")))),"",INDEX(Table34[Out-of-school adolescents (%) - lower secondary],MATCH(MAX(IF(Table34[Country]=B2425,Table34[Year],0)),IF(Table34[Country]=B2425,Table34[Year],"")))*100))</f>
        <v/>
      </c>
      <c r="M2425" s="3">
        <f t="shared" si="81"/>
        <v>13.02364</v>
      </c>
    </row>
    <row r="2426" spans="1:13" ht="40.799999999999997" x14ac:dyDescent="0.25">
      <c r="A2426" s="2" t="s">
        <v>203</v>
      </c>
      <c r="B2426" s="2" t="s">
        <v>99</v>
      </c>
      <c r="C2426" s="4"/>
      <c r="D2426" s="4"/>
      <c r="E2426" s="4"/>
      <c r="F2426" s="6">
        <v>18.513739999999999</v>
      </c>
      <c r="G2426" s="4"/>
      <c r="H2426" s="4"/>
      <c r="I2426" s="4"/>
      <c r="J2426" s="4">
        <f t="shared" si="80"/>
        <v>18.513739999999999</v>
      </c>
      <c r="K2426" s="4"/>
      <c r="L2426" s="4">
        <f t="array" ref="L2426">(IF(ISERROR(INDEX(Table34[Out-of-school adolescents (%) - lower secondary],MATCH(MAX(IF(Table34[Country]=B2426,Table34[Year],0)),IF(Table34[Country]=B2426,Table34[Year],"")))),"",INDEX(Table34[Out-of-school adolescents (%) - lower secondary],MATCH(MAX(IF(Table34[Country]=B2426,Table34[Year],0)),IF(Table34[Country]=B2426,Table34[Year],"")))*100))</f>
        <v>14.63904</v>
      </c>
      <c r="M2426" s="4">
        <f t="shared" si="81"/>
        <v>18.513739999999999</v>
      </c>
    </row>
    <row r="2427" spans="1:13" ht="40.799999999999997" x14ac:dyDescent="0.25">
      <c r="A2427" s="2" t="s">
        <v>203</v>
      </c>
      <c r="B2427" s="2" t="s">
        <v>100</v>
      </c>
      <c r="C2427" s="3"/>
      <c r="D2427" s="3"/>
      <c r="E2427" s="3"/>
      <c r="F2427" s="3"/>
      <c r="G2427" s="3"/>
      <c r="H2427" s="3"/>
      <c r="I2427" s="3"/>
      <c r="J2427" s="3" t="str">
        <f t="shared" si="80"/>
        <v/>
      </c>
      <c r="K2427" s="3"/>
      <c r="L2427" s="3" t="str">
        <f t="array" ref="L2427">(IF(ISERROR(INDEX(Table34[Out-of-school adolescents (%) - lower secondary],MATCH(MAX(IF(Table34[Country]=B2427,Table34[Year],0)),IF(Table34[Country]=B2427,Table34[Year],"")))),"",INDEX(Table34[Out-of-school adolescents (%) - lower secondary],MATCH(MAX(IF(Table34[Country]=B2427,Table34[Year],0)),IF(Table34[Country]=B2427,Table34[Year],"")))*100))</f>
        <v/>
      </c>
      <c r="M2427" s="3" t="str">
        <f t="shared" si="81"/>
        <v/>
      </c>
    </row>
    <row r="2428" spans="1:13" ht="40.799999999999997" x14ac:dyDescent="0.25">
      <c r="A2428" s="2" t="s">
        <v>203</v>
      </c>
      <c r="B2428" s="2" t="s">
        <v>101</v>
      </c>
      <c r="C2428" s="4"/>
      <c r="D2428" s="4"/>
      <c r="E2428" s="4"/>
      <c r="F2428" s="4"/>
      <c r="G2428" s="4"/>
      <c r="H2428" s="4"/>
      <c r="I2428" s="4"/>
      <c r="J2428" s="4" t="str">
        <f t="shared" si="80"/>
        <v/>
      </c>
      <c r="K2428" s="4"/>
      <c r="L2428" s="4" t="str">
        <f t="array" ref="L2428">(IF(ISERROR(INDEX(Table34[Out-of-school adolescents (%) - lower secondary],MATCH(MAX(IF(Table34[Country]=B2428,Table34[Year],0)),IF(Table34[Country]=B2428,Table34[Year],"")))),"",INDEX(Table34[Out-of-school adolescents (%) - lower secondary],MATCH(MAX(IF(Table34[Country]=B2428,Table34[Year],0)),IF(Table34[Country]=B2428,Table34[Year],"")))*100))</f>
        <v/>
      </c>
      <c r="M2428" s="4" t="str">
        <f t="shared" si="81"/>
        <v/>
      </c>
    </row>
    <row r="2429" spans="1:13" ht="40.799999999999997" x14ac:dyDescent="0.25">
      <c r="A2429" s="2" t="s">
        <v>203</v>
      </c>
      <c r="B2429" s="2" t="s">
        <v>102</v>
      </c>
      <c r="C2429" s="3"/>
      <c r="D2429" s="3"/>
      <c r="E2429" s="3"/>
      <c r="F2429" s="3"/>
      <c r="G2429" s="3"/>
      <c r="H2429" s="3"/>
      <c r="I2429" s="3"/>
      <c r="J2429" s="3" t="str">
        <f t="shared" si="80"/>
        <v/>
      </c>
      <c r="K2429" s="3"/>
      <c r="L2429" s="3" t="str">
        <f t="array" ref="L2429">(IF(ISBLANK(INDEX(Table34[Out-of-school adolescents (%) - lower secondary],MATCH(MAX(IF(Table34[Country]=B2429,Table34[Year],0)),IF(Table34[Country]=B2429,Table34[Year],"")))),"",INDEX(Table34[Out-of-school adolescents (%) - lower secondary],MATCH(MAX(IF(Table34[Country]=B2429,Table34[Year],0)),IF(Table34[Country]=B2429,Table34[Year],"")))*100))</f>
        <v/>
      </c>
      <c r="M2429" s="3" t="str">
        <f t="shared" si="81"/>
        <v/>
      </c>
    </row>
    <row r="2430" spans="1:13" ht="40.799999999999997" x14ac:dyDescent="0.25">
      <c r="A2430" s="2" t="s">
        <v>203</v>
      </c>
      <c r="B2430" s="2" t="s">
        <v>103</v>
      </c>
      <c r="C2430" s="4"/>
      <c r="D2430" s="4"/>
      <c r="E2430" s="4"/>
      <c r="F2430" s="4"/>
      <c r="G2430" s="4"/>
      <c r="H2430" s="4"/>
      <c r="I2430" s="4"/>
      <c r="J2430" s="4" t="str">
        <f t="shared" si="80"/>
        <v/>
      </c>
      <c r="K2430" s="4"/>
      <c r="L2430" s="4" t="str">
        <f t="array" ref="L2430">(IF(ISBLANK(INDEX(Table34[Out-of-school adolescents (%) - lower secondary],MATCH(MAX(IF(Table34[Country]=B2430,Table34[Year],0)),IF(Table34[Country]=B2430,Table34[Year],"")))),"",INDEX(Table34[Out-of-school adolescents (%) - lower secondary],MATCH(MAX(IF(Table34[Country]=B2430,Table34[Year],0)),IF(Table34[Country]=B2430,Table34[Year],"")))*100))</f>
        <v/>
      </c>
      <c r="M2430" s="4" t="str">
        <f t="shared" si="81"/>
        <v/>
      </c>
    </row>
    <row r="2431" spans="1:13" ht="40.799999999999997" x14ac:dyDescent="0.25">
      <c r="A2431" s="2" t="s">
        <v>203</v>
      </c>
      <c r="B2431" s="2" t="s">
        <v>104</v>
      </c>
      <c r="C2431" s="3"/>
      <c r="D2431" s="3"/>
      <c r="E2431" s="3"/>
      <c r="F2431" s="3"/>
      <c r="G2431" s="3"/>
      <c r="H2431" s="3"/>
      <c r="I2431" s="3"/>
      <c r="J2431" s="3" t="str">
        <f t="shared" si="80"/>
        <v/>
      </c>
      <c r="K2431" s="3"/>
      <c r="L2431" s="3" t="str">
        <f t="array" ref="L2431">(IF(ISERROR(INDEX(Table34[Out-of-school adolescents (%) - lower secondary],MATCH(MAX(IF(Table34[Country]=B2431,Table34[Year],0)),IF(Table34[Country]=B2431,Table34[Year],"")))),"",INDEX(Table34[Out-of-school adolescents (%) - lower secondary],MATCH(MAX(IF(Table34[Country]=B2431,Table34[Year],0)),IF(Table34[Country]=B2431,Table34[Year],"")))*100))</f>
        <v/>
      </c>
      <c r="M2431" s="3" t="str">
        <f t="shared" si="81"/>
        <v/>
      </c>
    </row>
    <row r="2432" spans="1:13" ht="40.799999999999997" x14ac:dyDescent="0.25">
      <c r="A2432" s="2" t="s">
        <v>203</v>
      </c>
      <c r="B2432" s="2" t="s">
        <v>105</v>
      </c>
      <c r="C2432" s="6">
        <v>17.768439999999998</v>
      </c>
      <c r="D2432" s="4"/>
      <c r="E2432" s="4"/>
      <c r="F2432" s="4"/>
      <c r="G2432" s="4"/>
      <c r="H2432" s="4"/>
      <c r="I2432" s="4"/>
      <c r="J2432" s="4">
        <f t="shared" si="80"/>
        <v>17.768439999999998</v>
      </c>
      <c r="K2432" s="4"/>
      <c r="L2432" s="4">
        <f t="array" ref="L2432">(IF(ISERROR(INDEX(Table34[Out-of-school adolescents (%) - lower secondary],MATCH(MAX(IF(Table34[Country]=B2432,Table34[Year],0)),IF(Table34[Country]=B2432,Table34[Year],"")))),"",INDEX(Table34[Out-of-school adolescents (%) - lower secondary],MATCH(MAX(IF(Table34[Country]=B2432,Table34[Year],0)),IF(Table34[Country]=B2432,Table34[Year],"")))*100))</f>
        <v>7.8455499999999994</v>
      </c>
      <c r="M2432" s="4">
        <f t="shared" si="81"/>
        <v>17.768439999999998</v>
      </c>
    </row>
    <row r="2433" spans="1:13" ht="40.799999999999997" x14ac:dyDescent="0.25">
      <c r="A2433" s="2" t="s">
        <v>203</v>
      </c>
      <c r="B2433" s="2" t="s">
        <v>106</v>
      </c>
      <c r="C2433" s="3"/>
      <c r="D2433" s="3"/>
      <c r="E2433" s="3"/>
      <c r="F2433" s="3"/>
      <c r="G2433" s="3"/>
      <c r="H2433" s="3"/>
      <c r="I2433" s="3"/>
      <c r="J2433" s="3" t="str">
        <f t="shared" si="80"/>
        <v/>
      </c>
      <c r="K2433" s="3"/>
      <c r="L2433" s="3" t="str">
        <f t="array" ref="L2433">(IF(ISERROR(INDEX(Table34[Out-of-school adolescents (%) - lower secondary],MATCH(MAX(IF(Table34[Country]=B2433,Table34[Year],0)),IF(Table34[Country]=B2433,Table34[Year],"")))),"",INDEX(Table34[Out-of-school adolescents (%) - lower secondary],MATCH(MAX(IF(Table34[Country]=B2433,Table34[Year],0)),IF(Table34[Country]=B2433,Table34[Year],"")))*100))</f>
        <v/>
      </c>
      <c r="M2433" s="3" t="str">
        <f t="shared" si="81"/>
        <v/>
      </c>
    </row>
    <row r="2434" spans="1:13" ht="40.799999999999997" x14ac:dyDescent="0.25">
      <c r="A2434" s="2" t="s">
        <v>203</v>
      </c>
      <c r="B2434" s="2" t="s">
        <v>107</v>
      </c>
      <c r="C2434" s="4"/>
      <c r="D2434" s="4"/>
      <c r="E2434" s="4"/>
      <c r="F2434" s="4"/>
      <c r="G2434" s="4"/>
      <c r="H2434" s="4"/>
      <c r="I2434" s="4"/>
      <c r="J2434" s="4" t="str">
        <f t="shared" si="80"/>
        <v/>
      </c>
      <c r="K2434" s="4"/>
      <c r="L2434" s="4" t="str">
        <f t="array" ref="L2434">(IF(ISERROR(INDEX(Table34[Out-of-school adolescents (%) - lower secondary],MATCH(MAX(IF(Table34[Country]=B2434,Table34[Year],0)),IF(Table34[Country]=B2434,Table34[Year],"")))),"",INDEX(Table34[Out-of-school adolescents (%) - lower secondary],MATCH(MAX(IF(Table34[Country]=B2434,Table34[Year],0)),IF(Table34[Country]=B2434,Table34[Year],"")))*100))</f>
        <v/>
      </c>
      <c r="M2434" s="4" t="str">
        <f t="shared" si="81"/>
        <v/>
      </c>
    </row>
    <row r="2435" spans="1:13" ht="40.799999999999997" x14ac:dyDescent="0.25">
      <c r="A2435" s="2" t="s">
        <v>203</v>
      </c>
      <c r="B2435" s="2" t="s">
        <v>108</v>
      </c>
      <c r="C2435" s="3"/>
      <c r="D2435" s="3"/>
      <c r="E2435" s="3"/>
      <c r="F2435" s="5">
        <v>56.757849999999998</v>
      </c>
      <c r="G2435" s="3"/>
      <c r="H2435" s="3"/>
      <c r="I2435" s="3"/>
      <c r="J2435" s="3">
        <f t="shared" si="80"/>
        <v>56.757849999999998</v>
      </c>
      <c r="K2435" s="3"/>
      <c r="L2435" s="3">
        <f t="array" ref="L2435">(IF(ISERROR(INDEX(Table34[Out-of-school adolescents (%) - lower secondary],MATCH(MAX(IF(Table34[Country]=B2435,Table34[Year],0)),IF(Table34[Country]=B2435,Table34[Year],"")))),"",INDEX(Table34[Out-of-school adolescents (%) - lower secondary],MATCH(MAX(IF(Table34[Country]=B2435,Table34[Year],0)),IF(Table34[Country]=B2435,Table34[Year],"")))*100))</f>
        <v>57.015479999999997</v>
      </c>
      <c r="M2435" s="3">
        <f t="shared" si="81"/>
        <v>56.757849999999998</v>
      </c>
    </row>
    <row r="2436" spans="1:13" ht="40.799999999999997" x14ac:dyDescent="0.25">
      <c r="A2436" s="2" t="s">
        <v>203</v>
      </c>
      <c r="B2436" s="2" t="s">
        <v>109</v>
      </c>
      <c r="C2436" s="4"/>
      <c r="D2436" s="4"/>
      <c r="E2436" s="4"/>
      <c r="F2436" s="4"/>
      <c r="G2436" s="4"/>
      <c r="H2436" s="4"/>
      <c r="I2436" s="4"/>
      <c r="J2436" s="4" t="str">
        <f t="shared" si="80"/>
        <v/>
      </c>
      <c r="K2436" s="4"/>
      <c r="L2436" s="4" t="str">
        <f t="array" ref="L2436">(IF(ISBLANK(INDEX(Table34[Out-of-school adolescents (%) - lower secondary],MATCH(MAX(IF(Table34[Country]=B2436,Table34[Year],0)),IF(Table34[Country]=B2436,Table34[Year],"")))),"",INDEX(Table34[Out-of-school adolescents (%) - lower secondary],MATCH(MAX(IF(Table34[Country]=B2436,Table34[Year],0)),IF(Table34[Country]=B2436,Table34[Year],"")))*100))</f>
        <v/>
      </c>
      <c r="M2436" s="4" t="str">
        <f t="shared" si="81"/>
        <v/>
      </c>
    </row>
    <row r="2437" spans="1:13" ht="40.799999999999997" x14ac:dyDescent="0.25">
      <c r="A2437" s="2" t="s">
        <v>203</v>
      </c>
      <c r="B2437" s="2" t="s">
        <v>110</v>
      </c>
      <c r="C2437" s="3"/>
      <c r="D2437" s="3"/>
      <c r="E2437" s="3"/>
      <c r="F2437" s="3"/>
      <c r="G2437" s="3"/>
      <c r="H2437" s="3"/>
      <c r="I2437" s="3"/>
      <c r="J2437" s="3" t="str">
        <f t="shared" si="80"/>
        <v/>
      </c>
      <c r="K2437" s="3"/>
      <c r="L2437" s="3" t="str">
        <f t="array" ref="L2437">(IF(ISERROR(INDEX(Table34[Out-of-school adolescents (%) - lower secondary],MATCH(MAX(IF(Table34[Country]=B2437,Table34[Year],0)),IF(Table34[Country]=B2437,Table34[Year],"")))),"",INDEX(Table34[Out-of-school adolescents (%) - lower secondary],MATCH(MAX(IF(Table34[Country]=B2437,Table34[Year],0)),IF(Table34[Country]=B2437,Table34[Year],"")))*100))</f>
        <v/>
      </c>
      <c r="M2437" s="3" t="str">
        <f t="shared" si="81"/>
        <v/>
      </c>
    </row>
    <row r="2438" spans="1:13" ht="40.799999999999997" x14ac:dyDescent="0.25">
      <c r="A2438" s="2" t="s">
        <v>203</v>
      </c>
      <c r="B2438" s="2" t="s">
        <v>111</v>
      </c>
      <c r="C2438" s="4"/>
      <c r="D2438" s="4"/>
      <c r="E2438" s="4"/>
      <c r="F2438" s="4"/>
      <c r="G2438" s="4"/>
      <c r="H2438" s="4"/>
      <c r="I2438" s="4"/>
      <c r="J2438" s="4" t="str">
        <f t="shared" si="80"/>
        <v/>
      </c>
      <c r="K2438" s="4"/>
      <c r="L2438" s="4">
        <f t="array" ref="L2438">(IF(ISERROR(INDEX(Table34[Out-of-school adolescents (%) - lower secondary],MATCH(MAX(IF(Table34[Country]=B2438,Table34[Year],0)),IF(Table34[Country]=B2438,Table34[Year],"")))),"",INDEX(Table34[Out-of-school adolescents (%) - lower secondary],MATCH(MAX(IF(Table34[Country]=B2438,Table34[Year],0)),IF(Table34[Country]=B2438,Table34[Year],"")))*100))</f>
        <v>27.999960000000002</v>
      </c>
      <c r="M2438" s="4">
        <f t="shared" si="81"/>
        <v>27.999960000000002</v>
      </c>
    </row>
    <row r="2439" spans="1:13" ht="40.799999999999997" x14ac:dyDescent="0.25">
      <c r="A2439" s="2" t="s">
        <v>203</v>
      </c>
      <c r="B2439" s="2" t="s">
        <v>112</v>
      </c>
      <c r="C2439" s="3"/>
      <c r="D2439" s="3"/>
      <c r="E2439" s="3"/>
      <c r="F2439" s="3"/>
      <c r="G2439" s="3"/>
      <c r="H2439" s="3"/>
      <c r="I2439" s="3"/>
      <c r="J2439" s="3" t="str">
        <f t="shared" si="80"/>
        <v/>
      </c>
      <c r="K2439" s="3"/>
      <c r="L2439" s="3" t="str">
        <f t="array" ref="L2439">(IF(ISERROR(INDEX(Table34[Out-of-school adolescents (%) - lower secondary],MATCH(MAX(IF(Table34[Country]=B2439,Table34[Year],0)),IF(Table34[Country]=B2439,Table34[Year],"")))),"",INDEX(Table34[Out-of-school adolescents (%) - lower secondary],MATCH(MAX(IF(Table34[Country]=B2439,Table34[Year],0)),IF(Table34[Country]=B2439,Table34[Year],"")))*100))</f>
        <v/>
      </c>
      <c r="M2439" s="3" t="str">
        <f t="shared" si="81"/>
        <v/>
      </c>
    </row>
    <row r="2440" spans="1:13" ht="40.799999999999997" x14ac:dyDescent="0.25">
      <c r="A2440" s="2" t="s">
        <v>203</v>
      </c>
      <c r="B2440" s="2" t="s">
        <v>113</v>
      </c>
      <c r="C2440" s="4"/>
      <c r="D2440" s="4"/>
      <c r="E2440" s="4"/>
      <c r="F2440" s="4"/>
      <c r="G2440" s="4"/>
      <c r="H2440" s="4"/>
      <c r="I2440" s="4"/>
      <c r="J2440" s="4" t="str">
        <f t="shared" si="80"/>
        <v/>
      </c>
      <c r="K2440" s="4"/>
      <c r="L2440" s="4">
        <f t="array" ref="L2440">(IF(ISERROR(INDEX(Table34[Out-of-school adolescents (%) - lower secondary],MATCH(MAX(IF(Table34[Country]=B2440,Table34[Year],0)),IF(Table34[Country]=B2440,Table34[Year],"")))),"",INDEX(Table34[Out-of-school adolescents (%) - lower secondary],MATCH(MAX(IF(Table34[Country]=B2440,Table34[Year],0)),IF(Table34[Country]=B2440,Table34[Year],"")))*100))</f>
        <v>6.9351399999999996</v>
      </c>
      <c r="M2440" s="4">
        <f t="shared" si="81"/>
        <v>6.9351399999999996</v>
      </c>
    </row>
    <row r="2441" spans="1:13" ht="40.799999999999997" x14ac:dyDescent="0.25">
      <c r="A2441" s="2" t="s">
        <v>203</v>
      </c>
      <c r="B2441" s="2" t="s">
        <v>114</v>
      </c>
      <c r="C2441" s="3"/>
      <c r="D2441" s="3"/>
      <c r="E2441" s="3"/>
      <c r="F2441" s="3"/>
      <c r="G2441" s="3"/>
      <c r="H2441" s="3"/>
      <c r="I2441" s="3"/>
      <c r="J2441" s="3" t="str">
        <f t="shared" si="80"/>
        <v/>
      </c>
      <c r="K2441" s="3"/>
      <c r="L2441" s="3" t="str">
        <f t="array" ref="L2441">(IF(ISERROR(INDEX(Table34[Out-of-school adolescents (%) - lower secondary],MATCH(MAX(IF(Table34[Country]=B2441,Table34[Year],0)),IF(Table34[Country]=B2441,Table34[Year],"")))),"",INDEX(Table34[Out-of-school adolescents (%) - lower secondary],MATCH(MAX(IF(Table34[Country]=B2441,Table34[Year],0)),IF(Table34[Country]=B2441,Table34[Year],"")))*100))</f>
        <v/>
      </c>
      <c r="M2441" s="3" t="str">
        <f t="shared" si="81"/>
        <v/>
      </c>
    </row>
    <row r="2442" spans="1:13" ht="40.799999999999997" x14ac:dyDescent="0.25">
      <c r="A2442" s="2" t="s">
        <v>203</v>
      </c>
      <c r="B2442" s="2" t="s">
        <v>115</v>
      </c>
      <c r="C2442" s="4"/>
      <c r="D2442" s="4"/>
      <c r="E2442" s="4"/>
      <c r="F2442" s="4"/>
      <c r="G2442" s="4"/>
      <c r="H2442" s="4"/>
      <c r="I2442" s="4"/>
      <c r="J2442" s="4" t="str">
        <f t="shared" si="80"/>
        <v/>
      </c>
      <c r="K2442" s="4"/>
      <c r="L2442" s="4" t="str">
        <f t="array" ref="L2442">(IF(ISERROR(INDEX(Table34[Out-of-school adolescents (%) - lower secondary],MATCH(MAX(IF(Table34[Country]=B2442,Table34[Year],0)),IF(Table34[Country]=B2442,Table34[Year],"")))),"",INDEX(Table34[Out-of-school adolescents (%) - lower secondary],MATCH(MAX(IF(Table34[Country]=B2442,Table34[Year],0)),IF(Table34[Country]=B2442,Table34[Year],"")))*100))</f>
        <v/>
      </c>
      <c r="M2442" s="4" t="str">
        <f t="shared" si="81"/>
        <v/>
      </c>
    </row>
    <row r="2443" spans="1:13" ht="40.799999999999997" x14ac:dyDescent="0.25">
      <c r="A2443" s="2" t="s">
        <v>203</v>
      </c>
      <c r="B2443" s="2" t="s">
        <v>116</v>
      </c>
      <c r="C2443" s="3"/>
      <c r="D2443" s="3"/>
      <c r="E2443" s="3"/>
      <c r="F2443" s="3"/>
      <c r="G2443" s="3"/>
      <c r="H2443" s="3"/>
      <c r="I2443" s="3"/>
      <c r="J2443" s="3" t="str">
        <f t="shared" si="80"/>
        <v/>
      </c>
      <c r="K2443" s="3"/>
      <c r="L2443" s="3">
        <f t="array" ref="L2443">(IF(ISERROR(INDEX(Table34[Out-of-school adolescents (%) - lower secondary],MATCH(MAX(IF(Table34[Country]=B2443,Table34[Year],0)),IF(Table34[Country]=B2443,Table34[Year],"")))),"",INDEX(Table34[Out-of-school adolescents (%) - lower secondary],MATCH(MAX(IF(Table34[Country]=B2443,Table34[Year],0)),IF(Table34[Country]=B2443,Table34[Year],"")))*100))</f>
        <v>0.70597999999999994</v>
      </c>
      <c r="M2443" s="3">
        <f t="shared" si="81"/>
        <v>0.70597999999999994</v>
      </c>
    </row>
    <row r="2444" spans="1:13" ht="40.799999999999997" x14ac:dyDescent="0.25">
      <c r="A2444" s="2" t="s">
        <v>203</v>
      </c>
      <c r="B2444" s="2" t="s">
        <v>117</v>
      </c>
      <c r="C2444" s="4"/>
      <c r="D2444" s="4"/>
      <c r="E2444" s="4"/>
      <c r="F2444" s="6">
        <v>0.29715000000000003</v>
      </c>
      <c r="G2444" s="4"/>
      <c r="H2444" s="4"/>
      <c r="I2444" s="4"/>
      <c r="J2444" s="4">
        <f t="shared" si="80"/>
        <v>0.29715000000000003</v>
      </c>
      <c r="K2444" s="4"/>
      <c r="L2444" s="4">
        <f t="array" ref="L2444">(IF(ISERROR(INDEX(Table34[Out-of-school adolescents (%) - lower secondary],MATCH(MAX(IF(Table34[Country]=B2444,Table34[Year],0)),IF(Table34[Country]=B2444,Table34[Year],"")))),"",INDEX(Table34[Out-of-school adolescents (%) - lower secondary],MATCH(MAX(IF(Table34[Country]=B2444,Table34[Year],0)),IF(Table34[Country]=B2444,Table34[Year],"")))*100))</f>
        <v>3.1400499999999996</v>
      </c>
      <c r="M2444" s="4">
        <f t="shared" si="81"/>
        <v>0.29715000000000003</v>
      </c>
    </row>
    <row r="2445" spans="1:13" ht="40.799999999999997" x14ac:dyDescent="0.25">
      <c r="A2445" s="2" t="s">
        <v>203</v>
      </c>
      <c r="B2445" s="2" t="s">
        <v>118</v>
      </c>
      <c r="C2445" s="3"/>
      <c r="D2445" s="3"/>
      <c r="E2445" s="3"/>
      <c r="F2445" s="3"/>
      <c r="G2445" s="3"/>
      <c r="H2445" s="3"/>
      <c r="I2445" s="3"/>
      <c r="J2445" s="3" t="str">
        <f t="shared" si="80"/>
        <v/>
      </c>
      <c r="K2445" s="3"/>
      <c r="L2445" s="3" t="str">
        <f t="array" ref="L2445">(IF(ISERROR(INDEX(Table34[Out-of-school adolescents (%) - lower secondary],MATCH(MAX(IF(Table34[Country]=B2445,Table34[Year],0)),IF(Table34[Country]=B2445,Table34[Year],"")))),"",INDEX(Table34[Out-of-school adolescents (%) - lower secondary],MATCH(MAX(IF(Table34[Country]=B2445,Table34[Year],0)),IF(Table34[Country]=B2445,Table34[Year],"")))*100))</f>
        <v/>
      </c>
      <c r="M2445" s="3" t="str">
        <f t="shared" si="81"/>
        <v/>
      </c>
    </row>
    <row r="2446" spans="1:13" ht="40.799999999999997" x14ac:dyDescent="0.25">
      <c r="A2446" s="2" t="s">
        <v>203</v>
      </c>
      <c r="B2446" s="2" t="s">
        <v>119</v>
      </c>
      <c r="C2446" s="4"/>
      <c r="D2446" s="6">
        <v>38.438429999999997</v>
      </c>
      <c r="E2446" s="4"/>
      <c r="F2446" s="4"/>
      <c r="G2446" s="4"/>
      <c r="H2446" s="4"/>
      <c r="I2446" s="4"/>
      <c r="J2446" s="4">
        <f t="shared" si="80"/>
        <v>38.438429999999997</v>
      </c>
      <c r="K2446" s="4"/>
      <c r="L2446" s="4">
        <f t="array" ref="L2446">(IF(ISERROR(INDEX(Table34[Out-of-school adolescents (%) - lower secondary],MATCH(MAX(IF(Table34[Country]=B2446,Table34[Year],0)),IF(Table34[Country]=B2446,Table34[Year],"")))),"",INDEX(Table34[Out-of-school adolescents (%) - lower secondary],MATCH(MAX(IF(Table34[Country]=B2446,Table34[Year],0)),IF(Table34[Country]=B2446,Table34[Year],"")))*100))</f>
        <v>39.133339999999997</v>
      </c>
      <c r="M2446" s="4">
        <f t="shared" si="81"/>
        <v>38.438429999999997</v>
      </c>
    </row>
    <row r="2447" spans="1:13" ht="40.799999999999997" x14ac:dyDescent="0.25">
      <c r="A2447" s="2" t="s">
        <v>203</v>
      </c>
      <c r="B2447" s="2" t="s">
        <v>120</v>
      </c>
      <c r="C2447" s="3"/>
      <c r="D2447" s="3"/>
      <c r="E2447" s="3"/>
      <c r="F2447" s="3"/>
      <c r="G2447" s="3"/>
      <c r="H2447" s="3"/>
      <c r="I2447" s="3"/>
      <c r="J2447" s="3" t="str">
        <f t="shared" si="80"/>
        <v/>
      </c>
      <c r="K2447" s="3"/>
      <c r="L2447" s="3" t="str">
        <f t="array" ref="L2447">(IF(ISERROR(INDEX(Table34[Out-of-school adolescents (%) - lower secondary],MATCH(MAX(IF(Table34[Country]=B2447,Table34[Year],0)),IF(Table34[Country]=B2447,Table34[Year],"")))),"",INDEX(Table34[Out-of-school adolescents (%) - lower secondary],MATCH(MAX(IF(Table34[Country]=B2447,Table34[Year],0)),IF(Table34[Country]=B2447,Table34[Year],"")))*100))</f>
        <v/>
      </c>
      <c r="M2447" s="3" t="str">
        <f t="shared" si="81"/>
        <v/>
      </c>
    </row>
    <row r="2448" spans="1:13" ht="40.799999999999997" x14ac:dyDescent="0.25">
      <c r="A2448" s="2" t="s">
        <v>203</v>
      </c>
      <c r="B2448" s="2" t="s">
        <v>121</v>
      </c>
      <c r="C2448" s="4"/>
      <c r="D2448" s="4"/>
      <c r="E2448" s="4"/>
      <c r="F2448" s="6">
        <v>15.248290000000001</v>
      </c>
      <c r="G2448" s="4"/>
      <c r="H2448" s="4"/>
      <c r="I2448" s="4"/>
      <c r="J2448" s="4">
        <f t="shared" si="80"/>
        <v>15.248290000000001</v>
      </c>
      <c r="K2448" s="4"/>
      <c r="L2448" s="4">
        <f t="array" ref="L2448">(IF(ISERROR(INDEX(Table34[Out-of-school adolescents (%) - lower secondary],MATCH(MAX(IF(Table34[Country]=B2448,Table34[Year],0)),IF(Table34[Country]=B2448,Table34[Year],"")))),"",INDEX(Table34[Out-of-school adolescents (%) - lower secondary],MATCH(MAX(IF(Table34[Country]=B2448,Table34[Year],0)),IF(Table34[Country]=B2448,Table34[Year],"")))*100))</f>
        <v>13.725599999999998</v>
      </c>
      <c r="M2448" s="4">
        <f t="shared" si="81"/>
        <v>15.248290000000001</v>
      </c>
    </row>
    <row r="2449" spans="1:13" ht="40.799999999999997" x14ac:dyDescent="0.25">
      <c r="A2449" s="2" t="s">
        <v>203</v>
      </c>
      <c r="B2449" s="2" t="s">
        <v>122</v>
      </c>
      <c r="C2449" s="3"/>
      <c r="D2449" s="3"/>
      <c r="E2449" s="3"/>
      <c r="F2449" s="3"/>
      <c r="G2449" s="3"/>
      <c r="H2449" s="3"/>
      <c r="I2449" s="3"/>
      <c r="J2449" s="3" t="str">
        <f t="shared" si="80"/>
        <v/>
      </c>
      <c r="K2449" s="3"/>
      <c r="L2449" s="3" t="str">
        <f t="array" ref="L2449">(IF(ISERROR(INDEX(Table34[Out-of-school adolescents (%) - lower secondary],MATCH(MAX(IF(Table34[Country]=B2449,Table34[Year],0)),IF(Table34[Country]=B2449,Table34[Year],"")))),"",INDEX(Table34[Out-of-school adolescents (%) - lower secondary],MATCH(MAX(IF(Table34[Country]=B2449,Table34[Year],0)),IF(Table34[Country]=B2449,Table34[Year],"")))*100))</f>
        <v/>
      </c>
      <c r="M2449" s="3" t="str">
        <f t="shared" si="81"/>
        <v/>
      </c>
    </row>
    <row r="2450" spans="1:13" ht="40.799999999999997" x14ac:dyDescent="0.25">
      <c r="A2450" s="2" t="s">
        <v>203</v>
      </c>
      <c r="B2450" s="2" t="s">
        <v>123</v>
      </c>
      <c r="C2450" s="4"/>
      <c r="D2450" s="6">
        <v>10.81066</v>
      </c>
      <c r="E2450" s="4"/>
      <c r="F2450" s="4"/>
      <c r="G2450" s="4"/>
      <c r="H2450" s="4"/>
      <c r="I2450" s="4"/>
      <c r="J2450" s="4">
        <f t="shared" si="80"/>
        <v>10.81066</v>
      </c>
      <c r="K2450" s="4"/>
      <c r="L2450" s="4">
        <f t="array" ref="L2450">(IF(ISERROR(INDEX(Table34[Out-of-school adolescents (%) - lower secondary],MATCH(MAX(IF(Table34[Country]=B2450,Table34[Year],0)),IF(Table34[Country]=B2450,Table34[Year],"")))),"",INDEX(Table34[Out-of-school adolescents (%) - lower secondary],MATCH(MAX(IF(Table34[Country]=B2450,Table34[Year],0)),IF(Table34[Country]=B2450,Table34[Year],"")))*100))</f>
        <v>6.5578700000000003</v>
      </c>
      <c r="M2450" s="4">
        <f t="shared" si="81"/>
        <v>10.81066</v>
      </c>
    </row>
    <row r="2451" spans="1:13" ht="40.799999999999997" x14ac:dyDescent="0.25">
      <c r="A2451" s="2" t="s">
        <v>203</v>
      </c>
      <c r="B2451" s="2" t="s">
        <v>124</v>
      </c>
      <c r="C2451" s="3"/>
      <c r="D2451" s="3"/>
      <c r="E2451" s="3"/>
      <c r="F2451" s="3"/>
      <c r="G2451" s="3"/>
      <c r="H2451" s="3"/>
      <c r="I2451" s="3"/>
      <c r="J2451" s="3" t="str">
        <f t="shared" si="80"/>
        <v/>
      </c>
      <c r="K2451" s="3"/>
      <c r="L2451" s="3" t="str">
        <f t="array" ref="L2451">(IF(ISBLANK(INDEX(Table34[Out-of-school adolescents (%) - lower secondary],MATCH(MAX(IF(Table34[Country]=B2451,Table34[Year],0)),IF(Table34[Country]=B2451,Table34[Year],"")))),"",INDEX(Table34[Out-of-school adolescents (%) - lower secondary],MATCH(MAX(IF(Table34[Country]=B2451,Table34[Year],0)),IF(Table34[Country]=B2451,Table34[Year],"")))*100))</f>
        <v/>
      </c>
      <c r="M2451" s="3" t="str">
        <f t="shared" si="81"/>
        <v/>
      </c>
    </row>
    <row r="2452" spans="1:13" ht="40.799999999999997" x14ac:dyDescent="0.25">
      <c r="A2452" s="2" t="s">
        <v>203</v>
      </c>
      <c r="B2452" s="2" t="s">
        <v>125</v>
      </c>
      <c r="C2452" s="4"/>
      <c r="D2452" s="4"/>
      <c r="E2452" s="4"/>
      <c r="F2452" s="4"/>
      <c r="G2452" s="4"/>
      <c r="H2452" s="4"/>
      <c r="I2452" s="4"/>
      <c r="J2452" s="4" t="str">
        <f t="shared" si="80"/>
        <v/>
      </c>
      <c r="K2452" s="4"/>
      <c r="L2452" s="4" t="str">
        <f t="array" ref="L2452">(IF(ISERROR(INDEX(Table34[Out-of-school adolescents (%) - lower secondary],MATCH(MAX(IF(Table34[Country]=B2452,Table34[Year],0)),IF(Table34[Country]=B2452,Table34[Year],"")))),"",INDEX(Table34[Out-of-school adolescents (%) - lower secondary],MATCH(MAX(IF(Table34[Country]=B2452,Table34[Year],0)),IF(Table34[Country]=B2452,Table34[Year],"")))*100))</f>
        <v/>
      </c>
      <c r="M2452" s="4" t="str">
        <f t="shared" si="81"/>
        <v/>
      </c>
    </row>
    <row r="2453" spans="1:13" ht="40.799999999999997" x14ac:dyDescent="0.25">
      <c r="A2453" s="2" t="s">
        <v>203</v>
      </c>
      <c r="B2453" s="2" t="s">
        <v>126</v>
      </c>
      <c r="C2453" s="3"/>
      <c r="D2453" s="3"/>
      <c r="E2453" s="3"/>
      <c r="F2453" s="3"/>
      <c r="G2453" s="3"/>
      <c r="H2453" s="3"/>
      <c r="I2453" s="3"/>
      <c r="J2453" s="3" t="str">
        <f t="shared" si="80"/>
        <v/>
      </c>
      <c r="K2453" s="3"/>
      <c r="L2453" s="3" t="str">
        <f t="array" ref="L2453">(IF(ISERROR(INDEX(Table34[Out-of-school adolescents (%) - lower secondary],MATCH(MAX(IF(Table34[Country]=B2453,Table34[Year],0)),IF(Table34[Country]=B2453,Table34[Year],"")))),"",INDEX(Table34[Out-of-school adolescents (%) - lower secondary],MATCH(MAX(IF(Table34[Country]=B2453,Table34[Year],0)),IF(Table34[Country]=B2453,Table34[Year],"")))*100))</f>
        <v/>
      </c>
      <c r="M2453" s="3" t="str">
        <f t="shared" si="81"/>
        <v/>
      </c>
    </row>
    <row r="2454" spans="1:13" ht="40.799999999999997" x14ac:dyDescent="0.25">
      <c r="A2454" s="2" t="s">
        <v>203</v>
      </c>
      <c r="B2454" s="2" t="s">
        <v>127</v>
      </c>
      <c r="C2454" s="4"/>
      <c r="D2454" s="4"/>
      <c r="E2454" s="6">
        <v>75.798079999999999</v>
      </c>
      <c r="F2454" s="4"/>
      <c r="G2454" s="4"/>
      <c r="H2454" s="4"/>
      <c r="I2454" s="4"/>
      <c r="J2454" s="4">
        <f t="shared" si="80"/>
        <v>75.798079999999999</v>
      </c>
      <c r="K2454" s="4"/>
      <c r="L2454" s="4">
        <f t="array" ref="L2454">(IF(ISERROR(INDEX(Table34[Out-of-school adolescents (%) - lower secondary],MATCH(MAX(IF(Table34[Country]=B2454,Table34[Year],0)),IF(Table34[Country]=B2454,Table34[Year],"")))),"",INDEX(Table34[Out-of-school adolescents (%) - lower secondary],MATCH(MAX(IF(Table34[Country]=B2454,Table34[Year],0)),IF(Table34[Country]=B2454,Table34[Year],"")))*100))</f>
        <v>76.174670000000006</v>
      </c>
      <c r="M2454" s="4">
        <f t="shared" si="81"/>
        <v>75.798079999999999</v>
      </c>
    </row>
    <row r="2455" spans="1:13" ht="40.799999999999997" x14ac:dyDescent="0.25">
      <c r="A2455" s="2" t="s">
        <v>203</v>
      </c>
      <c r="B2455" s="2" t="s">
        <v>128</v>
      </c>
      <c r="C2455" s="3"/>
      <c r="D2455" s="5">
        <v>24.298749999999998</v>
      </c>
      <c r="E2455" s="3"/>
      <c r="F2455" s="5">
        <v>30.590409999999999</v>
      </c>
      <c r="G2455" s="3"/>
      <c r="H2455" s="3"/>
      <c r="I2455" s="3"/>
      <c r="J2455" s="3">
        <f t="shared" si="80"/>
        <v>30.590409999999999</v>
      </c>
      <c r="K2455" s="3"/>
      <c r="L2455" s="3">
        <f t="array" ref="L2455">(IF(ISERROR(INDEX(Table34[Out-of-school adolescents (%) - lower secondary],MATCH(MAX(IF(Table34[Country]=B2455,Table34[Year],0)),IF(Table34[Country]=B2455,Table34[Year],"")))),"",INDEX(Table34[Out-of-school adolescents (%) - lower secondary],MATCH(MAX(IF(Table34[Country]=B2455,Table34[Year],0)),IF(Table34[Country]=B2455,Table34[Year],"")))*100))</f>
        <v>30.262260000000001</v>
      </c>
      <c r="M2455" s="3">
        <f t="shared" si="81"/>
        <v>30.590409999999999</v>
      </c>
    </row>
    <row r="2456" spans="1:13" ht="40.799999999999997" x14ac:dyDescent="0.25">
      <c r="A2456" s="2" t="s">
        <v>203</v>
      </c>
      <c r="B2456" s="2" t="s">
        <v>129</v>
      </c>
      <c r="C2456" s="4"/>
      <c r="D2456" s="4"/>
      <c r="E2456" s="4"/>
      <c r="F2456" s="4"/>
      <c r="G2456" s="4"/>
      <c r="H2456" s="4"/>
      <c r="I2456" s="4"/>
      <c r="J2456" s="4" t="str">
        <f t="shared" si="80"/>
        <v/>
      </c>
      <c r="K2456" s="4"/>
      <c r="L2456" s="4" t="str">
        <f t="array" ref="L2456">(IF(ISBLANK(INDEX(Table34[Out-of-school adolescents (%) - lower secondary],MATCH(MAX(IF(Table34[Country]=B2456,Table34[Year],0)),IF(Table34[Country]=B2456,Table34[Year],"")))),"",INDEX(Table34[Out-of-school adolescents (%) - lower secondary],MATCH(MAX(IF(Table34[Country]=B2456,Table34[Year],0)),IF(Table34[Country]=B2456,Table34[Year],"")))*100))</f>
        <v/>
      </c>
      <c r="M2456" s="4" t="str">
        <f t="shared" si="81"/>
        <v/>
      </c>
    </row>
    <row r="2457" spans="1:13" ht="40.799999999999997" x14ac:dyDescent="0.25">
      <c r="A2457" s="2" t="s">
        <v>203</v>
      </c>
      <c r="B2457" s="2" t="s">
        <v>130</v>
      </c>
      <c r="C2457" s="3"/>
      <c r="D2457" s="3"/>
      <c r="E2457" s="3"/>
      <c r="F2457" s="3"/>
      <c r="G2457" s="3"/>
      <c r="H2457" s="3"/>
      <c r="I2457" s="3"/>
      <c r="J2457" s="3" t="str">
        <f t="shared" si="80"/>
        <v/>
      </c>
      <c r="K2457" s="3"/>
      <c r="L2457" s="3" t="str">
        <f t="array" ref="L2457">(IF(ISERROR(INDEX(Table34[Out-of-school adolescents (%) - lower secondary],MATCH(MAX(IF(Table34[Country]=B2457,Table34[Year],0)),IF(Table34[Country]=B2457,Table34[Year],"")))),"",INDEX(Table34[Out-of-school adolescents (%) - lower secondary],MATCH(MAX(IF(Table34[Country]=B2457,Table34[Year],0)),IF(Table34[Country]=B2457,Table34[Year],"")))*100))</f>
        <v/>
      </c>
      <c r="M2457" s="3" t="str">
        <f t="shared" si="81"/>
        <v/>
      </c>
    </row>
    <row r="2458" spans="1:13" ht="40.799999999999997" x14ac:dyDescent="0.25">
      <c r="A2458" s="2" t="s">
        <v>203</v>
      </c>
      <c r="B2458" s="2" t="s">
        <v>131</v>
      </c>
      <c r="C2458" s="4"/>
      <c r="D2458" s="4"/>
      <c r="E2458" s="6">
        <v>33.81033</v>
      </c>
      <c r="F2458" s="4"/>
      <c r="G2458" s="4"/>
      <c r="H2458" s="4"/>
      <c r="I2458" s="4"/>
      <c r="J2458" s="4">
        <f t="shared" si="80"/>
        <v>33.81033</v>
      </c>
      <c r="K2458" s="4"/>
      <c r="L2458" s="4">
        <f t="array" ref="L2458">(IF(ISERROR(INDEX(Table34[Out-of-school adolescents (%) - lower secondary],MATCH(MAX(IF(Table34[Country]=B2458,Table34[Year],0)),IF(Table34[Country]=B2458,Table34[Year],"")))),"",INDEX(Table34[Out-of-school adolescents (%) - lower secondary],MATCH(MAX(IF(Table34[Country]=B2458,Table34[Year],0)),IF(Table34[Country]=B2458,Table34[Year],"")))*100))</f>
        <v>33.637239999999998</v>
      </c>
      <c r="M2458" s="4">
        <f t="shared" si="81"/>
        <v>33.81033</v>
      </c>
    </row>
    <row r="2459" spans="1:13" ht="40.799999999999997" x14ac:dyDescent="0.25">
      <c r="A2459" s="2" t="s">
        <v>203</v>
      </c>
      <c r="B2459" s="2" t="s">
        <v>132</v>
      </c>
      <c r="C2459" s="3"/>
      <c r="D2459" s="3"/>
      <c r="E2459" s="3"/>
      <c r="F2459" s="3"/>
      <c r="G2459" s="3"/>
      <c r="H2459" s="3"/>
      <c r="I2459" s="3"/>
      <c r="J2459" s="3" t="str">
        <f t="shared" si="80"/>
        <v/>
      </c>
      <c r="K2459" s="3"/>
      <c r="L2459" s="3" t="str">
        <f t="array" ref="L2459">(IF(ISERROR(INDEX(Table34[Out-of-school adolescents (%) - lower secondary],MATCH(MAX(IF(Table34[Country]=B2459,Table34[Year],0)),IF(Table34[Country]=B2459,Table34[Year],"")))),"",INDEX(Table34[Out-of-school adolescents (%) - lower secondary],MATCH(MAX(IF(Table34[Country]=B2459,Table34[Year],0)),IF(Table34[Country]=B2459,Table34[Year],"")))*100))</f>
        <v/>
      </c>
      <c r="M2459" s="3" t="str">
        <f t="shared" si="81"/>
        <v/>
      </c>
    </row>
    <row r="2460" spans="1:13" ht="40.799999999999997" x14ac:dyDescent="0.25">
      <c r="A2460" s="2" t="s">
        <v>203</v>
      </c>
      <c r="B2460" s="2" t="s">
        <v>133</v>
      </c>
      <c r="C2460" s="4"/>
      <c r="D2460" s="4"/>
      <c r="E2460" s="4"/>
      <c r="F2460" s="4"/>
      <c r="G2460" s="6">
        <v>2.1156000000000001</v>
      </c>
      <c r="H2460" s="4"/>
      <c r="I2460" s="4"/>
      <c r="J2460" s="4">
        <f t="shared" si="80"/>
        <v>2.1156000000000001</v>
      </c>
      <c r="K2460" s="4"/>
      <c r="L2460" s="4">
        <f t="array" ref="L2460">(IF(ISERROR(INDEX(Table34[Out-of-school adolescents (%) - lower secondary],MATCH(MAX(IF(Table34[Country]=B2460,Table34[Year],0)),IF(Table34[Country]=B2460,Table34[Year],"")))),"",INDEX(Table34[Out-of-school adolescents (%) - lower secondary],MATCH(MAX(IF(Table34[Country]=B2460,Table34[Year],0)),IF(Table34[Country]=B2460,Table34[Year],"")))*100))</f>
        <v>3.0231300000000001</v>
      </c>
      <c r="M2460" s="4">
        <f t="shared" si="81"/>
        <v>2.1156000000000001</v>
      </c>
    </row>
    <row r="2461" spans="1:13" ht="40.799999999999997" x14ac:dyDescent="0.25">
      <c r="A2461" s="2" t="s">
        <v>203</v>
      </c>
      <c r="B2461" s="2" t="s">
        <v>134</v>
      </c>
      <c r="C2461" s="3"/>
      <c r="D2461" s="3"/>
      <c r="E2461" s="3"/>
      <c r="F2461" s="3"/>
      <c r="G2461" s="3"/>
      <c r="H2461" s="3"/>
      <c r="I2461" s="3"/>
      <c r="J2461" s="3" t="str">
        <f t="shared" si="80"/>
        <v/>
      </c>
      <c r="K2461" s="3"/>
      <c r="L2461" s="3">
        <f t="array" ref="L2461">(IF(ISERROR(INDEX(Table34[Out-of-school adolescents (%) - lower secondary],MATCH(MAX(IF(Table34[Country]=B2461,Table34[Year],0)),IF(Table34[Country]=B2461,Table34[Year],"")))),"",INDEX(Table34[Out-of-school adolescents (%) - lower secondary],MATCH(MAX(IF(Table34[Country]=B2461,Table34[Year],0)),IF(Table34[Country]=B2461,Table34[Year],"")))*100))</f>
        <v>3.2290199999999998</v>
      </c>
      <c r="M2461" s="3">
        <f t="shared" si="81"/>
        <v>3.2290199999999998</v>
      </c>
    </row>
    <row r="2462" spans="1:13" ht="40.799999999999997" x14ac:dyDescent="0.25">
      <c r="A2462" s="2" t="s">
        <v>203</v>
      </c>
      <c r="B2462" s="2" t="s">
        <v>135</v>
      </c>
      <c r="C2462" s="4"/>
      <c r="D2462" s="4"/>
      <c r="E2462" s="4"/>
      <c r="F2462" s="4"/>
      <c r="G2462" s="4"/>
      <c r="H2462" s="4"/>
      <c r="I2462" s="4"/>
      <c r="J2462" s="4" t="str">
        <f t="shared" si="80"/>
        <v/>
      </c>
      <c r="K2462" s="4"/>
      <c r="L2462" s="4" t="str">
        <f t="array" ref="L2462">(IF(ISERROR(INDEX(Table34[Out-of-school adolescents (%) - lower secondary],MATCH(MAX(IF(Table34[Country]=B2462,Table34[Year],0)),IF(Table34[Country]=B2462,Table34[Year],"")))),"",INDEX(Table34[Out-of-school adolescents (%) - lower secondary],MATCH(MAX(IF(Table34[Country]=B2462,Table34[Year],0)),IF(Table34[Country]=B2462,Table34[Year],"")))*100))</f>
        <v/>
      </c>
      <c r="M2462" s="4" t="str">
        <f t="shared" si="81"/>
        <v/>
      </c>
    </row>
    <row r="2463" spans="1:13" ht="40.799999999999997" x14ac:dyDescent="0.25">
      <c r="A2463" s="2" t="s">
        <v>203</v>
      </c>
      <c r="B2463" s="2" t="s">
        <v>136</v>
      </c>
      <c r="C2463" s="3"/>
      <c r="D2463" s="3"/>
      <c r="E2463" s="3"/>
      <c r="F2463" s="3"/>
      <c r="G2463" s="3"/>
      <c r="H2463" s="3"/>
      <c r="I2463" s="3"/>
      <c r="J2463" s="3" t="str">
        <f t="shared" si="80"/>
        <v/>
      </c>
      <c r="K2463" s="3"/>
      <c r="L2463" s="3" t="str">
        <f t="array" ref="L2463">(IF(ISERROR(INDEX(Table34[Out-of-school adolescents (%) - lower secondary],MATCH(MAX(IF(Table34[Country]=B2463,Table34[Year],0)),IF(Table34[Country]=B2463,Table34[Year],"")))),"",INDEX(Table34[Out-of-school adolescents (%) - lower secondary],MATCH(MAX(IF(Table34[Country]=B2463,Table34[Year],0)),IF(Table34[Country]=B2463,Table34[Year],"")))*100))</f>
        <v/>
      </c>
      <c r="M2463" s="3" t="str">
        <f t="shared" si="81"/>
        <v/>
      </c>
    </row>
    <row r="2464" spans="1:13" ht="40.799999999999997" x14ac:dyDescent="0.25">
      <c r="A2464" s="2" t="s">
        <v>203</v>
      </c>
      <c r="B2464" s="2" t="s">
        <v>137</v>
      </c>
      <c r="C2464" s="4"/>
      <c r="D2464" s="4"/>
      <c r="E2464" s="4"/>
      <c r="F2464" s="4"/>
      <c r="G2464" s="4"/>
      <c r="H2464" s="4"/>
      <c r="I2464" s="4"/>
      <c r="J2464" s="4" t="str">
        <f t="shared" si="80"/>
        <v/>
      </c>
      <c r="K2464" s="4"/>
      <c r="L2464" s="4">
        <f t="array" ref="L2464">(IF(ISERROR(INDEX(Table34[Out-of-school adolescents (%) - lower secondary],MATCH(MAX(IF(Table34[Country]=B2464,Table34[Year],0)),IF(Table34[Country]=B2464,Table34[Year],"")))),"",INDEX(Table34[Out-of-school adolescents (%) - lower secondary],MATCH(MAX(IF(Table34[Country]=B2464,Table34[Year],0)),IF(Table34[Country]=B2464,Table34[Year],"")))*100))</f>
        <v>5.8211400000000006</v>
      </c>
      <c r="M2464" s="4">
        <f t="shared" si="81"/>
        <v>5.8211400000000006</v>
      </c>
    </row>
    <row r="2465" spans="1:13" ht="40.799999999999997" x14ac:dyDescent="0.25">
      <c r="A2465" s="2" t="s">
        <v>203</v>
      </c>
      <c r="B2465" s="2" t="s">
        <v>138</v>
      </c>
      <c r="C2465" s="3"/>
      <c r="D2465" s="3"/>
      <c r="E2465" s="3"/>
      <c r="F2465" s="3"/>
      <c r="G2465" s="3"/>
      <c r="H2465" s="3"/>
      <c r="I2465" s="3"/>
      <c r="J2465" s="3" t="str">
        <f t="shared" si="80"/>
        <v/>
      </c>
      <c r="K2465" s="3"/>
      <c r="L2465" s="3" t="str">
        <f t="array" ref="L2465">(IF(ISBLANK(INDEX(Table34[Out-of-school adolescents (%) - lower secondary],MATCH(MAX(IF(Table34[Country]=B2465,Table34[Year],0)),IF(Table34[Country]=B2465,Table34[Year],"")))),"",INDEX(Table34[Out-of-school adolescents (%) - lower secondary],MATCH(MAX(IF(Table34[Country]=B2465,Table34[Year],0)),IF(Table34[Country]=B2465,Table34[Year],"")))*100))</f>
        <v/>
      </c>
      <c r="M2465" s="3" t="str">
        <f t="shared" si="81"/>
        <v/>
      </c>
    </row>
    <row r="2466" spans="1:13" ht="40.799999999999997" x14ac:dyDescent="0.25">
      <c r="A2466" s="2" t="s">
        <v>203</v>
      </c>
      <c r="B2466" s="2" t="s">
        <v>139</v>
      </c>
      <c r="C2466" s="4"/>
      <c r="D2466" s="4"/>
      <c r="E2466" s="4"/>
      <c r="F2466" s="4"/>
      <c r="G2466" s="4"/>
      <c r="H2466" s="4"/>
      <c r="I2466" s="4"/>
      <c r="J2466" s="4" t="str">
        <f t="shared" si="80"/>
        <v/>
      </c>
      <c r="K2466" s="4"/>
      <c r="L2466" s="4" t="str">
        <f t="array" ref="L2466">(IF(ISBLANK(INDEX(Table34[Out-of-school adolescents (%) - lower secondary],MATCH(MAX(IF(Table34[Country]=B2466,Table34[Year],0)),IF(Table34[Country]=B2466,Table34[Year],"")))),"",INDEX(Table34[Out-of-school adolescents (%) - lower secondary],MATCH(MAX(IF(Table34[Country]=B2466,Table34[Year],0)),IF(Table34[Country]=B2466,Table34[Year],"")))*100))</f>
        <v/>
      </c>
      <c r="M2466" s="4" t="str">
        <f t="shared" si="81"/>
        <v/>
      </c>
    </row>
    <row r="2467" spans="1:13" ht="40.799999999999997" x14ac:dyDescent="0.25">
      <c r="A2467" s="2" t="s">
        <v>203</v>
      </c>
      <c r="B2467" s="2" t="s">
        <v>140</v>
      </c>
      <c r="C2467" s="3"/>
      <c r="D2467" s="3"/>
      <c r="E2467" s="3"/>
      <c r="F2467" s="3"/>
      <c r="G2467" s="3"/>
      <c r="H2467" s="3"/>
      <c r="I2467" s="3"/>
      <c r="J2467" s="3" t="str">
        <f t="shared" si="80"/>
        <v/>
      </c>
      <c r="K2467" s="3"/>
      <c r="L2467" s="3" t="str">
        <f t="array" ref="L2467">(IF(ISBLANK(INDEX(Table34[Out-of-school adolescents (%) - lower secondary],MATCH(MAX(IF(Table34[Country]=B2467,Table34[Year],0)),IF(Table34[Country]=B2467,Table34[Year],"")))),"",INDEX(Table34[Out-of-school adolescents (%) - lower secondary],MATCH(MAX(IF(Table34[Country]=B2467,Table34[Year],0)),IF(Table34[Country]=B2467,Table34[Year],"")))*100))</f>
        <v/>
      </c>
      <c r="M2467" s="3" t="str">
        <f t="shared" si="81"/>
        <v/>
      </c>
    </row>
    <row r="2468" spans="1:13" ht="40.799999999999997" x14ac:dyDescent="0.25">
      <c r="A2468" s="2" t="s">
        <v>203</v>
      </c>
      <c r="B2468" s="2" t="s">
        <v>141</v>
      </c>
      <c r="C2468" s="4"/>
      <c r="D2468" s="4"/>
      <c r="E2468" s="4"/>
      <c r="F2468" s="4"/>
      <c r="G2468" s="4"/>
      <c r="H2468" s="4"/>
      <c r="I2468" s="4"/>
      <c r="J2468" s="4" t="str">
        <f t="shared" si="80"/>
        <v/>
      </c>
      <c r="K2468" s="4"/>
      <c r="L2468" s="4" t="str">
        <f t="array" ref="L2468">(IF(ISERROR(INDEX(Table34[Out-of-school adolescents (%) - lower secondary],MATCH(MAX(IF(Table34[Country]=B2468,Table34[Year],0)),IF(Table34[Country]=B2468,Table34[Year],"")))),"",INDEX(Table34[Out-of-school adolescents (%) - lower secondary],MATCH(MAX(IF(Table34[Country]=B2468,Table34[Year],0)),IF(Table34[Country]=B2468,Table34[Year],"")))*100))</f>
        <v/>
      </c>
      <c r="M2468" s="4" t="str">
        <f t="shared" si="81"/>
        <v/>
      </c>
    </row>
    <row r="2469" spans="1:13" ht="40.799999999999997" x14ac:dyDescent="0.25">
      <c r="A2469" s="2" t="s">
        <v>203</v>
      </c>
      <c r="B2469" s="2" t="s">
        <v>142</v>
      </c>
      <c r="C2469" s="3"/>
      <c r="D2469" s="3"/>
      <c r="E2469" s="3"/>
      <c r="F2469" s="3"/>
      <c r="G2469" s="3"/>
      <c r="H2469" s="3"/>
      <c r="I2469" s="3"/>
      <c r="J2469" s="3" t="str">
        <f t="shared" si="80"/>
        <v/>
      </c>
      <c r="K2469" s="3"/>
      <c r="L2469" s="3" t="str">
        <f t="array" ref="L2469">(IF(ISERROR(INDEX(Table34[Out-of-school adolescents (%) - lower secondary],MATCH(MAX(IF(Table34[Country]=B2469,Table34[Year],0)),IF(Table34[Country]=B2469,Table34[Year],"")))),"",INDEX(Table34[Out-of-school adolescents (%) - lower secondary],MATCH(MAX(IF(Table34[Country]=B2469,Table34[Year],0)),IF(Table34[Country]=B2469,Table34[Year],"")))*100))</f>
        <v/>
      </c>
      <c r="M2469" s="3" t="str">
        <f t="shared" si="81"/>
        <v/>
      </c>
    </row>
    <row r="2470" spans="1:13" ht="40.799999999999997" x14ac:dyDescent="0.25">
      <c r="A2470" s="2" t="s">
        <v>203</v>
      </c>
      <c r="B2470" s="2" t="s">
        <v>143</v>
      </c>
      <c r="C2470" s="4"/>
      <c r="D2470" s="4"/>
      <c r="E2470" s="4"/>
      <c r="F2470" s="4"/>
      <c r="G2470" s="4"/>
      <c r="H2470" s="4"/>
      <c r="I2470" s="4"/>
      <c r="J2470" s="4" t="str">
        <f t="shared" si="80"/>
        <v/>
      </c>
      <c r="K2470" s="4"/>
      <c r="L2470" s="4">
        <f t="array" ref="L2470">(IF(ISERROR(INDEX(Table34[Out-of-school adolescents (%) - lower secondary],MATCH(MAX(IF(Table34[Country]=B2470,Table34[Year],0)),IF(Table34[Country]=B2470,Table34[Year],"")))),"",INDEX(Table34[Out-of-school adolescents (%) - lower secondary],MATCH(MAX(IF(Table34[Country]=B2470,Table34[Year],0)),IF(Table34[Country]=B2470,Table34[Year],"")))*100))</f>
        <v>2.8656799999999998</v>
      </c>
      <c r="M2470" s="4">
        <f t="shared" si="81"/>
        <v>2.8656799999999998</v>
      </c>
    </row>
    <row r="2471" spans="1:13" ht="40.799999999999997" x14ac:dyDescent="0.25">
      <c r="A2471" s="2" t="s">
        <v>203</v>
      </c>
      <c r="B2471" s="2" t="s">
        <v>144</v>
      </c>
      <c r="C2471" s="3"/>
      <c r="D2471" s="3"/>
      <c r="E2471" s="3"/>
      <c r="F2471" s="3"/>
      <c r="G2471" s="3"/>
      <c r="H2471" s="3"/>
      <c r="I2471" s="3"/>
      <c r="J2471" s="3" t="str">
        <f t="shared" si="80"/>
        <v/>
      </c>
      <c r="K2471" s="3"/>
      <c r="L2471" s="3" t="str">
        <f t="array" ref="L2471">(IF(ISBLANK(INDEX(Table34[Out-of-school adolescents (%) - lower secondary],MATCH(MAX(IF(Table34[Country]=B2471,Table34[Year],0)),IF(Table34[Country]=B2471,Table34[Year],"")))),"",INDEX(Table34[Out-of-school adolescents (%) - lower secondary],MATCH(MAX(IF(Table34[Country]=B2471,Table34[Year],0)),IF(Table34[Country]=B2471,Table34[Year],"")))*100))</f>
        <v/>
      </c>
      <c r="M2471" s="3" t="str">
        <f t="shared" si="81"/>
        <v/>
      </c>
    </row>
    <row r="2472" spans="1:13" ht="40.799999999999997" x14ac:dyDescent="0.25">
      <c r="A2472" s="2" t="s">
        <v>203</v>
      </c>
      <c r="B2472" s="2" t="s">
        <v>175</v>
      </c>
      <c r="C2472" s="4"/>
      <c r="D2472" s="6">
        <v>2.5422400000000001</v>
      </c>
      <c r="E2472" s="4"/>
      <c r="F2472" s="4"/>
      <c r="G2472" s="4"/>
      <c r="H2472" s="4"/>
      <c r="I2472" s="4"/>
      <c r="J2472" s="4">
        <f t="shared" si="80"/>
        <v>2.5422400000000001</v>
      </c>
      <c r="K2472" s="4"/>
      <c r="L2472" s="4">
        <f t="array" ref="L2472">(IF(ISERROR(INDEX(Table34[Out-of-school adolescents (%) - lower secondary],MATCH(MAX(IF(Table34[Country]=B2472,Table34[Year],0)),IF(Table34[Country]=B2472,Table34[Year],"")))),"",INDEX(Table34[Out-of-school adolescents (%) - lower secondary],MATCH(MAX(IF(Table34[Country]=B2472,Table34[Year],0)),IF(Table34[Country]=B2472,Table34[Year],"")))*100))</f>
        <v>5.9863399999999993</v>
      </c>
      <c r="M2472" s="4">
        <f t="shared" si="81"/>
        <v>2.5422400000000001</v>
      </c>
    </row>
    <row r="2473" spans="1:13" ht="40.799999999999997" x14ac:dyDescent="0.25">
      <c r="A2473" s="2" t="s">
        <v>203</v>
      </c>
      <c r="B2473" s="2" t="s">
        <v>146</v>
      </c>
      <c r="C2473" s="5">
        <v>17.675940000000001</v>
      </c>
      <c r="D2473" s="3"/>
      <c r="E2473" s="3"/>
      <c r="F2473" s="3"/>
      <c r="G2473" s="3"/>
      <c r="H2473" s="5">
        <v>25.96753</v>
      </c>
      <c r="I2473" s="3"/>
      <c r="J2473" s="3">
        <f t="shared" si="80"/>
        <v>25.96753</v>
      </c>
      <c r="K2473" s="3"/>
      <c r="L2473" s="3">
        <f t="array" ref="L2473">(IF(ISERROR(INDEX(Table34[Out-of-school adolescents (%) - lower secondary],MATCH(MAX(IF(Table34[Country]=B2473,Table34[Year],0)),IF(Table34[Country]=B2473,Table34[Year],"")))),"",INDEX(Table34[Out-of-school adolescents (%) - lower secondary],MATCH(MAX(IF(Table34[Country]=B2473,Table34[Year],0)),IF(Table34[Country]=B2473,Table34[Year],"")))*100))</f>
        <v>9.2990399999999998</v>
      </c>
      <c r="M2473" s="3">
        <f t="shared" si="81"/>
        <v>25.96753</v>
      </c>
    </row>
    <row r="2474" spans="1:13" ht="40.799999999999997" x14ac:dyDescent="0.25">
      <c r="A2474" s="2" t="s">
        <v>203</v>
      </c>
      <c r="B2474" s="2" t="s">
        <v>147</v>
      </c>
      <c r="C2474" s="4"/>
      <c r="D2474" s="4"/>
      <c r="E2474" s="4"/>
      <c r="F2474" s="4"/>
      <c r="G2474" s="4"/>
      <c r="H2474" s="4"/>
      <c r="I2474" s="4"/>
      <c r="J2474" s="4" t="str">
        <f t="shared" si="80"/>
        <v/>
      </c>
      <c r="K2474" s="4"/>
      <c r="L2474" s="4" t="str">
        <f t="array" ref="L2474">(IF(ISERROR(INDEX(Table34[Out-of-school adolescents (%) - lower secondary],MATCH(MAX(IF(Table34[Country]=B2474,Table34[Year],0)),IF(Table34[Country]=B2474,Table34[Year],"")))),"",INDEX(Table34[Out-of-school adolescents (%) - lower secondary],MATCH(MAX(IF(Table34[Country]=B2474,Table34[Year],0)),IF(Table34[Country]=B2474,Table34[Year],"")))*100))</f>
        <v/>
      </c>
      <c r="M2474" s="4" t="str">
        <f t="shared" si="81"/>
        <v/>
      </c>
    </row>
    <row r="2475" spans="1:13" ht="40.799999999999997" x14ac:dyDescent="0.25">
      <c r="A2475" s="2" t="s">
        <v>203</v>
      </c>
      <c r="B2475" s="2" t="s">
        <v>148</v>
      </c>
      <c r="C2475" s="3"/>
      <c r="D2475" s="3"/>
      <c r="E2475" s="5"/>
      <c r="F2475" s="3"/>
      <c r="G2475" s="3"/>
      <c r="H2475" s="3"/>
      <c r="I2475" s="3"/>
      <c r="J2475" s="3" t="str">
        <f t="shared" si="80"/>
        <v/>
      </c>
      <c r="K2475" s="3"/>
      <c r="L2475" s="3">
        <f t="array" ref="L2475">(IF(ISERROR(INDEX(Table34[Out-of-school adolescents (%) - lower secondary],MATCH(MAX(IF(Table34[Country]=B2475,Table34[Year],0)),IF(Table34[Country]=B2475,Table34[Year],"")))),"",INDEX(Table34[Out-of-school adolescents (%) - lower secondary],MATCH(MAX(IF(Table34[Country]=B2475,Table34[Year],0)),IF(Table34[Country]=B2475,Table34[Year],"")))*100))</f>
        <v>1.0645500000000001</v>
      </c>
      <c r="M2475" s="3">
        <f t="shared" si="81"/>
        <v>1.0645500000000001</v>
      </c>
    </row>
    <row r="2476" spans="1:13" ht="40.799999999999997" x14ac:dyDescent="0.25">
      <c r="A2476" s="2" t="s">
        <v>203</v>
      </c>
      <c r="B2476" s="2" t="s">
        <v>149</v>
      </c>
      <c r="C2476" s="4"/>
      <c r="D2476" s="4"/>
      <c r="E2476" s="4"/>
      <c r="F2476" s="4"/>
      <c r="G2476" s="4"/>
      <c r="H2476" s="4"/>
      <c r="I2476" s="4"/>
      <c r="J2476" s="4" t="str">
        <f t="shared" si="80"/>
        <v/>
      </c>
      <c r="K2476" s="4"/>
      <c r="L2476" s="4" t="str">
        <f t="array" ref="L2476">(IF(ISERROR(INDEX(Table34[Out-of-school adolescents (%) - lower secondary],MATCH(MAX(IF(Table34[Country]=B2476,Table34[Year],0)),IF(Table34[Country]=B2476,Table34[Year],"")))),"",INDEX(Table34[Out-of-school adolescents (%) - lower secondary],MATCH(MAX(IF(Table34[Country]=B2476,Table34[Year],0)),IF(Table34[Country]=B2476,Table34[Year],"")))*100))</f>
        <v/>
      </c>
      <c r="M2476" s="4" t="str">
        <f t="shared" si="81"/>
        <v/>
      </c>
    </row>
    <row r="2477" spans="1:13" ht="40.799999999999997" x14ac:dyDescent="0.25">
      <c r="A2477" s="2" t="s">
        <v>203</v>
      </c>
      <c r="B2477" s="2" t="s">
        <v>150</v>
      </c>
      <c r="C2477" s="3"/>
      <c r="D2477" s="3"/>
      <c r="E2477" s="3"/>
      <c r="F2477" s="3"/>
      <c r="G2477" s="3"/>
      <c r="H2477" s="3"/>
      <c r="I2477" s="3"/>
      <c r="J2477" s="3" t="str">
        <f t="shared" si="80"/>
        <v/>
      </c>
      <c r="K2477" s="3"/>
      <c r="L2477" s="3" t="str">
        <f t="array" ref="L2477">(IF(ISERROR(INDEX(Table34[Out-of-school adolescents (%) - lower secondary],MATCH(MAX(IF(Table34[Country]=B2477,Table34[Year],0)),IF(Table34[Country]=B2477,Table34[Year],"")))),"",INDEX(Table34[Out-of-school adolescents (%) - lower secondary],MATCH(MAX(IF(Table34[Country]=B2477,Table34[Year],0)),IF(Table34[Country]=B2477,Table34[Year],"")))*100))</f>
        <v/>
      </c>
      <c r="M2477" s="3" t="str">
        <f t="shared" si="81"/>
        <v/>
      </c>
    </row>
    <row r="2478" spans="1:13" ht="40.799999999999997" x14ac:dyDescent="0.25">
      <c r="A2478" s="2" t="s">
        <v>203</v>
      </c>
      <c r="B2478" s="2" t="s">
        <v>151</v>
      </c>
      <c r="C2478" s="4"/>
      <c r="D2478" s="4"/>
      <c r="E2478" s="4"/>
      <c r="F2478" s="4"/>
      <c r="G2478" s="4"/>
      <c r="H2478" s="4"/>
      <c r="I2478" s="4"/>
      <c r="J2478" s="4" t="str">
        <f t="shared" si="80"/>
        <v/>
      </c>
      <c r="K2478" s="4"/>
      <c r="L2478" s="4" t="str">
        <f t="array" ref="L2478">(IF(ISERROR(INDEX(Table34[Out-of-school adolescents (%) - lower secondary],MATCH(MAX(IF(Table34[Country]=B2478,Table34[Year],0)),IF(Table34[Country]=B2478,Table34[Year],"")))),"",INDEX(Table34[Out-of-school adolescents (%) - lower secondary],MATCH(MAX(IF(Table34[Country]=B2478,Table34[Year],0)),IF(Table34[Country]=B2478,Table34[Year],"")))*100))</f>
        <v/>
      </c>
      <c r="M2478" s="4" t="str">
        <f t="shared" si="81"/>
        <v/>
      </c>
    </row>
    <row r="2479" spans="1:13" ht="40.799999999999997" x14ac:dyDescent="0.25">
      <c r="A2479" s="2" t="s">
        <v>203</v>
      </c>
      <c r="B2479" s="2" t="s">
        <v>152</v>
      </c>
      <c r="C2479" s="3"/>
      <c r="D2479" s="3"/>
      <c r="E2479" s="3"/>
      <c r="F2479" s="3"/>
      <c r="G2479" s="3"/>
      <c r="H2479" s="3"/>
      <c r="I2479" s="3"/>
      <c r="J2479" s="3" t="str">
        <f t="shared" si="80"/>
        <v/>
      </c>
      <c r="K2479" s="3"/>
      <c r="L2479" s="3" t="str">
        <f t="array" ref="L2479">(IF(ISERROR(INDEX(Table34[Out-of-school adolescents (%) - lower secondary],MATCH(MAX(IF(Table34[Country]=B2479,Table34[Year],0)),IF(Table34[Country]=B2479,Table34[Year],"")))),"",INDEX(Table34[Out-of-school adolescents (%) - lower secondary],MATCH(MAX(IF(Table34[Country]=B2479,Table34[Year],0)),IF(Table34[Country]=B2479,Table34[Year],"")))*100))</f>
        <v/>
      </c>
      <c r="M2479" s="3" t="str">
        <f t="shared" si="81"/>
        <v/>
      </c>
    </row>
    <row r="2480" spans="1:13" ht="40.799999999999997" x14ac:dyDescent="0.25">
      <c r="A2480" s="2" t="s">
        <v>203</v>
      </c>
      <c r="B2480" s="2" t="s">
        <v>153</v>
      </c>
      <c r="C2480" s="4"/>
      <c r="D2480" s="4"/>
      <c r="E2480" s="4"/>
      <c r="F2480" s="4"/>
      <c r="G2480" s="4"/>
      <c r="H2480" s="4"/>
      <c r="I2480" s="4"/>
      <c r="J2480" s="4" t="str">
        <f t="shared" si="80"/>
        <v/>
      </c>
      <c r="K2480" s="4"/>
      <c r="L2480" s="4" t="str">
        <f t="array" ref="L2480">(IF(ISERROR(INDEX(Table34[Out-of-school adolescents (%) - lower secondary],MATCH(MAX(IF(Table34[Country]=B2480,Table34[Year],0)),IF(Table34[Country]=B2480,Table34[Year],"")))),"",INDEX(Table34[Out-of-school adolescents (%) - lower secondary],MATCH(MAX(IF(Table34[Country]=B2480,Table34[Year],0)),IF(Table34[Country]=B2480,Table34[Year],"")))*100))</f>
        <v/>
      </c>
      <c r="M2480" s="4" t="str">
        <f t="shared" si="81"/>
        <v/>
      </c>
    </row>
    <row r="2481" spans="1:13" ht="40.799999999999997" x14ac:dyDescent="0.25">
      <c r="A2481" s="2" t="s">
        <v>203</v>
      </c>
      <c r="B2481" s="2" t="s">
        <v>154</v>
      </c>
      <c r="C2481" s="3"/>
      <c r="D2481" s="5">
        <v>45.422249999999998</v>
      </c>
      <c r="E2481" s="3"/>
      <c r="F2481" s="3"/>
      <c r="G2481" s="3"/>
      <c r="H2481" s="3"/>
      <c r="I2481" s="3"/>
      <c r="J2481" s="3">
        <f t="shared" si="80"/>
        <v>45.422249999999998</v>
      </c>
      <c r="K2481" s="3"/>
      <c r="L2481" s="3">
        <f t="array" ref="L2481">(IF(ISERROR(INDEX(Table34[Out-of-school adolescents (%) - lower secondary],MATCH(MAX(IF(Table34[Country]=B2481,Table34[Year],0)),IF(Table34[Country]=B2481,Table34[Year],"")))),"",INDEX(Table34[Out-of-school adolescents (%) - lower secondary],MATCH(MAX(IF(Table34[Country]=B2481,Table34[Year],0)),IF(Table34[Country]=B2481,Table34[Year],"")))*100))</f>
        <v>43.815199999999997</v>
      </c>
      <c r="M2481" s="3">
        <f t="shared" si="81"/>
        <v>45.422249999999998</v>
      </c>
    </row>
    <row r="2482" spans="1:13" ht="40.799999999999997" x14ac:dyDescent="0.25">
      <c r="A2482" s="2" t="s">
        <v>203</v>
      </c>
      <c r="B2482" s="2" t="s">
        <v>155</v>
      </c>
      <c r="C2482" s="4"/>
      <c r="D2482" s="6">
        <v>0.11201999999999999</v>
      </c>
      <c r="E2482" s="4"/>
      <c r="F2482" s="4"/>
      <c r="G2482" s="4"/>
      <c r="H2482" s="4"/>
      <c r="I2482" s="4"/>
      <c r="J2482" s="4">
        <f t="shared" ref="J2482:J2545" si="82">IFERROR(LOOKUP(2,1/(C2482:I2482&lt;&gt;""),C2482:I2482),"")</f>
        <v>0.11201999999999999</v>
      </c>
      <c r="K2482" s="4"/>
      <c r="L2482" s="4">
        <f t="array" ref="L2482">(IF(ISERROR(INDEX(Table34[Out-of-school adolescents (%) - lower secondary],MATCH(MAX(IF(Table34[Country]=B2482,Table34[Year],0)),IF(Table34[Country]=B2482,Table34[Year],"")))),"",INDEX(Table34[Out-of-school adolescents (%) - lower secondary],MATCH(MAX(IF(Table34[Country]=B2482,Table34[Year],0)),IF(Table34[Country]=B2482,Table34[Year],"")))*100))</f>
        <v>1.61263</v>
      </c>
      <c r="M2482" s="4">
        <f t="shared" ref="M2482:M2545" si="83">IF(ISNUMBER(J2482),J2482,IF(ISNUMBER(K2482),K2482,IF(ISBLANK(L2482),"",L2482)))</f>
        <v>0.11201999999999999</v>
      </c>
    </row>
    <row r="2483" spans="1:13" ht="40.799999999999997" x14ac:dyDescent="0.25">
      <c r="A2483" s="2" t="s">
        <v>203</v>
      </c>
      <c r="B2483" s="2" t="s">
        <v>156</v>
      </c>
      <c r="C2483" s="3"/>
      <c r="D2483" s="3"/>
      <c r="E2483" s="3"/>
      <c r="F2483" s="3"/>
      <c r="G2483" s="3"/>
      <c r="H2483" s="3"/>
      <c r="I2483" s="3"/>
      <c r="J2483" s="3" t="str">
        <f t="shared" si="82"/>
        <v/>
      </c>
      <c r="K2483" s="3"/>
      <c r="L2483" s="3" t="str">
        <f t="array" ref="L2483">(IF(ISERROR(INDEX(Table34[Out-of-school adolescents (%) - lower secondary],MATCH(MAX(IF(Table34[Country]=B2483,Table34[Year],0)),IF(Table34[Country]=B2483,Table34[Year],"")))),"",INDEX(Table34[Out-of-school adolescents (%) - lower secondary],MATCH(MAX(IF(Table34[Country]=B2483,Table34[Year],0)),IF(Table34[Country]=B2483,Table34[Year],"")))*100))</f>
        <v/>
      </c>
      <c r="M2483" s="3" t="str">
        <f t="shared" si="83"/>
        <v/>
      </c>
    </row>
    <row r="2484" spans="1:13" ht="40.799999999999997" x14ac:dyDescent="0.25">
      <c r="A2484" s="2" t="s">
        <v>203</v>
      </c>
      <c r="B2484" s="2" t="s">
        <v>157</v>
      </c>
      <c r="C2484" s="4"/>
      <c r="D2484" s="4"/>
      <c r="E2484" s="4"/>
      <c r="F2484" s="6">
        <v>25.069420000000001</v>
      </c>
      <c r="G2484" s="4"/>
      <c r="H2484" s="4"/>
      <c r="I2484" s="4"/>
      <c r="J2484" s="4">
        <f t="shared" si="82"/>
        <v>25.069420000000001</v>
      </c>
      <c r="K2484" s="4"/>
      <c r="L2484" s="4">
        <f t="array" ref="L2484">(IF(ISERROR(INDEX(Table34[Out-of-school adolescents (%) - lower secondary],MATCH(MAX(IF(Table34[Country]=B2484,Table34[Year],0)),IF(Table34[Country]=B2484,Table34[Year],"")))),"",INDEX(Table34[Out-of-school adolescents (%) - lower secondary],MATCH(MAX(IF(Table34[Country]=B2484,Table34[Year],0)),IF(Table34[Country]=B2484,Table34[Year],"")))*100))</f>
        <v>25.176439999999999</v>
      </c>
      <c r="M2484" s="4">
        <f t="shared" si="83"/>
        <v>25.069420000000001</v>
      </c>
    </row>
    <row r="2485" spans="1:13" ht="40.799999999999997" x14ac:dyDescent="0.25">
      <c r="A2485" s="2" t="s">
        <v>203</v>
      </c>
      <c r="B2485" s="2" t="s">
        <v>158</v>
      </c>
      <c r="C2485" s="3"/>
      <c r="D2485" s="3"/>
      <c r="E2485" s="3"/>
      <c r="F2485" s="3"/>
      <c r="G2485" s="3"/>
      <c r="H2485" s="3"/>
      <c r="I2485" s="3"/>
      <c r="J2485" s="3" t="str">
        <f t="shared" si="82"/>
        <v/>
      </c>
      <c r="K2485" s="3"/>
      <c r="L2485" s="3" t="str">
        <f t="array" ref="L2485">(IF(ISERROR(INDEX(Table34[Out-of-school adolescents (%) - lower secondary],MATCH(MAX(IF(Table34[Country]=B2485,Table34[Year],0)),IF(Table34[Country]=B2485,Table34[Year],"")))),"",INDEX(Table34[Out-of-school adolescents (%) - lower secondary],MATCH(MAX(IF(Table34[Country]=B2485,Table34[Year],0)),IF(Table34[Country]=B2485,Table34[Year],"")))*100))</f>
        <v/>
      </c>
      <c r="M2485" s="3" t="str">
        <f t="shared" si="83"/>
        <v/>
      </c>
    </row>
    <row r="2486" spans="1:13" ht="40.799999999999997" x14ac:dyDescent="0.25">
      <c r="A2486" s="2" t="s">
        <v>203</v>
      </c>
      <c r="B2486" s="2" t="s">
        <v>159</v>
      </c>
      <c r="C2486" s="4"/>
      <c r="D2486" s="4"/>
      <c r="E2486" s="4"/>
      <c r="F2486" s="4"/>
      <c r="G2486" s="4"/>
      <c r="H2486" s="4"/>
      <c r="I2486" s="4"/>
      <c r="J2486" s="4" t="str">
        <f t="shared" si="82"/>
        <v/>
      </c>
      <c r="K2486" s="4"/>
      <c r="L2486" s="4" t="str">
        <f t="array" ref="L2486">(IF(ISBLANK(INDEX(Table34[Out-of-school adolescents (%) - lower secondary],MATCH(MAX(IF(Table34[Country]=B2486,Table34[Year],0)),IF(Table34[Country]=B2486,Table34[Year],"")))),"",INDEX(Table34[Out-of-school adolescents (%) - lower secondary],MATCH(MAX(IF(Table34[Country]=B2486,Table34[Year],0)),IF(Table34[Country]=B2486,Table34[Year],"")))*100))</f>
        <v/>
      </c>
      <c r="M2486" s="4" t="str">
        <f t="shared" si="83"/>
        <v/>
      </c>
    </row>
    <row r="2487" spans="1:13" ht="40.799999999999997" x14ac:dyDescent="0.25">
      <c r="A2487" s="2" t="s">
        <v>203</v>
      </c>
      <c r="B2487" s="2" t="s">
        <v>160</v>
      </c>
      <c r="C2487" s="3"/>
      <c r="D2487" s="3"/>
      <c r="E2487" s="3"/>
      <c r="F2487" s="3"/>
      <c r="G2487" s="3"/>
      <c r="H2487" s="3"/>
      <c r="I2487" s="3"/>
      <c r="J2487" s="3" t="str">
        <f t="shared" si="82"/>
        <v/>
      </c>
      <c r="K2487" s="3"/>
      <c r="L2487" s="3" t="str">
        <f t="array" ref="L2487">(IF(ISBLANK(INDEX(Table34[Out-of-school adolescents (%) - lower secondary],MATCH(MAX(IF(Table34[Country]=B2487,Table34[Year],0)),IF(Table34[Country]=B2487,Table34[Year],"")))),"",INDEX(Table34[Out-of-school adolescents (%) - lower secondary],MATCH(MAX(IF(Table34[Country]=B2487,Table34[Year],0)),IF(Table34[Country]=B2487,Table34[Year],"")))*100))</f>
        <v/>
      </c>
      <c r="M2487" s="3" t="str">
        <f t="shared" si="83"/>
        <v/>
      </c>
    </row>
    <row r="2488" spans="1:13" ht="40.799999999999997" x14ac:dyDescent="0.25">
      <c r="A2488" s="2" t="s">
        <v>203</v>
      </c>
      <c r="B2488" s="2" t="s">
        <v>161</v>
      </c>
      <c r="C2488" s="4"/>
      <c r="D2488" s="4"/>
      <c r="E2488" s="4"/>
      <c r="F2488" s="4"/>
      <c r="G2488" s="4"/>
      <c r="H2488" s="4"/>
      <c r="I2488" s="4"/>
      <c r="J2488" s="4" t="str">
        <f t="shared" si="82"/>
        <v/>
      </c>
      <c r="K2488" s="4"/>
      <c r="L2488" s="4" t="str">
        <f t="array" ref="L2488">(IF(ISERROR(INDEX(Table34[Out-of-school adolescents (%) - lower secondary],MATCH(MAX(IF(Table34[Country]=B2488,Table34[Year],0)),IF(Table34[Country]=B2488,Table34[Year],"")))),"",INDEX(Table34[Out-of-school adolescents (%) - lower secondary],MATCH(MAX(IF(Table34[Country]=B2488,Table34[Year],0)),IF(Table34[Country]=B2488,Table34[Year],"")))*100))</f>
        <v/>
      </c>
      <c r="M2488" s="4" t="str">
        <f t="shared" si="83"/>
        <v/>
      </c>
    </row>
    <row r="2489" spans="1:13" ht="40.799999999999997" x14ac:dyDescent="0.25">
      <c r="A2489" s="2" t="s">
        <v>203</v>
      </c>
      <c r="B2489" s="2" t="s">
        <v>162</v>
      </c>
      <c r="C2489" s="3"/>
      <c r="D2489" s="3"/>
      <c r="E2489" s="3"/>
      <c r="F2489" s="3"/>
      <c r="G2489" s="3"/>
      <c r="H2489" s="3"/>
      <c r="I2489" s="3"/>
      <c r="J2489" s="3" t="str">
        <f t="shared" si="82"/>
        <v/>
      </c>
      <c r="K2489" s="3"/>
      <c r="L2489" s="3" t="str">
        <f t="array" ref="L2489">(IF(ISERROR(INDEX(Table34[Out-of-school adolescents (%) - lower secondary],MATCH(MAX(IF(Table34[Country]=B2489,Table34[Year],0)),IF(Table34[Country]=B2489,Table34[Year],"")))),"",INDEX(Table34[Out-of-school adolescents (%) - lower secondary],MATCH(MAX(IF(Table34[Country]=B2489,Table34[Year],0)),IF(Table34[Country]=B2489,Table34[Year],"")))*100))</f>
        <v/>
      </c>
      <c r="M2489" s="3" t="str">
        <f t="shared" si="83"/>
        <v/>
      </c>
    </row>
    <row r="2490" spans="1:13" ht="40.799999999999997" x14ac:dyDescent="0.25">
      <c r="A2490" s="2" t="s">
        <v>203</v>
      </c>
      <c r="B2490" s="2" t="s">
        <v>163</v>
      </c>
      <c r="C2490" s="4"/>
      <c r="D2490" s="4"/>
      <c r="E2490" s="4"/>
      <c r="F2490" s="4"/>
      <c r="G2490" s="4"/>
      <c r="H2490" s="4"/>
      <c r="I2490" s="4"/>
      <c r="J2490" s="4" t="str">
        <f t="shared" si="82"/>
        <v/>
      </c>
      <c r="K2490" s="4"/>
      <c r="L2490" s="4">
        <f t="array" ref="L2490">(IF(ISERROR(INDEX(Table34[Out-of-school adolescents (%) - lower secondary],MATCH(MAX(IF(Table34[Country]=B2490,Table34[Year],0)),IF(Table34[Country]=B2490,Table34[Year],"")))),"",INDEX(Table34[Out-of-school adolescents (%) - lower secondary],MATCH(MAX(IF(Table34[Country]=B2490,Table34[Year],0)),IF(Table34[Country]=B2490,Table34[Year],"")))*100))</f>
        <v>2.6909000000000001</v>
      </c>
      <c r="M2490" s="4">
        <f t="shared" si="83"/>
        <v>2.6909000000000001</v>
      </c>
    </row>
    <row r="2491" spans="1:13" ht="40.799999999999997" x14ac:dyDescent="0.25">
      <c r="A2491" s="2" t="s">
        <v>203</v>
      </c>
      <c r="B2491" s="2" t="s">
        <v>164</v>
      </c>
      <c r="C2491" s="5">
        <v>68.307590000000005</v>
      </c>
      <c r="D2491" s="3"/>
      <c r="E2491" s="3"/>
      <c r="F2491" s="3"/>
      <c r="G2491" s="3"/>
      <c r="H2491" s="3"/>
      <c r="I2491" s="3"/>
      <c r="J2491" s="3">
        <f t="shared" si="82"/>
        <v>68.307590000000005</v>
      </c>
      <c r="K2491" s="3"/>
      <c r="L2491" s="3">
        <f t="array" ref="L2491">(IF(ISERROR(INDEX(Table34[Out-of-school adolescents (%) - lower secondary],MATCH(MAX(IF(Table34[Country]=B2491,Table34[Year],0)),IF(Table34[Country]=B2491,Table34[Year],"")))),"",INDEX(Table34[Out-of-school adolescents (%) - lower secondary],MATCH(MAX(IF(Table34[Country]=B2491,Table34[Year],0)),IF(Table34[Country]=B2491,Table34[Year],"")))*100))</f>
        <v>65.277180000000001</v>
      </c>
      <c r="M2491" s="3">
        <f t="shared" si="83"/>
        <v>68.307590000000005</v>
      </c>
    </row>
    <row r="2492" spans="1:13" ht="40.799999999999997" x14ac:dyDescent="0.25">
      <c r="A2492" s="2" t="s">
        <v>203</v>
      </c>
      <c r="B2492" s="2" t="s">
        <v>165</v>
      </c>
      <c r="C2492" s="4"/>
      <c r="D2492" s="4"/>
      <c r="E2492" s="4"/>
      <c r="F2492" s="4"/>
      <c r="G2492" s="4"/>
      <c r="H2492" s="4"/>
      <c r="I2492" s="4"/>
      <c r="J2492" s="4" t="str">
        <f t="shared" si="82"/>
        <v/>
      </c>
      <c r="K2492" s="4"/>
      <c r="L2492" s="4" t="str">
        <f t="array" ref="L2492">(IF(ISBLANK(INDEX(Table34[Out-of-school adolescents (%) - lower secondary],MATCH(MAX(IF(Table34[Country]=B2492,Table34[Year],0)),IF(Table34[Country]=B2492,Table34[Year],"")))),"",INDEX(Table34[Out-of-school adolescents (%) - lower secondary],MATCH(MAX(IF(Table34[Country]=B2492,Table34[Year],0)),IF(Table34[Country]=B2492,Table34[Year],"")))*100))</f>
        <v/>
      </c>
      <c r="M2492" s="4" t="str">
        <f t="shared" si="83"/>
        <v/>
      </c>
    </row>
    <row r="2493" spans="1:13" ht="40.799999999999997" x14ac:dyDescent="0.25">
      <c r="A2493" s="2" t="s">
        <v>203</v>
      </c>
      <c r="B2493" s="2" t="s">
        <v>166</v>
      </c>
      <c r="C2493" s="3"/>
      <c r="D2493" s="3"/>
      <c r="E2493" s="3"/>
      <c r="F2493" s="3"/>
      <c r="G2493" s="3"/>
      <c r="H2493" s="3"/>
      <c r="I2493" s="3"/>
      <c r="J2493" s="3" t="str">
        <f t="shared" si="82"/>
        <v/>
      </c>
      <c r="K2493" s="3"/>
      <c r="L2493" s="3" t="str">
        <f t="array" ref="L2493">(IF(ISERROR(INDEX(Table34[Out-of-school adolescents (%) - lower secondary],MATCH(MAX(IF(Table34[Country]=B2493,Table34[Year],0)),IF(Table34[Country]=B2493,Table34[Year],"")))),"",INDEX(Table34[Out-of-school adolescents (%) - lower secondary],MATCH(MAX(IF(Table34[Country]=B2493,Table34[Year],0)),IF(Table34[Country]=B2493,Table34[Year],"")))*100))</f>
        <v/>
      </c>
      <c r="M2493" s="3" t="str">
        <f t="shared" si="83"/>
        <v/>
      </c>
    </row>
    <row r="2494" spans="1:13" ht="40.799999999999997" x14ac:dyDescent="0.25">
      <c r="A2494" s="2" t="s">
        <v>203</v>
      </c>
      <c r="B2494" s="2" t="s">
        <v>167</v>
      </c>
      <c r="C2494" s="4"/>
      <c r="D2494" s="4"/>
      <c r="E2494" s="4"/>
      <c r="F2494" s="4"/>
      <c r="G2494" s="6">
        <v>23.816510000000001</v>
      </c>
      <c r="H2494" s="4"/>
      <c r="I2494" s="4"/>
      <c r="J2494" s="4">
        <f t="shared" si="82"/>
        <v>23.816510000000001</v>
      </c>
      <c r="K2494" s="4"/>
      <c r="L2494" s="4">
        <f t="array" ref="L2494">(IF(ISERROR(INDEX(Table34[Out-of-school adolescents (%) - lower secondary],MATCH(MAX(IF(Table34[Country]=B2494,Table34[Year],0)),IF(Table34[Country]=B2494,Table34[Year],"")))),"",INDEX(Table34[Out-of-school adolescents (%) - lower secondary],MATCH(MAX(IF(Table34[Country]=B2494,Table34[Year],0)),IF(Table34[Country]=B2494,Table34[Year],"")))*100))</f>
        <v>23.449190000000002</v>
      </c>
      <c r="M2494" s="4">
        <f t="shared" si="83"/>
        <v>23.816510000000001</v>
      </c>
    </row>
    <row r="2495" spans="1:13" ht="40.799999999999997" x14ac:dyDescent="0.25">
      <c r="A2495" s="2" t="s">
        <v>203</v>
      </c>
      <c r="B2495" s="2" t="s">
        <v>168</v>
      </c>
      <c r="C2495" s="5">
        <v>7.0068299999999999</v>
      </c>
      <c r="D2495" s="3"/>
      <c r="E2495" s="3"/>
      <c r="F2495" s="3"/>
      <c r="G2495" s="3"/>
      <c r="H2495" s="3"/>
      <c r="I2495" s="3"/>
      <c r="J2495" s="3">
        <f t="shared" si="82"/>
        <v>7.0068299999999999</v>
      </c>
      <c r="K2495" s="3"/>
      <c r="L2495" s="3">
        <f t="array" ref="L2495">(IF(ISERROR(INDEX(Table34[Out-of-school adolescents (%) - lower secondary],MATCH(MAX(IF(Table34[Country]=B2495,Table34[Year],0)),IF(Table34[Country]=B2495,Table34[Year],"")))),"",INDEX(Table34[Out-of-school adolescents (%) - lower secondary],MATCH(MAX(IF(Table34[Country]=B2495,Table34[Year],0)),IF(Table34[Country]=B2495,Table34[Year],"")))*100))</f>
        <v>8.0234100000000002</v>
      </c>
      <c r="M2495" s="3">
        <f t="shared" si="83"/>
        <v>7.0068299999999999</v>
      </c>
    </row>
    <row r="2496" spans="1:13" ht="40.799999999999997" x14ac:dyDescent="0.25">
      <c r="A2496" s="2" t="s">
        <v>203</v>
      </c>
      <c r="B2496" s="2" t="s">
        <v>169</v>
      </c>
      <c r="C2496" s="6">
        <v>6.4798799999999996</v>
      </c>
      <c r="D2496" s="4"/>
      <c r="E2496" s="4"/>
      <c r="F2496" s="4"/>
      <c r="G2496" s="4"/>
      <c r="H2496" s="4"/>
      <c r="I2496" s="4"/>
      <c r="J2496" s="4">
        <f t="shared" si="82"/>
        <v>6.4798799999999996</v>
      </c>
      <c r="K2496" s="4"/>
      <c r="L2496" s="4">
        <f t="array" ref="L2496">(IF(ISERROR(INDEX(Table34[Out-of-school adolescents (%) - lower secondary],MATCH(MAX(IF(Table34[Country]=B2496,Table34[Year],0)),IF(Table34[Country]=B2496,Table34[Year],"")))),"",INDEX(Table34[Out-of-school adolescents (%) - lower secondary],MATCH(MAX(IF(Table34[Country]=B2496,Table34[Year],0)),IF(Table34[Country]=B2496,Table34[Year],"")))*100))</f>
        <v>8.2972099999999998</v>
      </c>
      <c r="M2496" s="4">
        <f t="shared" si="83"/>
        <v>6.4798799999999996</v>
      </c>
    </row>
    <row r="2497" spans="1:13" ht="40.799999999999997" x14ac:dyDescent="0.25">
      <c r="A2497" s="2" t="s">
        <v>203</v>
      </c>
      <c r="B2497" s="2" t="s">
        <v>170</v>
      </c>
      <c r="C2497" s="3"/>
      <c r="D2497" s="3"/>
      <c r="E2497" s="3"/>
      <c r="F2497" s="3"/>
      <c r="G2497" s="3"/>
      <c r="H2497" s="3"/>
      <c r="I2497" s="3"/>
      <c r="J2497" s="3" t="str">
        <f t="shared" si="82"/>
        <v/>
      </c>
      <c r="K2497" s="3"/>
      <c r="L2497" s="3" t="str">
        <f t="array" ref="L2497">(IF(ISBLANK(INDEX(Table34[Out-of-school adolescents (%) - lower secondary],MATCH(MAX(IF(Table34[Country]=B2497,Table34[Year],0)),IF(Table34[Country]=B2497,Table34[Year],"")))),"",INDEX(Table34[Out-of-school adolescents (%) - lower secondary],MATCH(MAX(IF(Table34[Country]=B2497,Table34[Year],0)),IF(Table34[Country]=B2497,Table34[Year],"")))*100))</f>
        <v/>
      </c>
      <c r="M2497" s="3" t="str">
        <f t="shared" si="83"/>
        <v/>
      </c>
    </row>
    <row r="2498" spans="1:13" ht="40.799999999999997" x14ac:dyDescent="0.25">
      <c r="A2498" s="2" t="s">
        <v>203</v>
      </c>
      <c r="B2498" s="2" t="s">
        <v>171</v>
      </c>
      <c r="C2498" s="4"/>
      <c r="D2498" s="4"/>
      <c r="E2498" s="4"/>
      <c r="F2498" s="4"/>
      <c r="G2498" s="4"/>
      <c r="H2498" s="4"/>
      <c r="I2498" s="4"/>
      <c r="J2498" s="4" t="str">
        <f t="shared" si="82"/>
        <v/>
      </c>
      <c r="K2498" s="4"/>
      <c r="L2498" s="4" t="str">
        <f t="array" ref="L2498">(IF(ISBLANK(INDEX(Table34[Out-of-school adolescents (%) - lower secondary],MATCH(MAX(IF(Table34[Country]=B2498,Table34[Year],0)),IF(Table34[Country]=B2498,Table34[Year],"")))),"",INDEX(Table34[Out-of-school adolescents (%) - lower secondary],MATCH(MAX(IF(Table34[Country]=B2498,Table34[Year],0)),IF(Table34[Country]=B2498,Table34[Year],"")))*100))</f>
        <v/>
      </c>
      <c r="M2498" s="4" t="str">
        <f t="shared" si="83"/>
        <v/>
      </c>
    </row>
    <row r="2499" spans="1:13" ht="40.799999999999997" x14ac:dyDescent="0.25">
      <c r="A2499" s="2" t="s">
        <v>203</v>
      </c>
      <c r="B2499" s="2" t="s">
        <v>172</v>
      </c>
      <c r="C2499" s="3"/>
      <c r="D2499" s="3"/>
      <c r="E2499" s="3"/>
      <c r="F2499" s="3"/>
      <c r="G2499" s="3"/>
      <c r="H2499" s="3"/>
      <c r="I2499" s="3"/>
      <c r="J2499" s="3" t="str">
        <f t="shared" si="82"/>
        <v/>
      </c>
      <c r="K2499" s="3"/>
      <c r="L2499" s="3" t="str">
        <f t="array" ref="L2499">(IF(ISERROR(INDEX(Table34[Out-of-school adolescents (%) - lower secondary],MATCH(MAX(IF(Table34[Country]=B2499,Table34[Year],0)),IF(Table34[Country]=B2499,Table34[Year],"")))),"",INDEX(Table34[Out-of-school adolescents (%) - lower secondary],MATCH(MAX(IF(Table34[Country]=B2499,Table34[Year],0)),IF(Table34[Country]=B2499,Table34[Year],"")))*100))</f>
        <v/>
      </c>
      <c r="M2499" s="3" t="str">
        <f t="shared" si="83"/>
        <v/>
      </c>
    </row>
    <row r="2500" spans="1:13" ht="40.799999999999997" x14ac:dyDescent="0.25">
      <c r="A2500" s="2" t="s">
        <v>203</v>
      </c>
      <c r="B2500" s="2" t="s">
        <v>173</v>
      </c>
      <c r="C2500" s="4"/>
      <c r="D2500" s="4"/>
      <c r="E2500" s="6">
        <v>4.8435499999999996</v>
      </c>
      <c r="F2500" s="4"/>
      <c r="G2500" s="4"/>
      <c r="H2500" s="4"/>
      <c r="I2500" s="4"/>
      <c r="J2500" s="4">
        <f t="shared" si="82"/>
        <v>4.8435499999999996</v>
      </c>
      <c r="K2500" s="4"/>
      <c r="L2500" s="4">
        <f t="array" ref="L2500">(IF(ISERROR(INDEX(Table34[Out-of-school adolescents (%) - lower secondary],MATCH(MAX(IF(Table34[Country]=B2500,Table34[Year],0)),IF(Table34[Country]=B2500,Table34[Year],"")))),"",INDEX(Table34[Out-of-school adolescents (%) - lower secondary],MATCH(MAX(IF(Table34[Country]=B2500,Table34[Year],0)),IF(Table34[Country]=B2500,Table34[Year],"")))*100))</f>
        <v>7.7133400000000005</v>
      </c>
      <c r="M2500" s="4">
        <f t="shared" si="83"/>
        <v>4.8435499999999996</v>
      </c>
    </row>
    <row r="2501" spans="1:13" ht="40.799999999999997" x14ac:dyDescent="0.25">
      <c r="A2501" s="2" t="s">
        <v>203</v>
      </c>
      <c r="B2501" s="2" t="s">
        <v>174</v>
      </c>
      <c r="C2501" s="3"/>
      <c r="D2501" s="3"/>
      <c r="E2501" s="3"/>
      <c r="F2501" s="5">
        <v>5.6226099999999999</v>
      </c>
      <c r="G2501" s="3"/>
      <c r="H2501" s="3"/>
      <c r="I2501" s="3"/>
      <c r="J2501" s="3">
        <f t="shared" si="82"/>
        <v>5.6226099999999999</v>
      </c>
      <c r="K2501" s="3"/>
      <c r="L2501" s="3" t="str">
        <f t="array" ref="L2501">(IF(ISERROR(INDEX(Table34[Out-of-school adolescents (%) - lower secondary],MATCH(MAX(IF(Table34[Country]=B2501,Table34[Year],0)),IF(Table34[Country]=B2501,Table34[Year],"")))),"",INDEX(Table34[Out-of-school adolescents (%) - lower secondary],MATCH(MAX(IF(Table34[Country]=B2501,Table34[Year],0)),IF(Table34[Country]=B2501,Table34[Year],"")))*100))</f>
        <v/>
      </c>
      <c r="M2501" s="3">
        <f t="shared" si="83"/>
        <v>5.6226099999999999</v>
      </c>
    </row>
    <row r="2502" spans="1:13" ht="30.6" x14ac:dyDescent="0.25">
      <c r="A2502" s="2" t="s">
        <v>202</v>
      </c>
      <c r="B2502" s="2" t="s">
        <v>175</v>
      </c>
      <c r="C2502" s="4"/>
      <c r="D2502" s="4"/>
      <c r="E2502" s="4"/>
      <c r="F2502" s="4"/>
      <c r="G2502" s="4"/>
      <c r="H2502" s="4"/>
      <c r="I2502" s="4"/>
      <c r="J2502" s="4" t="str">
        <f t="shared" si="82"/>
        <v/>
      </c>
      <c r="K2502" s="4">
        <f t="array" ref="K2502">INDEX($J$3:$J$4464,MATCH(B2502&amp;"Rate of out-of-school adolescents of lower secondary school age, male (household survey data) (%)",$B$3:$B$4464&amp;$A$3:$A$4464,0))</f>
        <v>1.1443700000000001</v>
      </c>
      <c r="L2502" s="4">
        <f t="array" ref="L2502">IF(ISERROR(INDEX(Table45[[#All],[Out-of-school adolescents (%) - lower secondary]],MATCH(MAX(IF(Table45[[#All],[Country]]=B2502,Table45[[#All],[Year]],0)),IF(Table45[[#All],[Country]]=B2502,Table45[[#All],[Year]],"")))),"",INDEX(Table45[[#All],[Out-of-school adolescents (%) - lower secondary]],MATCH(MAX(IF(Table45[[#All],[Country]]=B2502,Table45[[#All],[Year]],0)),IF(Table45[[#All],[Country]]=B2502,Table45[[#All],[Year]],"")))*100)</f>
        <v>2.7789700000000002</v>
      </c>
      <c r="M2502" s="4">
        <f t="shared" si="83"/>
        <v>1.1443700000000001</v>
      </c>
    </row>
    <row r="2503" spans="1:13" ht="40.799999999999997" x14ac:dyDescent="0.25">
      <c r="A2503" s="2" t="s">
        <v>203</v>
      </c>
      <c r="B2503" s="2" t="s">
        <v>176</v>
      </c>
      <c r="C2503" s="3"/>
      <c r="D2503" s="3"/>
      <c r="E2503" s="3"/>
      <c r="F2503" s="3"/>
      <c r="G2503" s="3"/>
      <c r="H2503" s="3"/>
      <c r="I2503" s="3"/>
      <c r="J2503" s="3" t="str">
        <f t="shared" si="82"/>
        <v/>
      </c>
      <c r="K2503" s="3"/>
      <c r="L2503" s="3" t="str">
        <f t="array" ref="L2503">(IF(ISERROR(INDEX(Table34[Out-of-school adolescents (%) - lower secondary],MATCH(MAX(IF(Table34[Country]=B2503,Table34[Year],0)),IF(Table34[Country]=B2503,Table34[Year],"")))),"",INDEX(Table34[Out-of-school adolescents (%) - lower secondary],MATCH(MAX(IF(Table34[Country]=B2503,Table34[Year],0)),IF(Table34[Country]=B2503,Table34[Year],"")))*100))</f>
        <v/>
      </c>
      <c r="M2503" s="3" t="str">
        <f t="shared" si="83"/>
        <v/>
      </c>
    </row>
    <row r="2504" spans="1:13" ht="40.799999999999997" x14ac:dyDescent="0.25">
      <c r="A2504" s="2" t="s">
        <v>203</v>
      </c>
      <c r="B2504" s="2" t="s">
        <v>177</v>
      </c>
      <c r="C2504" s="6">
        <v>22.4495</v>
      </c>
      <c r="D2504" s="4"/>
      <c r="E2504" s="4"/>
      <c r="F2504" s="4"/>
      <c r="G2504" s="6">
        <v>18.862970000000001</v>
      </c>
      <c r="H2504" s="4"/>
      <c r="I2504" s="4"/>
      <c r="J2504" s="4">
        <f t="shared" si="82"/>
        <v>18.862970000000001</v>
      </c>
      <c r="K2504" s="4"/>
      <c r="L2504" s="4">
        <f t="array" ref="L2504">(IF(ISERROR(INDEX(Table34[Out-of-school adolescents (%) - lower secondary],MATCH(MAX(IF(Table34[Country]=B2504,Table34[Year],0)),IF(Table34[Country]=B2504,Table34[Year],"")))),"",INDEX(Table34[Out-of-school adolescents (%) - lower secondary],MATCH(MAX(IF(Table34[Country]=B2504,Table34[Year],0)),IF(Table34[Country]=B2504,Table34[Year],"")))*100))</f>
        <v>18.937889999999999</v>
      </c>
      <c r="M2504" s="4">
        <f t="shared" si="83"/>
        <v>18.862970000000001</v>
      </c>
    </row>
    <row r="2505" spans="1:13" ht="40.799999999999997" x14ac:dyDescent="0.25">
      <c r="A2505" s="2" t="s">
        <v>203</v>
      </c>
      <c r="B2505" s="2" t="s">
        <v>178</v>
      </c>
      <c r="C2505" s="3"/>
      <c r="D2505" s="3"/>
      <c r="E2505" s="3"/>
      <c r="F2505" s="3"/>
      <c r="G2505" s="3"/>
      <c r="H2505" s="3"/>
      <c r="I2505" s="3"/>
      <c r="J2505" s="3" t="str">
        <f t="shared" si="82"/>
        <v/>
      </c>
      <c r="K2505" s="3"/>
      <c r="L2505" s="3" t="str">
        <f t="array" ref="L2505">(IF(ISERROR(INDEX(Table34[Out-of-school adolescents (%) - lower secondary],MATCH(MAX(IF(Table34[Country]=B2505,Table34[Year],0)),IF(Table34[Country]=B2505,Table34[Year],"")))),"",INDEX(Table34[Out-of-school adolescents (%) - lower secondary],MATCH(MAX(IF(Table34[Country]=B2505,Table34[Year],0)),IF(Table34[Country]=B2505,Table34[Year],"")))*100))</f>
        <v/>
      </c>
      <c r="M2505" s="3" t="str">
        <f t="shared" si="83"/>
        <v/>
      </c>
    </row>
    <row r="2506" spans="1:13" ht="40.799999999999997" x14ac:dyDescent="0.25">
      <c r="A2506" s="2" t="s">
        <v>203</v>
      </c>
      <c r="B2506" s="2" t="s">
        <v>179</v>
      </c>
      <c r="C2506" s="4"/>
      <c r="D2506" s="4"/>
      <c r="E2506" s="4"/>
      <c r="F2506" s="4"/>
      <c r="G2506" s="4"/>
      <c r="H2506" s="4"/>
      <c r="I2506" s="4"/>
      <c r="J2506" s="4" t="str">
        <f t="shared" si="82"/>
        <v/>
      </c>
      <c r="K2506" s="4"/>
      <c r="L2506" s="4" t="str">
        <f t="array" ref="L2506">(IF(ISERROR(INDEX(Table34[Out-of-school adolescents (%) - lower secondary],MATCH(MAX(IF(Table34[Country]=B2506,Table34[Year],0)),IF(Table34[Country]=B2506,Table34[Year],"")))),"",INDEX(Table34[Out-of-school adolescents (%) - lower secondary],MATCH(MAX(IF(Table34[Country]=B2506,Table34[Year],0)),IF(Table34[Country]=B2506,Table34[Year],"")))*100))</f>
        <v/>
      </c>
      <c r="M2506" s="4" t="str">
        <f t="shared" si="83"/>
        <v/>
      </c>
    </row>
    <row r="2507" spans="1:13" ht="40.799999999999997" x14ac:dyDescent="0.25">
      <c r="A2507" s="2" t="s">
        <v>203</v>
      </c>
      <c r="B2507" s="2" t="s">
        <v>180</v>
      </c>
      <c r="C2507" s="3"/>
      <c r="D2507" s="3"/>
      <c r="E2507" s="5">
        <v>8.95547</v>
      </c>
      <c r="F2507" s="3"/>
      <c r="G2507" s="3"/>
      <c r="H2507" s="3"/>
      <c r="I2507" s="3"/>
      <c r="J2507" s="3">
        <f t="shared" si="82"/>
        <v>8.95547</v>
      </c>
      <c r="K2507" s="3"/>
      <c r="L2507" s="3">
        <f t="array" ref="L2507">(IF(ISERROR(INDEX(Table34[Out-of-school adolescents (%) - lower secondary],MATCH(MAX(IF(Table34[Country]=B2507,Table34[Year],0)),IF(Table34[Country]=B2507,Table34[Year],"")))),"",INDEX(Table34[Out-of-school adolescents (%) - lower secondary],MATCH(MAX(IF(Table34[Country]=B2507,Table34[Year],0)),IF(Table34[Country]=B2507,Table34[Year],"")))*100))</f>
        <v>11.070040000000001</v>
      </c>
      <c r="M2507" s="3">
        <f t="shared" si="83"/>
        <v>8.95547</v>
      </c>
    </row>
    <row r="2508" spans="1:13" ht="40.799999999999997" x14ac:dyDescent="0.25">
      <c r="A2508" s="2" t="s">
        <v>203</v>
      </c>
      <c r="B2508" s="2" t="s">
        <v>181</v>
      </c>
      <c r="C2508" s="4"/>
      <c r="D2508" s="4"/>
      <c r="E2508" s="4"/>
      <c r="F2508" s="4"/>
      <c r="G2508" s="4"/>
      <c r="H2508" s="4"/>
      <c r="I2508" s="4"/>
      <c r="J2508" s="4" t="str">
        <f t="shared" si="82"/>
        <v/>
      </c>
      <c r="K2508" s="4"/>
      <c r="L2508" s="4" t="str">
        <f t="array" ref="L2508">(IF(ISERROR(INDEX(Table34[Out-of-school adolescents (%) - lower secondary],MATCH(MAX(IF(Table34[Country]=B2508,Table34[Year],0)),IF(Table34[Country]=B2508,Table34[Year],"")))),"",INDEX(Table34[Out-of-school adolescents (%) - lower secondary],MATCH(MAX(IF(Table34[Country]=B2508,Table34[Year],0)),IF(Table34[Country]=B2508,Table34[Year],"")))*100))</f>
        <v/>
      </c>
      <c r="M2508" s="4" t="str">
        <f t="shared" si="83"/>
        <v/>
      </c>
    </row>
    <row r="2509" spans="1:13" ht="40.799999999999997" x14ac:dyDescent="0.25">
      <c r="A2509" s="2" t="s">
        <v>203</v>
      </c>
      <c r="B2509" s="2" t="s">
        <v>182</v>
      </c>
      <c r="C2509" s="3"/>
      <c r="D2509" s="3"/>
      <c r="E2509" s="3"/>
      <c r="F2509" s="3"/>
      <c r="G2509" s="3"/>
      <c r="H2509" s="3"/>
      <c r="I2509" s="3"/>
      <c r="J2509" s="3" t="str">
        <f t="shared" si="82"/>
        <v/>
      </c>
      <c r="K2509" s="3"/>
      <c r="L2509" s="3" t="str">
        <f t="array" ref="L2509">(IF(ISERROR(INDEX(Table34[Out-of-school adolescents (%) - lower secondary],MATCH(MAX(IF(Table34[Country]=B2509,Table34[Year],0)),IF(Table34[Country]=B2509,Table34[Year],"")))),"",INDEX(Table34[Out-of-school adolescents (%) - lower secondary],MATCH(MAX(IF(Table34[Country]=B2509,Table34[Year],0)),IF(Table34[Country]=B2509,Table34[Year],"")))*100))</f>
        <v/>
      </c>
      <c r="M2509" s="3" t="str">
        <f t="shared" si="83"/>
        <v/>
      </c>
    </row>
    <row r="2510" spans="1:13" ht="40.799999999999997" x14ac:dyDescent="0.25">
      <c r="A2510" s="2" t="s">
        <v>203</v>
      </c>
      <c r="B2510" s="2" t="s">
        <v>183</v>
      </c>
      <c r="C2510" s="4"/>
      <c r="D2510" s="4"/>
      <c r="E2510" s="4"/>
      <c r="F2510" s="4"/>
      <c r="G2510" s="4"/>
      <c r="H2510" s="4"/>
      <c r="I2510" s="4"/>
      <c r="J2510" s="4" t="str">
        <f t="shared" si="82"/>
        <v/>
      </c>
      <c r="K2510" s="4"/>
      <c r="L2510" s="4" t="str">
        <f t="array" ref="L2510">(IF(ISERROR(INDEX(Table34[Out-of-school adolescents (%) - lower secondary],MATCH(MAX(IF(Table34[Country]=B2510,Table34[Year],0)),IF(Table34[Country]=B2510,Table34[Year],"")))),"",INDEX(Table34[Out-of-school adolescents (%) - lower secondary],MATCH(MAX(IF(Table34[Country]=B2510,Table34[Year],0)),IF(Table34[Country]=B2510,Table34[Year],"")))*100))</f>
        <v/>
      </c>
      <c r="M2510" s="4" t="str">
        <f t="shared" si="83"/>
        <v/>
      </c>
    </row>
    <row r="2511" spans="1:13" ht="40.799999999999997" x14ac:dyDescent="0.25">
      <c r="A2511" s="2" t="s">
        <v>203</v>
      </c>
      <c r="B2511" s="2" t="s">
        <v>184</v>
      </c>
      <c r="C2511" s="3"/>
      <c r="D2511" s="5">
        <v>19.620159999999998</v>
      </c>
      <c r="E2511" s="3"/>
      <c r="F2511" s="3"/>
      <c r="G2511" s="3"/>
      <c r="H2511" s="3"/>
      <c r="I2511" s="3"/>
      <c r="J2511" s="3">
        <f t="shared" si="82"/>
        <v>19.620159999999998</v>
      </c>
      <c r="K2511" s="3"/>
      <c r="L2511" s="3">
        <f t="array" ref="L2511">(IF(ISERROR(INDEX(Table34[Out-of-school adolescents (%) - lower secondary],MATCH(MAX(IF(Table34[Country]=B2511,Table34[Year],0)),IF(Table34[Country]=B2511,Table34[Year],"")))),"",INDEX(Table34[Out-of-school adolescents (%) - lower secondary],MATCH(MAX(IF(Table34[Country]=B2511,Table34[Year],0)),IF(Table34[Country]=B2511,Table34[Year],"")))*100))</f>
        <v>20.10033</v>
      </c>
      <c r="M2511" s="3">
        <f t="shared" si="83"/>
        <v>19.620159999999998</v>
      </c>
    </row>
    <row r="2512" spans="1:13" ht="40.799999999999997" x14ac:dyDescent="0.25">
      <c r="A2512" s="2" t="s">
        <v>203</v>
      </c>
      <c r="B2512" s="2" t="s">
        <v>185</v>
      </c>
      <c r="C2512" s="4"/>
      <c r="D2512" s="4"/>
      <c r="E2512" s="4"/>
      <c r="F2512" s="4"/>
      <c r="G2512" s="4"/>
      <c r="H2512" s="4"/>
      <c r="I2512" s="4"/>
      <c r="J2512" s="4" t="str">
        <f t="shared" si="82"/>
        <v/>
      </c>
      <c r="K2512" s="4"/>
      <c r="L2512" s="4">
        <f t="array" ref="L2512">(IF(ISERROR(INDEX(Table34[Out-of-school adolescents (%) - lower secondary],MATCH(MAX(IF(Table34[Country]=B2512,Table34[Year],0)),IF(Table34[Country]=B2512,Table34[Year],"")))),"",INDEX(Table34[Out-of-school adolescents (%) - lower secondary],MATCH(MAX(IF(Table34[Country]=B2512,Table34[Year],0)),IF(Table34[Country]=B2512,Table34[Year],"")))*100))</f>
        <v>1.11188</v>
      </c>
      <c r="M2512" s="4">
        <f t="shared" si="83"/>
        <v>1.11188</v>
      </c>
    </row>
    <row r="2513" spans="1:13" ht="40.799999999999997" x14ac:dyDescent="0.25">
      <c r="A2513" s="2" t="s">
        <v>203</v>
      </c>
      <c r="B2513" s="2" t="s">
        <v>186</v>
      </c>
      <c r="C2513" s="3"/>
      <c r="D2513" s="3"/>
      <c r="E2513" s="3"/>
      <c r="F2513" s="3"/>
      <c r="G2513" s="3"/>
      <c r="H2513" s="3"/>
      <c r="I2513" s="3"/>
      <c r="J2513" s="3" t="str">
        <f t="shared" si="82"/>
        <v/>
      </c>
      <c r="K2513" s="3"/>
      <c r="L2513" s="3" t="str">
        <f t="array" ref="L2513">(IF(ISERROR(INDEX(Table34[Out-of-school adolescents (%) - lower secondary],MATCH(MAX(IF(Table34[Country]=B2513,Table34[Year],0)),IF(Table34[Country]=B2513,Table34[Year],"")))),"",INDEX(Table34[Out-of-school adolescents (%) - lower secondary],MATCH(MAX(IF(Table34[Country]=B2513,Table34[Year],0)),IF(Table34[Country]=B2513,Table34[Year],"")))*100))</f>
        <v/>
      </c>
      <c r="M2513" s="3" t="str">
        <f t="shared" si="83"/>
        <v/>
      </c>
    </row>
    <row r="2514" spans="1:13" ht="30.6" x14ac:dyDescent="0.25">
      <c r="A2514" s="2" t="s">
        <v>204</v>
      </c>
      <c r="B2514" s="2" t="s">
        <v>175</v>
      </c>
      <c r="C2514" s="4"/>
      <c r="D2514" s="6">
        <v>1.1443700000000001</v>
      </c>
      <c r="E2514" s="4"/>
      <c r="F2514" s="4"/>
      <c r="G2514" s="4"/>
      <c r="H2514" s="4"/>
      <c r="I2514" s="4"/>
      <c r="J2514" s="4">
        <f t="shared" si="82"/>
        <v>1.1443700000000001</v>
      </c>
      <c r="K2514" s="4"/>
      <c r="L2514" s="4"/>
      <c r="M2514" s="4">
        <f t="shared" si="83"/>
        <v>1.1443700000000001</v>
      </c>
    </row>
    <row r="2515" spans="1:13" ht="40.799999999999997" x14ac:dyDescent="0.25">
      <c r="A2515" s="2" t="s">
        <v>203</v>
      </c>
      <c r="B2515" s="2" t="s">
        <v>188</v>
      </c>
      <c r="C2515" s="5">
        <v>45.929929999999999</v>
      </c>
      <c r="D2515" s="3"/>
      <c r="E2515" s="3"/>
      <c r="F2515" s="3"/>
      <c r="G2515" s="3"/>
      <c r="H2515" s="3"/>
      <c r="I2515" s="3"/>
      <c r="J2515" s="3">
        <f t="shared" si="82"/>
        <v>45.929929999999999</v>
      </c>
      <c r="K2515" s="3"/>
      <c r="L2515" s="3">
        <f t="array" ref="L2515">(IF(ISERROR(INDEX(Table34[Out-of-school adolescents (%) - lower secondary],MATCH(MAX(IF(Table34[Country]=B2515,Table34[Year],0)),IF(Table34[Country]=B2515,Table34[Year],"")))),"",INDEX(Table34[Out-of-school adolescents (%) - lower secondary],MATCH(MAX(IF(Table34[Country]=B2515,Table34[Year],0)),IF(Table34[Country]=B2515,Table34[Year],"")))*100))</f>
        <v>46.832659999999997</v>
      </c>
      <c r="M2515" s="3">
        <f t="shared" si="83"/>
        <v>45.929929999999999</v>
      </c>
    </row>
    <row r="2516" spans="1:13" ht="40.799999999999997" x14ac:dyDescent="0.25">
      <c r="A2516" s="2" t="s">
        <v>203</v>
      </c>
      <c r="B2516" s="2" t="s">
        <v>189</v>
      </c>
      <c r="C2516" s="4"/>
      <c r="D2516" s="4"/>
      <c r="E2516" s="4"/>
      <c r="F2516" s="4"/>
      <c r="G2516" s="4"/>
      <c r="H2516" s="4"/>
      <c r="I2516" s="4"/>
      <c r="J2516" s="4" t="str">
        <f t="shared" si="82"/>
        <v/>
      </c>
      <c r="K2516" s="4"/>
      <c r="L2516" s="4" t="str">
        <f t="array" ref="L2516">(IF(ISBLANK(INDEX(Table34[Out-of-school adolescents (%) - lower secondary],MATCH(MAX(IF(Table34[Country]=B2516,Table34[Year],0)),IF(Table34[Country]=B2516,Table34[Year],"")))),"",INDEX(Table34[Out-of-school adolescents (%) - lower secondary],MATCH(MAX(IF(Table34[Country]=B2516,Table34[Year],0)),IF(Table34[Country]=B2516,Table34[Year],"")))*100))</f>
        <v/>
      </c>
      <c r="M2516" s="4" t="str">
        <f t="shared" si="83"/>
        <v/>
      </c>
    </row>
    <row r="2517" spans="1:13" ht="40.799999999999997" x14ac:dyDescent="0.25">
      <c r="A2517" s="2" t="s">
        <v>203</v>
      </c>
      <c r="B2517" s="2" t="s">
        <v>190</v>
      </c>
      <c r="C2517" s="3"/>
      <c r="D2517" s="3"/>
      <c r="E2517" s="3"/>
      <c r="F2517" s="5">
        <v>14.43112</v>
      </c>
      <c r="G2517" s="3"/>
      <c r="H2517" s="3"/>
      <c r="I2517" s="3"/>
      <c r="J2517" s="3">
        <f t="shared" si="82"/>
        <v>14.43112</v>
      </c>
      <c r="K2517" s="3"/>
      <c r="L2517" s="3">
        <f t="array" ref="L2517">(IF(ISERROR(INDEX(Table34[Out-of-school adolescents (%) - lower secondary],MATCH(MAX(IF(Table34[Country]=B2517,Table34[Year],0)),IF(Table34[Country]=B2517,Table34[Year],"")))),"",INDEX(Table34[Out-of-school adolescents (%) - lower secondary],MATCH(MAX(IF(Table34[Country]=B2517,Table34[Year],0)),IF(Table34[Country]=B2517,Table34[Year],"")))*100))</f>
        <v>10.9818</v>
      </c>
      <c r="M2517" s="3">
        <f t="shared" si="83"/>
        <v>14.43112</v>
      </c>
    </row>
    <row r="2518" spans="1:13" ht="40.799999999999997" x14ac:dyDescent="0.25">
      <c r="A2518" s="2" t="s">
        <v>203</v>
      </c>
      <c r="B2518" s="2" t="s">
        <v>191</v>
      </c>
      <c r="C2518" s="4"/>
      <c r="D2518" s="4"/>
      <c r="E2518" s="4"/>
      <c r="F2518" s="4"/>
      <c r="G2518" s="4"/>
      <c r="H2518" s="4"/>
      <c r="I2518" s="4"/>
      <c r="J2518" s="4" t="str">
        <f t="shared" si="82"/>
        <v/>
      </c>
      <c r="K2518" s="4"/>
      <c r="L2518" s="4" t="str">
        <f t="array" ref="L2518">(IF(ISERROR(INDEX(Table34[Out-of-school adolescents (%) - lower secondary],MATCH(MAX(IF(Table34[Country]=B2518,Table34[Year],0)),IF(Table34[Country]=B2518,Table34[Year],"")))),"",INDEX(Table34[Out-of-school adolescents (%) - lower secondary],MATCH(MAX(IF(Table34[Country]=B2518,Table34[Year],0)),IF(Table34[Country]=B2518,Table34[Year],"")))*100))</f>
        <v/>
      </c>
      <c r="M2518" s="4" t="str">
        <f t="shared" si="83"/>
        <v/>
      </c>
    </row>
    <row r="2519" spans="1:13" ht="40.799999999999997" x14ac:dyDescent="0.25">
      <c r="A2519" s="2" t="s">
        <v>203</v>
      </c>
      <c r="B2519" s="2" t="s">
        <v>192</v>
      </c>
      <c r="C2519" s="3"/>
      <c r="D2519" s="3"/>
      <c r="E2519" s="3"/>
      <c r="F2519" s="3"/>
      <c r="G2519" s="3"/>
      <c r="H2519" s="3"/>
      <c r="I2519" s="3"/>
      <c r="J2519" s="3" t="str">
        <f t="shared" si="82"/>
        <v/>
      </c>
      <c r="K2519" s="3"/>
      <c r="L2519" s="3" t="str">
        <f t="array" ref="L2519">(IF(ISERROR(INDEX(Table34[Out-of-school adolescents (%) - lower secondary],MATCH(MAX(IF(Table34[Country]=B2519,Table34[Year],0)),IF(Table34[Country]=B2519,Table34[Year],"")))),"",INDEX(Table34[Out-of-school adolescents (%) - lower secondary],MATCH(MAX(IF(Table34[Country]=B2519,Table34[Year],0)),IF(Table34[Country]=B2519,Table34[Year],"")))*100))</f>
        <v/>
      </c>
      <c r="M2519" s="3" t="str">
        <f t="shared" si="83"/>
        <v/>
      </c>
    </row>
    <row r="2520" spans="1:13" ht="40.799999999999997" x14ac:dyDescent="0.25">
      <c r="A2520" s="2" t="s">
        <v>203</v>
      </c>
      <c r="B2520" s="2" t="s">
        <v>193</v>
      </c>
      <c r="C2520" s="4"/>
      <c r="D2520" s="4"/>
      <c r="E2520" s="4"/>
      <c r="F2520" s="4"/>
      <c r="G2520" s="4"/>
      <c r="H2520" s="4"/>
      <c r="I2520" s="4"/>
      <c r="J2520" s="4" t="str">
        <f t="shared" si="82"/>
        <v/>
      </c>
      <c r="K2520" s="4"/>
      <c r="L2520" s="4" t="str">
        <f t="array" ref="L2520">(IF(ISERROR(INDEX(Table34[Out-of-school adolescents (%) - lower secondary],MATCH(MAX(IF(Table34[Country]=B2520,Table34[Year],0)),IF(Table34[Country]=B2520,Table34[Year],"")))),"",INDEX(Table34[Out-of-school adolescents (%) - lower secondary],MATCH(MAX(IF(Table34[Country]=B2520,Table34[Year],0)),IF(Table34[Country]=B2520,Table34[Year],"")))*100))</f>
        <v/>
      </c>
      <c r="M2520" s="4" t="str">
        <f t="shared" si="83"/>
        <v/>
      </c>
    </row>
    <row r="2521" spans="1:13" ht="40.799999999999997" x14ac:dyDescent="0.25">
      <c r="A2521" s="2" t="s">
        <v>203</v>
      </c>
      <c r="B2521" s="2" t="s">
        <v>194</v>
      </c>
      <c r="C2521" s="3"/>
      <c r="D2521" s="5">
        <v>6.8569800000000001</v>
      </c>
      <c r="E2521" s="3"/>
      <c r="F2521" s="3"/>
      <c r="G2521" s="3"/>
      <c r="H2521" s="3"/>
      <c r="I2521" s="3"/>
      <c r="J2521" s="3">
        <f t="shared" si="82"/>
        <v>6.8569800000000001</v>
      </c>
      <c r="K2521" s="3"/>
      <c r="L2521" s="3">
        <f t="array" ref="L2521">(IF(ISERROR(INDEX(Table34[Out-of-school adolescents (%) - lower secondary],MATCH(MAX(IF(Table34[Country]=B2521,Table34[Year],0)),IF(Table34[Country]=B2521,Table34[Year],"")))),"",INDEX(Table34[Out-of-school adolescents (%) - lower secondary],MATCH(MAX(IF(Table34[Country]=B2521,Table34[Year],0)),IF(Table34[Country]=B2521,Table34[Year],"")))*100))</f>
        <v>9.1442899999999998</v>
      </c>
      <c r="M2521" s="3">
        <f t="shared" si="83"/>
        <v>6.8569800000000001</v>
      </c>
    </row>
    <row r="2522" spans="1:13" ht="40.799999999999997" x14ac:dyDescent="0.25">
      <c r="A2522" s="2" t="s">
        <v>203</v>
      </c>
      <c r="B2522" s="2" t="s">
        <v>195</v>
      </c>
      <c r="C2522" s="4"/>
      <c r="D2522" s="4"/>
      <c r="E2522" s="4"/>
      <c r="F2522" s="4"/>
      <c r="G2522" s="4"/>
      <c r="H2522" s="4"/>
      <c r="I2522" s="4"/>
      <c r="J2522" s="4" t="str">
        <f t="shared" si="82"/>
        <v/>
      </c>
      <c r="K2522" s="4"/>
      <c r="L2522" s="4">
        <f t="array" ref="L2522">(IF(ISERROR(INDEX(Table34[Out-of-school adolescents (%) - lower secondary],MATCH(MAX(IF(Table34[Country]=B2522,Table34[Year],0)),IF(Table34[Country]=B2522,Table34[Year],"")))),"",INDEX(Table34[Out-of-school adolescents (%) - lower secondary],MATCH(MAX(IF(Table34[Country]=B2522,Table34[Year],0)),IF(Table34[Country]=B2522,Table34[Year],"")))*100))</f>
        <v>31.331500000000002</v>
      </c>
      <c r="M2522" s="4">
        <f t="shared" si="83"/>
        <v>31.331500000000002</v>
      </c>
    </row>
    <row r="2523" spans="1:13" ht="40.799999999999997" x14ac:dyDescent="0.25">
      <c r="A2523" s="2" t="s">
        <v>203</v>
      </c>
      <c r="B2523" s="2" t="s">
        <v>196</v>
      </c>
      <c r="C2523" s="3"/>
      <c r="D2523" s="3"/>
      <c r="E2523" s="3"/>
      <c r="F2523" s="5">
        <v>23.595469999999999</v>
      </c>
      <c r="G2523" s="3"/>
      <c r="H2523" s="3"/>
      <c r="I2523" s="3"/>
      <c r="J2523" s="3">
        <f t="shared" si="82"/>
        <v>23.595469999999999</v>
      </c>
      <c r="K2523" s="3"/>
      <c r="L2523" s="3">
        <f t="array" ref="L2523">(IF(ISERROR(INDEX(Table34[Out-of-school adolescents (%) - lower secondary],MATCH(MAX(IF(Table34[Country]=B2523,Table34[Year],0)),IF(Table34[Country]=B2523,Table34[Year],"")))),"",INDEX(Table34[Out-of-school adolescents (%) - lower secondary],MATCH(MAX(IF(Table34[Country]=B2523,Table34[Year],0)),IF(Table34[Country]=B2523,Table34[Year],"")))*100))</f>
        <v>16.420969999999997</v>
      </c>
      <c r="M2523" s="3">
        <f t="shared" si="83"/>
        <v>23.595469999999999</v>
      </c>
    </row>
    <row r="2524" spans="1:13" ht="40.799999999999997" x14ac:dyDescent="0.25">
      <c r="A2524" s="2" t="s">
        <v>203</v>
      </c>
      <c r="B2524" s="2" t="s">
        <v>197</v>
      </c>
      <c r="C2524" s="6">
        <v>18.519970000000001</v>
      </c>
      <c r="D2524" s="4"/>
      <c r="E2524" s="4"/>
      <c r="F2524" s="4"/>
      <c r="G2524" s="4"/>
      <c r="H2524" s="4"/>
      <c r="I2524" s="4"/>
      <c r="J2524" s="4">
        <f t="shared" si="82"/>
        <v>18.519970000000001</v>
      </c>
      <c r="K2524" s="4"/>
      <c r="L2524" s="4">
        <f t="array" ref="L2524">(IF(ISERROR(INDEX(Table34[Out-of-school adolescents (%) - lower secondary],MATCH(MAX(IF(Table34[Country]=B2524,Table34[Year],0)),IF(Table34[Country]=B2524,Table34[Year],"")))),"",INDEX(Table34[Out-of-school adolescents (%) - lower secondary],MATCH(MAX(IF(Table34[Country]=B2524,Table34[Year],0)),IF(Table34[Country]=B2524,Table34[Year],"")))*100))</f>
        <v>0.31355</v>
      </c>
      <c r="M2524" s="4">
        <f t="shared" si="83"/>
        <v>18.519970000000001</v>
      </c>
    </row>
    <row r="2525" spans="1:13" ht="30.6" x14ac:dyDescent="0.25">
      <c r="A2525" s="2" t="s">
        <v>202</v>
      </c>
      <c r="B2525" s="2" t="s">
        <v>4</v>
      </c>
      <c r="C2525" s="3"/>
      <c r="D2525" s="3"/>
      <c r="E2525" s="3"/>
      <c r="F2525" s="3"/>
      <c r="G2525" s="3">
        <v>18.989059999999998</v>
      </c>
      <c r="H2525" s="3">
        <v>18.647130000000001</v>
      </c>
      <c r="I2525" s="3"/>
      <c r="J2525" s="3">
        <f t="shared" si="82"/>
        <v>18.647130000000001</v>
      </c>
      <c r="K2525" s="3">
        <f t="array" ref="K2525">INDEX($J$3:$J$4464,MATCH(B2525&amp;"Rate of out-of-school adolescents of lower secondary school age, male (household survey data) (%)",$B$3:$B$4464&amp;$A$3:$A$4464,0))</f>
        <v>36.205739999999999</v>
      </c>
      <c r="L2525" s="3">
        <f t="array" ref="L2525">IF(ISERROR(INDEX(Table45[[#All],[Out-of-school adolescents (%) - lower secondary]],MATCH(MAX(IF(Table45[[#All],[Country]]=B2525,Table45[[#All],[Year]],0)),IF(Table45[[#All],[Country]]=B2525,Table45[[#All],[Year]],"")))),"",INDEX(Table45[[#All],[Out-of-school adolescents (%) - lower secondary]],MATCH(MAX(IF(Table45[[#All],[Country]]=B2525,Table45[[#All],[Year]],0)),IF(Table45[[#All],[Country]]=B2525,Table45[[#All],[Year]],"")))*100)</f>
        <v>41.213039999999999</v>
      </c>
      <c r="M2525" s="3">
        <f t="shared" si="83"/>
        <v>18.647130000000001</v>
      </c>
    </row>
    <row r="2526" spans="1:13" ht="30.6" x14ac:dyDescent="0.25">
      <c r="A2526" s="2" t="s">
        <v>202</v>
      </c>
      <c r="B2526" s="2" t="s">
        <v>5</v>
      </c>
      <c r="C2526" s="4"/>
      <c r="D2526" s="4"/>
      <c r="E2526" s="4"/>
      <c r="F2526" s="4">
        <v>3.2650399999999999</v>
      </c>
      <c r="G2526" s="4">
        <v>3.0344600000000002</v>
      </c>
      <c r="H2526" s="4">
        <v>0.27461999999999998</v>
      </c>
      <c r="I2526" s="4"/>
      <c r="J2526" s="4">
        <f t="shared" si="82"/>
        <v>0.27461999999999998</v>
      </c>
      <c r="K2526" s="4" t="str">
        <f t="array" ref="K2526">INDEX($J$3:$J$4464,MATCH(B2526&amp;"Rate of out-of-school adolescents of lower secondary school age, male (household survey data) (%)",$B$3:$B$4464&amp;$A$3:$A$4464,0))</f>
        <v/>
      </c>
      <c r="L2526" s="4" t="str">
        <f t="array" ref="L2526">IF(ISERROR(INDEX(Table45[[#All],[Out-of-school adolescents (%) - lower secondary]],MATCH(MAX(IF(Table45[[#All],[Country]]=B2526,Table45[[#All],[Year]],0)),IF(Table45[[#All],[Country]]=B2526,Table45[[#All],[Year]],"")))),"",INDEX(Table45[[#All],[Out-of-school adolescents (%) - lower secondary]],MATCH(MAX(IF(Table45[[#All],[Country]]=B2526,Table45[[#All],[Year]],0)),IF(Table45[[#All],[Country]]=B2526,Table45[[#All],[Year]],"")))*100)</f>
        <v/>
      </c>
      <c r="M2526" s="4">
        <f t="shared" si="83"/>
        <v>0.27461999999999998</v>
      </c>
    </row>
    <row r="2527" spans="1:13" ht="30.6" x14ac:dyDescent="0.25">
      <c r="A2527" s="2" t="s">
        <v>202</v>
      </c>
      <c r="B2527" s="2" t="s">
        <v>6</v>
      </c>
      <c r="C2527" s="3"/>
      <c r="D2527" s="3"/>
      <c r="E2527" s="3"/>
      <c r="F2527" s="3"/>
      <c r="G2527" s="3"/>
      <c r="H2527" s="3"/>
      <c r="I2527" s="3"/>
      <c r="J2527" s="3" t="str">
        <f t="shared" si="82"/>
        <v/>
      </c>
      <c r="K2527" s="3">
        <f t="array" ref="K2527">INDEX($J$3:$J$4464,MATCH(B2527&amp;"Rate of out-of-school adolescents of lower secondary school age, male (household survey data) (%)",$B$3:$B$4464&amp;$A$3:$A$4464,0))</f>
        <v>4.1449100000000003</v>
      </c>
      <c r="L2527" s="3" t="str">
        <f t="array" ref="L2527">IF(ISERROR(INDEX(Table45[[#All],[Out-of-school adolescents (%) - lower secondary]],MATCH(MAX(IF(Table45[[#All],[Country]]=B2527,Table45[[#All],[Year]],0)),IF(Table45[[#All],[Country]]=B2527,Table45[[#All],[Year]],"")))),"",INDEX(Table45[[#All],[Out-of-school adolescents (%) - lower secondary]],MATCH(MAX(IF(Table45[[#All],[Country]]=B2527,Table45[[#All],[Year]],0)),IF(Table45[[#All],[Country]]=B2527,Table45[[#All],[Year]],"")))*100)</f>
        <v/>
      </c>
      <c r="M2527" s="3">
        <f t="shared" si="83"/>
        <v>4.1449100000000003</v>
      </c>
    </row>
    <row r="2528" spans="1:13" ht="30.6" x14ac:dyDescent="0.25">
      <c r="A2528" s="2" t="s">
        <v>202</v>
      </c>
      <c r="B2528" s="2" t="s">
        <v>7</v>
      </c>
      <c r="C2528" s="4"/>
      <c r="D2528" s="4"/>
      <c r="E2528" s="4"/>
      <c r="F2528" s="4"/>
      <c r="G2528" s="4"/>
      <c r="H2528" s="4"/>
      <c r="I2528" s="4"/>
      <c r="J2528" s="4" t="str">
        <f t="shared" si="82"/>
        <v/>
      </c>
      <c r="K2528" s="4" t="str">
        <f t="array" ref="K2528">INDEX($J$3:$J$4464,MATCH(B2528&amp;"Rate of out-of-school adolescents of lower secondary school age, male (household survey data) (%)",$B$3:$B$4464&amp;$A$3:$A$4464,0))</f>
        <v/>
      </c>
      <c r="L2528" s="4" t="str">
        <f t="array" ref="L2528">IF(ISERROR(INDEX(Table45[[#All],[Out-of-school adolescents (%) - lower secondary]],MATCH(MAX(IF(Table45[[#All],[Country]]=B2528,Table45[[#All],[Year]],0)),IF(Table45[[#All],[Country]]=B2528,Table45[[#All],[Year]],"")))),"",INDEX(Table45[[#All],[Out-of-school adolescents (%) - lower secondary]],MATCH(MAX(IF(Table45[[#All],[Country]]=B2528,Table45[[#All],[Year]],0)),IF(Table45[[#All],[Country]]=B2528,Table45[[#All],[Year]],"")))*100)</f>
        <v/>
      </c>
      <c r="M2528" s="4" t="str">
        <f t="shared" si="83"/>
        <v/>
      </c>
    </row>
    <row r="2529" spans="1:13" ht="30.6" x14ac:dyDescent="0.25">
      <c r="A2529" s="2" t="s">
        <v>202</v>
      </c>
      <c r="B2529" s="2" t="s">
        <v>8</v>
      </c>
      <c r="C2529" s="3">
        <v>6.3198600000000003</v>
      </c>
      <c r="D2529" s="3"/>
      <c r="E2529" s="3"/>
      <c r="F2529" s="3"/>
      <c r="G2529" s="3"/>
      <c r="H2529" s="3"/>
      <c r="I2529" s="3"/>
      <c r="J2529" s="3">
        <f t="shared" si="82"/>
        <v>6.3198600000000003</v>
      </c>
      <c r="K2529" s="3" t="str">
        <f t="array" ref="K2529">INDEX($J$3:$J$4464,MATCH(B2529&amp;"Rate of out-of-school adolescents of lower secondary school age, male (household survey data) (%)",$B$3:$B$4464&amp;$A$3:$A$4464,0))</f>
        <v/>
      </c>
      <c r="L2529" s="3" t="str">
        <f t="array" ref="L2529">IF(ISERROR(INDEX(Table45[[#All],[Out-of-school adolescents (%) - lower secondary]],MATCH(MAX(IF(Table45[[#All],[Country]]=B2529,Table45[[#All],[Year]],0)),IF(Table45[[#All],[Country]]=B2529,Table45[[#All],[Year]],"")))),"",INDEX(Table45[[#All],[Out-of-school adolescents (%) - lower secondary]],MATCH(MAX(IF(Table45[[#All],[Country]]=B2529,Table45[[#All],[Year]],0)),IF(Table45[[#All],[Country]]=B2529,Table45[[#All],[Year]],"")))*100)</f>
        <v/>
      </c>
      <c r="M2529" s="3">
        <f t="shared" si="83"/>
        <v>6.3198600000000003</v>
      </c>
    </row>
    <row r="2530" spans="1:13" ht="30.6" x14ac:dyDescent="0.25">
      <c r="A2530" s="2" t="s">
        <v>202</v>
      </c>
      <c r="B2530" s="2" t="s">
        <v>9</v>
      </c>
      <c r="C2530" s="4"/>
      <c r="D2530" s="4"/>
      <c r="E2530" s="4"/>
      <c r="F2530" s="4"/>
      <c r="G2530" s="4">
        <v>1.76322</v>
      </c>
      <c r="H2530" s="4">
        <v>6.4735899999999997</v>
      </c>
      <c r="I2530" s="4"/>
      <c r="J2530" s="4">
        <f t="shared" si="82"/>
        <v>6.4735899999999997</v>
      </c>
      <c r="K2530" s="4" t="str">
        <f t="array" ref="K2530">INDEX($J$3:$J$4464,MATCH(B2530&amp;"Rate of out-of-school adolescents of lower secondary school age, male (household survey data) (%)",$B$3:$B$4464&amp;$A$3:$A$4464,0))</f>
        <v/>
      </c>
      <c r="L2530" s="4" t="str">
        <f t="array" ref="L2530">IF(ISERROR(INDEX(Table45[[#All],[Out-of-school adolescents (%) - lower secondary]],MATCH(MAX(IF(Table45[[#All],[Country]]=B2530,Table45[[#All],[Year]],0)),IF(Table45[[#All],[Country]]=B2530,Table45[[#All],[Year]],"")))),"",INDEX(Table45[[#All],[Out-of-school adolescents (%) - lower secondary]],MATCH(MAX(IF(Table45[[#All],[Country]]=B2530,Table45[[#All],[Year]],0)),IF(Table45[[#All],[Country]]=B2530,Table45[[#All],[Year]],"")))*100)</f>
        <v/>
      </c>
      <c r="M2530" s="4">
        <f t="shared" si="83"/>
        <v>6.4735899999999997</v>
      </c>
    </row>
    <row r="2531" spans="1:13" ht="30.6" x14ac:dyDescent="0.25">
      <c r="A2531" s="2" t="s">
        <v>202</v>
      </c>
      <c r="B2531" s="2" t="s">
        <v>10</v>
      </c>
      <c r="C2531" s="3"/>
      <c r="D2531" s="3"/>
      <c r="E2531" s="3"/>
      <c r="F2531" s="3"/>
      <c r="G2531" s="3"/>
      <c r="H2531" s="3"/>
      <c r="I2531" s="3"/>
      <c r="J2531" s="3" t="str">
        <f t="shared" si="82"/>
        <v/>
      </c>
      <c r="K2531" s="3" t="str">
        <f t="array" ref="K2531">INDEX($J$3:$J$4464,MATCH(B2531&amp;"Rate of out-of-school adolescents of lower secondary school age, male (household survey data) (%)",$B$3:$B$4464&amp;$A$3:$A$4464,0))</f>
        <v/>
      </c>
      <c r="L2531" s="3">
        <f t="array" ref="L2531">IF(ISERROR(INDEX(Table45[[#All],[Out-of-school adolescents (%) - lower secondary]],MATCH(MAX(IF(Table45[[#All],[Country]]=B2531,Table45[[#All],[Year]],0)),IF(Table45[[#All],[Country]]=B2531,Table45[[#All],[Year]],"")))),"",INDEX(Table45[[#All],[Out-of-school adolescents (%) - lower secondary]],MATCH(MAX(IF(Table45[[#All],[Country]]=B2531,Table45[[#All],[Year]],0)),IF(Table45[[#All],[Country]]=B2531,Table45[[#All],[Year]],"")))*100)</f>
        <v>2.5901199999999998</v>
      </c>
      <c r="M2531" s="3">
        <f t="shared" si="83"/>
        <v>2.5901199999999998</v>
      </c>
    </row>
    <row r="2532" spans="1:13" ht="30.6" x14ac:dyDescent="0.25">
      <c r="A2532" s="2" t="s">
        <v>202</v>
      </c>
      <c r="B2532" s="2" t="s">
        <v>11</v>
      </c>
      <c r="C2532" s="4"/>
      <c r="D2532" s="4"/>
      <c r="E2532" s="4"/>
      <c r="F2532" s="4"/>
      <c r="G2532" s="4"/>
      <c r="H2532" s="4"/>
      <c r="I2532" s="4"/>
      <c r="J2532" s="4" t="str">
        <f t="shared" si="82"/>
        <v/>
      </c>
      <c r="K2532" s="4">
        <f t="array" ref="K2532">INDEX($J$3:$J$4464,MATCH(B2532&amp;"Rate of out-of-school adolescents of lower secondary school age, male (household survey data) (%)",$B$3:$B$4464&amp;$A$3:$A$4464,0))</f>
        <v>2.2058499999999999</v>
      </c>
      <c r="L2532" s="4">
        <f t="array" ref="L2532">IF(ISERROR(INDEX(Table45[[#All],[Out-of-school adolescents (%) - lower secondary]],MATCH(MAX(IF(Table45[[#All],[Country]]=B2532,Table45[[#All],[Year]],0)),IF(Table45[[#All],[Country]]=B2532,Table45[[#All],[Year]],"")))),"",INDEX(Table45[[#All],[Out-of-school adolescents (%) - lower secondary]],MATCH(MAX(IF(Table45[[#All],[Country]]=B2532,Table45[[#All],[Year]],0)),IF(Table45[[#All],[Country]]=B2532,Table45[[#All],[Year]],"")))*100)</f>
        <v>0.45830000000000004</v>
      </c>
      <c r="M2532" s="4">
        <f t="shared" si="83"/>
        <v>2.2058499999999999</v>
      </c>
    </row>
    <row r="2533" spans="1:13" ht="30.6" x14ac:dyDescent="0.25">
      <c r="A2533" s="2" t="s">
        <v>202</v>
      </c>
      <c r="B2533" s="2" t="s">
        <v>12</v>
      </c>
      <c r="C2533" s="3">
        <v>1.9130100000000001</v>
      </c>
      <c r="D2533" s="3">
        <v>2.0535399999999999</v>
      </c>
      <c r="E2533" s="3"/>
      <c r="F2533" s="3"/>
      <c r="G2533" s="3"/>
      <c r="H2533" s="3"/>
      <c r="I2533" s="3"/>
      <c r="J2533" s="3">
        <f t="shared" si="82"/>
        <v>2.0535399999999999</v>
      </c>
      <c r="K2533" s="3" t="str">
        <f t="array" ref="K2533">INDEX($J$3:$J$4464,MATCH(B2533&amp;"Rate of out-of-school adolescents of lower secondary school age, male (household survey data) (%)",$B$3:$B$4464&amp;$A$3:$A$4464,0))</f>
        <v/>
      </c>
      <c r="L2533" s="3" t="str">
        <f t="array" ref="L2533">IF(ISBLANK(INDEX(Table45[[#All],[Out-of-school adolescents (%) - lower secondary]],MATCH(MAX(IF(Table45[[#All],[Country]]=B2533,Table45[[#All],[Year]],0)),IF(Table45[[#All],[Country]]=B2533,Table45[[#All],[Year]],"")))),"",INDEX(Table45[[#All],[Out-of-school adolescents (%) - lower secondary]],MATCH(MAX(IF(Table45[[#All],[Country]]=B2533,Table45[[#All],[Year]],0)),IF(Table45[[#All],[Country]]=B2533,Table45[[#All],[Year]],"")))*100)</f>
        <v/>
      </c>
      <c r="M2533" s="3">
        <f t="shared" si="83"/>
        <v>2.0535399999999999</v>
      </c>
    </row>
    <row r="2534" spans="1:13" ht="30.6" x14ac:dyDescent="0.25">
      <c r="A2534" s="2" t="s">
        <v>202</v>
      </c>
      <c r="B2534" s="2" t="s">
        <v>13</v>
      </c>
      <c r="C2534" s="4"/>
      <c r="D2534" s="4"/>
      <c r="E2534" s="4"/>
      <c r="F2534" s="4"/>
      <c r="G2534" s="4"/>
      <c r="H2534" s="4"/>
      <c r="I2534" s="4"/>
      <c r="J2534" s="4" t="str">
        <f t="shared" si="82"/>
        <v/>
      </c>
      <c r="K2534" s="4" t="str">
        <f t="array" ref="K2534">INDEX($J$3:$J$4464,MATCH(B2534&amp;"Rate of out-of-school adolescents of lower secondary school age, male (household survey data) (%)",$B$3:$B$4464&amp;$A$3:$A$4464,0))</f>
        <v/>
      </c>
      <c r="L2534" s="4" t="str">
        <f t="array" ref="L2534">IF(ISBLANK(INDEX(Table45[[#All],[Out-of-school adolescents (%) - lower secondary]],MATCH(MAX(IF(Table45[[#All],[Country]]=B2534,Table45[[#All],[Year]],0)),IF(Table45[[#All],[Country]]=B2534,Table45[[#All],[Year]],"")))),"",INDEX(Table45[[#All],[Out-of-school adolescents (%) - lower secondary]],MATCH(MAX(IF(Table45[[#All],[Country]]=B2534,Table45[[#All],[Year]],0)),IF(Table45[[#All],[Country]]=B2534,Table45[[#All],[Year]],"")))*100)</f>
        <v/>
      </c>
      <c r="M2534" s="4" t="str">
        <f t="shared" si="83"/>
        <v/>
      </c>
    </row>
    <row r="2535" spans="1:13" ht="30.6" x14ac:dyDescent="0.25">
      <c r="A2535" s="2" t="s">
        <v>202</v>
      </c>
      <c r="B2535" s="2" t="s">
        <v>14</v>
      </c>
      <c r="C2535" s="3">
        <v>10.723140000000001</v>
      </c>
      <c r="D2535" s="3">
        <v>11.638769999999999</v>
      </c>
      <c r="E2535" s="3">
        <v>12.26074</v>
      </c>
      <c r="F2535" s="3">
        <v>11.700749999999999</v>
      </c>
      <c r="G2535" s="3">
        <v>11.689209999999999</v>
      </c>
      <c r="H2535" s="3">
        <v>8.7928200000000007</v>
      </c>
      <c r="I2535" s="3"/>
      <c r="J2535" s="3">
        <f t="shared" si="82"/>
        <v>8.7928200000000007</v>
      </c>
      <c r="K2535" s="3" t="str">
        <f t="array" ref="K2535">INDEX($J$3:$J$4464,MATCH(B2535&amp;"Rate of out-of-school adolescents of lower secondary school age, male (household survey data) (%)",$B$3:$B$4464&amp;$A$3:$A$4464,0))</f>
        <v/>
      </c>
      <c r="L2535" s="3" t="str">
        <f t="array" ref="L2535">IF(ISERROR(INDEX(Table45[[#All],[Out-of-school adolescents (%) - lower secondary]],MATCH(MAX(IF(Table45[[#All],[Country]]=B2535,Table45[[#All],[Year]],0)),IF(Table45[[#All],[Country]]=B2535,Table45[[#All],[Year]],"")))),"",INDEX(Table45[[#All],[Out-of-school adolescents (%) - lower secondary]],MATCH(MAX(IF(Table45[[#All],[Country]]=B2535,Table45[[#All],[Year]],0)),IF(Table45[[#All],[Country]]=B2535,Table45[[#All],[Year]],"")))*100)</f>
        <v/>
      </c>
      <c r="M2535" s="3">
        <f t="shared" si="83"/>
        <v>8.7928200000000007</v>
      </c>
    </row>
    <row r="2536" spans="1:13" ht="30.6" x14ac:dyDescent="0.25">
      <c r="A2536" s="2" t="s">
        <v>202</v>
      </c>
      <c r="B2536" s="2" t="s">
        <v>15</v>
      </c>
      <c r="C2536" s="4">
        <v>11.41573</v>
      </c>
      <c r="D2536" s="4"/>
      <c r="E2536" s="4"/>
      <c r="F2536" s="4"/>
      <c r="G2536" s="4"/>
      <c r="H2536" s="4"/>
      <c r="I2536" s="4"/>
      <c r="J2536" s="4">
        <f t="shared" si="82"/>
        <v>11.41573</v>
      </c>
      <c r="K2536" s="4" t="str">
        <f t="array" ref="K2536">INDEX($J$3:$J$4464,MATCH(B2536&amp;"Rate of out-of-school adolescents of lower secondary school age, male (household survey data) (%)",$B$3:$B$4464&amp;$A$3:$A$4464,0))</f>
        <v/>
      </c>
      <c r="L2536" s="4" t="str">
        <f t="array" ref="L2536">IF(ISERROR(INDEX(Table45[[#All],[Out-of-school adolescents (%) - lower secondary]],MATCH(MAX(IF(Table45[[#All],[Country]]=B2536,Table45[[#All],[Year]],0)),IF(Table45[[#All],[Country]]=B2536,Table45[[#All],[Year]],"")))),"",INDEX(Table45[[#All],[Out-of-school adolescents (%) - lower secondary]],MATCH(MAX(IF(Table45[[#All],[Country]]=B2536,Table45[[#All],[Year]],0)),IF(Table45[[#All],[Country]]=B2536,Table45[[#All],[Year]],"")))*100)</f>
        <v/>
      </c>
      <c r="M2536" s="4">
        <f t="shared" si="83"/>
        <v>11.41573</v>
      </c>
    </row>
    <row r="2537" spans="1:13" ht="30.6" x14ac:dyDescent="0.25">
      <c r="A2537" s="2" t="s">
        <v>202</v>
      </c>
      <c r="B2537" s="2" t="s">
        <v>16</v>
      </c>
      <c r="C2537" s="3"/>
      <c r="D2537" s="3">
        <v>10.166650000000001</v>
      </c>
      <c r="E2537" s="3">
        <v>12.04829</v>
      </c>
      <c r="F2537" s="3">
        <v>6.6187300000000002</v>
      </c>
      <c r="G2537" s="3">
        <v>1.7519100000000001</v>
      </c>
      <c r="H2537" s="3">
        <v>1.3607199999999999</v>
      </c>
      <c r="I2537" s="3"/>
      <c r="J2537" s="3">
        <f t="shared" si="82"/>
        <v>1.3607199999999999</v>
      </c>
      <c r="K2537" s="3" t="str">
        <f t="array" ref="K2537">INDEX($J$3:$J$4464,MATCH(B2537&amp;"Rate of out-of-school adolescents of lower secondary school age, male (household survey data) (%)",$B$3:$B$4464&amp;$A$3:$A$4464,0))</f>
        <v/>
      </c>
      <c r="L2537" s="3" t="str">
        <f t="array" ref="L2537">IF(ISERROR(INDEX(Table45[[#All],[Out-of-school adolescents (%) - lower secondary]],MATCH(MAX(IF(Table45[[#All],[Country]]=B2537,Table45[[#All],[Year]],0)),IF(Table45[[#All],[Country]]=B2537,Table45[[#All],[Year]],"")))),"",INDEX(Table45[[#All],[Out-of-school adolescents (%) - lower secondary]],MATCH(MAX(IF(Table45[[#All],[Country]]=B2537,Table45[[#All],[Year]],0)),IF(Table45[[#All],[Country]]=B2537,Table45[[#All],[Year]],"")))*100)</f>
        <v/>
      </c>
      <c r="M2537" s="3">
        <f t="shared" si="83"/>
        <v>1.3607199999999999</v>
      </c>
    </row>
    <row r="2538" spans="1:13" ht="30.6" x14ac:dyDescent="0.25">
      <c r="A2538" s="2" t="s">
        <v>202</v>
      </c>
      <c r="B2538" s="2" t="s">
        <v>17</v>
      </c>
      <c r="C2538" s="4">
        <v>31.433440000000001</v>
      </c>
      <c r="D2538" s="4">
        <v>38.663350000000001</v>
      </c>
      <c r="E2538" s="4"/>
      <c r="F2538" s="4">
        <v>29.530830000000002</v>
      </c>
      <c r="G2538" s="4"/>
      <c r="H2538" s="4">
        <v>28.128879999999999</v>
      </c>
      <c r="I2538" s="4"/>
      <c r="J2538" s="4">
        <f t="shared" si="82"/>
        <v>28.128879999999999</v>
      </c>
      <c r="K2538" s="4">
        <f t="array" ref="K2538">INDEX($J$3:$J$4464,MATCH(B2538&amp;"Rate of out-of-school adolescents of lower secondary school age, male (household survey data) (%)",$B$3:$B$4464&amp;$A$3:$A$4464,0))</f>
        <v>21.65709</v>
      </c>
      <c r="L2538" s="4">
        <f t="array" ref="L2538">IF(ISERROR(INDEX(Table45[[#All],[Out-of-school adolescents (%) - lower secondary]],MATCH(MAX(IF(Table45[[#All],[Country]]=B2538,Table45[[#All],[Year]],0)),IF(Table45[[#All],[Country]]=B2538,Table45[[#All],[Year]],"")))),"",INDEX(Table45[[#All],[Out-of-school adolescents (%) - lower secondary]],MATCH(MAX(IF(Table45[[#All],[Country]]=B2538,Table45[[#All],[Year]],0)),IF(Table45[[#All],[Country]]=B2538,Table45[[#All],[Year]],"")))*100)</f>
        <v>21.853939999999998</v>
      </c>
      <c r="M2538" s="4">
        <f t="shared" si="83"/>
        <v>28.128879999999999</v>
      </c>
    </row>
    <row r="2539" spans="1:13" ht="30.6" x14ac:dyDescent="0.25">
      <c r="A2539" s="2" t="s">
        <v>202</v>
      </c>
      <c r="B2539" s="2" t="s">
        <v>18</v>
      </c>
      <c r="C2539" s="3">
        <v>10.882709999999999</v>
      </c>
      <c r="D2539" s="3">
        <v>9.8893500000000003</v>
      </c>
      <c r="E2539" s="3"/>
      <c r="F2539" s="3"/>
      <c r="G2539" s="3"/>
      <c r="H2539" s="3"/>
      <c r="I2539" s="3"/>
      <c r="J2539" s="3">
        <f t="shared" si="82"/>
        <v>9.8893500000000003</v>
      </c>
      <c r="K2539" s="3">
        <f t="array" ref="K2539">INDEX($J$3:$J$4464,MATCH(B2539&amp;"Rate of out-of-school adolescents of lower secondary school age, male (household survey data) (%)",$B$3:$B$4464&amp;$A$3:$A$4464,0))</f>
        <v>1.12005</v>
      </c>
      <c r="L2539" s="3">
        <f t="array" ref="L2539">IF(ISERROR(INDEX(Table45[[#All],[Out-of-school adolescents (%) - lower secondary]],MATCH(MAX(IF(Table45[[#All],[Country]]=B2539,Table45[[#All],[Year]],0)),IF(Table45[[#All],[Country]]=B2539,Table45[[#All],[Year]],"")))),"",INDEX(Table45[[#All],[Out-of-school adolescents (%) - lower secondary]],MATCH(MAX(IF(Table45[[#All],[Country]]=B2539,Table45[[#All],[Year]],0)),IF(Table45[[#All],[Country]]=B2539,Table45[[#All],[Year]],"")))*100)</f>
        <v>0.48973</v>
      </c>
      <c r="M2539" s="3">
        <f t="shared" si="83"/>
        <v>9.8893500000000003</v>
      </c>
    </row>
    <row r="2540" spans="1:13" ht="30.6" x14ac:dyDescent="0.25">
      <c r="A2540" s="2" t="s">
        <v>202</v>
      </c>
      <c r="B2540" s="2" t="s">
        <v>19</v>
      </c>
      <c r="C2540" s="4">
        <v>4.5807500000000001</v>
      </c>
      <c r="D2540" s="4"/>
      <c r="E2540" s="4"/>
      <c r="F2540" s="4"/>
      <c r="G2540" s="4"/>
      <c r="H2540" s="4"/>
      <c r="I2540" s="4"/>
      <c r="J2540" s="4">
        <f t="shared" si="82"/>
        <v>4.5807500000000001</v>
      </c>
      <c r="K2540" s="4">
        <f t="array" ref="K2540">INDEX($J$3:$J$4464,MATCH(B2540&amp;"Rate of out-of-school adolescents of lower secondary school age, male (household survey data) (%)",$B$3:$B$4464&amp;$A$3:$A$4464,0))</f>
        <v>0.37776999999999999</v>
      </c>
      <c r="L2540" s="4">
        <f t="array" ref="L2540">IF(ISBLANK(INDEX(Table45[[#All],[Out-of-school adolescents (%) - lower secondary]],MATCH(MAX(IF(Table45[[#All],[Country]]=B2540,Table45[[#All],[Year]],0)),IF(Table45[[#All],[Country]]=B2540,Table45[[#All],[Year]],"")))),"",INDEX(Table45[[#All],[Out-of-school adolescents (%) - lower secondary]],MATCH(MAX(IF(Table45[[#All],[Country]]=B2540,Table45[[#All],[Year]],0)),IF(Table45[[#All],[Country]]=B2540,Table45[[#All],[Year]],"")))*100)</f>
        <v>0</v>
      </c>
      <c r="M2540" s="4">
        <f t="shared" si="83"/>
        <v>4.5807500000000001</v>
      </c>
    </row>
    <row r="2541" spans="1:13" ht="30.6" x14ac:dyDescent="0.25">
      <c r="A2541" s="2" t="s">
        <v>202</v>
      </c>
      <c r="B2541" s="2" t="s">
        <v>20</v>
      </c>
      <c r="C2541" s="3"/>
      <c r="D2541" s="3"/>
      <c r="E2541" s="3"/>
      <c r="F2541" s="3"/>
      <c r="G2541" s="3"/>
      <c r="H2541" s="3">
        <v>0.36216999999999999</v>
      </c>
      <c r="I2541" s="3"/>
      <c r="J2541" s="3">
        <f t="shared" si="82"/>
        <v>0.36216999999999999</v>
      </c>
      <c r="K2541" s="3" t="str">
        <f t="array" ref="K2541">INDEX($J$3:$J$4464,MATCH(B2541&amp;"Rate of out-of-school adolescents of lower secondary school age, male (household survey data) (%)",$B$3:$B$4464&amp;$A$3:$A$4464,0))</f>
        <v/>
      </c>
      <c r="L2541" s="3" t="str">
        <f t="array" ref="L2541">IF(ISBLANK(INDEX(Table45[[#All],[Out-of-school adolescents (%) - lower secondary]],MATCH(MAX(IF(Table45[[#All],[Country]]=B2541,Table45[[#All],[Year]],0)),IF(Table45[[#All],[Country]]=B2541,Table45[[#All],[Year]],"")))),"",INDEX(Table45[[#All],[Out-of-school adolescents (%) - lower secondary]],MATCH(MAX(IF(Table45[[#All],[Country]]=B2541,Table45[[#All],[Year]],0)),IF(Table45[[#All],[Country]]=B2541,Table45[[#All],[Year]],"")))*100)</f>
        <v/>
      </c>
      <c r="M2541" s="3">
        <f t="shared" si="83"/>
        <v>0.36216999999999999</v>
      </c>
    </row>
    <row r="2542" spans="1:13" ht="30.6" x14ac:dyDescent="0.25">
      <c r="A2542" s="2" t="s">
        <v>202</v>
      </c>
      <c r="B2542" s="2" t="s">
        <v>21</v>
      </c>
      <c r="C2542" s="4">
        <v>12.571619999999999</v>
      </c>
      <c r="D2542" s="4">
        <v>13.585179999999999</v>
      </c>
      <c r="E2542" s="4">
        <v>7.4859299999999998</v>
      </c>
      <c r="F2542" s="4">
        <v>7.9692800000000004</v>
      </c>
      <c r="G2542" s="4">
        <v>9.0351800000000004</v>
      </c>
      <c r="H2542" s="4">
        <v>10.21546</v>
      </c>
      <c r="I2542" s="4"/>
      <c r="J2542" s="4">
        <f t="shared" si="82"/>
        <v>10.21546</v>
      </c>
      <c r="K2542" s="4" t="str">
        <f t="array" ref="K2542">INDEX($J$3:$J$4464,MATCH(B2542&amp;"Rate of out-of-school adolescents of lower secondary school age, male (household survey data) (%)",$B$3:$B$4464&amp;$A$3:$A$4464,0))</f>
        <v/>
      </c>
      <c r="L2542" s="4">
        <f t="array" ref="L2542">IF(ISERROR(INDEX(Table45[[#All],[Out-of-school adolescents (%) - lower secondary]],MATCH(MAX(IF(Table45[[#All],[Country]]=B2542,Table45[[#All],[Year]],0)),IF(Table45[[#All],[Country]]=B2542,Table45[[#All],[Year]],"")))),"",INDEX(Table45[[#All],[Out-of-school adolescents (%) - lower secondary]],MATCH(MAX(IF(Table45[[#All],[Country]]=B2542,Table45[[#All],[Year]],0)),IF(Table45[[#All],[Country]]=B2542,Table45[[#All],[Year]],"")))*100)</f>
        <v>9.4198599999999999</v>
      </c>
      <c r="M2542" s="4">
        <f t="shared" si="83"/>
        <v>10.21546</v>
      </c>
    </row>
    <row r="2543" spans="1:13" ht="30.6" x14ac:dyDescent="0.25">
      <c r="A2543" s="2" t="s">
        <v>202</v>
      </c>
      <c r="B2543" s="2" t="s">
        <v>22</v>
      </c>
      <c r="C2543" s="3"/>
      <c r="D2543" s="3"/>
      <c r="E2543" s="3"/>
      <c r="F2543" s="3">
        <v>28.182089999999999</v>
      </c>
      <c r="G2543" s="3"/>
      <c r="H2543" s="3">
        <v>29.40504</v>
      </c>
      <c r="I2543" s="3"/>
      <c r="J2543" s="3">
        <f t="shared" si="82"/>
        <v>29.40504</v>
      </c>
      <c r="K2543" s="3">
        <f t="array" ref="K2543">INDEX($J$3:$J$4464,MATCH(B2543&amp;"Rate of out-of-school adolescents of lower secondary school age, male (household survey data) (%)",$B$3:$B$4464&amp;$A$3:$A$4464,0))</f>
        <v>29.51069</v>
      </c>
      <c r="L2543" s="3">
        <f t="array" ref="L2543">IF(ISERROR(INDEX(Table45[[#All],[Out-of-school adolescents (%) - lower secondary]],MATCH(MAX(IF(Table45[[#All],[Country]]=B2543,Table45[[#All],[Year]],0)),IF(Table45[[#All],[Country]]=B2543,Table45[[#All],[Year]],"")))),"",INDEX(Table45[[#All],[Out-of-school adolescents (%) - lower secondary]],MATCH(MAX(IF(Table45[[#All],[Country]]=B2543,Table45[[#All],[Year]],0)),IF(Table45[[#All],[Country]]=B2543,Table45[[#All],[Year]],"")))*100)</f>
        <v>27.049450000000004</v>
      </c>
      <c r="M2543" s="3">
        <f t="shared" si="83"/>
        <v>29.40504</v>
      </c>
    </row>
    <row r="2544" spans="1:13" ht="30.6" x14ac:dyDescent="0.25">
      <c r="A2544" s="2" t="s">
        <v>202</v>
      </c>
      <c r="B2544" s="2" t="s">
        <v>23</v>
      </c>
      <c r="C2544" s="4">
        <v>22.983509999999999</v>
      </c>
      <c r="D2544" s="4">
        <v>21.055070000000001</v>
      </c>
      <c r="E2544" s="4">
        <v>18.498819999999998</v>
      </c>
      <c r="F2544" s="4">
        <v>21.130299999999998</v>
      </c>
      <c r="G2544" s="4">
        <v>20.113340000000001</v>
      </c>
      <c r="H2544" s="4"/>
      <c r="I2544" s="4"/>
      <c r="J2544" s="4">
        <f t="shared" si="82"/>
        <v>20.113340000000001</v>
      </c>
      <c r="K2544" s="4">
        <f t="array" ref="K2544">INDEX($J$3:$J$4464,MATCH(B2544&amp;"Rate of out-of-school adolescents of lower secondary school age, male (household survey data) (%)",$B$3:$B$4464&amp;$A$3:$A$4464,0))</f>
        <v>14.35763</v>
      </c>
      <c r="L2544" s="4">
        <f t="array" ref="L2544">IF(ISERROR(INDEX(Table45[[#All],[Out-of-school adolescents (%) - lower secondary]],MATCH(MAX(IF(Table45[[#All],[Country]]=B2544,Table45[[#All],[Year]],0)),IF(Table45[[#All],[Country]]=B2544,Table45[[#All],[Year]],"")))),"",INDEX(Table45[[#All],[Out-of-school adolescents (%) - lower secondary]],MATCH(MAX(IF(Table45[[#All],[Country]]=B2544,Table45[[#All],[Year]],0)),IF(Table45[[#All],[Country]]=B2544,Table45[[#All],[Year]],"")))*100)</f>
        <v>19.355430000000002</v>
      </c>
      <c r="M2544" s="4">
        <f t="shared" si="83"/>
        <v>20.113340000000001</v>
      </c>
    </row>
    <row r="2545" spans="1:13" ht="30.6" x14ac:dyDescent="0.25">
      <c r="A2545" s="2" t="s">
        <v>202</v>
      </c>
      <c r="B2545" s="2" t="s">
        <v>24</v>
      </c>
      <c r="C2545" s="3">
        <v>3.6491600000000002</v>
      </c>
      <c r="D2545" s="3">
        <v>5.1859000000000002</v>
      </c>
      <c r="E2545" s="3">
        <v>2.1482299999999999</v>
      </c>
      <c r="F2545" s="3">
        <v>2.57233</v>
      </c>
      <c r="G2545" s="3">
        <v>6.3608000000000002</v>
      </c>
      <c r="H2545" s="3">
        <v>8.6601900000000001</v>
      </c>
      <c r="I2545" s="3"/>
      <c r="J2545" s="3">
        <f t="shared" si="82"/>
        <v>8.6601900000000001</v>
      </c>
      <c r="K2545" s="3" t="str">
        <f t="array" ref="K2545">INDEX($J$3:$J$4464,MATCH(B2545&amp;"Rate of out-of-school adolescents of lower secondary school age, male (household survey data) (%)",$B$3:$B$4464&amp;$A$3:$A$4464,0))</f>
        <v/>
      </c>
      <c r="L2545" s="3" t="str">
        <f t="array" ref="L2545">IF(ISERROR(INDEX(Table45[[#All],[Out-of-school adolescents (%) - lower secondary]],MATCH(MAX(IF(Table45[[#All],[Country]]=B2545,Table45[[#All],[Year]],0)),IF(Table45[[#All],[Country]]=B2545,Table45[[#All],[Year]],"")))),"",INDEX(Table45[[#All],[Out-of-school adolescents (%) - lower secondary]],MATCH(MAX(IF(Table45[[#All],[Country]]=B2545,Table45[[#All],[Year]],0)),IF(Table45[[#All],[Country]]=B2545,Table45[[#All],[Year]],"")))*100)</f>
        <v/>
      </c>
      <c r="M2545" s="3">
        <f t="shared" si="83"/>
        <v>8.6601900000000001</v>
      </c>
    </row>
    <row r="2546" spans="1:13" ht="30.6" x14ac:dyDescent="0.25">
      <c r="A2546" s="2" t="s">
        <v>202</v>
      </c>
      <c r="B2546" s="2" t="s">
        <v>25</v>
      </c>
      <c r="C2546" s="4"/>
      <c r="D2546" s="4"/>
      <c r="E2546" s="4"/>
      <c r="F2546" s="4"/>
      <c r="G2546" s="4"/>
      <c r="H2546" s="4"/>
      <c r="I2546" s="4"/>
      <c r="J2546" s="4" t="str">
        <f t="shared" ref="J2546:J2609" si="84">IFERROR(LOOKUP(2,1/(C2546:I2546&lt;&gt;""),C2546:I2546),"")</f>
        <v/>
      </c>
      <c r="K2546" s="4" t="str">
        <f t="array" ref="K2546">INDEX($J$3:$J$4464,MATCH(B2546&amp;"Rate of out-of-school adolescents of lower secondary school age, male (household survey data) (%)",$B$3:$B$4464&amp;$A$3:$A$4464,0))</f>
        <v/>
      </c>
      <c r="L2546" s="4">
        <f t="array" ref="L2546">IF(ISERROR(INDEX(Table45[[#All],[Out-of-school adolescents (%) - lower secondary]],MATCH(MAX(IF(Table45[[#All],[Country]]=B2546,Table45[[#All],[Year]],0)),IF(Table45[[#All],[Country]]=B2546,Table45[[#All],[Year]],"")))),"",INDEX(Table45[[#All],[Out-of-school adolescents (%) - lower secondary]],MATCH(MAX(IF(Table45[[#All],[Country]]=B2546,Table45[[#All],[Year]],0)),IF(Table45[[#All],[Country]]=B2546,Table45[[#All],[Year]],"")))*100)</f>
        <v>1.23115</v>
      </c>
      <c r="M2546" s="4">
        <f t="shared" ref="M2546:M2609" si="85">IF(ISNUMBER(J2546),J2546,IF(ISNUMBER(K2546),K2546,IF(ISBLANK(L2546),"",L2546)))</f>
        <v>1.23115</v>
      </c>
    </row>
    <row r="2547" spans="1:13" ht="30.6" x14ac:dyDescent="0.25">
      <c r="A2547" s="2" t="s">
        <v>202</v>
      </c>
      <c r="B2547" s="2" t="s">
        <v>26</v>
      </c>
      <c r="C2547" s="3"/>
      <c r="D2547" s="3"/>
      <c r="E2547" s="3"/>
      <c r="F2547" s="3"/>
      <c r="G2547" s="3"/>
      <c r="H2547" s="3"/>
      <c r="I2547" s="3"/>
      <c r="J2547" s="3" t="str">
        <f t="shared" si="84"/>
        <v/>
      </c>
      <c r="K2547" s="3" t="str">
        <f t="array" ref="K2547">INDEX($J$3:$J$4464,MATCH(B2547&amp;"Rate of out-of-school adolescents of lower secondary school age, male (household survey data) (%)",$B$3:$B$4464&amp;$A$3:$A$4464,0))</f>
        <v/>
      </c>
      <c r="L2547" s="3" t="str">
        <f t="array" ref="L2547">IF(ISERROR(INDEX(Table45[[#All],[Out-of-school adolescents (%) - lower secondary]],MATCH(MAX(IF(Table45[[#All],[Country]]=B2547,Table45[[#All],[Year]],0)),IF(Table45[[#All],[Country]]=B2547,Table45[[#All],[Year]],"")))),"",INDEX(Table45[[#All],[Out-of-school adolescents (%) - lower secondary]],MATCH(MAX(IF(Table45[[#All],[Country]]=B2547,Table45[[#All],[Year]],0)),IF(Table45[[#All],[Country]]=B2547,Table45[[#All],[Year]],"")))*100)</f>
        <v/>
      </c>
      <c r="M2547" s="3" t="str">
        <f t="shared" si="85"/>
        <v/>
      </c>
    </row>
    <row r="2548" spans="1:13" ht="30.6" x14ac:dyDescent="0.25">
      <c r="A2548" s="2" t="s">
        <v>202</v>
      </c>
      <c r="B2548" s="2" t="s">
        <v>27</v>
      </c>
      <c r="C2548" s="4"/>
      <c r="D2548" s="4">
        <v>3.16723</v>
      </c>
      <c r="E2548" s="4">
        <v>3.2814700000000001</v>
      </c>
      <c r="F2548" s="4">
        <v>5.6605100000000004</v>
      </c>
      <c r="G2548" s="4">
        <v>4.0649600000000001</v>
      </c>
      <c r="H2548" s="4">
        <v>5.9525699999999997</v>
      </c>
      <c r="I2548" s="4"/>
      <c r="J2548" s="4">
        <f t="shared" si="84"/>
        <v>5.9525699999999997</v>
      </c>
      <c r="K2548" s="4" t="str">
        <f t="array" ref="K2548">INDEX($J$3:$J$4464,MATCH(B2548&amp;"Rate of out-of-school adolescents of lower secondary school age, male (household survey data) (%)",$B$3:$B$4464&amp;$A$3:$A$4464,0))</f>
        <v/>
      </c>
      <c r="L2548" s="4">
        <f t="array" ref="L2548">IF(ISERROR(INDEX(Table45[[#All],[Out-of-school adolescents (%) - lower secondary]],MATCH(MAX(IF(Table45[[#All],[Country]]=B2548,Table45[[#All],[Year]],0)),IF(Table45[[#All],[Country]]=B2548,Table45[[#All],[Year]],"")))),"",INDEX(Table45[[#All],[Out-of-school adolescents (%) - lower secondary]],MATCH(MAX(IF(Table45[[#All],[Country]]=B2548,Table45[[#All],[Year]],0)),IF(Table45[[#All],[Country]]=B2548,Table45[[#All],[Year]],"")))*100)</f>
        <v>1.9063600000000001</v>
      </c>
      <c r="M2548" s="4">
        <f t="shared" si="85"/>
        <v>5.9525699999999997</v>
      </c>
    </row>
    <row r="2549" spans="1:13" ht="30.6" x14ac:dyDescent="0.25">
      <c r="A2549" s="2" t="s">
        <v>202</v>
      </c>
      <c r="B2549" s="2" t="s">
        <v>28</v>
      </c>
      <c r="C2549" s="3">
        <v>3.3422800000000001</v>
      </c>
      <c r="D2549" s="3"/>
      <c r="E2549" s="3"/>
      <c r="F2549" s="3"/>
      <c r="G2549" s="3"/>
      <c r="H2549" s="3"/>
      <c r="I2549" s="3"/>
      <c r="J2549" s="3">
        <f t="shared" si="84"/>
        <v>3.3422800000000001</v>
      </c>
      <c r="K2549" s="3" t="str">
        <f t="array" ref="K2549">INDEX($J$3:$J$4464,MATCH(B2549&amp;"Rate of out-of-school adolescents of lower secondary school age, male (household survey data) (%)",$B$3:$B$4464&amp;$A$3:$A$4464,0))</f>
        <v/>
      </c>
      <c r="L2549" s="3" t="str">
        <f t="array" ref="L2549">IF(ISERROR(INDEX(Table45[[#All],[Out-of-school adolescents (%) - lower secondary]],MATCH(MAX(IF(Table45[[#All],[Country]]=B2549,Table45[[#All],[Year]],0)),IF(Table45[[#All],[Country]]=B2549,Table45[[#All],[Year]],"")))),"",INDEX(Table45[[#All],[Out-of-school adolescents (%) - lower secondary]],MATCH(MAX(IF(Table45[[#All],[Country]]=B2549,Table45[[#All],[Year]],0)),IF(Table45[[#All],[Country]]=B2549,Table45[[#All],[Year]],"")))*100)</f>
        <v/>
      </c>
      <c r="M2549" s="3">
        <f t="shared" si="85"/>
        <v>3.3422800000000001</v>
      </c>
    </row>
    <row r="2550" spans="1:13" ht="30.6" x14ac:dyDescent="0.25">
      <c r="A2550" s="2" t="s">
        <v>202</v>
      </c>
      <c r="B2550" s="2" t="s">
        <v>29</v>
      </c>
      <c r="C2550" s="4">
        <v>12.12636</v>
      </c>
      <c r="D2550" s="4">
        <v>10.75536</v>
      </c>
      <c r="E2550" s="4">
        <v>9.9827899999999996</v>
      </c>
      <c r="F2550" s="4">
        <v>2.81779</v>
      </c>
      <c r="G2550" s="4">
        <v>2.0500799999999999</v>
      </c>
      <c r="H2550" s="4">
        <v>4.0441200000000004</v>
      </c>
      <c r="I2550" s="4"/>
      <c r="J2550" s="4">
        <f t="shared" si="84"/>
        <v>4.0441200000000004</v>
      </c>
      <c r="K2550" s="4" t="str">
        <f t="array" ref="K2550">INDEX($J$3:$J$4464,MATCH(B2550&amp;"Rate of out-of-school adolescents of lower secondary school age, male (household survey data) (%)",$B$3:$B$4464&amp;$A$3:$A$4464,0))</f>
        <v/>
      </c>
      <c r="L2550" s="4" t="str">
        <f t="array" ref="L2550">IF(ISBLANK(INDEX(Table45[[#All],[Out-of-school adolescents (%) - lower secondary]],MATCH(MAX(IF(Table45[[#All],[Country]]=B2550,Table45[[#All],[Year]],0)),IF(Table45[[#All],[Country]]=B2550,Table45[[#All],[Year]],"")))),"",INDEX(Table45[[#All],[Out-of-school adolescents (%) - lower secondary]],MATCH(MAX(IF(Table45[[#All],[Country]]=B2550,Table45[[#All],[Year]],0)),IF(Table45[[#All],[Country]]=B2550,Table45[[#All],[Year]],"")))*100)</f>
        <v/>
      </c>
      <c r="M2550" s="4">
        <f t="shared" si="85"/>
        <v>4.0441200000000004</v>
      </c>
    </row>
    <row r="2551" spans="1:13" ht="30.6" x14ac:dyDescent="0.25">
      <c r="A2551" s="2" t="s">
        <v>202</v>
      </c>
      <c r="B2551" s="2" t="s">
        <v>30</v>
      </c>
      <c r="C2551" s="3">
        <v>50.34704</v>
      </c>
      <c r="D2551" s="3">
        <v>49.02675</v>
      </c>
      <c r="E2551" s="3">
        <v>47.437339999999999</v>
      </c>
      <c r="F2551" s="3">
        <v>45.438580000000002</v>
      </c>
      <c r="G2551" s="3"/>
      <c r="H2551" s="3">
        <v>42.120510000000003</v>
      </c>
      <c r="I2551" s="3"/>
      <c r="J2551" s="3">
        <f t="shared" si="84"/>
        <v>42.120510000000003</v>
      </c>
      <c r="K2551" s="3">
        <f t="array" ref="K2551">INDEX($J$3:$J$4464,MATCH(B2551&amp;"Rate of out-of-school adolescents of lower secondary school age, male (household survey data) (%)",$B$3:$B$4464&amp;$A$3:$A$4464,0))</f>
        <v>55.47869</v>
      </c>
      <c r="L2551" s="3">
        <f t="array" ref="L2551">IF(ISERROR(INDEX(Table45[[#All],[Out-of-school adolescents (%) - lower secondary]],MATCH(MAX(IF(Table45[[#All],[Country]]=B2551,Table45[[#All],[Year]],0)),IF(Table45[[#All],[Country]]=B2551,Table45[[#All],[Year]],"")))),"",INDEX(Table45[[#All],[Out-of-school adolescents (%) - lower secondary]],MATCH(MAX(IF(Table45[[#All],[Country]]=B2551,Table45[[#All],[Year]],0)),IF(Table45[[#All],[Country]]=B2551,Table45[[#All],[Year]],"")))*100)</f>
        <v>56.060390000000005</v>
      </c>
      <c r="M2551" s="3">
        <f t="shared" si="85"/>
        <v>42.120510000000003</v>
      </c>
    </row>
    <row r="2552" spans="1:13" ht="30.6" x14ac:dyDescent="0.25">
      <c r="A2552" s="2" t="s">
        <v>202</v>
      </c>
      <c r="B2552" s="2" t="s">
        <v>31</v>
      </c>
      <c r="C2552" s="4">
        <v>28.790109999999999</v>
      </c>
      <c r="D2552" s="4"/>
      <c r="E2552" s="4"/>
      <c r="F2552" s="4">
        <v>28.24558</v>
      </c>
      <c r="G2552" s="4">
        <v>31.660430000000002</v>
      </c>
      <c r="H2552" s="4">
        <v>36.868859999999998</v>
      </c>
      <c r="I2552" s="4"/>
      <c r="J2552" s="4">
        <f t="shared" si="84"/>
        <v>36.868859999999998</v>
      </c>
      <c r="K2552" s="4">
        <f t="array" ref="K2552">INDEX($J$3:$J$4464,MATCH(B2552&amp;"Rate of out-of-school adolescents of lower secondary school age, male (household survey data) (%)",$B$3:$B$4464&amp;$A$3:$A$4464,0))</f>
        <v>21.808209999999999</v>
      </c>
      <c r="L2552" s="4">
        <f t="array" ref="L2552">IF(ISERROR(INDEX(Table45[[#All],[Out-of-school adolescents (%) - lower secondary]],MATCH(MAX(IF(Table45[[#All],[Country]]=B2552,Table45[[#All],[Year]],0)),IF(Table45[[#All],[Country]]=B2552,Table45[[#All],[Year]],"")))),"",INDEX(Table45[[#All],[Out-of-school adolescents (%) - lower secondary]],MATCH(MAX(IF(Table45[[#All],[Country]]=B2552,Table45[[#All],[Year]],0)),IF(Table45[[#All],[Country]]=B2552,Table45[[#All],[Year]],"")))*100)</f>
        <v>16.925509999999999</v>
      </c>
      <c r="M2552" s="4">
        <f t="shared" si="85"/>
        <v>36.868859999999998</v>
      </c>
    </row>
    <row r="2553" spans="1:13" ht="30.6" x14ac:dyDescent="0.25">
      <c r="A2553" s="2" t="s">
        <v>202</v>
      </c>
      <c r="B2553" s="2" t="s">
        <v>35</v>
      </c>
      <c r="C2553" s="4"/>
      <c r="D2553" s="4"/>
      <c r="E2553" s="4">
        <v>9.0345099999999992</v>
      </c>
      <c r="F2553" s="4">
        <v>8.1432599999999997</v>
      </c>
      <c r="G2553" s="4">
        <v>9.0777199999999993</v>
      </c>
      <c r="H2553" s="4">
        <v>9.5059699999999996</v>
      </c>
      <c r="I2553" s="4"/>
      <c r="J2553" s="4">
        <f t="shared" si="84"/>
        <v>9.5059699999999996</v>
      </c>
      <c r="K2553" s="4" t="str">
        <f t="array" ref="K2553">INDEX($J$3:$J$4464,MATCH(B2553&amp;"Rate of out-of-school adolescents of lower secondary school age, male (household survey data) (%)",$B$3:$B$4464&amp;$A$3:$A$4464,0))</f>
        <v/>
      </c>
      <c r="L2553" s="4" t="str">
        <f t="array" ref="L2553">IF(ISERROR(INDEX(Table45[[#All],[Out-of-school adolescents (%) - lower secondary]],MATCH(MAX(IF(Table45[[#All],[Country]]=B2553,Table45[[#All],[Year]],0)),IF(Table45[[#All],[Country]]=B2553,Table45[[#All],[Year]],"")))),"",INDEX(Table45[[#All],[Out-of-school adolescents (%) - lower secondary]],MATCH(MAX(IF(Table45[[#All],[Country]]=B2553,Table45[[#All],[Year]],0)),IF(Table45[[#All],[Country]]=B2553,Table45[[#All],[Year]],"")))*100)</f>
        <v/>
      </c>
      <c r="M2553" s="3">
        <f t="shared" si="85"/>
        <v>9.5059699999999996</v>
      </c>
    </row>
    <row r="2554" spans="1:13" ht="30.6" x14ac:dyDescent="0.25">
      <c r="A2554" s="2" t="s">
        <v>202</v>
      </c>
      <c r="B2554" s="2" t="s">
        <v>32</v>
      </c>
      <c r="C2554" s="3">
        <v>15.00285</v>
      </c>
      <c r="D2554" s="3">
        <v>28.633400000000002</v>
      </c>
      <c r="E2554" s="3">
        <v>26.701609999999999</v>
      </c>
      <c r="F2554" s="3"/>
      <c r="G2554" s="3">
        <v>15.83018</v>
      </c>
      <c r="H2554" s="3">
        <v>12.810969999999999</v>
      </c>
      <c r="I2554" s="3"/>
      <c r="J2554" s="3">
        <f t="shared" si="84"/>
        <v>12.810969999999999</v>
      </c>
      <c r="K2554" s="3">
        <f t="array" ref="K2554">INDEX($J$3:$J$4464,MATCH(B2554&amp;"Rate of out-of-school adolescents of lower secondary school age, male (household survey data) (%)",$B$3:$B$4464&amp;$A$3:$A$4464,0))</f>
        <v>25.945180000000001</v>
      </c>
      <c r="L2554" s="3">
        <f t="array" ref="L2554">IF(ISERROR(INDEX(Table45[[#All],[Out-of-school adolescents (%) - lower secondary]],MATCH(MAX(IF(Table45[[#All],[Country]]=B2554,Table45[[#All],[Year]],0)),IF(Table45[[#All],[Country]]=B2554,Table45[[#All],[Year]],"")))),"",INDEX(Table45[[#All],[Out-of-school adolescents (%) - lower secondary]],MATCH(MAX(IF(Table45[[#All],[Country]]=B2554,Table45[[#All],[Year]],0)),IF(Table45[[#All],[Country]]=B2554,Table45[[#All],[Year]],"")))*100)</f>
        <v>16.555049999999998</v>
      </c>
      <c r="M2554" s="4">
        <f t="shared" si="85"/>
        <v>12.810969999999999</v>
      </c>
    </row>
    <row r="2555" spans="1:13" ht="30.6" x14ac:dyDescent="0.25">
      <c r="A2555" s="2" t="s">
        <v>202</v>
      </c>
      <c r="B2555" s="2" t="s">
        <v>33</v>
      </c>
      <c r="C2555" s="4"/>
      <c r="D2555" s="4"/>
      <c r="E2555" s="4">
        <v>35.104480000000002</v>
      </c>
      <c r="F2555" s="4"/>
      <c r="G2555" s="4">
        <v>33.313650000000003</v>
      </c>
      <c r="H2555" s="4">
        <v>32.232340000000001</v>
      </c>
      <c r="I2555" s="4"/>
      <c r="J2555" s="4">
        <f t="shared" si="84"/>
        <v>32.232340000000001</v>
      </c>
      <c r="K2555" s="4">
        <f t="array" ref="K2555">INDEX($J$3:$J$4464,MATCH(B2555&amp;"Rate of out-of-school adolescents of lower secondary school age, male (household survey data) (%)",$B$3:$B$4464&amp;$A$3:$A$4464,0))</f>
        <v>16.653089999999999</v>
      </c>
      <c r="L2555" s="4">
        <f t="array" ref="L2555">IF(ISERROR(INDEX(Table45[[#All],[Out-of-school adolescents (%) - lower secondary]],MATCH(MAX(IF(Table45[[#All],[Country]]=B2555,Table45[[#All],[Year]],0)),IF(Table45[[#All],[Country]]=B2555,Table45[[#All],[Year]],"")))),"",INDEX(Table45[[#All],[Out-of-school adolescents (%) - lower secondary]],MATCH(MAX(IF(Table45[[#All],[Country]]=B2555,Table45[[#All],[Year]],0)),IF(Table45[[#All],[Country]]=B2555,Table45[[#All],[Year]],"")))*100)</f>
        <v>16.756499999999999</v>
      </c>
      <c r="M2555" s="3">
        <f t="shared" si="85"/>
        <v>32.232340000000001</v>
      </c>
    </row>
    <row r="2556" spans="1:13" ht="30.6" x14ac:dyDescent="0.25">
      <c r="A2556" s="2" t="s">
        <v>202</v>
      </c>
      <c r="B2556" s="2" t="s">
        <v>34</v>
      </c>
      <c r="C2556" s="3"/>
      <c r="D2556" s="3"/>
      <c r="E2556" s="3"/>
      <c r="F2556" s="3"/>
      <c r="G2556" s="3"/>
      <c r="H2556" s="3"/>
      <c r="I2556" s="3"/>
      <c r="J2556" s="3" t="str">
        <f t="shared" si="84"/>
        <v/>
      </c>
      <c r="K2556" s="3" t="str">
        <f t="array" ref="K2556">INDEX($J$3:$J$4464,MATCH(B2556&amp;"Rate of out-of-school adolescents of lower secondary school age, male (household survey data) (%)",$B$3:$B$4464&amp;$A$3:$A$4464,0))</f>
        <v/>
      </c>
      <c r="L2556" s="3" t="str">
        <f t="array" ref="L2556">IF(ISBLANK(INDEX(Table45[[#All],[Out-of-school adolescents (%) - lower secondary]],MATCH(MAX(IF(Table45[[#All],[Country]]=B2556,Table45[[#All],[Year]],0)),IF(Table45[[#All],[Country]]=B2556,Table45[[#All],[Year]],"")))),"",INDEX(Table45[[#All],[Out-of-school adolescents (%) - lower secondary]],MATCH(MAX(IF(Table45[[#All],[Country]]=B2556,Table45[[#All],[Year]],0)),IF(Table45[[#All],[Country]]=B2556,Table45[[#All],[Year]],"")))*100)</f>
        <v/>
      </c>
      <c r="M2556" s="4" t="str">
        <f t="shared" si="85"/>
        <v/>
      </c>
    </row>
    <row r="2557" spans="1:13" ht="30.6" x14ac:dyDescent="0.25">
      <c r="A2557" s="2" t="s">
        <v>202</v>
      </c>
      <c r="B2557" s="2" t="s">
        <v>36</v>
      </c>
      <c r="C2557" s="3"/>
      <c r="D2557" s="3">
        <v>43.707149999999999</v>
      </c>
      <c r="E2557" s="3">
        <v>44.274140000000003</v>
      </c>
      <c r="F2557" s="3"/>
      <c r="G2557" s="3"/>
      <c r="H2557" s="3"/>
      <c r="I2557" s="3"/>
      <c r="J2557" s="3">
        <f t="shared" si="84"/>
        <v>44.274140000000003</v>
      </c>
      <c r="K2557" s="3" t="str">
        <f t="array" ref="K2557">INDEX($J$3:$J$4464,MATCH(B2557&amp;"Rate of out-of-school adolescents of lower secondary school age, male (household survey data) (%)",$B$3:$B$4464&amp;$A$3:$A$4464,0))</f>
        <v/>
      </c>
      <c r="L2557" s="3">
        <f t="array" ref="L2557">IF(ISERROR(INDEX(Table45[[#All],[Out-of-school adolescents (%) - lower secondary]],MATCH(MAX(IF(Table45[[#All],[Country]]=B2557,Table45[[#All],[Year]],0)),IF(Table45[[#All],[Country]]=B2557,Table45[[#All],[Year]],"")))),"",INDEX(Table45[[#All],[Out-of-school adolescents (%) - lower secondary]],MATCH(MAX(IF(Table45[[#All],[Country]]=B2557,Table45[[#All],[Year]],0)),IF(Table45[[#All],[Country]]=B2557,Table45[[#All],[Year]],"")))*100)</f>
        <v>16.993500000000001</v>
      </c>
      <c r="M2557" s="3">
        <f t="shared" si="85"/>
        <v>44.274140000000003</v>
      </c>
    </row>
    <row r="2558" spans="1:13" ht="30.6" x14ac:dyDescent="0.25">
      <c r="A2558" s="2" t="s">
        <v>202</v>
      </c>
      <c r="B2558" s="2" t="s">
        <v>37</v>
      </c>
      <c r="C2558" s="4"/>
      <c r="D2558" s="4"/>
      <c r="E2558" s="4"/>
      <c r="F2558" s="4"/>
      <c r="G2558" s="4"/>
      <c r="H2558" s="4"/>
      <c r="I2558" s="4"/>
      <c r="J2558" s="4" t="str">
        <f t="shared" si="84"/>
        <v/>
      </c>
      <c r="K2558" s="4">
        <f t="array" ref="K2558">INDEX($J$3:$J$4464,MATCH(B2558&amp;"Rate of out-of-school adolescents of lower secondary school age, male (household survey data) (%)",$B$3:$B$4464&amp;$A$3:$A$4464,0))</f>
        <v>35.519300000000001</v>
      </c>
      <c r="L2558" s="4">
        <f t="array" ref="L2558">IF(ISERROR(INDEX(Table45[[#All],[Out-of-school adolescents (%) - lower secondary]],MATCH(MAX(IF(Table45[[#All],[Country]]=B2558,Table45[[#All],[Year]],0)),IF(Table45[[#All],[Country]]=B2558,Table45[[#All],[Year]],"")))),"",INDEX(Table45[[#All],[Out-of-school adolescents (%) - lower secondary]],MATCH(MAX(IF(Table45[[#All],[Country]]=B2558,Table45[[#All],[Year]],0)),IF(Table45[[#All],[Country]]=B2558,Table45[[#All],[Year]],"")))*100)</f>
        <v>38.162750000000003</v>
      </c>
      <c r="M2558" s="4">
        <f t="shared" si="85"/>
        <v>35.519300000000001</v>
      </c>
    </row>
    <row r="2559" spans="1:13" ht="30.6" x14ac:dyDescent="0.25">
      <c r="A2559" s="2" t="s">
        <v>202</v>
      </c>
      <c r="B2559" s="2" t="s">
        <v>38</v>
      </c>
      <c r="C2559" s="3"/>
      <c r="D2559" s="3">
        <v>1.0074000000000001</v>
      </c>
      <c r="E2559" s="3">
        <v>2.5767199999999999</v>
      </c>
      <c r="F2559" s="3">
        <v>2.8703699999999999</v>
      </c>
      <c r="G2559" s="3">
        <v>3.0066299999999999</v>
      </c>
      <c r="H2559" s="3">
        <v>4.5580699999999998</v>
      </c>
      <c r="I2559" s="3"/>
      <c r="J2559" s="3">
        <f t="shared" si="84"/>
        <v>4.5580699999999998</v>
      </c>
      <c r="K2559" s="3" t="str">
        <f t="array" ref="K2559">INDEX($J$3:$J$4464,MATCH(B2559&amp;"Rate of out-of-school adolescents of lower secondary school age, male (household survey data) (%)",$B$3:$B$4464&amp;$A$3:$A$4464,0))</f>
        <v/>
      </c>
      <c r="L2559" s="3">
        <f t="array" ref="L2559">IF(ISERROR(INDEX(Table45[[#All],[Out-of-school adolescents (%) - lower secondary]],MATCH(MAX(IF(Table45[[#All],[Country]]=B2559,Table45[[#All],[Year]],0)),IF(Table45[[#All],[Country]]=B2559,Table45[[#All],[Year]],"")))),"",INDEX(Table45[[#All],[Out-of-school adolescents (%) - lower secondary]],MATCH(MAX(IF(Table45[[#All],[Country]]=B2559,Table45[[#All],[Year]],0)),IF(Table45[[#All],[Country]]=B2559,Table45[[#All],[Year]],"")))*100)</f>
        <v>2.23651</v>
      </c>
      <c r="M2559" s="3">
        <f t="shared" si="85"/>
        <v>4.5580699999999998</v>
      </c>
    </row>
    <row r="2560" spans="1:13" ht="30.6" x14ac:dyDescent="0.25">
      <c r="A2560" s="2" t="s">
        <v>202</v>
      </c>
      <c r="B2560" s="2" t="s">
        <v>39</v>
      </c>
      <c r="C2560" s="4"/>
      <c r="D2560" s="4"/>
      <c r="E2560" s="4"/>
      <c r="F2560" s="4"/>
      <c r="G2560" s="4"/>
      <c r="H2560" s="4"/>
      <c r="I2560" s="4"/>
      <c r="J2560" s="4" t="str">
        <f t="shared" si="84"/>
        <v/>
      </c>
      <c r="K2560" s="4" t="str">
        <f t="array" ref="K2560">INDEX($J$3:$J$4464,MATCH(B2560&amp;"Rate of out-of-school adolescents of lower secondary school age, male (household survey data) (%)",$B$3:$B$4464&amp;$A$3:$A$4464,0))</f>
        <v/>
      </c>
      <c r="L2560" s="4">
        <f t="array" ref="L2560">IF(ISERROR(INDEX(Table45[[#All],[Out-of-school adolescents (%) - lower secondary]],MATCH(MAX(IF(Table45[[#All],[Country]]=B2560,Table45[[#All],[Year]],0)),IF(Table45[[#All],[Country]]=B2560,Table45[[#All],[Year]],"")))),"",INDEX(Table45[[#All],[Out-of-school adolescents (%) - lower secondary]],MATCH(MAX(IF(Table45[[#All],[Country]]=B2560,Table45[[#All],[Year]],0)),IF(Table45[[#All],[Country]]=B2560,Table45[[#All],[Year]],"")))*100)</f>
        <v>4.7218999999999998</v>
      </c>
      <c r="M2560" s="4">
        <f t="shared" si="85"/>
        <v>4.7218999999999998</v>
      </c>
    </row>
    <row r="2561" spans="1:13" ht="30.6" x14ac:dyDescent="0.25">
      <c r="A2561" s="2" t="s">
        <v>202</v>
      </c>
      <c r="B2561" s="2" t="s">
        <v>40</v>
      </c>
      <c r="C2561" s="3"/>
      <c r="D2561" s="3"/>
      <c r="E2561" s="3"/>
      <c r="F2561" s="3"/>
      <c r="G2561" s="3">
        <v>3.2263199999999999</v>
      </c>
      <c r="H2561" s="3">
        <v>5.7981800000000003</v>
      </c>
      <c r="I2561" s="3"/>
      <c r="J2561" s="3">
        <f t="shared" si="84"/>
        <v>5.7981800000000003</v>
      </c>
      <c r="K2561" s="3">
        <f t="array" ref="K2561">INDEX($J$3:$J$4464,MATCH(B2561&amp;"Rate of out-of-school adolescents of lower secondary school age, male (household survey data) (%)",$B$3:$B$4464&amp;$A$3:$A$4464,0))</f>
        <v>4.6748700000000003</v>
      </c>
      <c r="L2561" s="3">
        <f t="array" ref="L2561">IF(ISERROR(INDEX(Table45[[#All],[Out-of-school adolescents (%) - lower secondary]],MATCH(MAX(IF(Table45[[#All],[Country]]=B2561,Table45[[#All],[Year]],0)),IF(Table45[[#All],[Country]]=B2561,Table45[[#All],[Year]],"")))),"",INDEX(Table45[[#All],[Out-of-school adolescents (%) - lower secondary]],MATCH(MAX(IF(Table45[[#All],[Country]]=B2561,Table45[[#All],[Year]],0)),IF(Table45[[#All],[Country]]=B2561,Table45[[#All],[Year]],"")))*100)</f>
        <v>5.44034</v>
      </c>
      <c r="M2561" s="3">
        <f t="shared" si="85"/>
        <v>5.7981800000000003</v>
      </c>
    </row>
    <row r="2562" spans="1:13" ht="30.6" x14ac:dyDescent="0.25">
      <c r="A2562" s="2" t="s">
        <v>202</v>
      </c>
      <c r="B2562" s="2" t="s">
        <v>41</v>
      </c>
      <c r="C2562" s="4"/>
      <c r="D2562" s="4"/>
      <c r="E2562" s="4"/>
      <c r="F2562" s="4">
        <v>27.874919999999999</v>
      </c>
      <c r="G2562" s="4"/>
      <c r="H2562" s="4"/>
      <c r="I2562" s="4"/>
      <c r="J2562" s="4">
        <f t="shared" si="84"/>
        <v>27.874919999999999</v>
      </c>
      <c r="K2562" s="4" t="str">
        <f t="array" ref="K2562">INDEX($J$3:$J$4464,MATCH(B2562&amp;"Rate of out-of-school adolescents of lower secondary school age, male (household survey data) (%)",$B$3:$B$4464&amp;$A$3:$A$4464,0))</f>
        <v/>
      </c>
      <c r="L2562" s="4">
        <f t="array" ref="L2562">IF(ISERROR(INDEX(Table45[[#All],[Out-of-school adolescents (%) - lower secondary]],MATCH(MAX(IF(Table45[[#All],[Country]]=B2562,Table45[[#All],[Year]],0)),IF(Table45[[#All],[Country]]=B2562,Table45[[#All],[Year]],"")))),"",INDEX(Table45[[#All],[Out-of-school adolescents (%) - lower secondary]],MATCH(MAX(IF(Table45[[#All],[Country]]=B2562,Table45[[#All],[Year]],0)),IF(Table45[[#All],[Country]]=B2562,Table45[[#All],[Year]],"")))*100)</f>
        <v>12.20579</v>
      </c>
      <c r="M2562" s="4">
        <f t="shared" si="85"/>
        <v>27.874919999999999</v>
      </c>
    </row>
    <row r="2563" spans="1:13" ht="30.6" x14ac:dyDescent="0.25">
      <c r="A2563" s="2" t="s">
        <v>202</v>
      </c>
      <c r="B2563" s="2" t="s">
        <v>42</v>
      </c>
      <c r="C2563" s="3"/>
      <c r="D2563" s="3"/>
      <c r="E2563" s="3"/>
      <c r="F2563" s="3"/>
      <c r="G2563" s="3"/>
      <c r="H2563" s="3"/>
      <c r="I2563" s="3"/>
      <c r="J2563" s="3" t="str">
        <f t="shared" si="84"/>
        <v/>
      </c>
      <c r="K2563" s="3">
        <f t="array" ref="K2563">INDEX($J$3:$J$4464,MATCH(B2563&amp;"Rate of out-of-school adolescents of lower secondary school age, male (household survey data) (%)",$B$3:$B$4464&amp;$A$3:$A$4464,0))</f>
        <v>8.1356699999999993</v>
      </c>
      <c r="L2563" s="3">
        <f t="array" ref="L2563">IF(ISERROR(INDEX(Table45[[#All],[Out-of-school adolescents (%) - lower secondary]],MATCH(MAX(IF(Table45[[#All],[Country]]=B2563,Table45[[#All],[Year]],0)),IF(Table45[[#All],[Country]]=B2563,Table45[[#All],[Year]],"")))),"",INDEX(Table45[[#All],[Out-of-school adolescents (%) - lower secondary]],MATCH(MAX(IF(Table45[[#All],[Country]]=B2563,Table45[[#All],[Year]],0)),IF(Table45[[#All],[Country]]=B2563,Table45[[#All],[Year]],"")))*100)</f>
        <v>7.6868699999999999</v>
      </c>
      <c r="M2563" s="3">
        <f t="shared" si="85"/>
        <v>8.1356699999999993</v>
      </c>
    </row>
    <row r="2564" spans="1:13" ht="30.6" x14ac:dyDescent="0.25">
      <c r="A2564" s="2" t="s">
        <v>202</v>
      </c>
      <c r="B2564" s="2" t="s">
        <v>43</v>
      </c>
      <c r="C2564" s="4"/>
      <c r="D2564" s="4">
        <v>7.80131</v>
      </c>
      <c r="E2564" s="4">
        <v>7.9194699999999996</v>
      </c>
      <c r="F2564" s="4">
        <v>6.1231499999999999</v>
      </c>
      <c r="G2564" s="4">
        <v>6.08711</v>
      </c>
      <c r="H2564" s="4">
        <v>7.7520300000000004</v>
      </c>
      <c r="I2564" s="4"/>
      <c r="J2564" s="4">
        <f t="shared" si="84"/>
        <v>7.7520300000000004</v>
      </c>
      <c r="K2564" s="4">
        <f t="array" ref="K2564">INDEX($J$3:$J$4464,MATCH(B2564&amp;"Rate of out-of-school adolescents of lower secondary school age, male (household survey data) (%)",$B$3:$B$4464&amp;$A$3:$A$4464,0))</f>
        <v>10.541499999999999</v>
      </c>
      <c r="L2564" s="4">
        <f t="array" ref="L2564">IF(ISERROR(INDEX(Table45[[#All],[Out-of-school adolescents (%) - lower secondary]],MATCH(MAX(IF(Table45[[#All],[Country]]=B2564,Table45[[#All],[Year]],0)),IF(Table45[[#All],[Country]]=B2564,Table45[[#All],[Year]],"")))),"",INDEX(Table45[[#All],[Out-of-school adolescents (%) - lower secondary]],MATCH(MAX(IF(Table45[[#All],[Country]]=B2564,Table45[[#All],[Year]],0)),IF(Table45[[#All],[Country]]=B2564,Table45[[#All],[Year]],"")))*100)</f>
        <v>12.04688</v>
      </c>
      <c r="M2564" s="4">
        <f t="shared" si="85"/>
        <v>7.7520300000000004</v>
      </c>
    </row>
    <row r="2565" spans="1:13" ht="30.6" x14ac:dyDescent="0.25">
      <c r="A2565" s="2" t="s">
        <v>202</v>
      </c>
      <c r="B2565" s="2" t="s">
        <v>44</v>
      </c>
      <c r="C2565" s="3"/>
      <c r="D2565" s="3"/>
      <c r="E2565" s="3"/>
      <c r="F2565" s="3"/>
      <c r="G2565" s="3"/>
      <c r="H2565" s="3"/>
      <c r="I2565" s="3"/>
      <c r="J2565" s="3" t="str">
        <f t="shared" si="84"/>
        <v/>
      </c>
      <c r="K2565" s="3">
        <f t="array" ref="K2565">INDEX($J$3:$J$4464,MATCH(B2565&amp;"Rate of out-of-school adolescents of lower secondary school age, male (household survey data) (%)",$B$3:$B$4464&amp;$A$3:$A$4464,0))</f>
        <v>29.977989999999998</v>
      </c>
      <c r="L2565" s="3">
        <f t="array" ref="L2565">IF(ISERROR(INDEX(Table45[[#All],[Out-of-school adolescents (%) - lower secondary]],MATCH(MAX(IF(Table45[[#All],[Country]]=B2565,Table45[[#All],[Year]],0)),IF(Table45[[#All],[Country]]=B2565,Table45[[#All],[Year]],"")))),"",INDEX(Table45[[#All],[Out-of-school adolescents (%) - lower secondary]],MATCH(MAX(IF(Table45[[#All],[Country]]=B2565,Table45[[#All],[Year]],0)),IF(Table45[[#All],[Country]]=B2565,Table45[[#All],[Year]],"")))*100)</f>
        <v>33.615369999999999</v>
      </c>
      <c r="M2565" s="3">
        <f t="shared" si="85"/>
        <v>29.977989999999998</v>
      </c>
    </row>
    <row r="2566" spans="1:13" ht="30.6" x14ac:dyDescent="0.25">
      <c r="A2566" s="2" t="s">
        <v>202</v>
      </c>
      <c r="B2566" s="2" t="s">
        <v>45</v>
      </c>
      <c r="C2566" s="4"/>
      <c r="D2566" s="4"/>
      <c r="E2566" s="4"/>
      <c r="F2566" s="4">
        <v>3.1436899999999999</v>
      </c>
      <c r="G2566" s="4">
        <v>3.0012699999999999</v>
      </c>
      <c r="H2566" s="4"/>
      <c r="I2566" s="4"/>
      <c r="J2566" s="4">
        <f t="shared" si="84"/>
        <v>3.0012699999999999</v>
      </c>
      <c r="K2566" s="4" t="str">
        <f t="array" ref="K2566">INDEX($J$3:$J$4464,MATCH(B2566&amp;"Rate of out-of-school adolescents of lower secondary school age, male (household survey data) (%)",$B$3:$B$4464&amp;$A$3:$A$4464,0))</f>
        <v/>
      </c>
      <c r="L2566" s="4" t="str">
        <f t="array" ref="L2566">IF(ISBLANK(INDEX(Table45[[#All],[Out-of-school adolescents (%) - lower secondary]],MATCH(MAX(IF(Table45[[#All],[Country]]=B2566,Table45[[#All],[Year]],0)),IF(Table45[[#All],[Country]]=B2566,Table45[[#All],[Year]],"")))),"",INDEX(Table45[[#All],[Out-of-school adolescents (%) - lower secondary]],MATCH(MAX(IF(Table45[[#All],[Country]]=B2566,Table45[[#All],[Year]],0)),IF(Table45[[#All],[Country]]=B2566,Table45[[#All],[Year]],"")))*100)</f>
        <v/>
      </c>
      <c r="M2566" s="4">
        <f t="shared" si="85"/>
        <v>3.0012699999999999</v>
      </c>
    </row>
    <row r="2567" spans="1:13" ht="30.6" x14ac:dyDescent="0.25">
      <c r="A2567" s="2" t="s">
        <v>202</v>
      </c>
      <c r="B2567" s="2" t="s">
        <v>46</v>
      </c>
      <c r="C2567" s="3">
        <v>5.1243299999999996</v>
      </c>
      <c r="D2567" s="3">
        <v>2.6444800000000002</v>
      </c>
      <c r="E2567" s="3"/>
      <c r="F2567" s="3">
        <v>2.40089</v>
      </c>
      <c r="G2567" s="3">
        <v>1.0530999999999999</v>
      </c>
      <c r="H2567" s="3">
        <v>2.2910400000000002</v>
      </c>
      <c r="I2567" s="3"/>
      <c r="J2567" s="3">
        <f t="shared" si="84"/>
        <v>2.2910400000000002</v>
      </c>
      <c r="K2567" s="3" t="str">
        <f t="array" ref="K2567">INDEX($J$3:$J$4464,MATCH(B2567&amp;"Rate of out-of-school adolescents of lower secondary school age, male (household survey data) (%)",$B$3:$B$4464&amp;$A$3:$A$4464,0))</f>
        <v/>
      </c>
      <c r="L2567" s="3" t="str">
        <f t="array" ref="L2567">IF(ISERROR(INDEX(Table45[[#All],[Out-of-school adolescents (%) - lower secondary]],MATCH(MAX(IF(Table45[[#All],[Country]]=B2567,Table45[[#All],[Year]],0)),IF(Table45[[#All],[Country]]=B2567,Table45[[#All],[Year]],"")))),"",INDEX(Table45[[#All],[Out-of-school adolescents (%) - lower secondary]],MATCH(MAX(IF(Table45[[#All],[Country]]=B2567,Table45[[#All],[Year]],0)),IF(Table45[[#All],[Country]]=B2567,Table45[[#All],[Year]],"")))*100)</f>
        <v/>
      </c>
      <c r="M2567" s="3">
        <f t="shared" si="85"/>
        <v>2.2910400000000002</v>
      </c>
    </row>
    <row r="2568" spans="1:13" ht="30.6" x14ac:dyDescent="0.25">
      <c r="A2568" s="2" t="s">
        <v>202</v>
      </c>
      <c r="B2568" s="2" t="s">
        <v>47</v>
      </c>
      <c r="C2568" s="4">
        <v>4.0927899999999999</v>
      </c>
      <c r="D2568" s="4">
        <v>4.5779100000000001</v>
      </c>
      <c r="E2568" s="4">
        <v>2.1535199999999999</v>
      </c>
      <c r="F2568" s="4"/>
      <c r="G2568" s="4"/>
      <c r="H2568" s="4">
        <v>1.8334900000000001</v>
      </c>
      <c r="I2568" s="4"/>
      <c r="J2568" s="4">
        <f t="shared" si="84"/>
        <v>1.8334900000000001</v>
      </c>
      <c r="K2568" s="4" t="str">
        <f t="array" ref="K2568">INDEX($J$3:$J$4464,MATCH(B2568&amp;"Rate of out-of-school adolescents of lower secondary school age, male (household survey data) (%)",$B$3:$B$4464&amp;$A$3:$A$4464,0))</f>
        <v/>
      </c>
      <c r="L2568" s="4" t="str">
        <f t="array" ref="L2568">IF(ISBLANK(INDEX(Table45[[#All],[Out-of-school adolescents (%) - lower secondary]],MATCH(MAX(IF(Table45[[#All],[Country]]=B2568,Table45[[#All],[Year]],0)),IF(Table45[[#All],[Country]]=B2568,Table45[[#All],[Year]],"")))),"",INDEX(Table45[[#All],[Out-of-school adolescents (%) - lower secondary]],MATCH(MAX(IF(Table45[[#All],[Country]]=B2568,Table45[[#All],[Year]],0)),IF(Table45[[#All],[Country]]=B2568,Table45[[#All],[Year]],"")))*100)</f>
        <v/>
      </c>
      <c r="M2568" s="4">
        <f t="shared" si="85"/>
        <v>1.8334900000000001</v>
      </c>
    </row>
    <row r="2569" spans="1:13" ht="30.6" x14ac:dyDescent="0.25">
      <c r="A2569" s="2" t="s">
        <v>202</v>
      </c>
      <c r="B2569" s="2" t="s">
        <v>48</v>
      </c>
      <c r="C2569" s="3"/>
      <c r="D2569" s="3"/>
      <c r="E2569" s="3"/>
      <c r="F2569" s="3"/>
      <c r="G2569" s="3"/>
      <c r="H2569" s="3"/>
      <c r="I2569" s="3"/>
      <c r="J2569" s="3" t="str">
        <f t="shared" si="84"/>
        <v/>
      </c>
      <c r="K2569" s="3" t="str">
        <f t="array" ref="K2569">INDEX($J$3:$J$4464,MATCH(B2569&amp;"Rate of out-of-school adolescents of lower secondary school age, male (household survey data) (%)",$B$3:$B$4464&amp;$A$3:$A$4464,0))</f>
        <v/>
      </c>
      <c r="L2569" s="3" t="str">
        <f t="array" ref="L2569">IF(ISBLANK(INDEX(Table45[[#All],[Out-of-school adolescents (%) - lower secondary]],MATCH(MAX(IF(Table45[[#All],[Country]]=B2569,Table45[[#All],[Year]],0)),IF(Table45[[#All],[Country]]=B2569,Table45[[#All],[Year]],"")))),"",INDEX(Table45[[#All],[Out-of-school adolescents (%) - lower secondary]],MATCH(MAX(IF(Table45[[#All],[Country]]=B2569,Table45[[#All],[Year]],0)),IF(Table45[[#All],[Country]]=B2569,Table45[[#All],[Year]],"")))*100)</f>
        <v/>
      </c>
      <c r="M2569" s="3" t="str">
        <f t="shared" si="85"/>
        <v/>
      </c>
    </row>
    <row r="2570" spans="1:13" ht="30.6" x14ac:dyDescent="0.25">
      <c r="A2570" s="2" t="s">
        <v>202</v>
      </c>
      <c r="B2570" s="2" t="s">
        <v>49</v>
      </c>
      <c r="C2570" s="4"/>
      <c r="D2570" s="4"/>
      <c r="E2570" s="4"/>
      <c r="F2570" s="4"/>
      <c r="G2570" s="4"/>
      <c r="H2570" s="4">
        <v>4.9775400000000003</v>
      </c>
      <c r="I2570" s="4"/>
      <c r="J2570" s="4">
        <f t="shared" si="84"/>
        <v>4.9775400000000003</v>
      </c>
      <c r="K2570" s="4" t="str">
        <f t="array" ref="K2570">INDEX($J$3:$J$4464,MATCH(B2570&amp;"Rate of out-of-school adolescents of lower secondary school age, male (household survey data) (%)",$B$3:$B$4464&amp;$A$3:$A$4464,0))</f>
        <v/>
      </c>
      <c r="L2570" s="4" t="str">
        <f t="array" ref="L2570">IF(ISERROR(INDEX(Table45[[#All],[Out-of-school adolescents (%) - lower secondary]],MATCH(MAX(IF(Table45[[#All],[Country]]=B2570,Table45[[#All],[Year]],0)),IF(Table45[[#All],[Country]]=B2570,Table45[[#All],[Year]],"")))),"",INDEX(Table45[[#All],[Out-of-school adolescents (%) - lower secondary]],MATCH(MAX(IF(Table45[[#All],[Country]]=B2570,Table45[[#All],[Year]],0)),IF(Table45[[#All],[Country]]=B2570,Table45[[#All],[Year]],"")))*100)</f>
        <v/>
      </c>
      <c r="M2570" s="4">
        <f t="shared" si="85"/>
        <v>4.9775400000000003</v>
      </c>
    </row>
    <row r="2571" spans="1:13" ht="30.6" x14ac:dyDescent="0.25">
      <c r="A2571" s="2" t="s">
        <v>202</v>
      </c>
      <c r="B2571" s="2" t="s">
        <v>50</v>
      </c>
      <c r="C2571" s="3"/>
      <c r="D2571" s="3"/>
      <c r="E2571" s="3"/>
      <c r="F2571" s="3"/>
      <c r="G2571" s="3"/>
      <c r="H2571" s="3"/>
      <c r="I2571" s="3"/>
      <c r="J2571" s="3" t="str">
        <f t="shared" si="84"/>
        <v/>
      </c>
      <c r="K2571" s="3">
        <f t="array" ref="K2571">INDEX($J$3:$J$4464,MATCH(B2571&amp;"Rate of out-of-school adolescents of lower secondary school age, male (household survey data) (%)",$B$3:$B$4464&amp;$A$3:$A$4464,0))</f>
        <v>8.3734999999999999</v>
      </c>
      <c r="L2571" s="3">
        <f t="array" ref="L2571">IF(ISERROR(INDEX(Table45[[#All],[Out-of-school adolescents (%) - lower secondary]],MATCH(MAX(IF(Table45[[#All],[Country]]=B2571,Table45[[#All],[Year]],0)),IF(Table45[[#All],[Country]]=B2571,Table45[[#All],[Year]],"")))),"",INDEX(Table45[[#All],[Out-of-school adolescents (%) - lower secondary]],MATCH(MAX(IF(Table45[[#All],[Country]]=B2571,Table45[[#All],[Year]],0)),IF(Table45[[#All],[Country]]=B2571,Table45[[#All],[Year]],"")))*100)</f>
        <v>7.3157100000000002</v>
      </c>
      <c r="M2571" s="3">
        <f t="shared" si="85"/>
        <v>8.3734999999999999</v>
      </c>
    </row>
    <row r="2572" spans="1:13" ht="30.6" x14ac:dyDescent="0.25">
      <c r="A2572" s="2" t="s">
        <v>202</v>
      </c>
      <c r="B2572" s="2" t="s">
        <v>51</v>
      </c>
      <c r="C2572" s="4"/>
      <c r="D2572" s="4">
        <v>0.30669000000000002</v>
      </c>
      <c r="E2572" s="4">
        <v>2.3735900000000001</v>
      </c>
      <c r="F2572" s="4">
        <v>3.0358299999999998</v>
      </c>
      <c r="G2572" s="4">
        <v>3.0781299999999998</v>
      </c>
      <c r="H2572" s="4">
        <v>2.37982</v>
      </c>
      <c r="I2572" s="4"/>
      <c r="J2572" s="4">
        <f t="shared" si="84"/>
        <v>2.37982</v>
      </c>
      <c r="K2572" s="4" t="str">
        <f t="array" ref="K2572">INDEX($J$3:$J$4464,MATCH(B2572&amp;"Rate of out-of-school adolescents of lower secondary school age, male (household survey data) (%)",$B$3:$B$4464&amp;$A$3:$A$4464,0))</f>
        <v/>
      </c>
      <c r="L2572" s="4" t="str">
        <f t="array" ref="L2572">IF(ISBLANK(INDEX(Table45[[#All],[Out-of-school adolescents (%) - lower secondary]],MATCH(MAX(IF(Table45[[#All],[Country]]=B2572,Table45[[#All],[Year]],0)),IF(Table45[[#All],[Country]]=B2572,Table45[[#All],[Year]],"")))),"",INDEX(Table45[[#All],[Out-of-school adolescents (%) - lower secondary]],MATCH(MAX(IF(Table45[[#All],[Country]]=B2572,Table45[[#All],[Year]],0)),IF(Table45[[#All],[Country]]=B2572,Table45[[#All],[Year]],"")))*100)</f>
        <v/>
      </c>
      <c r="M2572" s="4">
        <f t="shared" si="85"/>
        <v>2.37982</v>
      </c>
    </row>
    <row r="2573" spans="1:13" ht="30.6" x14ac:dyDescent="0.25">
      <c r="A2573" s="2" t="s">
        <v>202</v>
      </c>
      <c r="B2573" s="2" t="s">
        <v>52</v>
      </c>
      <c r="C2573" s="3"/>
      <c r="D2573" s="3"/>
      <c r="E2573" s="3"/>
      <c r="F2573" s="3"/>
      <c r="G2573" s="3"/>
      <c r="H2573" s="3"/>
      <c r="I2573" s="3"/>
      <c r="J2573" s="3" t="str">
        <f t="shared" si="84"/>
        <v/>
      </c>
      <c r="K2573" s="3" t="str">
        <f t="array" ref="K2573">INDEX($J$3:$J$4464,MATCH(B2573&amp;"Rate of out-of-school adolescents of lower secondary school age, male (household survey data) (%)",$B$3:$B$4464&amp;$A$3:$A$4464,0))</f>
        <v/>
      </c>
      <c r="L2573" s="3" t="str">
        <f t="array" ref="L2573">IF(ISERROR(INDEX(Table45[[#All],[Out-of-school adolescents (%) - lower secondary]],MATCH(MAX(IF(Table45[[#All],[Country]]=B2573,Table45[[#All],[Year]],0)),IF(Table45[[#All],[Country]]=B2573,Table45[[#All],[Year]],"")))),"",INDEX(Table45[[#All],[Out-of-school adolescents (%) - lower secondary]],MATCH(MAX(IF(Table45[[#All],[Country]]=B2573,Table45[[#All],[Year]],0)),IF(Table45[[#All],[Country]]=B2573,Table45[[#All],[Year]],"")))*100)</f>
        <v/>
      </c>
      <c r="M2573" s="3" t="str">
        <f t="shared" si="85"/>
        <v/>
      </c>
    </row>
    <row r="2574" spans="1:13" ht="30.6" x14ac:dyDescent="0.25">
      <c r="A2574" s="2" t="s">
        <v>202</v>
      </c>
      <c r="B2574" s="2" t="s">
        <v>53</v>
      </c>
      <c r="C2574" s="4">
        <v>7.9265299999999996</v>
      </c>
      <c r="D2574" s="4">
        <v>12.404680000000001</v>
      </c>
      <c r="E2574" s="4"/>
      <c r="F2574" s="4"/>
      <c r="G2574" s="4"/>
      <c r="H2574" s="4"/>
      <c r="I2574" s="4"/>
      <c r="J2574" s="4">
        <f t="shared" si="84"/>
        <v>12.404680000000001</v>
      </c>
      <c r="K2574" s="4" t="str">
        <f t="array" ref="K2574">INDEX($J$3:$J$4464,MATCH(B2574&amp;"Rate of out-of-school adolescents of lower secondary school age, male (household survey data) (%)",$B$3:$B$4464&amp;$A$3:$A$4464,0))</f>
        <v/>
      </c>
      <c r="L2574" s="4" t="str">
        <f t="array" ref="L2574">IF(ISERROR(INDEX(Table45[[#All],[Out-of-school adolescents (%) - lower secondary]],MATCH(MAX(IF(Table45[[#All],[Country]]=B2574,Table45[[#All],[Year]],0)),IF(Table45[[#All],[Country]]=B2574,Table45[[#All],[Year]],"")))),"",INDEX(Table45[[#All],[Out-of-school adolescents (%) - lower secondary]],MATCH(MAX(IF(Table45[[#All],[Country]]=B2574,Table45[[#All],[Year]],0)),IF(Table45[[#All],[Country]]=B2574,Table45[[#All],[Year]],"")))*100)</f>
        <v/>
      </c>
      <c r="M2574" s="4">
        <f t="shared" si="85"/>
        <v>12.404680000000001</v>
      </c>
    </row>
    <row r="2575" spans="1:13" ht="30.6" x14ac:dyDescent="0.25">
      <c r="A2575" s="2" t="s">
        <v>202</v>
      </c>
      <c r="B2575" s="2" t="s">
        <v>54</v>
      </c>
      <c r="C2575" s="3">
        <v>8.5484299999999998</v>
      </c>
      <c r="D2575" s="3">
        <v>7.50108</v>
      </c>
      <c r="E2575" s="3">
        <v>6.9670199999999998</v>
      </c>
      <c r="F2575" s="3">
        <v>3.4415900000000001</v>
      </c>
      <c r="G2575" s="3">
        <v>3.8977599999999999</v>
      </c>
      <c r="H2575" s="3">
        <v>2.2404000000000002</v>
      </c>
      <c r="I2575" s="3"/>
      <c r="J2575" s="3">
        <f t="shared" si="84"/>
        <v>2.2404000000000002</v>
      </c>
      <c r="K2575" s="3">
        <f t="array" ref="K2575">INDEX($J$3:$J$4464,MATCH(B2575&amp;"Rate of out-of-school adolescents of lower secondary school age, male (household survey data) (%)",$B$3:$B$4464&amp;$A$3:$A$4464,0))</f>
        <v>4.96807</v>
      </c>
      <c r="L2575" s="3">
        <f t="array" ref="L2575">IF(ISERROR(INDEX(Table45[[#All],[Out-of-school adolescents (%) - lower secondary]],MATCH(MAX(IF(Table45[[#All],[Country]]=B2575,Table45[[#All],[Year]],0)),IF(Table45[[#All],[Country]]=B2575,Table45[[#All],[Year]],"")))),"",INDEX(Table45[[#All],[Out-of-school adolescents (%) - lower secondary]],MATCH(MAX(IF(Table45[[#All],[Country]]=B2575,Table45[[#All],[Year]],0)),IF(Table45[[#All],[Country]]=B2575,Table45[[#All],[Year]],"")))*100)</f>
        <v>2.9589399999999997</v>
      </c>
      <c r="M2575" s="3">
        <f t="shared" si="85"/>
        <v>2.2404000000000002</v>
      </c>
    </row>
    <row r="2576" spans="1:13" ht="30.6" x14ac:dyDescent="0.25">
      <c r="A2576" s="2" t="s">
        <v>202</v>
      </c>
      <c r="B2576" s="2" t="s">
        <v>55</v>
      </c>
      <c r="C2576" s="4">
        <v>8.2573899999999991</v>
      </c>
      <c r="D2576" s="4">
        <v>6.8297299999999996</v>
      </c>
      <c r="E2576" s="4">
        <v>1.85317</v>
      </c>
      <c r="F2576" s="4"/>
      <c r="G2576" s="4"/>
      <c r="H2576" s="4"/>
      <c r="I2576" s="4"/>
      <c r="J2576" s="4">
        <f t="shared" si="84"/>
        <v>1.85317</v>
      </c>
      <c r="K2576" s="4" t="str">
        <f t="array" ref="K2576">INDEX($J$3:$J$4464,MATCH(B2576&amp;"Rate of out-of-school adolescents of lower secondary school age, male (household survey data) (%)",$B$3:$B$4464&amp;$A$3:$A$4464,0))</f>
        <v/>
      </c>
      <c r="L2576" s="4">
        <f t="array" ref="L2576">IF(ISERROR(INDEX(Table45[[#All],[Out-of-school adolescents (%) - lower secondary]],MATCH(MAX(IF(Table45[[#All],[Country]]=B2576,Table45[[#All],[Year]],0)),IF(Table45[[#All],[Country]]=B2576,Table45[[#All],[Year]],"")))),"",INDEX(Table45[[#All],[Out-of-school adolescents (%) - lower secondary]],MATCH(MAX(IF(Table45[[#All],[Country]]=B2576,Table45[[#All],[Year]],0)),IF(Table45[[#All],[Country]]=B2576,Table45[[#All],[Year]],"")))*100)</f>
        <v>4.6520000000000001</v>
      </c>
      <c r="M2576" s="4">
        <f t="shared" si="85"/>
        <v>1.85317</v>
      </c>
    </row>
    <row r="2577" spans="1:13" ht="30.6" x14ac:dyDescent="0.25">
      <c r="A2577" s="2" t="s">
        <v>202</v>
      </c>
      <c r="B2577" s="2" t="s">
        <v>56</v>
      </c>
      <c r="C2577" s="3"/>
      <c r="D2577" s="3"/>
      <c r="E2577" s="3"/>
      <c r="F2577" s="3"/>
      <c r="G2577" s="3">
        <v>7.0351800000000004</v>
      </c>
      <c r="H2577" s="3"/>
      <c r="I2577" s="3"/>
      <c r="J2577" s="3">
        <f t="shared" si="84"/>
        <v>7.0351800000000004</v>
      </c>
      <c r="K2577" s="3">
        <f t="array" ref="K2577">INDEX($J$3:$J$4464,MATCH(B2577&amp;"Rate of out-of-school adolescents of lower secondary school age, male (household survey data) (%)",$B$3:$B$4464&amp;$A$3:$A$4464,0))</f>
        <v>9.9354300000000002</v>
      </c>
      <c r="L2577" s="3">
        <f t="array" ref="L2577">IF(ISERROR(INDEX(Table45[[#All],[Out-of-school adolescents (%) - lower secondary]],MATCH(MAX(IF(Table45[[#All],[Country]]=B2577,Table45[[#All],[Year]],0)),IF(Table45[[#All],[Country]]=B2577,Table45[[#All],[Year]],"")))),"",INDEX(Table45[[#All],[Out-of-school adolescents (%) - lower secondary]],MATCH(MAX(IF(Table45[[#All],[Country]]=B2577,Table45[[#All],[Year]],0)),IF(Table45[[#All],[Country]]=B2577,Table45[[#All],[Year]],"")))*100)</f>
        <v>10.224039999999999</v>
      </c>
      <c r="M2577" s="3">
        <f t="shared" si="85"/>
        <v>7.0351800000000004</v>
      </c>
    </row>
    <row r="2578" spans="1:13" ht="30.6" x14ac:dyDescent="0.25">
      <c r="A2578" s="2" t="s">
        <v>202</v>
      </c>
      <c r="B2578" s="2" t="s">
        <v>57</v>
      </c>
      <c r="C2578" s="4"/>
      <c r="D2578" s="4"/>
      <c r="E2578" s="4"/>
      <c r="F2578" s="4"/>
      <c r="G2578" s="4"/>
      <c r="H2578" s="4">
        <v>1.90924</v>
      </c>
      <c r="I2578" s="4"/>
      <c r="J2578" s="4">
        <f t="shared" si="84"/>
        <v>1.90924</v>
      </c>
      <c r="K2578" s="4" t="str">
        <f t="array" ref="K2578">INDEX($J$3:$J$4464,MATCH(B2578&amp;"Rate of out-of-school adolescents of lower secondary school age, male (household survey data) (%)",$B$3:$B$4464&amp;$A$3:$A$4464,0))</f>
        <v/>
      </c>
      <c r="L2578" s="4" t="str">
        <f t="array" ref="L2578">IF(ISERROR(INDEX(Table45[[#All],[Out-of-school adolescents (%) - lower secondary]],MATCH(MAX(IF(Table45[[#All],[Country]]=B2578,Table45[[#All],[Year]],0)),IF(Table45[[#All],[Country]]=B2578,Table45[[#All],[Year]],"")))),"",INDEX(Table45[[#All],[Out-of-school adolescents (%) - lower secondary]],MATCH(MAX(IF(Table45[[#All],[Country]]=B2578,Table45[[#All],[Year]],0)),IF(Table45[[#All],[Country]]=B2578,Table45[[#All],[Year]],"")))*100)</f>
        <v/>
      </c>
      <c r="M2578" s="4">
        <f t="shared" si="85"/>
        <v>1.90924</v>
      </c>
    </row>
    <row r="2579" spans="1:13" ht="30.6" x14ac:dyDescent="0.25">
      <c r="A2579" s="2" t="s">
        <v>202</v>
      </c>
      <c r="B2579" s="2" t="s">
        <v>58</v>
      </c>
      <c r="C2579" s="3"/>
      <c r="D2579" s="3"/>
      <c r="E2579" s="3"/>
      <c r="F2579" s="3"/>
      <c r="G2579" s="3"/>
      <c r="H2579" s="3"/>
      <c r="I2579" s="3"/>
      <c r="J2579" s="3" t="str">
        <f t="shared" si="84"/>
        <v/>
      </c>
      <c r="K2579" s="3" t="str">
        <f t="array" ref="K2579">INDEX($J$3:$J$4464,MATCH(B2579&amp;"Rate of out-of-school adolescents of lower secondary school age, male (household survey data) (%)",$B$3:$B$4464&amp;$A$3:$A$4464,0))</f>
        <v/>
      </c>
      <c r="L2579" s="3" t="str">
        <f t="array" ref="L2579">IF(ISERROR(INDEX(Table45[[#All],[Out-of-school adolescents (%) - lower secondary]],MATCH(MAX(IF(Table45[[#All],[Country]]=B2579,Table45[[#All],[Year]],0)),IF(Table45[[#All],[Country]]=B2579,Table45[[#All],[Year]],"")))),"",INDEX(Table45[[#All],[Out-of-school adolescents (%) - lower secondary]],MATCH(MAX(IF(Table45[[#All],[Country]]=B2579,Table45[[#All],[Year]],0)),IF(Table45[[#All],[Country]]=B2579,Table45[[#All],[Year]],"")))*100)</f>
        <v/>
      </c>
      <c r="M2579" s="3" t="str">
        <f t="shared" si="85"/>
        <v/>
      </c>
    </row>
    <row r="2580" spans="1:13" ht="30.6" x14ac:dyDescent="0.25">
      <c r="A2580" s="2" t="s">
        <v>202</v>
      </c>
      <c r="B2580" s="2" t="s">
        <v>59</v>
      </c>
      <c r="C2580" s="4">
        <v>50.935890000000001</v>
      </c>
      <c r="D2580" s="4">
        <v>51.243470000000002</v>
      </c>
      <c r="E2580" s="4">
        <v>52.525779999999997</v>
      </c>
      <c r="F2580" s="4">
        <v>58.192230000000002</v>
      </c>
      <c r="G2580" s="4">
        <v>58.312510000000003</v>
      </c>
      <c r="H2580" s="4">
        <v>58.094250000000002</v>
      </c>
      <c r="I2580" s="4"/>
      <c r="J2580" s="4">
        <f t="shared" si="84"/>
        <v>58.094250000000002</v>
      </c>
      <c r="K2580" s="4" t="str">
        <f t="array" ref="K2580">INDEX($J$3:$J$4464,MATCH(B2580&amp;"Rate of out-of-school adolescents of lower secondary school age, male (household survey data) (%)",$B$3:$B$4464&amp;$A$3:$A$4464,0))</f>
        <v/>
      </c>
      <c r="L2580" s="4" t="str">
        <f t="array" ref="L2580">IF(ISERROR(INDEX(Table45[[#All],[Out-of-school adolescents (%) - lower secondary]],MATCH(MAX(IF(Table45[[#All],[Country]]=B2580,Table45[[#All],[Year]],0)),IF(Table45[[#All],[Country]]=B2580,Table45[[#All],[Year]],"")))),"",INDEX(Table45[[#All],[Out-of-school adolescents (%) - lower secondary]],MATCH(MAX(IF(Table45[[#All],[Country]]=B2580,Table45[[#All],[Year]],0)),IF(Table45[[#All],[Country]]=B2580,Table45[[#All],[Year]],"")))*100)</f>
        <v/>
      </c>
      <c r="M2580" s="4">
        <f t="shared" si="85"/>
        <v>58.094250000000002</v>
      </c>
    </row>
    <row r="2581" spans="1:13" ht="30.6" x14ac:dyDescent="0.25">
      <c r="A2581" s="2" t="s">
        <v>202</v>
      </c>
      <c r="B2581" s="2" t="s">
        <v>60</v>
      </c>
      <c r="C2581" s="3">
        <v>6.5605000000000002</v>
      </c>
      <c r="D2581" s="3">
        <v>2.4340600000000001</v>
      </c>
      <c r="E2581" s="3"/>
      <c r="F2581" s="3"/>
      <c r="G2581" s="3"/>
      <c r="H2581" s="3"/>
      <c r="I2581" s="3"/>
      <c r="J2581" s="3">
        <f t="shared" si="84"/>
        <v>2.4340600000000001</v>
      </c>
      <c r="K2581" s="3" t="str">
        <f t="array" ref="K2581">INDEX($J$3:$J$4464,MATCH(B2581&amp;"Rate of out-of-school adolescents of lower secondary school age, male (household survey data) (%)",$B$3:$B$4464&amp;$A$3:$A$4464,0))</f>
        <v/>
      </c>
      <c r="L2581" s="3" t="str">
        <f t="array" ref="L2581">IF(ISBLANK(INDEX(Table45[[#All],[Out-of-school adolescents (%) - lower secondary]],MATCH(MAX(IF(Table45[[#All],[Country]]=B2581,Table45[[#All],[Year]],0)),IF(Table45[[#All],[Country]]=B2581,Table45[[#All],[Year]],"")))),"",INDEX(Table45[[#All],[Out-of-school adolescents (%) - lower secondary]],MATCH(MAX(IF(Table45[[#All],[Country]]=B2581,Table45[[#All],[Year]],0)),IF(Table45[[#All],[Country]]=B2581,Table45[[#All],[Year]],"")))*100)</f>
        <v/>
      </c>
      <c r="M2581" s="3">
        <f t="shared" si="85"/>
        <v>2.4340600000000001</v>
      </c>
    </row>
    <row r="2582" spans="1:13" ht="30.6" x14ac:dyDescent="0.25">
      <c r="A2582" s="2" t="s">
        <v>202</v>
      </c>
      <c r="B2582" s="2" t="s">
        <v>61</v>
      </c>
      <c r="C2582" s="4">
        <v>37.838619999999999</v>
      </c>
      <c r="D2582" s="4">
        <v>39.416139999999999</v>
      </c>
      <c r="E2582" s="4">
        <v>38.579529999999998</v>
      </c>
      <c r="F2582" s="4"/>
      <c r="G2582" s="4">
        <v>45.737569999999998</v>
      </c>
      <c r="H2582" s="4">
        <v>44.542310000000001</v>
      </c>
      <c r="I2582" s="4"/>
      <c r="J2582" s="4">
        <f t="shared" si="84"/>
        <v>44.542310000000001</v>
      </c>
      <c r="K2582" s="4">
        <f t="array" ref="K2582">INDEX($J$3:$J$4464,MATCH(B2582&amp;"Rate of out-of-school adolescents of lower secondary school age, male (household survey data) (%)",$B$3:$B$4464&amp;$A$3:$A$4464,0))</f>
        <v>31.63279</v>
      </c>
      <c r="L2582" s="4">
        <f t="array" ref="L2582">IF(ISERROR(INDEX(Table45[[#All],[Out-of-school adolescents (%) - lower secondary]],MATCH(MAX(IF(Table45[[#All],[Country]]=B2582,Table45[[#All],[Year]],0)),IF(Table45[[#All],[Country]]=B2582,Table45[[#All],[Year]],"")))),"",INDEX(Table45[[#All],[Out-of-school adolescents (%) - lower secondary]],MATCH(MAX(IF(Table45[[#All],[Country]]=B2582,Table45[[#All],[Year]],0)),IF(Table45[[#All],[Country]]=B2582,Table45[[#All],[Year]],"")))*100)</f>
        <v>34.917209999999997</v>
      </c>
      <c r="M2582" s="4">
        <f t="shared" si="85"/>
        <v>44.542310000000001</v>
      </c>
    </row>
    <row r="2583" spans="1:13" ht="30.6" x14ac:dyDescent="0.25">
      <c r="A2583" s="2" t="s">
        <v>202</v>
      </c>
      <c r="B2583" s="2" t="s">
        <v>62</v>
      </c>
      <c r="C2583" s="3"/>
      <c r="D2583" s="3"/>
      <c r="E2583" s="3"/>
      <c r="F2583" s="3"/>
      <c r="G2583" s="3"/>
      <c r="H2583" s="3"/>
      <c r="I2583" s="3"/>
      <c r="J2583" s="3" t="str">
        <f t="shared" si="84"/>
        <v/>
      </c>
      <c r="K2583" s="3" t="str">
        <f t="array" ref="K2583">INDEX($J$3:$J$4464,MATCH(B2583&amp;"Rate of out-of-school adolescents of lower secondary school age, male (household survey data) (%)",$B$3:$B$4464&amp;$A$3:$A$4464,0))</f>
        <v/>
      </c>
      <c r="L2583" s="3" t="str">
        <f t="array" ref="L2583">IF(ISERROR(INDEX(Table45[[#All],[Out-of-school adolescents (%) - lower secondary]],MATCH(MAX(IF(Table45[[#All],[Country]]=B2583,Table45[[#All],[Year]],0)),IF(Table45[[#All],[Country]]=B2583,Table45[[#All],[Year]],"")))),"",INDEX(Table45[[#All],[Out-of-school adolescents (%) - lower secondary]],MATCH(MAX(IF(Table45[[#All],[Country]]=B2583,Table45[[#All],[Year]],0)),IF(Table45[[#All],[Country]]=B2583,Table45[[#All],[Year]],"")))*100)</f>
        <v/>
      </c>
      <c r="M2583" s="3" t="str">
        <f t="shared" si="85"/>
        <v/>
      </c>
    </row>
    <row r="2584" spans="1:13" ht="30.6" x14ac:dyDescent="0.25">
      <c r="A2584" s="2" t="s">
        <v>202</v>
      </c>
      <c r="B2584" s="2" t="s">
        <v>63</v>
      </c>
      <c r="C2584" s="4">
        <v>2.2147899999999998</v>
      </c>
      <c r="D2584" s="4">
        <v>2.2566799999999998</v>
      </c>
      <c r="E2584" s="4">
        <v>2.6615199999999999</v>
      </c>
      <c r="F2584" s="4">
        <v>2.0389499999999998</v>
      </c>
      <c r="G2584" s="4">
        <v>1.0587899999999999</v>
      </c>
      <c r="H2584" s="4">
        <v>0.44302000000000002</v>
      </c>
      <c r="I2584" s="4"/>
      <c r="J2584" s="4">
        <f t="shared" si="84"/>
        <v>0.44302000000000002</v>
      </c>
      <c r="K2584" s="4" t="str">
        <f t="array" ref="K2584">INDEX($J$3:$J$4464,MATCH(B2584&amp;"Rate of out-of-school adolescents of lower secondary school age, male (household survey data) (%)",$B$3:$B$4464&amp;$A$3:$A$4464,0))</f>
        <v/>
      </c>
      <c r="L2584" s="4" t="str">
        <f t="array" ref="L2584">IF(ISBLANK(INDEX(Table45[[#All],[Out-of-school adolescents (%) - lower secondary]],MATCH(MAX(IF(Table45[[#All],[Country]]=B2584,Table45[[#All],[Year]],0)),IF(Table45[[#All],[Country]]=B2584,Table45[[#All],[Year]],"")))),"",INDEX(Table45[[#All],[Out-of-school adolescents (%) - lower secondary]],MATCH(MAX(IF(Table45[[#All],[Country]]=B2584,Table45[[#All],[Year]],0)),IF(Table45[[#All],[Country]]=B2584,Table45[[#All],[Year]],"")))*100)</f>
        <v/>
      </c>
      <c r="M2584" s="4">
        <f t="shared" si="85"/>
        <v>0.44302000000000002</v>
      </c>
    </row>
    <row r="2585" spans="1:13" ht="30.6" x14ac:dyDescent="0.25">
      <c r="A2585" s="2" t="s">
        <v>202</v>
      </c>
      <c r="B2585" s="2" t="s">
        <v>64</v>
      </c>
      <c r="C2585" s="3"/>
      <c r="D2585" s="3"/>
      <c r="E2585" s="3"/>
      <c r="F2585" s="3"/>
      <c r="G2585" s="3"/>
      <c r="H2585" s="3"/>
      <c r="I2585" s="3"/>
      <c r="J2585" s="3" t="str">
        <f t="shared" si="84"/>
        <v/>
      </c>
      <c r="K2585" s="3" t="str">
        <f t="array" ref="K2585">INDEX($J$3:$J$4464,MATCH(B2585&amp;"Rate of out-of-school adolescents of lower secondary school age, male (household survey data) (%)",$B$3:$B$4464&amp;$A$3:$A$4464,0))</f>
        <v/>
      </c>
      <c r="L2585" s="3" t="str">
        <f t="array" ref="L2585">IF(ISBLANK(INDEX(Table45[[#All],[Out-of-school adolescents (%) - lower secondary]],MATCH(MAX(IF(Table45[[#All],[Country]]=B2585,Table45[[#All],[Year]],0)),IF(Table45[[#All],[Country]]=B2585,Table45[[#All],[Year]],"")))),"",INDEX(Table45[[#All],[Out-of-school adolescents (%) - lower secondary]],MATCH(MAX(IF(Table45[[#All],[Country]]=B2585,Table45[[#All],[Year]],0)),IF(Table45[[#All],[Country]]=B2585,Table45[[#All],[Year]],"")))*100)</f>
        <v/>
      </c>
      <c r="M2585" s="3" t="str">
        <f t="shared" si="85"/>
        <v/>
      </c>
    </row>
    <row r="2586" spans="1:13" ht="30.6" x14ac:dyDescent="0.25">
      <c r="A2586" s="2" t="s">
        <v>202</v>
      </c>
      <c r="B2586" s="2" t="s">
        <v>65</v>
      </c>
      <c r="C2586" s="4"/>
      <c r="D2586" s="4"/>
      <c r="E2586" s="4"/>
      <c r="F2586" s="4"/>
      <c r="G2586" s="4"/>
      <c r="H2586" s="4"/>
      <c r="I2586" s="4"/>
      <c r="J2586" s="4" t="str">
        <f t="shared" si="84"/>
        <v/>
      </c>
      <c r="K2586" s="4">
        <f t="array" ref="K2586">INDEX($J$3:$J$4464,MATCH(B2586&amp;"Rate of out-of-school adolescents of lower secondary school age, male (household survey data) (%)",$B$3:$B$4464&amp;$A$3:$A$4464,0))</f>
        <v>2.62269</v>
      </c>
      <c r="L2586" s="4">
        <f t="array" ref="L2586">IF(ISERROR(INDEX(Table45[[#All],[Out-of-school adolescents (%) - lower secondary]],MATCH(MAX(IF(Table45[[#All],[Country]]=B2586,Table45[[#All],[Year]],0)),IF(Table45[[#All],[Country]]=B2586,Table45[[#All],[Year]],"")))),"",INDEX(Table45[[#All],[Out-of-school adolescents (%) - lower secondary]],MATCH(MAX(IF(Table45[[#All],[Country]]=B2586,Table45[[#All],[Year]],0)),IF(Table45[[#All],[Country]]=B2586,Table45[[#All],[Year]],"")))*100)</f>
        <v>6.4520999999999997</v>
      </c>
      <c r="M2586" s="4">
        <f t="shared" si="85"/>
        <v>2.62269</v>
      </c>
    </row>
    <row r="2587" spans="1:13" ht="30.6" x14ac:dyDescent="0.25">
      <c r="A2587" s="2" t="s">
        <v>202</v>
      </c>
      <c r="B2587" s="2" t="s">
        <v>66</v>
      </c>
      <c r="C2587" s="3">
        <v>23.104790000000001</v>
      </c>
      <c r="D2587" s="3"/>
      <c r="E2587" s="3"/>
      <c r="F2587" s="3"/>
      <c r="G2587" s="3"/>
      <c r="H2587" s="3"/>
      <c r="I2587" s="3"/>
      <c r="J2587" s="3">
        <f t="shared" si="84"/>
        <v>23.104790000000001</v>
      </c>
      <c r="K2587" s="3">
        <f t="array" ref="K2587">INDEX($J$3:$J$4464,MATCH(B2587&amp;"Rate of out-of-school adolescents of lower secondary school age, male (household survey data) (%)",$B$3:$B$4464&amp;$A$3:$A$4464,0))</f>
        <v>31.938690000000001</v>
      </c>
      <c r="L2587" s="3">
        <f t="array" ref="L2587">IF(ISERROR(INDEX(Table45[[#All],[Out-of-school adolescents (%) - lower secondary]],MATCH(MAX(IF(Table45[[#All],[Country]]=B2587,Table45[[#All],[Year]],0)),IF(Table45[[#All],[Country]]=B2587,Table45[[#All],[Year]],"")))),"",INDEX(Table45[[#All],[Out-of-school adolescents (%) - lower secondary]],MATCH(MAX(IF(Table45[[#All],[Country]]=B2587,Table45[[#All],[Year]],0)),IF(Table45[[#All],[Country]]=B2587,Table45[[#All],[Year]],"")))*100)</f>
        <v>31.902520000000003</v>
      </c>
      <c r="M2587" s="3">
        <f t="shared" si="85"/>
        <v>23.104790000000001</v>
      </c>
    </row>
    <row r="2588" spans="1:13" ht="30.6" x14ac:dyDescent="0.25">
      <c r="A2588" s="2" t="s">
        <v>202</v>
      </c>
      <c r="B2588" s="2" t="s">
        <v>67</v>
      </c>
      <c r="C2588" s="4"/>
      <c r="D2588" s="4"/>
      <c r="E2588" s="4"/>
      <c r="F2588" s="4"/>
      <c r="G2588" s="4"/>
      <c r="H2588" s="4"/>
      <c r="I2588" s="4"/>
      <c r="J2588" s="4" t="str">
        <f t="shared" si="84"/>
        <v/>
      </c>
      <c r="K2588" s="4" t="str">
        <f t="array" ref="K2588">INDEX($J$3:$J$4464,MATCH(B2588&amp;"Rate of out-of-school adolescents of lower secondary school age, male (household survey data) (%)",$B$3:$B$4464&amp;$A$3:$A$4464,0))</f>
        <v/>
      </c>
      <c r="L2588" s="4">
        <f t="array" ref="L2588">IF(ISBLANK(INDEX(Table45[[#All],[Out-of-school adolescents (%) - lower secondary]],MATCH(MAX(IF(Table45[[#All],[Country]]=B2588,Table45[[#All],[Year]],0)),IF(Table45[[#All],[Country]]=B2588,Table45[[#All],[Year]],"")))),"",INDEX(Table45[[#All],[Out-of-school adolescents (%) - lower secondary]],MATCH(MAX(IF(Table45[[#All],[Country]]=B2588,Table45[[#All],[Year]],0)),IF(Table45[[#All],[Country]]=B2588,Table45[[#All],[Year]],"")))*100)</f>
        <v>0</v>
      </c>
      <c r="M2588" s="4">
        <f t="shared" si="85"/>
        <v>0</v>
      </c>
    </row>
    <row r="2589" spans="1:13" ht="30.6" x14ac:dyDescent="0.25">
      <c r="A2589" s="2" t="s">
        <v>202</v>
      </c>
      <c r="B2589" s="2" t="s">
        <v>68</v>
      </c>
      <c r="C2589" s="3"/>
      <c r="D2589" s="3"/>
      <c r="E2589" s="3"/>
      <c r="F2589" s="3"/>
      <c r="G2589" s="3"/>
      <c r="H2589" s="3"/>
      <c r="I2589" s="3"/>
      <c r="J2589" s="3" t="str">
        <f t="shared" si="84"/>
        <v/>
      </c>
      <c r="K2589" s="3" t="str">
        <f t="array" ref="K2589">INDEX($J$3:$J$4464,MATCH(B2589&amp;"Rate of out-of-school adolescents of lower secondary school age, male (household survey data) (%)",$B$3:$B$4464&amp;$A$3:$A$4464,0))</f>
        <v/>
      </c>
      <c r="L2589" s="3" t="str">
        <f t="array" ref="L2589">IF(ISBLANK(INDEX(Table45[[#All],[Out-of-school adolescents (%) - lower secondary]],MATCH(MAX(IF(Table45[[#All],[Country]]=B2589,Table45[[#All],[Year]],0)),IF(Table45[[#All],[Country]]=B2589,Table45[[#All],[Year]],"")))),"",INDEX(Table45[[#All],[Out-of-school adolescents (%) - lower secondary]],MATCH(MAX(IF(Table45[[#All],[Country]]=B2589,Table45[[#All],[Year]],0)),IF(Table45[[#All],[Country]]=B2589,Table45[[#All],[Year]],"")))*100)</f>
        <v/>
      </c>
      <c r="M2589" s="3" t="str">
        <f t="shared" si="85"/>
        <v/>
      </c>
    </row>
    <row r="2590" spans="1:13" ht="30.6" x14ac:dyDescent="0.25">
      <c r="A2590" s="2" t="s">
        <v>202</v>
      </c>
      <c r="B2590" s="2" t="s">
        <v>69</v>
      </c>
      <c r="C2590" s="4"/>
      <c r="D2590" s="4"/>
      <c r="E2590" s="4"/>
      <c r="F2590" s="4"/>
      <c r="G2590" s="4">
        <v>10.700760000000001</v>
      </c>
      <c r="H2590" s="4">
        <v>23.173660000000002</v>
      </c>
      <c r="I2590" s="4">
        <v>8.8514400000000002</v>
      </c>
      <c r="J2590" s="4">
        <f t="shared" si="84"/>
        <v>8.8514400000000002</v>
      </c>
      <c r="K2590" s="4">
        <f t="array" ref="K2590">INDEX($J$3:$J$4464,MATCH(B2590&amp;"Rate of out-of-school adolescents of lower secondary school age, male (household survey data) (%)",$B$3:$B$4464&amp;$A$3:$A$4464,0))</f>
        <v>20.485610000000001</v>
      </c>
      <c r="L2590" s="4">
        <f t="array" ref="L2590">IF(ISERROR(INDEX(Table45[[#All],[Out-of-school adolescents (%) - lower secondary]],MATCH(MAX(IF(Table45[[#All],[Country]]=B2590,Table45[[#All],[Year]],0)),IF(Table45[[#All],[Country]]=B2590,Table45[[#All],[Year]],"")))),"",INDEX(Table45[[#All],[Out-of-school adolescents (%) - lower secondary]],MATCH(MAX(IF(Table45[[#All],[Country]]=B2590,Table45[[#All],[Year]],0)),IF(Table45[[#All],[Country]]=B2590,Table45[[#All],[Year]],"")))*100)</f>
        <v>19.666990000000002</v>
      </c>
      <c r="M2590" s="4">
        <f t="shared" si="85"/>
        <v>8.8514400000000002</v>
      </c>
    </row>
    <row r="2591" spans="1:13" ht="30.6" x14ac:dyDescent="0.25">
      <c r="A2591" s="2" t="s">
        <v>202</v>
      </c>
      <c r="B2591" s="2" t="s">
        <v>70</v>
      </c>
      <c r="C2591" s="3">
        <v>8.7569999999999995E-2</v>
      </c>
      <c r="D2591" s="3"/>
      <c r="E2591" s="3"/>
      <c r="F2591" s="3">
        <v>4.58E-2</v>
      </c>
      <c r="G2591" s="3">
        <v>1.65391</v>
      </c>
      <c r="H2591" s="3"/>
      <c r="I2591" s="3"/>
      <c r="J2591" s="3">
        <f t="shared" si="84"/>
        <v>1.65391</v>
      </c>
      <c r="K2591" s="3" t="str">
        <f t="array" ref="K2591">INDEX($J$3:$J$4464,MATCH(B2591&amp;"Rate of out-of-school adolescents of lower secondary school age, male (household survey data) (%)",$B$3:$B$4464&amp;$A$3:$A$4464,0))</f>
        <v/>
      </c>
      <c r="L2591" s="3" t="str">
        <f t="array" ref="L2591">IF(ISBLANK(INDEX(Table45[[#All],[Out-of-school adolescents (%) - lower secondary]],MATCH(MAX(IF(Table45[[#All],[Country]]=B2591,Table45[[#All],[Year]],0)),IF(Table45[[#All],[Country]]=B2591,Table45[[#All],[Year]],"")))),"",INDEX(Table45[[#All],[Out-of-school adolescents (%) - lower secondary]],MATCH(MAX(IF(Table45[[#All],[Country]]=B2591,Table45[[#All],[Year]],0)),IF(Table45[[#All],[Country]]=B2591,Table45[[#All],[Year]],"")))*100)</f>
        <v/>
      </c>
      <c r="M2591" s="3">
        <f t="shared" si="85"/>
        <v>1.65391</v>
      </c>
    </row>
    <row r="2592" spans="1:13" ht="30.6" x14ac:dyDescent="0.25">
      <c r="A2592" s="2" t="s">
        <v>202</v>
      </c>
      <c r="B2592" s="2" t="s">
        <v>71</v>
      </c>
      <c r="C2592" s="4"/>
      <c r="D2592" s="4"/>
      <c r="E2592" s="4"/>
      <c r="F2592" s="4">
        <v>11.58107</v>
      </c>
      <c r="G2592" s="4">
        <v>6.1245700000000003</v>
      </c>
      <c r="H2592" s="4">
        <v>1.67439</v>
      </c>
      <c r="I2592" s="4"/>
      <c r="J2592" s="4">
        <f t="shared" si="84"/>
        <v>1.67439</v>
      </c>
      <c r="K2592" s="4" t="str">
        <f t="array" ref="K2592">INDEX($J$3:$J$4464,MATCH(B2592&amp;"Rate of out-of-school adolescents of lower secondary school age, male (household survey data) (%)",$B$3:$B$4464&amp;$A$3:$A$4464,0))</f>
        <v/>
      </c>
      <c r="L2592" s="4" t="str">
        <f t="array" ref="L2592">IF(ISERROR(INDEX(Table45[[#All],[Out-of-school adolescents (%) - lower secondary]],MATCH(MAX(IF(Table45[[#All],[Country]]=B2592,Table45[[#All],[Year]],0)),IF(Table45[[#All],[Country]]=B2592,Table45[[#All],[Year]],"")))),"",INDEX(Table45[[#All],[Out-of-school adolescents (%) - lower secondary]],MATCH(MAX(IF(Table45[[#All],[Country]]=B2592,Table45[[#All],[Year]],0)),IF(Table45[[#All],[Country]]=B2592,Table45[[#All],[Year]],"")))*100)</f>
        <v/>
      </c>
      <c r="M2592" s="4">
        <f t="shared" si="85"/>
        <v>1.67439</v>
      </c>
    </row>
    <row r="2593" spans="1:13" ht="30.6" x14ac:dyDescent="0.25">
      <c r="A2593" s="2" t="s">
        <v>202</v>
      </c>
      <c r="B2593" s="2" t="s">
        <v>72</v>
      </c>
      <c r="C2593" s="3">
        <v>13.433120000000001</v>
      </c>
      <c r="D2593" s="3">
        <v>17.892109999999999</v>
      </c>
      <c r="E2593" s="3">
        <v>22.46031</v>
      </c>
      <c r="F2593" s="3">
        <v>22.373830000000002</v>
      </c>
      <c r="G2593" s="3">
        <v>22.645389999999999</v>
      </c>
      <c r="H2593" s="3">
        <v>23.07546</v>
      </c>
      <c r="I2593" s="3"/>
      <c r="J2593" s="3">
        <f t="shared" si="84"/>
        <v>23.07546</v>
      </c>
      <c r="K2593" s="3" t="str">
        <f t="array" ref="K2593">INDEX($J$3:$J$4464,MATCH(B2593&amp;"Rate of out-of-school adolescents of lower secondary school age, male (household survey data) (%)",$B$3:$B$4464&amp;$A$3:$A$4464,0))</f>
        <v/>
      </c>
      <c r="L2593" s="3">
        <f t="array" ref="L2593">IF(ISERROR(INDEX(Table45[[#All],[Out-of-school adolescents (%) - lower secondary]],MATCH(MAX(IF(Table45[[#All],[Country]]=B2593,Table45[[#All],[Year]],0)),IF(Table45[[#All],[Country]]=B2593,Table45[[#All],[Year]],"")))),"",INDEX(Table45[[#All],[Out-of-school adolescents (%) - lower secondary]],MATCH(MAX(IF(Table45[[#All],[Country]]=B2593,Table45[[#All],[Year]],0)),IF(Table45[[#All],[Country]]=B2593,Table45[[#All],[Year]],"")))*100)</f>
        <v>23.16311</v>
      </c>
      <c r="M2593" s="3">
        <f t="shared" si="85"/>
        <v>23.07546</v>
      </c>
    </row>
    <row r="2594" spans="1:13" ht="30.6" x14ac:dyDescent="0.25">
      <c r="A2594" s="2" t="s">
        <v>202</v>
      </c>
      <c r="B2594" s="2" t="s">
        <v>73</v>
      </c>
      <c r="C2594" s="4"/>
      <c r="D2594" s="4">
        <v>44.135579999999997</v>
      </c>
      <c r="E2594" s="4"/>
      <c r="F2594" s="4"/>
      <c r="G2594" s="4">
        <v>43.230969999999999</v>
      </c>
      <c r="H2594" s="4"/>
      <c r="I2594" s="4"/>
      <c r="J2594" s="4">
        <f t="shared" si="84"/>
        <v>43.230969999999999</v>
      </c>
      <c r="K2594" s="4">
        <f t="array" ref="K2594">INDEX($J$3:$J$4464,MATCH(B2594&amp;"Rate of out-of-school adolescents of lower secondary school age, male (household survey data) (%)",$B$3:$B$4464&amp;$A$3:$A$4464,0))</f>
        <v>35.420589999999997</v>
      </c>
      <c r="L2594" s="4">
        <f t="array" ref="L2594">IF(ISERROR(INDEX(Table45[[#All],[Out-of-school adolescents (%) - lower secondary]],MATCH(MAX(IF(Table45[[#All],[Country]]=B2594,Table45[[#All],[Year]],0)),IF(Table45[[#All],[Country]]=B2594,Table45[[#All],[Year]],"")))),"",INDEX(Table45[[#All],[Out-of-school adolescents (%) - lower secondary]],MATCH(MAX(IF(Table45[[#All],[Country]]=B2594,Table45[[#All],[Year]],0)),IF(Table45[[#All],[Country]]=B2594,Table45[[#All],[Year]],"")))*100)</f>
        <v>35.46604</v>
      </c>
      <c r="M2594" s="4">
        <f t="shared" si="85"/>
        <v>43.230969999999999</v>
      </c>
    </row>
    <row r="2595" spans="1:13" ht="30.6" x14ac:dyDescent="0.25">
      <c r="A2595" s="2" t="s">
        <v>202</v>
      </c>
      <c r="B2595" s="2" t="s">
        <v>74</v>
      </c>
      <c r="C2595" s="3"/>
      <c r="D2595" s="3"/>
      <c r="E2595" s="3"/>
      <c r="F2595" s="3"/>
      <c r="G2595" s="3"/>
      <c r="H2595" s="3"/>
      <c r="I2595" s="3"/>
      <c r="J2595" s="3" t="str">
        <f t="shared" si="84"/>
        <v/>
      </c>
      <c r="K2595" s="3" t="str">
        <f t="array" ref="K2595">INDEX($J$3:$J$4464,MATCH(B2595&amp;"Rate of out-of-school adolescents of lower secondary school age, male (household survey data) (%)",$B$3:$B$4464&amp;$A$3:$A$4464,0))</f>
        <v/>
      </c>
      <c r="L2595" s="3" t="str">
        <f t="array" ref="L2595">IF(ISERROR(INDEX(Table45[[#All],[Out-of-school adolescents (%) - lower secondary]],MATCH(MAX(IF(Table45[[#All],[Country]]=B2595,Table45[[#All],[Year]],0)),IF(Table45[[#All],[Country]]=B2595,Table45[[#All],[Year]],"")))),"",INDEX(Table45[[#All],[Out-of-school adolescents (%) - lower secondary]],MATCH(MAX(IF(Table45[[#All],[Country]]=B2595,Table45[[#All],[Year]],0)),IF(Table45[[#All],[Country]]=B2595,Table45[[#All],[Year]],"")))*100)</f>
        <v/>
      </c>
      <c r="M2595" s="3" t="str">
        <f t="shared" si="85"/>
        <v/>
      </c>
    </row>
    <row r="2596" spans="1:13" ht="30.6" x14ac:dyDescent="0.25">
      <c r="A2596" s="2" t="s">
        <v>202</v>
      </c>
      <c r="B2596" s="2" t="s">
        <v>75</v>
      </c>
      <c r="C2596" s="4"/>
      <c r="D2596" s="4">
        <v>10.279960000000001</v>
      </c>
      <c r="E2596" s="4"/>
      <c r="F2596" s="4"/>
      <c r="G2596" s="4"/>
      <c r="H2596" s="4"/>
      <c r="I2596" s="4"/>
      <c r="J2596" s="4">
        <f t="shared" si="84"/>
        <v>10.279960000000001</v>
      </c>
      <c r="K2596" s="4" t="str">
        <f t="array" ref="K2596">INDEX($J$3:$J$4464,MATCH(B2596&amp;"Rate of out-of-school adolescents of lower secondary school age, male (household survey data) (%)",$B$3:$B$4464&amp;$A$3:$A$4464,0))</f>
        <v/>
      </c>
      <c r="L2596" s="4" t="str">
        <f t="array" ref="L2596">IF(ISERROR(INDEX(Table45[[#All],[Out-of-school adolescents (%) - lower secondary]],MATCH(MAX(IF(Table45[[#All],[Country]]=B2596,Table45[[#All],[Year]],0)),IF(Table45[[#All],[Country]]=B2596,Table45[[#All],[Year]],"")))),"",INDEX(Table45[[#All],[Out-of-school adolescents (%) - lower secondary]],MATCH(MAX(IF(Table45[[#All],[Country]]=B2596,Table45[[#All],[Year]],0)),IF(Table45[[#All],[Country]]=B2596,Table45[[#All],[Year]],"")))*100)</f>
        <v/>
      </c>
      <c r="M2596" s="4">
        <f t="shared" si="85"/>
        <v>10.279960000000001</v>
      </c>
    </row>
    <row r="2597" spans="1:13" ht="30.6" x14ac:dyDescent="0.25">
      <c r="A2597" s="2" t="s">
        <v>202</v>
      </c>
      <c r="B2597" s="2" t="s">
        <v>76</v>
      </c>
      <c r="C2597" s="3"/>
      <c r="D2597" s="3"/>
      <c r="E2597" s="3"/>
      <c r="F2597" s="3"/>
      <c r="G2597" s="3"/>
      <c r="H2597" s="3"/>
      <c r="I2597" s="3"/>
      <c r="J2597" s="3" t="str">
        <f t="shared" si="84"/>
        <v/>
      </c>
      <c r="K2597" s="3">
        <f t="array" ref="K2597">INDEX($J$3:$J$4464,MATCH(B2597&amp;"Rate of out-of-school adolescents of lower secondary school age, male (household survey data) (%)",$B$3:$B$4464&amp;$A$3:$A$4464,0))</f>
        <v>6.7460500000000003</v>
      </c>
      <c r="L2597" s="3">
        <f t="array" ref="L2597">IF(ISERROR(INDEX(Table45[[#All],[Out-of-school adolescents (%) - lower secondary]],MATCH(MAX(IF(Table45[[#All],[Country]]=B2597,Table45[[#All],[Year]],0)),IF(Table45[[#All],[Country]]=B2597,Table45[[#All],[Year]],"")))),"",INDEX(Table45[[#All],[Out-of-school adolescents (%) - lower secondary]],MATCH(MAX(IF(Table45[[#All],[Country]]=B2597,Table45[[#All],[Year]],0)),IF(Table45[[#All],[Country]]=B2597,Table45[[#All],[Year]],"")))*100)</f>
        <v>5.7583200000000003</v>
      </c>
      <c r="M2597" s="3">
        <f t="shared" si="85"/>
        <v>6.7460500000000003</v>
      </c>
    </row>
    <row r="2598" spans="1:13" ht="30.6" x14ac:dyDescent="0.25">
      <c r="A2598" s="2" t="s">
        <v>202</v>
      </c>
      <c r="B2598" s="2" t="s">
        <v>77</v>
      </c>
      <c r="C2598" s="4"/>
      <c r="D2598" s="4"/>
      <c r="E2598" s="4"/>
      <c r="F2598" s="4">
        <v>24.903020000000001</v>
      </c>
      <c r="G2598" s="4">
        <v>28.488869999999999</v>
      </c>
      <c r="H2598" s="4">
        <v>27.274290000000001</v>
      </c>
      <c r="I2598" s="4"/>
      <c r="J2598" s="4">
        <f t="shared" si="84"/>
        <v>27.274290000000001</v>
      </c>
      <c r="K2598" s="4">
        <f t="array" ref="K2598">INDEX($J$3:$J$4464,MATCH(B2598&amp;"Rate of out-of-school adolescents of lower secondary school age, male (household survey data) (%)",$B$3:$B$4464&amp;$A$3:$A$4464,0))</f>
        <v>32.844090000000001</v>
      </c>
      <c r="L2598" s="4">
        <f t="array" ref="L2598">IF(ISERROR(INDEX(Table45[[#All],[Out-of-school adolescents (%) - lower secondary]],MATCH(MAX(IF(Table45[[#All],[Country]]=B2598,Table45[[#All],[Year]],0)),IF(Table45[[#All],[Country]]=B2598,Table45[[#All],[Year]],"")))),"",INDEX(Table45[[#All],[Out-of-school adolescents (%) - lower secondary]],MATCH(MAX(IF(Table45[[#All],[Country]]=B2598,Table45[[#All],[Year]],0)),IF(Table45[[#All],[Country]]=B2598,Table45[[#All],[Year]],"")))*100)</f>
        <v>27.926099999999998</v>
      </c>
      <c r="M2598" s="4">
        <f t="shared" si="85"/>
        <v>27.274290000000001</v>
      </c>
    </row>
    <row r="2599" spans="1:13" ht="30.6" x14ac:dyDescent="0.25">
      <c r="A2599" s="2" t="s">
        <v>202</v>
      </c>
      <c r="B2599" s="2" t="s">
        <v>78</v>
      </c>
      <c r="C2599" s="3">
        <v>1.69503</v>
      </c>
      <c r="D2599" s="3">
        <v>0.95808000000000004</v>
      </c>
      <c r="E2599" s="3">
        <v>0.97014999999999996</v>
      </c>
      <c r="F2599" s="3">
        <v>1.1375</v>
      </c>
      <c r="G2599" s="3">
        <v>1.1916899999999999</v>
      </c>
      <c r="H2599" s="3">
        <v>1.82361</v>
      </c>
      <c r="I2599" s="3"/>
      <c r="J2599" s="3">
        <f t="shared" si="84"/>
        <v>1.82361</v>
      </c>
      <c r="K2599" s="3" t="str">
        <f t="array" ref="K2599">INDEX($J$3:$J$4464,MATCH(B2599&amp;"Rate of out-of-school adolescents of lower secondary school age, male (household survey data) (%)",$B$3:$B$4464&amp;$A$3:$A$4464,0))</f>
        <v/>
      </c>
      <c r="L2599" s="3" t="str">
        <f t="array" ref="L2599">IF(ISBLANK(INDEX(Table45[[#All],[Out-of-school adolescents (%) - lower secondary]],MATCH(MAX(IF(Table45[[#All],[Country]]=B2599,Table45[[#All],[Year]],0)),IF(Table45[[#All],[Country]]=B2599,Table45[[#All],[Year]],"")))),"",INDEX(Table45[[#All],[Out-of-school adolescents (%) - lower secondary]],MATCH(MAX(IF(Table45[[#All],[Country]]=B2599,Table45[[#All],[Year]],0)),IF(Table45[[#All],[Country]]=B2599,Table45[[#All],[Year]],"")))*100)</f>
        <v/>
      </c>
      <c r="M2599" s="3">
        <f t="shared" si="85"/>
        <v>1.82361</v>
      </c>
    </row>
    <row r="2600" spans="1:13" ht="30.6" x14ac:dyDescent="0.25">
      <c r="A2600" s="2" t="s">
        <v>202</v>
      </c>
      <c r="B2600" s="2" t="s">
        <v>79</v>
      </c>
      <c r="C2600" s="4">
        <v>2.0136099999999999</v>
      </c>
      <c r="D2600" s="4">
        <v>1.69442</v>
      </c>
      <c r="E2600" s="4">
        <v>1.54095</v>
      </c>
      <c r="F2600" s="4">
        <v>3.1109800000000001</v>
      </c>
      <c r="G2600" s="4"/>
      <c r="H2600" s="4"/>
      <c r="I2600" s="4"/>
      <c r="J2600" s="4">
        <f t="shared" si="84"/>
        <v>3.1109800000000001</v>
      </c>
      <c r="K2600" s="4" t="str">
        <f t="array" ref="K2600">INDEX($J$3:$J$4464,MATCH(B2600&amp;"Rate of out-of-school adolescents of lower secondary school age, male (household survey data) (%)",$B$3:$B$4464&amp;$A$3:$A$4464,0))</f>
        <v/>
      </c>
      <c r="L2600" s="4" t="str">
        <f t="array" ref="L2600">IF(ISBLANK(INDEX(Table45[[#All],[Out-of-school adolescents (%) - lower secondary]],MATCH(MAX(IF(Table45[[#All],[Country]]=B2600,Table45[[#All],[Year]],0)),IF(Table45[[#All],[Country]]=B2600,Table45[[#All],[Year]],"")))),"",INDEX(Table45[[#All],[Out-of-school adolescents (%) - lower secondary]],MATCH(MAX(IF(Table45[[#All],[Country]]=B2600,Table45[[#All],[Year]],0)),IF(Table45[[#All],[Country]]=B2600,Table45[[#All],[Year]],"")))*100)</f>
        <v/>
      </c>
      <c r="M2600" s="4">
        <f t="shared" si="85"/>
        <v>3.1109800000000001</v>
      </c>
    </row>
    <row r="2601" spans="1:13" ht="30.6" x14ac:dyDescent="0.25">
      <c r="A2601" s="2" t="s">
        <v>202</v>
      </c>
      <c r="B2601" s="2" t="s">
        <v>80</v>
      </c>
      <c r="C2601" s="3"/>
      <c r="D2601" s="3"/>
      <c r="E2601" s="3"/>
      <c r="F2601" s="3">
        <v>17.269079999999999</v>
      </c>
      <c r="G2601" s="3"/>
      <c r="H2601" s="3"/>
      <c r="I2601" s="3"/>
      <c r="J2601" s="3">
        <f t="shared" si="84"/>
        <v>17.269079999999999</v>
      </c>
      <c r="K2601" s="3" t="str">
        <f t="array" ref="K2601">INDEX($J$3:$J$4464,MATCH(B2601&amp;"Rate of out-of-school adolescents of lower secondary school age, male (household survey data) (%)",$B$3:$B$4464&amp;$A$3:$A$4464,0))</f>
        <v/>
      </c>
      <c r="L2601" s="3">
        <f t="array" ref="L2601">IF(ISERROR(INDEX(Table45[[#All],[Out-of-school adolescents (%) - lower secondary]],MATCH(MAX(IF(Table45[[#All],[Country]]=B2601,Table45[[#All],[Year]],0)),IF(Table45[[#All],[Country]]=B2601,Table45[[#All],[Year]],"")))),"",INDEX(Table45[[#All],[Out-of-school adolescents (%) - lower secondary]],MATCH(MAX(IF(Table45[[#All],[Country]]=B2601,Table45[[#All],[Year]],0)),IF(Table45[[#All],[Country]]=B2601,Table45[[#All],[Year]],"")))*100)</f>
        <v>2.96549</v>
      </c>
      <c r="M2601" s="3">
        <f t="shared" si="85"/>
        <v>17.269079999999999</v>
      </c>
    </row>
    <row r="2602" spans="1:13" ht="30.6" x14ac:dyDescent="0.25">
      <c r="A2602" s="2" t="s">
        <v>202</v>
      </c>
      <c r="B2602" s="2" t="s">
        <v>81</v>
      </c>
      <c r="C2602" s="4">
        <v>17.497869999999999</v>
      </c>
      <c r="D2602" s="4">
        <v>15.44542</v>
      </c>
      <c r="E2602" s="4">
        <v>15.80954</v>
      </c>
      <c r="F2602" s="4">
        <v>14.42695</v>
      </c>
      <c r="G2602" s="4">
        <v>15.24775</v>
      </c>
      <c r="H2602" s="4">
        <v>18.046849999999999</v>
      </c>
      <c r="I2602" s="4"/>
      <c r="J2602" s="4">
        <f t="shared" si="84"/>
        <v>18.046849999999999</v>
      </c>
      <c r="K2602" s="4" t="str">
        <f t="array" ref="K2602">INDEX($J$3:$J$4464,MATCH(B2602&amp;"Rate of out-of-school adolescents of lower secondary school age, male (household survey data) (%)",$B$3:$B$4464&amp;$A$3:$A$4464,0))</f>
        <v/>
      </c>
      <c r="L2602" s="4">
        <f t="array" ref="L2602">IF(ISERROR(INDEX(Table45[[#All],[Out-of-school adolescents (%) - lower secondary]],MATCH(MAX(IF(Table45[[#All],[Country]]=B2602,Table45[[#All],[Year]],0)),IF(Table45[[#All],[Country]]=B2602,Table45[[#All],[Year]],"")))),"",INDEX(Table45[[#All],[Out-of-school adolescents (%) - lower secondary]],MATCH(MAX(IF(Table45[[#All],[Country]]=B2602,Table45[[#All],[Year]],0)),IF(Table45[[#All],[Country]]=B2602,Table45[[#All],[Year]],"")))*100)</f>
        <v>18.596709999999998</v>
      </c>
      <c r="M2602" s="4">
        <f t="shared" si="85"/>
        <v>18.046849999999999</v>
      </c>
    </row>
    <row r="2603" spans="1:13" ht="30.6" x14ac:dyDescent="0.25">
      <c r="A2603" s="2" t="s">
        <v>202</v>
      </c>
      <c r="B2603" s="2" t="s">
        <v>82</v>
      </c>
      <c r="C2603" s="3">
        <v>7.4837699999999998</v>
      </c>
      <c r="D2603" s="3">
        <v>4.8316400000000002</v>
      </c>
      <c r="E2603" s="3">
        <v>4.0976699999999999</v>
      </c>
      <c r="F2603" s="3">
        <v>3.2613500000000002</v>
      </c>
      <c r="G2603" s="3">
        <v>1.3251999999999999</v>
      </c>
      <c r="H2603" s="3">
        <v>2.1044900000000002</v>
      </c>
      <c r="I2603" s="3"/>
      <c r="J2603" s="3">
        <f t="shared" si="84"/>
        <v>2.1044900000000002</v>
      </c>
      <c r="K2603" s="3" t="str">
        <f t="array" ref="K2603">INDEX($J$3:$J$4464,MATCH(B2603&amp;"Rate of out-of-school adolescents of lower secondary school age, male (household survey data) (%)",$B$3:$B$4464&amp;$A$3:$A$4464,0))</f>
        <v/>
      </c>
      <c r="L2603" s="3" t="str">
        <f t="array" ref="L2603">IF(ISERROR(INDEX(Table45[[#All],[Out-of-school adolescents (%) - lower secondary]],MATCH(MAX(IF(Table45[[#All],[Country]]=B2603,Table45[[#All],[Year]],0)),IF(Table45[[#All],[Country]]=B2603,Table45[[#All],[Year]],"")))),"",INDEX(Table45[[#All],[Out-of-school adolescents (%) - lower secondary]],MATCH(MAX(IF(Table45[[#All],[Country]]=B2603,Table45[[#All],[Year]],0)),IF(Table45[[#All],[Country]]=B2603,Table45[[#All],[Year]],"")))*100)</f>
        <v/>
      </c>
      <c r="M2603" s="3">
        <f t="shared" si="85"/>
        <v>2.1044900000000002</v>
      </c>
    </row>
    <row r="2604" spans="1:13" ht="30.6" x14ac:dyDescent="0.25">
      <c r="A2604" s="2" t="s">
        <v>202</v>
      </c>
      <c r="B2604" s="2" t="s">
        <v>83</v>
      </c>
      <c r="C2604" s="4"/>
      <c r="D2604" s="4"/>
      <c r="E2604" s="4"/>
      <c r="F2604" s="4"/>
      <c r="G2604" s="4"/>
      <c r="H2604" s="4"/>
      <c r="I2604" s="4"/>
      <c r="J2604" s="4" t="str">
        <f t="shared" si="84"/>
        <v/>
      </c>
      <c r="K2604" s="4">
        <f t="array" ref="K2604">INDEX($J$3:$J$4464,MATCH(B2604&amp;"Rate of out-of-school adolescents of lower secondary school age, male (household survey data) (%)",$B$3:$B$4464&amp;$A$3:$A$4464,0))</f>
        <v>16.62452</v>
      </c>
      <c r="L2604" s="4">
        <f t="array" ref="L2604">IF(ISERROR(INDEX(Table45[[#All],[Out-of-school adolescents (%) - lower secondary]],MATCH(MAX(IF(Table45[[#All],[Country]]=B2604,Table45[[#All],[Year]],0)),IF(Table45[[#All],[Country]]=B2604,Table45[[#All],[Year]],"")))),"",INDEX(Table45[[#All],[Out-of-school adolescents (%) - lower secondary]],MATCH(MAX(IF(Table45[[#All],[Country]]=B2604,Table45[[#All],[Year]],0)),IF(Table45[[#All],[Country]]=B2604,Table45[[#All],[Year]],"")))*100)</f>
        <v>20.189250000000001</v>
      </c>
      <c r="M2604" s="4">
        <f t="shared" si="85"/>
        <v>16.62452</v>
      </c>
    </row>
    <row r="2605" spans="1:13" ht="30.6" x14ac:dyDescent="0.25">
      <c r="A2605" s="2" t="s">
        <v>202</v>
      </c>
      <c r="B2605" s="2" t="s">
        <v>84</v>
      </c>
      <c r="C2605" s="3"/>
      <c r="D2605" s="3"/>
      <c r="E2605" s="3"/>
      <c r="F2605" s="3"/>
      <c r="G2605" s="3"/>
      <c r="H2605" s="3"/>
      <c r="I2605" s="3"/>
      <c r="J2605" s="3" t="str">
        <f t="shared" si="84"/>
        <v/>
      </c>
      <c r="K2605" s="3" t="str">
        <f t="array" ref="K2605">INDEX($J$3:$J$4464,MATCH(B2605&amp;"Rate of out-of-school adolescents of lower secondary school age, male (household survey data) (%)",$B$3:$B$4464&amp;$A$3:$A$4464,0))</f>
        <v/>
      </c>
      <c r="L2605" s="3" t="str">
        <f t="array" ref="L2605">IF(ISERROR(INDEX(Table45[[#All],[Out-of-school adolescents (%) - lower secondary]],MATCH(MAX(IF(Table45[[#All],[Country]]=B2605,Table45[[#All],[Year]],0)),IF(Table45[[#All],[Country]]=B2605,Table45[[#All],[Year]],"")))),"",INDEX(Table45[[#All],[Out-of-school adolescents (%) - lower secondary]],MATCH(MAX(IF(Table45[[#All],[Country]]=B2605,Table45[[#All],[Year]],0)),IF(Table45[[#All],[Country]]=B2605,Table45[[#All],[Year]],"")))*100)</f>
        <v/>
      </c>
      <c r="M2605" s="3" t="str">
        <f t="shared" si="85"/>
        <v/>
      </c>
    </row>
    <row r="2606" spans="1:13" ht="30.6" x14ac:dyDescent="0.25">
      <c r="A2606" s="2" t="s">
        <v>202</v>
      </c>
      <c r="B2606" s="2" t="s">
        <v>85</v>
      </c>
      <c r="C2606" s="4"/>
      <c r="D2606" s="4"/>
      <c r="E2606" s="4"/>
      <c r="F2606" s="4"/>
      <c r="G2606" s="4"/>
      <c r="H2606" s="4"/>
      <c r="I2606" s="4"/>
      <c r="J2606" s="4" t="str">
        <f t="shared" si="84"/>
        <v/>
      </c>
      <c r="K2606" s="4" t="str">
        <f t="array" ref="K2606">INDEX($J$3:$J$4464,MATCH(B2606&amp;"Rate of out-of-school adolescents of lower secondary school age, male (household survey data) (%)",$B$3:$B$4464&amp;$A$3:$A$4464,0))</f>
        <v/>
      </c>
      <c r="L2606" s="4">
        <f t="array" ref="L2606">IF(ISBLANK(INDEX(Table45[[#All],[Out-of-school adolescents (%) - lower secondary]],MATCH(MAX(IF(Table45[[#All],[Country]]=B2606,Table45[[#All],[Year]],0)),IF(Table45[[#All],[Country]]=B2606,Table45[[#All],[Year]],"")))),"",INDEX(Table45[[#All],[Out-of-school adolescents (%) - lower secondary]],MATCH(MAX(IF(Table45[[#All],[Country]]=B2606,Table45[[#All],[Year]],0)),IF(Table45[[#All],[Country]]=B2606,Table45[[#All],[Year]],"")))*100)</f>
        <v>0</v>
      </c>
      <c r="M2606" s="4">
        <f t="shared" si="85"/>
        <v>0</v>
      </c>
    </row>
    <row r="2607" spans="1:13" ht="30.6" x14ac:dyDescent="0.25">
      <c r="A2607" s="2" t="s">
        <v>202</v>
      </c>
      <c r="B2607" s="2" t="s">
        <v>86</v>
      </c>
      <c r="C2607" s="3"/>
      <c r="D2607" s="3"/>
      <c r="E2607" s="3"/>
      <c r="F2607" s="3"/>
      <c r="G2607" s="3"/>
      <c r="H2607" s="3"/>
      <c r="I2607" s="3"/>
      <c r="J2607" s="3" t="str">
        <f t="shared" si="84"/>
        <v/>
      </c>
      <c r="K2607" s="3" t="str">
        <f t="array" ref="K2607">INDEX($J$3:$J$4464,MATCH(B2607&amp;"Rate of out-of-school adolescents of lower secondary school age, male (household survey data) (%)",$B$3:$B$4464&amp;$A$3:$A$4464,0))</f>
        <v/>
      </c>
      <c r="L2607" s="3" t="str">
        <f t="array" ref="L2607">IF(ISBLANK(INDEX(Table45[[#All],[Out-of-school adolescents (%) - lower secondary]],MATCH(MAX(IF(Table45[[#All],[Country]]=B2607,Table45[[#All],[Year]],0)),IF(Table45[[#All],[Country]]=B2607,Table45[[#All],[Year]],"")))),"",INDEX(Table45[[#All],[Out-of-school adolescents (%) - lower secondary]],MATCH(MAX(IF(Table45[[#All],[Country]]=B2607,Table45[[#All],[Year]],0)),IF(Table45[[#All],[Country]]=B2607,Table45[[#All],[Year]],"")))*100)</f>
        <v/>
      </c>
      <c r="M2607" s="3" t="str">
        <f t="shared" si="85"/>
        <v/>
      </c>
    </row>
    <row r="2608" spans="1:13" ht="30.6" x14ac:dyDescent="0.25">
      <c r="A2608" s="2" t="s">
        <v>202</v>
      </c>
      <c r="B2608" s="2" t="s">
        <v>87</v>
      </c>
      <c r="C2608" s="4"/>
      <c r="D2608" s="4"/>
      <c r="E2608" s="4"/>
      <c r="F2608" s="4">
        <v>22.53745</v>
      </c>
      <c r="G2608" s="4">
        <v>20.202839999999998</v>
      </c>
      <c r="H2608" s="4">
        <v>19.31429</v>
      </c>
      <c r="I2608" s="4"/>
      <c r="J2608" s="4">
        <f t="shared" si="84"/>
        <v>19.31429</v>
      </c>
      <c r="K2608" s="4" t="str">
        <f t="array" ref="K2608">INDEX($J$3:$J$4464,MATCH(B2608&amp;"Rate of out-of-school adolescents of lower secondary school age, male (household survey data) (%)",$B$3:$B$4464&amp;$A$3:$A$4464,0))</f>
        <v/>
      </c>
      <c r="L2608" s="4">
        <f t="array" ref="L2608">IF(ISERROR(INDEX(Table45[[#All],[Out-of-school adolescents (%) - lower secondary]],MATCH(MAX(IF(Table45[[#All],[Country]]=B2608,Table45[[#All],[Year]],0)),IF(Table45[[#All],[Country]]=B2608,Table45[[#All],[Year]],"")))),"",INDEX(Table45[[#All],[Out-of-school adolescents (%) - lower secondary]],MATCH(MAX(IF(Table45[[#All],[Country]]=B2608,Table45[[#All],[Year]],0)),IF(Table45[[#All],[Country]]=B2608,Table45[[#All],[Year]],"")))*100)</f>
        <v>1.75726</v>
      </c>
      <c r="M2608" s="4">
        <f t="shared" si="85"/>
        <v>19.31429</v>
      </c>
    </row>
    <row r="2609" spans="1:13" ht="30.6" x14ac:dyDescent="0.25">
      <c r="A2609" s="2" t="s">
        <v>202</v>
      </c>
      <c r="B2609" s="2" t="s">
        <v>88</v>
      </c>
      <c r="C2609" s="3"/>
      <c r="D2609" s="3"/>
      <c r="E2609" s="3"/>
      <c r="F2609" s="3"/>
      <c r="G2609" s="3"/>
      <c r="H2609" s="3"/>
      <c r="I2609" s="3"/>
      <c r="J2609" s="3" t="str">
        <f t="shared" si="84"/>
        <v/>
      </c>
      <c r="K2609" s="3" t="str">
        <f t="array" ref="K2609">INDEX($J$3:$J$4464,MATCH(B2609&amp;"Rate of out-of-school adolescents of lower secondary school age, male (household survey data) (%)",$B$3:$B$4464&amp;$A$3:$A$4464,0))</f>
        <v/>
      </c>
      <c r="L2609" s="3" t="str">
        <f t="array" ref="L2609">IF(ISERROR(INDEX(Table45[[#All],[Out-of-school adolescents (%) - lower secondary]],MATCH(MAX(IF(Table45[[#All],[Country]]=B2609,Table45[[#All],[Year]],0)),IF(Table45[[#All],[Country]]=B2609,Table45[[#All],[Year]],"")))),"",INDEX(Table45[[#All],[Out-of-school adolescents (%) - lower secondary]],MATCH(MAX(IF(Table45[[#All],[Country]]=B2609,Table45[[#All],[Year]],0)),IF(Table45[[#All],[Country]]=B2609,Table45[[#All],[Year]],"")))*100)</f>
        <v/>
      </c>
      <c r="M2609" s="3" t="str">
        <f t="shared" si="85"/>
        <v/>
      </c>
    </row>
    <row r="2610" spans="1:13" ht="30.6" x14ac:dyDescent="0.25">
      <c r="A2610" s="2" t="s">
        <v>202</v>
      </c>
      <c r="B2610" s="2" t="s">
        <v>89</v>
      </c>
      <c r="C2610" s="4"/>
      <c r="D2610" s="4">
        <v>10.5886</v>
      </c>
      <c r="E2610" s="4"/>
      <c r="F2610" s="4">
        <v>16.447749999999999</v>
      </c>
      <c r="G2610" s="4"/>
      <c r="H2610" s="4"/>
      <c r="I2610" s="4"/>
      <c r="J2610" s="4">
        <f t="shared" ref="J2610:J2673" si="86">IFERROR(LOOKUP(2,1/(C2610:I2610&lt;&gt;""),C2610:I2610),"")</f>
        <v>16.447749999999999</v>
      </c>
      <c r="K2610" s="4" t="str">
        <f t="array" ref="K2610">INDEX($J$3:$J$4464,MATCH(B2610&amp;"Rate of out-of-school adolescents of lower secondary school age, male (household survey data) (%)",$B$3:$B$4464&amp;$A$3:$A$4464,0))</f>
        <v/>
      </c>
      <c r="L2610" s="4">
        <f t="array" ref="L2610">IF(ISERROR(INDEX(Table45[[#All],[Out-of-school adolescents (%) - lower secondary]],MATCH(MAX(IF(Table45[[#All],[Country]]=B2610,Table45[[#All],[Year]],0)),IF(Table45[[#All],[Country]]=B2610,Table45[[#All],[Year]],"")))),"",INDEX(Table45[[#All],[Out-of-school adolescents (%) - lower secondary]],MATCH(MAX(IF(Table45[[#All],[Country]]=B2610,Table45[[#All],[Year]],0)),IF(Table45[[#All],[Country]]=B2610,Table45[[#All],[Year]],"")))*100)</f>
        <v>6.5929000000000002</v>
      </c>
      <c r="M2610" s="4">
        <f t="shared" ref="M2610:M2673" si="87">IF(ISNUMBER(J2610),J2610,IF(ISNUMBER(K2610),K2610,IF(ISBLANK(L2610),"",L2610)))</f>
        <v>16.447749999999999</v>
      </c>
    </row>
    <row r="2611" spans="1:13" ht="30.6" x14ac:dyDescent="0.25">
      <c r="A2611" s="2" t="s">
        <v>202</v>
      </c>
      <c r="B2611" s="2" t="s">
        <v>90</v>
      </c>
      <c r="C2611" s="3"/>
      <c r="D2611" s="3"/>
      <c r="E2611" s="3"/>
      <c r="F2611" s="3"/>
      <c r="G2611" s="3"/>
      <c r="H2611" s="3"/>
      <c r="I2611" s="3"/>
      <c r="J2611" s="3" t="str">
        <f t="shared" si="86"/>
        <v/>
      </c>
      <c r="K2611" s="3" t="str">
        <f t="array" ref="K2611">INDEX($J$3:$J$4464,MATCH(B2611&amp;"Rate of out-of-school adolescents of lower secondary school age, male (household survey data) (%)",$B$3:$B$4464&amp;$A$3:$A$4464,0))</f>
        <v/>
      </c>
      <c r="L2611" s="3">
        <f t="array" ref="L2611">IF(ISERROR(INDEX(Table45[[#All],[Out-of-school adolescents (%) - lower secondary]],MATCH(MAX(IF(Table45[[#All],[Country]]=B2611,Table45[[#All],[Year]],0)),IF(Table45[[#All],[Country]]=B2611,Table45[[#All],[Year]],"")))),"",INDEX(Table45[[#All],[Out-of-school adolescents (%) - lower secondary]],MATCH(MAX(IF(Table45[[#All],[Country]]=B2611,Table45[[#All],[Year]],0)),IF(Table45[[#All],[Country]]=B2611,Table45[[#All],[Year]],"")))*100)</f>
        <v>0.21448</v>
      </c>
      <c r="M2611" s="3">
        <f t="shared" si="87"/>
        <v>0.21448</v>
      </c>
    </row>
    <row r="2612" spans="1:13" ht="30.6" x14ac:dyDescent="0.25">
      <c r="A2612" s="2" t="s">
        <v>202</v>
      </c>
      <c r="B2612" s="2" t="s">
        <v>91</v>
      </c>
      <c r="C2612" s="4"/>
      <c r="D2612" s="4"/>
      <c r="E2612" s="4"/>
      <c r="F2612" s="4"/>
      <c r="G2612" s="4"/>
      <c r="H2612" s="4"/>
      <c r="I2612" s="4"/>
      <c r="J2612" s="4" t="str">
        <f t="shared" si="86"/>
        <v/>
      </c>
      <c r="K2612" s="4">
        <f t="array" ref="K2612">INDEX($J$3:$J$4464,MATCH(B2612&amp;"Rate of out-of-school adolescents of lower secondary school age, male (household survey data) (%)",$B$3:$B$4464&amp;$A$3:$A$4464,0))</f>
        <v>3.4118200000000001</v>
      </c>
      <c r="L2612" s="4">
        <f t="array" ref="L2612">IF(ISERROR(INDEX(Table45[[#All],[Out-of-school adolescents (%) - lower secondary]],MATCH(MAX(IF(Table45[[#All],[Country]]=B2612,Table45[[#All],[Year]],0)),IF(Table45[[#All],[Country]]=B2612,Table45[[#All],[Year]],"")))),"",INDEX(Table45[[#All],[Out-of-school adolescents (%) - lower secondary]],MATCH(MAX(IF(Table45[[#All],[Country]]=B2612,Table45[[#All],[Year]],0)),IF(Table45[[#All],[Country]]=B2612,Table45[[#All],[Year]],"")))*100)</f>
        <v>2.9432100000000001</v>
      </c>
      <c r="M2612" s="4">
        <f t="shared" si="87"/>
        <v>3.4118200000000001</v>
      </c>
    </row>
    <row r="2613" spans="1:13" ht="30.6" x14ac:dyDescent="0.25">
      <c r="A2613" s="2" t="s">
        <v>202</v>
      </c>
      <c r="B2613" s="2" t="s">
        <v>92</v>
      </c>
      <c r="C2613" s="3"/>
      <c r="D2613" s="3"/>
      <c r="E2613" s="3"/>
      <c r="F2613" s="3"/>
      <c r="G2613" s="3"/>
      <c r="H2613" s="3"/>
      <c r="I2613" s="3"/>
      <c r="J2613" s="3" t="str">
        <f t="shared" si="86"/>
        <v/>
      </c>
      <c r="K2613" s="3" t="str">
        <f t="array" ref="K2613">INDEX($J$3:$J$4464,MATCH(B2613&amp;"Rate of out-of-school adolescents of lower secondary school age, male (household survey data) (%)",$B$3:$B$4464&amp;$A$3:$A$4464,0))</f>
        <v/>
      </c>
      <c r="L2613" s="3" t="str">
        <f t="array" ref="L2613">IF(ISERROR(INDEX(Table45[[#All],[Out-of-school adolescents (%) - lower secondary]],MATCH(MAX(IF(Table45[[#All],[Country]]=B2613,Table45[[#All],[Year]],0)),IF(Table45[[#All],[Country]]=B2613,Table45[[#All],[Year]],"")))),"",INDEX(Table45[[#All],[Out-of-school adolescents (%) - lower secondary]],MATCH(MAX(IF(Table45[[#All],[Country]]=B2613,Table45[[#All],[Year]],0)),IF(Table45[[#All],[Country]]=B2613,Table45[[#All],[Year]],"")))*100)</f>
        <v/>
      </c>
      <c r="M2613" s="3" t="str">
        <f t="shared" si="87"/>
        <v/>
      </c>
    </row>
    <row r="2614" spans="1:13" ht="30.6" x14ac:dyDescent="0.25">
      <c r="A2614" s="2" t="s">
        <v>202</v>
      </c>
      <c r="B2614" s="2" t="s">
        <v>93</v>
      </c>
      <c r="C2614" s="4">
        <v>5.7398400000000001</v>
      </c>
      <c r="D2614" s="4">
        <v>9.5707000000000004</v>
      </c>
      <c r="E2614" s="4">
        <v>11.15995</v>
      </c>
      <c r="F2614" s="4">
        <v>11.853260000000001</v>
      </c>
      <c r="G2614" s="4"/>
      <c r="H2614" s="4"/>
      <c r="I2614" s="4"/>
      <c r="J2614" s="4">
        <f t="shared" si="86"/>
        <v>11.853260000000001</v>
      </c>
      <c r="K2614" s="4" t="str">
        <f t="array" ref="K2614">INDEX($J$3:$J$4464,MATCH(B2614&amp;"Rate of out-of-school adolescents of lower secondary school age, male (household survey data) (%)",$B$3:$B$4464&amp;$A$3:$A$4464,0))</f>
        <v/>
      </c>
      <c r="L2614" s="4" t="str">
        <f t="array" ref="L2614">IF(ISERROR(INDEX(Table45[[#All],[Out-of-school adolescents (%) - lower secondary]],MATCH(MAX(IF(Table45[[#All],[Country]]=B2614,Table45[[#All],[Year]],0)),IF(Table45[[#All],[Country]]=B2614,Table45[[#All],[Year]],"")))),"",INDEX(Table45[[#All],[Out-of-school adolescents (%) - lower secondary]],MATCH(MAX(IF(Table45[[#All],[Country]]=B2614,Table45[[#All],[Year]],0)),IF(Table45[[#All],[Country]]=B2614,Table45[[#All],[Year]],"")))*100)</f>
        <v/>
      </c>
      <c r="M2614" s="4">
        <f t="shared" si="87"/>
        <v>11.853260000000001</v>
      </c>
    </row>
    <row r="2615" spans="1:13" ht="30.6" x14ac:dyDescent="0.25">
      <c r="A2615" s="2" t="s">
        <v>202</v>
      </c>
      <c r="B2615" s="2" t="s">
        <v>94</v>
      </c>
      <c r="C2615" s="3"/>
      <c r="D2615" s="3"/>
      <c r="E2615" s="3"/>
      <c r="F2615" s="3">
        <v>9.7977600000000002</v>
      </c>
      <c r="G2615" s="3">
        <v>8.4037199999999999</v>
      </c>
      <c r="H2615" s="3">
        <v>6.0992899999999999</v>
      </c>
      <c r="I2615" s="3"/>
      <c r="J2615" s="3">
        <f t="shared" si="86"/>
        <v>6.0992899999999999</v>
      </c>
      <c r="K2615" s="3">
        <f t="array" ref="K2615">INDEX($J$3:$J$4464,MATCH(B2615&amp;"Rate of out-of-school adolescents of lower secondary school age, male (household survey data) (%)",$B$3:$B$4464&amp;$A$3:$A$4464,0))</f>
        <v>0.75305</v>
      </c>
      <c r="L2615" s="3">
        <f t="array" ref="L2615">IF(ISERROR(INDEX(Table45[[#All],[Out-of-school adolescents (%) - lower secondary]],MATCH(MAX(IF(Table45[[#All],[Country]]=B2615,Table45[[#All],[Year]],0)),IF(Table45[[#All],[Country]]=B2615,Table45[[#All],[Year]],"")))),"",INDEX(Table45[[#All],[Out-of-school adolescents (%) - lower secondary]],MATCH(MAX(IF(Table45[[#All],[Country]]=B2615,Table45[[#All],[Year]],0)),IF(Table45[[#All],[Country]]=B2615,Table45[[#All],[Year]],"")))*100)</f>
        <v>2.7856200000000002</v>
      </c>
      <c r="M2615" s="3">
        <f t="shared" si="87"/>
        <v>6.0992899999999999</v>
      </c>
    </row>
    <row r="2616" spans="1:13" ht="30.6" x14ac:dyDescent="0.25">
      <c r="A2616" s="2" t="s">
        <v>202</v>
      </c>
      <c r="B2616" s="2" t="s">
        <v>95</v>
      </c>
      <c r="C2616" s="4">
        <v>25.697780000000002</v>
      </c>
      <c r="D2616" s="4">
        <v>25.707889999999999</v>
      </c>
      <c r="E2616" s="4">
        <v>23.84497</v>
      </c>
      <c r="F2616" s="4">
        <v>22.377500000000001</v>
      </c>
      <c r="G2616" s="4">
        <v>19.241820000000001</v>
      </c>
      <c r="H2616" s="4">
        <v>18.82526</v>
      </c>
      <c r="I2616" s="4"/>
      <c r="J2616" s="4">
        <f t="shared" si="86"/>
        <v>18.82526</v>
      </c>
      <c r="K2616" s="4">
        <f t="array" ref="K2616">INDEX($J$3:$J$4464,MATCH(B2616&amp;"Rate of out-of-school adolescents of lower secondary school age, male (household survey data) (%)",$B$3:$B$4464&amp;$A$3:$A$4464,0))</f>
        <v>15.82267</v>
      </c>
      <c r="L2616" s="4">
        <f t="array" ref="L2616">IF(ISERROR(INDEX(Table45[[#All],[Out-of-school adolescents (%) - lower secondary]],MATCH(MAX(IF(Table45[[#All],[Country]]=B2616,Table45[[#All],[Year]],0)),IF(Table45[[#All],[Country]]=B2616,Table45[[#All],[Year]],"")))),"",INDEX(Table45[[#All],[Out-of-school adolescents (%) - lower secondary]],MATCH(MAX(IF(Table45[[#All],[Country]]=B2616,Table45[[#All],[Year]],0)),IF(Table45[[#All],[Country]]=B2616,Table45[[#All],[Year]],"")))*100)</f>
        <v>15.933800000000002</v>
      </c>
      <c r="M2616" s="4">
        <f t="shared" si="87"/>
        <v>18.82526</v>
      </c>
    </row>
    <row r="2617" spans="1:13" ht="30.6" x14ac:dyDescent="0.25">
      <c r="A2617" s="2" t="s">
        <v>202</v>
      </c>
      <c r="B2617" s="2" t="s">
        <v>96</v>
      </c>
      <c r="C2617" s="3">
        <v>9.7279699999999991</v>
      </c>
      <c r="D2617" s="3">
        <v>8.75108</v>
      </c>
      <c r="E2617" s="3">
        <v>5.4186699999999997</v>
      </c>
      <c r="F2617" s="3"/>
      <c r="G2617" s="3"/>
      <c r="H2617" s="3"/>
      <c r="I2617" s="3"/>
      <c r="J2617" s="3">
        <f t="shared" si="86"/>
        <v>5.4186699999999997</v>
      </c>
      <c r="K2617" s="3" t="str">
        <f t="array" ref="K2617">INDEX($J$3:$J$4464,MATCH(B2617&amp;"Rate of out-of-school adolescents of lower secondary school age, male (household survey data) (%)",$B$3:$B$4464&amp;$A$3:$A$4464,0))</f>
        <v/>
      </c>
      <c r="L2617" s="3" t="str">
        <f t="array" ref="L2617">IF(ISBLANK(INDEX(Table45[[#All],[Out-of-school adolescents (%) - lower secondary]],MATCH(MAX(IF(Table45[[#All],[Country]]=B2617,Table45[[#All],[Year]],0)),IF(Table45[[#All],[Country]]=B2617,Table45[[#All],[Year]],"")))),"",INDEX(Table45[[#All],[Out-of-school adolescents (%) - lower secondary]],MATCH(MAX(IF(Table45[[#All],[Country]]=B2617,Table45[[#All],[Year]],0)),IF(Table45[[#All],[Country]]=B2617,Table45[[#All],[Year]],"")))*100)</f>
        <v/>
      </c>
      <c r="M2617" s="3">
        <f t="shared" si="87"/>
        <v>5.4186699999999997</v>
      </c>
    </row>
    <row r="2618" spans="1:13" ht="30.6" x14ac:dyDescent="0.25">
      <c r="A2618" s="2" t="s">
        <v>202</v>
      </c>
      <c r="B2618" s="2" t="s">
        <v>97</v>
      </c>
      <c r="C2618" s="4">
        <v>14.03153</v>
      </c>
      <c r="D2618" s="4">
        <v>15.286339999999999</v>
      </c>
      <c r="E2618" s="4">
        <v>21.248830000000002</v>
      </c>
      <c r="F2618" s="4"/>
      <c r="G2618" s="4"/>
      <c r="H2618" s="4"/>
      <c r="I2618" s="4"/>
      <c r="J2618" s="4">
        <f t="shared" si="86"/>
        <v>21.248830000000002</v>
      </c>
      <c r="K2618" s="4" t="str">
        <f t="array" ref="K2618">INDEX($J$3:$J$4464,MATCH(B2618&amp;"Rate of out-of-school adolescents of lower secondary school age, male (household survey data) (%)",$B$3:$B$4464&amp;$A$3:$A$4464,0))</f>
        <v/>
      </c>
      <c r="L2618" s="4" t="str">
        <f t="array" ref="L2618">IF(ISERROR(INDEX(Table45[[#All],[Out-of-school adolescents (%) - lower secondary]],MATCH(MAX(IF(Table45[[#All],[Country]]=B2618,Table45[[#All],[Year]],0)),IF(Table45[[#All],[Country]]=B2618,Table45[[#All],[Year]],"")))),"",INDEX(Table45[[#All],[Out-of-school adolescents (%) - lower secondary]],MATCH(MAX(IF(Table45[[#All],[Country]]=B2618,Table45[[#All],[Year]],0)),IF(Table45[[#All],[Country]]=B2618,Table45[[#All],[Year]],"")))*100)</f>
        <v/>
      </c>
      <c r="M2618" s="4">
        <f t="shared" si="87"/>
        <v>21.248830000000002</v>
      </c>
    </row>
    <row r="2619" spans="1:13" ht="30.6" x14ac:dyDescent="0.25">
      <c r="A2619" s="2" t="s">
        <v>202</v>
      </c>
      <c r="B2619" s="2" t="s">
        <v>98</v>
      </c>
      <c r="C2619" s="3">
        <v>24.83315</v>
      </c>
      <c r="D2619" s="3">
        <v>25.977789999999999</v>
      </c>
      <c r="E2619" s="3"/>
      <c r="F2619" s="3">
        <v>26.710730000000002</v>
      </c>
      <c r="G2619" s="3">
        <v>27.223859999999998</v>
      </c>
      <c r="H2619" s="3">
        <v>27.333349999999999</v>
      </c>
      <c r="I2619" s="3"/>
      <c r="J2619" s="3">
        <f t="shared" si="86"/>
        <v>27.333349999999999</v>
      </c>
      <c r="K2619" s="3">
        <f t="array" ref="K2619">INDEX($J$3:$J$4464,MATCH(B2619&amp;"Rate of out-of-school adolescents of lower secondary school age, male (household survey data) (%)",$B$3:$B$4464&amp;$A$3:$A$4464,0))</f>
        <v>21.696650000000002</v>
      </c>
      <c r="L2619" s="3" t="str">
        <f t="array" ref="L2619">IF(ISERROR(INDEX(Table45[[#All],[Out-of-school adolescents (%) - lower secondary]],MATCH(MAX(IF(Table45[[#All],[Country]]=B2619,Table45[[#All],[Year]],0)),IF(Table45[[#All],[Country]]=B2619,Table45[[#All],[Year]],"")))),"",INDEX(Table45[[#All],[Out-of-school adolescents (%) - lower secondary]],MATCH(MAX(IF(Table45[[#All],[Country]]=B2619,Table45[[#All],[Year]],0)),IF(Table45[[#All],[Country]]=B2619,Table45[[#All],[Year]],"")))*100)</f>
        <v/>
      </c>
      <c r="M2619" s="3">
        <f t="shared" si="87"/>
        <v>27.333349999999999</v>
      </c>
    </row>
    <row r="2620" spans="1:13" ht="30.6" x14ac:dyDescent="0.25">
      <c r="A2620" s="2" t="s">
        <v>202</v>
      </c>
      <c r="B2620" s="2" t="s">
        <v>99</v>
      </c>
      <c r="C2620" s="4"/>
      <c r="D2620" s="4"/>
      <c r="E2620" s="4"/>
      <c r="F2620" s="4"/>
      <c r="G2620" s="4"/>
      <c r="H2620" s="4"/>
      <c r="I2620" s="4"/>
      <c r="J2620" s="4" t="str">
        <f t="shared" si="86"/>
        <v/>
      </c>
      <c r="K2620" s="4">
        <f t="array" ref="K2620">INDEX($J$3:$J$4464,MATCH(B2620&amp;"Rate of out-of-school adolescents of lower secondary school age, male (household survey data) (%)",$B$3:$B$4464&amp;$A$3:$A$4464,0))</f>
        <v>20.921880000000002</v>
      </c>
      <c r="L2620" s="4">
        <f t="array" ref="L2620">IF(ISERROR(INDEX(Table45[[#All],[Out-of-school adolescents (%) - lower secondary]],MATCH(MAX(IF(Table45[[#All],[Country]]=B2620,Table45[[#All],[Year]],0)),IF(Table45[[#All],[Country]]=B2620,Table45[[#All],[Year]],"")))),"",INDEX(Table45[[#All],[Out-of-school adolescents (%) - lower secondary]],MATCH(MAX(IF(Table45[[#All],[Country]]=B2620,Table45[[#All],[Year]],0)),IF(Table45[[#All],[Country]]=B2620,Table45[[#All],[Year]],"")))*100)</f>
        <v>15.57625</v>
      </c>
      <c r="M2620" s="4">
        <f t="shared" si="87"/>
        <v>20.921880000000002</v>
      </c>
    </row>
    <row r="2621" spans="1:13" ht="30.6" x14ac:dyDescent="0.25">
      <c r="A2621" s="2" t="s">
        <v>202</v>
      </c>
      <c r="B2621" s="2" t="s">
        <v>100</v>
      </c>
      <c r="C2621" s="3"/>
      <c r="D2621" s="3"/>
      <c r="E2621" s="3"/>
      <c r="F2621" s="3"/>
      <c r="G2621" s="3"/>
      <c r="H2621" s="3"/>
      <c r="I2621" s="3"/>
      <c r="J2621" s="3" t="str">
        <f t="shared" si="86"/>
        <v/>
      </c>
      <c r="K2621" s="3" t="str">
        <f t="array" ref="K2621">INDEX($J$3:$J$4464,MATCH(B2621&amp;"Rate of out-of-school adolescents of lower secondary school age, male (household survey data) (%)",$B$3:$B$4464&amp;$A$3:$A$4464,0))</f>
        <v/>
      </c>
      <c r="L2621" s="3" t="str">
        <f t="array" ref="L2621">IF(ISERROR(INDEX(Table45[[#All],[Out-of-school adolescents (%) - lower secondary]],MATCH(MAX(IF(Table45[[#All],[Country]]=B2621,Table45[[#All],[Year]],0)),IF(Table45[[#All],[Country]]=B2621,Table45[[#All],[Year]],"")))),"",INDEX(Table45[[#All],[Out-of-school adolescents (%) - lower secondary]],MATCH(MAX(IF(Table45[[#All],[Country]]=B2621,Table45[[#All],[Year]],0)),IF(Table45[[#All],[Country]]=B2621,Table45[[#All],[Year]],"")))*100)</f>
        <v/>
      </c>
      <c r="M2621" s="3" t="str">
        <f t="shared" si="87"/>
        <v/>
      </c>
    </row>
    <row r="2622" spans="1:13" ht="30.6" x14ac:dyDescent="0.25">
      <c r="A2622" s="2" t="s">
        <v>202</v>
      </c>
      <c r="B2622" s="2" t="s">
        <v>101</v>
      </c>
      <c r="C2622" s="4">
        <v>2.9680399999999998</v>
      </c>
      <c r="D2622" s="4">
        <v>1.9025000000000001</v>
      </c>
      <c r="E2622" s="4">
        <v>2.9962499999999999</v>
      </c>
      <c r="F2622" s="4"/>
      <c r="G2622" s="4"/>
      <c r="H2622" s="4">
        <v>1.7456400000000001</v>
      </c>
      <c r="I2622" s="4"/>
      <c r="J2622" s="4">
        <f t="shared" si="86"/>
        <v>1.7456400000000001</v>
      </c>
      <c r="K2622" s="4" t="str">
        <f t="array" ref="K2622">INDEX($J$3:$J$4464,MATCH(B2622&amp;"Rate of out-of-school adolescents of lower secondary school age, male (household survey data) (%)",$B$3:$B$4464&amp;$A$3:$A$4464,0))</f>
        <v/>
      </c>
      <c r="L2622" s="4" t="str">
        <f t="array" ref="L2622">IF(ISERROR(INDEX(Table45[[#All],[Out-of-school adolescents (%) - lower secondary]],MATCH(MAX(IF(Table45[[#All],[Country]]=B2622,Table45[[#All],[Year]],0)),IF(Table45[[#All],[Country]]=B2622,Table45[[#All],[Year]],"")))),"",INDEX(Table45[[#All],[Out-of-school adolescents (%) - lower secondary]],MATCH(MAX(IF(Table45[[#All],[Country]]=B2622,Table45[[#All],[Year]],0)),IF(Table45[[#All],[Country]]=B2622,Table45[[#All],[Year]],"")))*100)</f>
        <v/>
      </c>
      <c r="M2622" s="4">
        <f t="shared" si="87"/>
        <v>1.7456400000000001</v>
      </c>
    </row>
    <row r="2623" spans="1:13" ht="30.6" x14ac:dyDescent="0.25">
      <c r="A2623" s="2" t="s">
        <v>202</v>
      </c>
      <c r="B2623" s="2" t="s">
        <v>102</v>
      </c>
      <c r="C2623" s="3">
        <v>7.2785500000000001</v>
      </c>
      <c r="D2623" s="3">
        <v>6.1400399999999999</v>
      </c>
      <c r="E2623" s="3">
        <v>3.0082300000000002</v>
      </c>
      <c r="F2623" s="3">
        <v>0.78786999999999996</v>
      </c>
      <c r="G2623" s="3"/>
      <c r="H2623" s="3"/>
      <c r="I2623" s="3"/>
      <c r="J2623" s="3">
        <f t="shared" si="86"/>
        <v>0.78786999999999996</v>
      </c>
      <c r="K2623" s="3" t="str">
        <f t="array" ref="K2623">INDEX($J$3:$J$4464,MATCH(B2623&amp;"Rate of out-of-school adolescents of lower secondary school age, male (household survey data) (%)",$B$3:$B$4464&amp;$A$3:$A$4464,0))</f>
        <v/>
      </c>
      <c r="L2623" s="3" t="str">
        <f t="array" ref="L2623">IF(ISBLANK(INDEX(Table45[[#All],[Out-of-school adolescents (%) - lower secondary]],MATCH(MAX(IF(Table45[[#All],[Country]]=B2623,Table45[[#All],[Year]],0)),IF(Table45[[#All],[Country]]=B2623,Table45[[#All],[Year]],"")))),"",INDEX(Table45[[#All],[Out-of-school adolescents (%) - lower secondary]],MATCH(MAX(IF(Table45[[#All],[Country]]=B2623,Table45[[#All],[Year]],0)),IF(Table45[[#All],[Country]]=B2623,Table45[[#All],[Year]],"")))*100)</f>
        <v/>
      </c>
      <c r="M2623" s="3">
        <f t="shared" si="87"/>
        <v>0.78786999999999996</v>
      </c>
    </row>
    <row r="2624" spans="1:13" ht="30.6" x14ac:dyDescent="0.25">
      <c r="A2624" s="2" t="s">
        <v>202</v>
      </c>
      <c r="B2624" s="2" t="s">
        <v>103</v>
      </c>
      <c r="C2624" s="4">
        <v>2.9509599999999998</v>
      </c>
      <c r="D2624" s="4">
        <v>3.2152599999999998</v>
      </c>
      <c r="E2624" s="4">
        <v>3.83982</v>
      </c>
      <c r="F2624" s="4">
        <v>6.04061</v>
      </c>
      <c r="G2624" s="4">
        <v>6.5865200000000002</v>
      </c>
      <c r="H2624" s="4"/>
      <c r="I2624" s="4"/>
      <c r="J2624" s="4">
        <f t="shared" si="86"/>
        <v>6.5865200000000002</v>
      </c>
      <c r="K2624" s="4" t="str">
        <f t="array" ref="K2624">INDEX($J$3:$J$4464,MATCH(B2624&amp;"Rate of out-of-school adolescents of lower secondary school age, male (household survey data) (%)",$B$3:$B$4464&amp;$A$3:$A$4464,0))</f>
        <v/>
      </c>
      <c r="L2624" s="4" t="str">
        <f t="array" ref="L2624">IF(ISBLANK(INDEX(Table45[[#All],[Out-of-school adolescents (%) - lower secondary]],MATCH(MAX(IF(Table45[[#All],[Country]]=B2624,Table45[[#All],[Year]],0)),IF(Table45[[#All],[Country]]=B2624,Table45[[#All],[Year]],"")))),"",INDEX(Table45[[#All],[Out-of-school adolescents (%) - lower secondary]],MATCH(MAX(IF(Table45[[#All],[Country]]=B2624,Table45[[#All],[Year]],0)),IF(Table45[[#All],[Country]]=B2624,Table45[[#All],[Year]],"")))*100)</f>
        <v/>
      </c>
      <c r="M2624" s="4">
        <f t="shared" si="87"/>
        <v>6.5865200000000002</v>
      </c>
    </row>
    <row r="2625" spans="1:13" ht="30.6" x14ac:dyDescent="0.25">
      <c r="A2625" s="2" t="s">
        <v>202</v>
      </c>
      <c r="B2625" s="2" t="s">
        <v>104</v>
      </c>
      <c r="C2625" s="3"/>
      <c r="D2625" s="3"/>
      <c r="E2625" s="3"/>
      <c r="F2625" s="3"/>
      <c r="G2625" s="3"/>
      <c r="H2625" s="3"/>
      <c r="I2625" s="3"/>
      <c r="J2625" s="3" t="str">
        <f t="shared" si="86"/>
        <v/>
      </c>
      <c r="K2625" s="3" t="str">
        <f t="array" ref="K2625">INDEX($J$3:$J$4464,MATCH(B2625&amp;"Rate of out-of-school adolescents of lower secondary school age, male (household survey data) (%)",$B$3:$B$4464&amp;$A$3:$A$4464,0))</f>
        <v/>
      </c>
      <c r="L2625" s="3" t="str">
        <f t="array" ref="L2625">IF(ISERROR(INDEX(Table45[[#All],[Out-of-school adolescents (%) - lower secondary]],MATCH(MAX(IF(Table45[[#All],[Country]]=B2625,Table45[[#All],[Year]],0)),IF(Table45[[#All],[Country]]=B2625,Table45[[#All],[Year]],"")))),"",INDEX(Table45[[#All],[Out-of-school adolescents (%) - lower secondary]],MATCH(MAX(IF(Table45[[#All],[Country]]=B2625,Table45[[#All],[Year]],0)),IF(Table45[[#All],[Country]]=B2625,Table45[[#All],[Year]],"")))*100)</f>
        <v/>
      </c>
      <c r="M2625" s="3" t="str">
        <f t="shared" si="87"/>
        <v/>
      </c>
    </row>
    <row r="2626" spans="1:13" ht="30.6" x14ac:dyDescent="0.25">
      <c r="A2626" s="2" t="s">
        <v>202</v>
      </c>
      <c r="B2626" s="2" t="s">
        <v>105</v>
      </c>
      <c r="C2626" s="4"/>
      <c r="D2626" s="4"/>
      <c r="E2626" s="4"/>
      <c r="F2626" s="4">
        <v>19.38439</v>
      </c>
      <c r="G2626" s="4">
        <v>20.338100000000001</v>
      </c>
      <c r="H2626" s="4">
        <v>16.72401</v>
      </c>
      <c r="I2626" s="4"/>
      <c r="J2626" s="4">
        <f t="shared" si="86"/>
        <v>16.72401</v>
      </c>
      <c r="K2626" s="4">
        <f t="array" ref="K2626">INDEX($J$3:$J$4464,MATCH(B2626&amp;"Rate of out-of-school adolescents of lower secondary school age, male (household survey data) (%)",$B$3:$B$4464&amp;$A$3:$A$4464,0))</f>
        <v>14.08793</v>
      </c>
      <c r="L2626" s="4">
        <f t="array" ref="L2626">IF(ISERROR(INDEX(Table45[[#All],[Out-of-school adolescents (%) - lower secondary]],MATCH(MAX(IF(Table45[[#All],[Country]]=B2626,Table45[[#All],[Year]],0)),IF(Table45[[#All],[Country]]=B2626,Table45[[#All],[Year]],"")))),"",INDEX(Table45[[#All],[Out-of-school adolescents (%) - lower secondary]],MATCH(MAX(IF(Table45[[#All],[Country]]=B2626,Table45[[#All],[Year]],0)),IF(Table45[[#All],[Country]]=B2626,Table45[[#All],[Year]],"")))*100)</f>
        <v>8.3155800000000006</v>
      </c>
      <c r="M2626" s="4">
        <f t="shared" si="87"/>
        <v>16.72401</v>
      </c>
    </row>
    <row r="2627" spans="1:13" ht="30.6" x14ac:dyDescent="0.25">
      <c r="A2627" s="2" t="s">
        <v>202</v>
      </c>
      <c r="B2627" s="2" t="s">
        <v>106</v>
      </c>
      <c r="C2627" s="3">
        <v>9.8714700000000004</v>
      </c>
      <c r="D2627" s="3">
        <v>11.07105</v>
      </c>
      <c r="E2627" s="3">
        <v>11.135820000000001</v>
      </c>
      <c r="F2627" s="3">
        <v>10.45354</v>
      </c>
      <c r="G2627" s="3">
        <v>11.68167</v>
      </c>
      <c r="H2627" s="3">
        <v>13.908910000000001</v>
      </c>
      <c r="I2627" s="3"/>
      <c r="J2627" s="3">
        <f t="shared" si="86"/>
        <v>13.908910000000001</v>
      </c>
      <c r="K2627" s="3" t="str">
        <f t="array" ref="K2627">INDEX($J$3:$J$4464,MATCH(B2627&amp;"Rate of out-of-school adolescents of lower secondary school age, male (household survey data) (%)",$B$3:$B$4464&amp;$A$3:$A$4464,0))</f>
        <v/>
      </c>
      <c r="L2627" s="3" t="str">
        <f t="array" ref="L2627">IF(ISERROR(INDEX(Table45[[#All],[Out-of-school adolescents (%) - lower secondary]],MATCH(MAX(IF(Table45[[#All],[Country]]=B2627,Table45[[#All],[Year]],0)),IF(Table45[[#All],[Country]]=B2627,Table45[[#All],[Year]],"")))),"",INDEX(Table45[[#All],[Out-of-school adolescents (%) - lower secondary]],MATCH(MAX(IF(Table45[[#All],[Country]]=B2627,Table45[[#All],[Year]],0)),IF(Table45[[#All],[Country]]=B2627,Table45[[#All],[Year]],"")))*100)</f>
        <v/>
      </c>
      <c r="M2627" s="3">
        <f t="shared" si="87"/>
        <v>13.908910000000001</v>
      </c>
    </row>
    <row r="2628" spans="1:13" ht="30.6" x14ac:dyDescent="0.25">
      <c r="A2628" s="2" t="s">
        <v>202</v>
      </c>
      <c r="B2628" s="2" t="s">
        <v>107</v>
      </c>
      <c r="C2628" s="4"/>
      <c r="D2628" s="4"/>
      <c r="E2628" s="4"/>
      <c r="F2628" s="4"/>
      <c r="G2628" s="4"/>
      <c r="H2628" s="4"/>
      <c r="I2628" s="4"/>
      <c r="J2628" s="4" t="str">
        <f t="shared" si="86"/>
        <v/>
      </c>
      <c r="K2628" s="4" t="str">
        <f t="array" ref="K2628">INDEX($J$3:$J$4464,MATCH(B2628&amp;"Rate of out-of-school adolescents of lower secondary school age, male (household survey data) (%)",$B$3:$B$4464&amp;$A$3:$A$4464,0))</f>
        <v/>
      </c>
      <c r="L2628" s="4" t="str">
        <f t="array" ref="L2628">IF(ISERROR(INDEX(Table45[[#All],[Out-of-school adolescents (%) - lower secondary]],MATCH(MAX(IF(Table45[[#All],[Country]]=B2628,Table45[[#All],[Year]],0)),IF(Table45[[#All],[Country]]=B2628,Table45[[#All],[Year]],"")))),"",INDEX(Table45[[#All],[Out-of-school adolescents (%) - lower secondary]],MATCH(MAX(IF(Table45[[#All],[Country]]=B2628,Table45[[#All],[Year]],0)),IF(Table45[[#All],[Country]]=B2628,Table45[[#All],[Year]],"")))*100)</f>
        <v/>
      </c>
      <c r="M2628" s="4" t="str">
        <f t="shared" si="87"/>
        <v/>
      </c>
    </row>
    <row r="2629" spans="1:13" ht="30.6" x14ac:dyDescent="0.25">
      <c r="A2629" s="2" t="s">
        <v>202</v>
      </c>
      <c r="B2629" s="2" t="s">
        <v>108</v>
      </c>
      <c r="C2629" s="3">
        <v>44.90802</v>
      </c>
      <c r="D2629" s="3">
        <v>42.213259999999998</v>
      </c>
      <c r="E2629" s="3"/>
      <c r="F2629" s="3"/>
      <c r="G2629" s="3">
        <v>41.446579999999997</v>
      </c>
      <c r="H2629" s="3">
        <v>42.886659999999999</v>
      </c>
      <c r="I2629" s="3"/>
      <c r="J2629" s="3">
        <f t="shared" si="86"/>
        <v>42.886659999999999</v>
      </c>
      <c r="K2629" s="3">
        <f t="array" ref="K2629">INDEX($J$3:$J$4464,MATCH(B2629&amp;"Rate of out-of-school adolescents of lower secondary school age, male (household survey data) (%)",$B$3:$B$4464&amp;$A$3:$A$4464,0))</f>
        <v>48.294750000000001</v>
      </c>
      <c r="L2629" s="3">
        <f t="array" ref="L2629">IF(ISERROR(INDEX(Table45[[#All],[Out-of-school adolescents (%) - lower secondary]],MATCH(MAX(IF(Table45[[#All],[Country]]=B2629,Table45[[#All],[Year]],0)),IF(Table45[[#All],[Country]]=B2629,Table45[[#All],[Year]],"")))),"",INDEX(Table45[[#All],[Out-of-school adolescents (%) - lower secondary]],MATCH(MAX(IF(Table45[[#All],[Country]]=B2629,Table45[[#All],[Year]],0)),IF(Table45[[#All],[Country]]=B2629,Table45[[#All],[Year]],"")))*100)</f>
        <v>48.730170000000001</v>
      </c>
      <c r="M2629" s="3">
        <f t="shared" si="87"/>
        <v>42.886659999999999</v>
      </c>
    </row>
    <row r="2630" spans="1:13" ht="30.6" x14ac:dyDescent="0.25">
      <c r="A2630" s="2" t="s">
        <v>202</v>
      </c>
      <c r="B2630" s="2" t="s">
        <v>109</v>
      </c>
      <c r="C2630" s="4"/>
      <c r="D2630" s="4"/>
      <c r="E2630" s="4"/>
      <c r="F2630" s="4">
        <v>3.7987799999999998</v>
      </c>
      <c r="G2630" s="4">
        <v>2.7197300000000002</v>
      </c>
      <c r="H2630" s="4"/>
      <c r="I2630" s="4"/>
      <c r="J2630" s="4">
        <f t="shared" si="86"/>
        <v>2.7197300000000002</v>
      </c>
      <c r="K2630" s="4" t="str">
        <f t="array" ref="K2630">INDEX($J$3:$J$4464,MATCH(B2630&amp;"Rate of out-of-school adolescents of lower secondary school age, male (household survey data) (%)",$B$3:$B$4464&amp;$A$3:$A$4464,0))</f>
        <v/>
      </c>
      <c r="L2630" s="4" t="str">
        <f t="array" ref="L2630">IF(ISBLANK(INDEX(Table45[[#All],[Out-of-school adolescents (%) - lower secondary]],MATCH(MAX(IF(Table45[[#All],[Country]]=B2630,Table45[[#All],[Year]],0)),IF(Table45[[#All],[Country]]=B2630,Table45[[#All],[Year]],"")))),"",INDEX(Table45[[#All],[Out-of-school adolescents (%) - lower secondary]],MATCH(MAX(IF(Table45[[#All],[Country]]=B2630,Table45[[#All],[Year]],0)),IF(Table45[[#All],[Country]]=B2630,Table45[[#All],[Year]],"")))*100)</f>
        <v/>
      </c>
      <c r="M2630" s="4">
        <f t="shared" si="87"/>
        <v>2.7197300000000002</v>
      </c>
    </row>
    <row r="2631" spans="1:13" ht="30.6" x14ac:dyDescent="0.25">
      <c r="A2631" s="2" t="s">
        <v>202</v>
      </c>
      <c r="B2631" s="2" t="s">
        <v>110</v>
      </c>
      <c r="C2631" s="3"/>
      <c r="D2631" s="3"/>
      <c r="E2631" s="3"/>
      <c r="F2631" s="3"/>
      <c r="G2631" s="3"/>
      <c r="H2631" s="3">
        <v>21.825099999999999</v>
      </c>
      <c r="I2631" s="3"/>
      <c r="J2631" s="3">
        <f t="shared" si="86"/>
        <v>21.825099999999999</v>
      </c>
      <c r="K2631" s="3" t="str">
        <f t="array" ref="K2631">INDEX($J$3:$J$4464,MATCH(B2631&amp;"Rate of out-of-school adolescents of lower secondary school age, male (household survey data) (%)",$B$3:$B$4464&amp;$A$3:$A$4464,0))</f>
        <v/>
      </c>
      <c r="L2631" s="3" t="str">
        <f t="array" ref="L2631">IF(ISERROR(INDEX(Table45[[#All],[Out-of-school adolescents (%) - lower secondary]],MATCH(MAX(IF(Table45[[#All],[Country]]=B2631,Table45[[#All],[Year]],0)),IF(Table45[[#All],[Country]]=B2631,Table45[[#All],[Year]],"")))),"",INDEX(Table45[[#All],[Out-of-school adolescents (%) - lower secondary]],MATCH(MAX(IF(Table45[[#All],[Country]]=B2631,Table45[[#All],[Year]],0)),IF(Table45[[#All],[Country]]=B2631,Table45[[#All],[Year]],"")))*100)</f>
        <v/>
      </c>
      <c r="M2631" s="3">
        <f t="shared" si="87"/>
        <v>21.825099999999999</v>
      </c>
    </row>
    <row r="2632" spans="1:13" ht="30.6" x14ac:dyDescent="0.25">
      <c r="A2632" s="2" t="s">
        <v>202</v>
      </c>
      <c r="B2632" s="2" t="s">
        <v>111</v>
      </c>
      <c r="C2632" s="4"/>
      <c r="D2632" s="4"/>
      <c r="E2632" s="4">
        <v>28.705279999999998</v>
      </c>
      <c r="F2632" s="4">
        <v>42.042560000000002</v>
      </c>
      <c r="G2632" s="4">
        <v>42.232930000000003</v>
      </c>
      <c r="H2632" s="4">
        <v>40.89969</v>
      </c>
      <c r="I2632" s="4"/>
      <c r="J2632" s="4">
        <f t="shared" si="86"/>
        <v>40.89969</v>
      </c>
      <c r="K2632" s="4" t="str">
        <f t="array" ref="K2632">INDEX($J$3:$J$4464,MATCH(B2632&amp;"Rate of out-of-school adolescents of lower secondary school age, male (household survey data) (%)",$B$3:$B$4464&amp;$A$3:$A$4464,0))</f>
        <v/>
      </c>
      <c r="L2632" s="4">
        <f t="array" ref="L2632">IF(ISERROR(INDEX(Table45[[#All],[Out-of-school adolescents (%) - lower secondary]],MATCH(MAX(IF(Table45[[#All],[Country]]=B2632,Table45[[#All],[Year]],0)),IF(Table45[[#All],[Country]]=B2632,Table45[[#All],[Year]],"")))),"",INDEX(Table45[[#All],[Out-of-school adolescents (%) - lower secondary]],MATCH(MAX(IF(Table45[[#All],[Country]]=B2632,Table45[[#All],[Year]],0)),IF(Table45[[#All],[Country]]=B2632,Table45[[#All],[Year]],"")))*100)</f>
        <v>22.347729999999999</v>
      </c>
      <c r="M2632" s="4">
        <f t="shared" si="87"/>
        <v>40.89969</v>
      </c>
    </row>
    <row r="2633" spans="1:13" ht="30.6" x14ac:dyDescent="0.25">
      <c r="A2633" s="2" t="s">
        <v>202</v>
      </c>
      <c r="B2633" s="2" t="s">
        <v>112</v>
      </c>
      <c r="C2633" s="3"/>
      <c r="D2633" s="3"/>
      <c r="E2633" s="3"/>
      <c r="F2633" s="3"/>
      <c r="G2633" s="3"/>
      <c r="H2633" s="3">
        <v>8.1488800000000001</v>
      </c>
      <c r="I2633" s="3"/>
      <c r="J2633" s="3">
        <f t="shared" si="86"/>
        <v>8.1488800000000001</v>
      </c>
      <c r="K2633" s="3" t="str">
        <f t="array" ref="K2633">INDEX($J$3:$J$4464,MATCH(B2633&amp;"Rate of out-of-school adolescents of lower secondary school age, male (household survey data) (%)",$B$3:$B$4464&amp;$A$3:$A$4464,0))</f>
        <v/>
      </c>
      <c r="L2633" s="3" t="str">
        <f t="array" ref="L2633">IF(ISERROR(INDEX(Table45[[#All],[Out-of-school adolescents (%) - lower secondary]],MATCH(MAX(IF(Table45[[#All],[Country]]=B2633,Table45[[#All],[Year]],0)),IF(Table45[[#All],[Country]]=B2633,Table45[[#All],[Year]],"")))),"",INDEX(Table45[[#All],[Out-of-school adolescents (%) - lower secondary]],MATCH(MAX(IF(Table45[[#All],[Country]]=B2633,Table45[[#All],[Year]],0)),IF(Table45[[#All],[Country]]=B2633,Table45[[#All],[Year]],"")))*100)</f>
        <v/>
      </c>
      <c r="M2633" s="3">
        <f t="shared" si="87"/>
        <v>8.1488800000000001</v>
      </c>
    </row>
    <row r="2634" spans="1:13" ht="30.6" x14ac:dyDescent="0.25">
      <c r="A2634" s="2" t="s">
        <v>202</v>
      </c>
      <c r="B2634" s="2" t="s">
        <v>113</v>
      </c>
      <c r="C2634" s="4">
        <v>13.106579999999999</v>
      </c>
      <c r="D2634" s="4">
        <v>13.98456</v>
      </c>
      <c r="E2634" s="4">
        <v>14.207689999999999</v>
      </c>
      <c r="F2634" s="4"/>
      <c r="G2634" s="4"/>
      <c r="H2634" s="4"/>
      <c r="I2634" s="4"/>
      <c r="J2634" s="4">
        <f t="shared" si="86"/>
        <v>14.207689999999999</v>
      </c>
      <c r="K2634" s="4" t="str">
        <f t="array" ref="K2634">INDEX($J$3:$J$4464,MATCH(B2634&amp;"Rate of out-of-school adolescents of lower secondary school age, male (household survey data) (%)",$B$3:$B$4464&amp;$A$3:$A$4464,0))</f>
        <v/>
      </c>
      <c r="L2634" s="4">
        <f t="array" ref="L2634">IF(ISERROR(INDEX(Table45[[#All],[Out-of-school adolescents (%) - lower secondary]],MATCH(MAX(IF(Table45[[#All],[Country]]=B2634,Table45[[#All],[Year]],0)),IF(Table45[[#All],[Country]]=B2634,Table45[[#All],[Year]],"")))),"",INDEX(Table45[[#All],[Out-of-school adolescents (%) - lower secondary]],MATCH(MAX(IF(Table45[[#All],[Country]]=B2634,Table45[[#All],[Year]],0)),IF(Table45[[#All],[Country]]=B2634,Table45[[#All],[Year]],"")))*100)</f>
        <v>9.3188300000000002</v>
      </c>
      <c r="M2634" s="4">
        <f t="shared" si="87"/>
        <v>14.207689999999999</v>
      </c>
    </row>
    <row r="2635" spans="1:13" ht="30.6" x14ac:dyDescent="0.25">
      <c r="A2635" s="2" t="s">
        <v>202</v>
      </c>
      <c r="B2635" s="2" t="s">
        <v>114</v>
      </c>
      <c r="C2635" s="3"/>
      <c r="D2635" s="3"/>
      <c r="E2635" s="3"/>
      <c r="F2635" s="3"/>
      <c r="G2635" s="3">
        <v>20.441780000000001</v>
      </c>
      <c r="H2635" s="3"/>
      <c r="I2635" s="3"/>
      <c r="J2635" s="3">
        <f t="shared" si="86"/>
        <v>20.441780000000001</v>
      </c>
      <c r="K2635" s="3" t="str">
        <f t="array" ref="K2635">INDEX($J$3:$J$4464,MATCH(B2635&amp;"Rate of out-of-school adolescents of lower secondary school age, male (household survey data) (%)",$B$3:$B$4464&amp;$A$3:$A$4464,0))</f>
        <v/>
      </c>
      <c r="L2635" s="3" t="str">
        <f t="array" ref="L2635">IF(ISERROR(INDEX(Table45[[#All],[Out-of-school adolescents (%) - lower secondary]],MATCH(MAX(IF(Table45[[#All],[Country]]=B2635,Table45[[#All],[Year]],0)),IF(Table45[[#All],[Country]]=B2635,Table45[[#All],[Year]],"")))),"",INDEX(Table45[[#All],[Out-of-school adolescents (%) - lower secondary]],MATCH(MAX(IF(Table45[[#All],[Country]]=B2635,Table45[[#All],[Year]],0)),IF(Table45[[#All],[Country]]=B2635,Table45[[#All],[Year]],"")))*100)</f>
        <v/>
      </c>
      <c r="M2635" s="3">
        <f t="shared" si="87"/>
        <v>20.441780000000001</v>
      </c>
    </row>
    <row r="2636" spans="1:13" ht="30.6" x14ac:dyDescent="0.25">
      <c r="A2636" s="2" t="s">
        <v>202</v>
      </c>
      <c r="B2636" s="2" t="s">
        <v>115</v>
      </c>
      <c r="C2636" s="4"/>
      <c r="D2636" s="4"/>
      <c r="E2636" s="4"/>
      <c r="F2636" s="4"/>
      <c r="G2636" s="4"/>
      <c r="H2636" s="4"/>
      <c r="I2636" s="4"/>
      <c r="J2636" s="4" t="str">
        <f t="shared" si="86"/>
        <v/>
      </c>
      <c r="K2636" s="4" t="str">
        <f t="array" ref="K2636">INDEX($J$3:$J$4464,MATCH(B2636&amp;"Rate of out-of-school adolescents of lower secondary school age, male (household survey data) (%)",$B$3:$B$4464&amp;$A$3:$A$4464,0))</f>
        <v/>
      </c>
      <c r="L2636" s="4" t="str">
        <f t="array" ref="L2636">IF(ISERROR(INDEX(Table45[[#All],[Out-of-school adolescents (%) - lower secondary]],MATCH(MAX(IF(Table45[[#All],[Country]]=B2636,Table45[[#All],[Year]],0)),IF(Table45[[#All],[Country]]=B2636,Table45[[#All],[Year]],"")))),"",INDEX(Table45[[#All],[Out-of-school adolescents (%) - lower secondary]],MATCH(MAX(IF(Table45[[#All],[Country]]=B2636,Table45[[#All],[Year]],0)),IF(Table45[[#All],[Country]]=B2636,Table45[[#All],[Year]],"")))*100)</f>
        <v/>
      </c>
      <c r="M2636" s="4" t="str">
        <f t="shared" si="87"/>
        <v/>
      </c>
    </row>
    <row r="2637" spans="1:13" ht="30.6" x14ac:dyDescent="0.25">
      <c r="A2637" s="2" t="s">
        <v>202</v>
      </c>
      <c r="B2637" s="2" t="s">
        <v>116</v>
      </c>
      <c r="C2637" s="3"/>
      <c r="D2637" s="3"/>
      <c r="E2637" s="3"/>
      <c r="F2637" s="3"/>
      <c r="G2637" s="3"/>
      <c r="H2637" s="3"/>
      <c r="I2637" s="3"/>
      <c r="J2637" s="3" t="str">
        <f t="shared" si="86"/>
        <v/>
      </c>
      <c r="K2637" s="3" t="str">
        <f t="array" ref="K2637">INDEX($J$3:$J$4464,MATCH(B2637&amp;"Rate of out-of-school adolescents of lower secondary school age, male (household survey data) (%)",$B$3:$B$4464&amp;$A$3:$A$4464,0))</f>
        <v/>
      </c>
      <c r="L2637" s="3">
        <f t="array" ref="L2637">IF(ISERROR(INDEX(Table45[[#All],[Out-of-school adolescents (%) - lower secondary]],MATCH(MAX(IF(Table45[[#All],[Country]]=B2637,Table45[[#All],[Year]],0)),IF(Table45[[#All],[Country]]=B2637,Table45[[#All],[Year]],"")))),"",INDEX(Table45[[#All],[Out-of-school adolescents (%) - lower secondary]],MATCH(MAX(IF(Table45[[#All],[Country]]=B2637,Table45[[#All],[Year]],0)),IF(Table45[[#All],[Country]]=B2637,Table45[[#All],[Year]],"")))*100)</f>
        <v>2.9666899999999998</v>
      </c>
      <c r="M2637" s="3">
        <f t="shared" si="87"/>
        <v>2.9666899999999998</v>
      </c>
    </row>
    <row r="2638" spans="1:13" ht="30.6" x14ac:dyDescent="0.25">
      <c r="A2638" s="2" t="s">
        <v>202</v>
      </c>
      <c r="B2638" s="2" t="s">
        <v>117</v>
      </c>
      <c r="C2638" s="4"/>
      <c r="D2638" s="4"/>
      <c r="E2638" s="4"/>
      <c r="F2638" s="4"/>
      <c r="G2638" s="4"/>
      <c r="H2638" s="4"/>
      <c r="I2638" s="4"/>
      <c r="J2638" s="4" t="str">
        <f t="shared" si="86"/>
        <v/>
      </c>
      <c r="K2638" s="4">
        <f t="array" ref="K2638">INDEX($J$3:$J$4464,MATCH(B2638&amp;"Rate of out-of-school adolescents of lower secondary school age, male (household survey data) (%)",$B$3:$B$4464&amp;$A$3:$A$4464,0))</f>
        <v>1.1917500000000001</v>
      </c>
      <c r="L2638" s="4">
        <f t="array" ref="L2638">IF(ISERROR(INDEX(Table45[[#All],[Out-of-school adolescents (%) - lower secondary]],MATCH(MAX(IF(Table45[[#All],[Country]]=B2638,Table45[[#All],[Year]],0)),IF(Table45[[#All],[Country]]=B2638,Table45[[#All],[Year]],"")))),"",INDEX(Table45[[#All],[Out-of-school adolescents (%) - lower secondary]],MATCH(MAX(IF(Table45[[#All],[Country]]=B2638,Table45[[#All],[Year]],0)),IF(Table45[[#All],[Country]]=B2638,Table45[[#All],[Year]],"")))*100)</f>
        <v>1.05209</v>
      </c>
      <c r="M2638" s="4">
        <f t="shared" si="87"/>
        <v>1.1917500000000001</v>
      </c>
    </row>
    <row r="2639" spans="1:13" ht="30.6" x14ac:dyDescent="0.25">
      <c r="A2639" s="2" t="s">
        <v>202</v>
      </c>
      <c r="B2639" s="2" t="s">
        <v>118</v>
      </c>
      <c r="C2639" s="3">
        <v>19.18064</v>
      </c>
      <c r="D2639" s="3">
        <v>15.671150000000001</v>
      </c>
      <c r="E2639" s="3">
        <v>10.60408</v>
      </c>
      <c r="F2639" s="3"/>
      <c r="G2639" s="3"/>
      <c r="H2639" s="3"/>
      <c r="I2639" s="3"/>
      <c r="J2639" s="3">
        <f t="shared" si="86"/>
        <v>10.60408</v>
      </c>
      <c r="K2639" s="3" t="str">
        <f t="array" ref="K2639">INDEX($J$3:$J$4464,MATCH(B2639&amp;"Rate of out-of-school adolescents of lower secondary school age, male (household survey data) (%)",$B$3:$B$4464&amp;$A$3:$A$4464,0))</f>
        <v/>
      </c>
      <c r="L2639" s="3" t="str">
        <f t="array" ref="L2639">IF(ISERROR(INDEX(Table45[[#All],[Out-of-school adolescents (%) - lower secondary]],MATCH(MAX(IF(Table45[[#All],[Country]]=B2639,Table45[[#All],[Year]],0)),IF(Table45[[#All],[Country]]=B2639,Table45[[#All],[Year]],"")))),"",INDEX(Table45[[#All],[Out-of-school adolescents (%) - lower secondary]],MATCH(MAX(IF(Table45[[#All],[Country]]=B2639,Table45[[#All],[Year]],0)),IF(Table45[[#All],[Country]]=B2639,Table45[[#All],[Year]],"")))*100)</f>
        <v/>
      </c>
      <c r="M2639" s="3">
        <f t="shared" si="87"/>
        <v>10.60408</v>
      </c>
    </row>
    <row r="2640" spans="1:13" ht="30.6" x14ac:dyDescent="0.25">
      <c r="A2640" s="2" t="s">
        <v>202</v>
      </c>
      <c r="B2640" s="2" t="s">
        <v>119</v>
      </c>
      <c r="C2640" s="4">
        <v>31.868230000000001</v>
      </c>
      <c r="D2640" s="4">
        <v>34.872250000000001</v>
      </c>
      <c r="E2640" s="4">
        <v>37.086559999999999</v>
      </c>
      <c r="F2640" s="4">
        <v>36.693300000000001</v>
      </c>
      <c r="G2640" s="4">
        <v>39.444310000000002</v>
      </c>
      <c r="H2640" s="4">
        <v>41.239400000000003</v>
      </c>
      <c r="I2640" s="4"/>
      <c r="J2640" s="4">
        <f t="shared" si="86"/>
        <v>41.239400000000003</v>
      </c>
      <c r="K2640" s="4">
        <f t="array" ref="K2640">INDEX($J$3:$J$4464,MATCH(B2640&amp;"Rate of out-of-school adolescents of lower secondary school age, male (household survey data) (%)",$B$3:$B$4464&amp;$A$3:$A$4464,0))</f>
        <v>28.18948</v>
      </c>
      <c r="L2640" s="4">
        <f t="array" ref="L2640">IF(ISERROR(INDEX(Table45[[#All],[Out-of-school adolescents (%) - lower secondary]],MATCH(MAX(IF(Table45[[#All],[Country]]=B2640,Table45[[#All],[Year]],0)),IF(Table45[[#All],[Country]]=B2640,Table45[[#All],[Year]],"")))),"",INDEX(Table45[[#All],[Out-of-school adolescents (%) - lower secondary]],MATCH(MAX(IF(Table45[[#All],[Country]]=B2640,Table45[[#All],[Year]],0)),IF(Table45[[#All],[Country]]=B2640,Table45[[#All],[Year]],"")))*100)</f>
        <v>28.21574</v>
      </c>
      <c r="M2640" s="4">
        <f t="shared" si="87"/>
        <v>41.239400000000003</v>
      </c>
    </row>
    <row r="2641" spans="1:13" ht="30.6" x14ac:dyDescent="0.25">
      <c r="A2641" s="2" t="s">
        <v>202</v>
      </c>
      <c r="B2641" s="2" t="s">
        <v>120</v>
      </c>
      <c r="C2641" s="3">
        <v>40.816229999999997</v>
      </c>
      <c r="D2641" s="3"/>
      <c r="E2641" s="3"/>
      <c r="F2641" s="3"/>
      <c r="G2641" s="3"/>
      <c r="H2641" s="3"/>
      <c r="I2641" s="3"/>
      <c r="J2641" s="3">
        <f t="shared" si="86"/>
        <v>40.816229999999997</v>
      </c>
      <c r="K2641" s="3" t="str">
        <f t="array" ref="K2641">INDEX($J$3:$J$4464,MATCH(B2641&amp;"Rate of out-of-school adolescents of lower secondary school age, male (household survey data) (%)",$B$3:$B$4464&amp;$A$3:$A$4464,0))</f>
        <v/>
      </c>
      <c r="L2641" s="3" t="str">
        <f t="array" ref="L2641">IF(ISERROR(INDEX(Table45[[#All],[Out-of-school adolescents (%) - lower secondary]],MATCH(MAX(IF(Table45[[#All],[Country]]=B2641,Table45[[#All],[Year]],0)),IF(Table45[[#All],[Country]]=B2641,Table45[[#All],[Year]],"")))),"",INDEX(Table45[[#All],[Out-of-school adolescents (%) - lower secondary]],MATCH(MAX(IF(Table45[[#All],[Country]]=B2641,Table45[[#All],[Year]],0)),IF(Table45[[#All],[Country]]=B2641,Table45[[#All],[Year]],"")))*100)</f>
        <v/>
      </c>
      <c r="M2641" s="3">
        <f t="shared" si="87"/>
        <v>40.816229999999997</v>
      </c>
    </row>
    <row r="2642" spans="1:13" ht="30.6" x14ac:dyDescent="0.25">
      <c r="A2642" s="2" t="s">
        <v>202</v>
      </c>
      <c r="B2642" s="2" t="s">
        <v>121</v>
      </c>
      <c r="C2642" s="4"/>
      <c r="D2642" s="4"/>
      <c r="E2642" s="4"/>
      <c r="F2642" s="4"/>
      <c r="G2642" s="4"/>
      <c r="H2642" s="4"/>
      <c r="I2642" s="4"/>
      <c r="J2642" s="4" t="str">
        <f t="shared" si="86"/>
        <v/>
      </c>
      <c r="K2642" s="4">
        <f t="array" ref="K2642">INDEX($J$3:$J$4464,MATCH(B2642&amp;"Rate of out-of-school adolescents of lower secondary school age, male (household survey data) (%)",$B$3:$B$4464&amp;$A$3:$A$4464,0))</f>
        <v>12.729369999999999</v>
      </c>
      <c r="L2642" s="4">
        <f t="array" ref="L2642">IF(ISERROR(INDEX(Table45[[#All],[Out-of-school adolescents (%) - lower secondary]],MATCH(MAX(IF(Table45[[#All],[Country]]=B2642,Table45[[#All],[Year]],0)),IF(Table45[[#All],[Country]]=B2642,Table45[[#All],[Year]],"")))),"",INDEX(Table45[[#All],[Out-of-school adolescents (%) - lower secondary]],MATCH(MAX(IF(Table45[[#All],[Country]]=B2642,Table45[[#All],[Year]],0)),IF(Table45[[#All],[Country]]=B2642,Table45[[#All],[Year]],"")))*100)</f>
        <v>12.563859999999998</v>
      </c>
      <c r="M2642" s="4">
        <f t="shared" si="87"/>
        <v>12.729369999999999</v>
      </c>
    </row>
    <row r="2643" spans="1:13" ht="30.6" x14ac:dyDescent="0.25">
      <c r="A2643" s="2" t="s">
        <v>202</v>
      </c>
      <c r="B2643" s="2" t="s">
        <v>122</v>
      </c>
      <c r="C2643" s="3"/>
      <c r="D2643" s="3"/>
      <c r="E2643" s="3"/>
      <c r="F2643" s="3"/>
      <c r="G2643" s="3">
        <v>13.36406</v>
      </c>
      <c r="H2643" s="3"/>
      <c r="I2643" s="3"/>
      <c r="J2643" s="3">
        <f t="shared" si="86"/>
        <v>13.36406</v>
      </c>
      <c r="K2643" s="3" t="str">
        <f t="array" ref="K2643">INDEX($J$3:$J$4464,MATCH(B2643&amp;"Rate of out-of-school adolescents of lower secondary school age, male (household survey data) (%)",$B$3:$B$4464&amp;$A$3:$A$4464,0))</f>
        <v/>
      </c>
      <c r="L2643" s="3" t="str">
        <f t="array" ref="L2643">IF(ISERROR(INDEX(Table45[[#All],[Out-of-school adolescents (%) - lower secondary]],MATCH(MAX(IF(Table45[[#All],[Country]]=B2643,Table45[[#All],[Year]],0)),IF(Table45[[#All],[Country]]=B2643,Table45[[#All],[Year]],"")))),"",INDEX(Table45[[#All],[Out-of-school adolescents (%) - lower secondary]],MATCH(MAX(IF(Table45[[#All],[Country]]=B2643,Table45[[#All],[Year]],0)),IF(Table45[[#All],[Country]]=B2643,Table45[[#All],[Year]],"")))*100)</f>
        <v/>
      </c>
      <c r="M2643" s="3">
        <f t="shared" si="87"/>
        <v>13.36406</v>
      </c>
    </row>
    <row r="2644" spans="1:13" ht="30.6" x14ac:dyDescent="0.25">
      <c r="A2644" s="2" t="s">
        <v>202</v>
      </c>
      <c r="B2644" s="2" t="s">
        <v>123</v>
      </c>
      <c r="C2644" s="4"/>
      <c r="D2644" s="4"/>
      <c r="E2644" s="4"/>
      <c r="F2644" s="4"/>
      <c r="G2644" s="4"/>
      <c r="H2644" s="4"/>
      <c r="I2644" s="4">
        <v>14.773070000000001</v>
      </c>
      <c r="J2644" s="4">
        <f t="shared" si="86"/>
        <v>14.773070000000001</v>
      </c>
      <c r="K2644" s="4">
        <f t="array" ref="K2644">INDEX($J$3:$J$4464,MATCH(B2644&amp;"Rate of out-of-school adolescents of lower secondary school age, male (household survey data) (%)",$B$3:$B$4464&amp;$A$3:$A$4464,0))</f>
        <v>4.7630699999999999</v>
      </c>
      <c r="L2644" s="4">
        <f t="array" ref="L2644">IF(ISERROR(INDEX(Table45[[#All],[Out-of-school adolescents (%) - lower secondary]],MATCH(MAX(IF(Table45[[#All],[Country]]=B2644,Table45[[#All],[Year]],0)),IF(Table45[[#All],[Country]]=B2644,Table45[[#All],[Year]],"")))),"",INDEX(Table45[[#All],[Out-of-school adolescents (%) - lower secondary]],MATCH(MAX(IF(Table45[[#All],[Country]]=B2644,Table45[[#All],[Year]],0)),IF(Table45[[#All],[Country]]=B2644,Table45[[#All],[Year]],"")))*100)</f>
        <v>3.6423100000000002</v>
      </c>
      <c r="M2644" s="4">
        <f t="shared" si="87"/>
        <v>14.773070000000001</v>
      </c>
    </row>
    <row r="2645" spans="1:13" ht="30.6" x14ac:dyDescent="0.25">
      <c r="A2645" s="2" t="s">
        <v>202</v>
      </c>
      <c r="B2645" s="2" t="s">
        <v>124</v>
      </c>
      <c r="C2645" s="3">
        <v>1.90154</v>
      </c>
      <c r="D2645" s="3">
        <v>0.60023000000000004</v>
      </c>
      <c r="E2645" s="3"/>
      <c r="F2645" s="3"/>
      <c r="G2645" s="3"/>
      <c r="H2645" s="3"/>
      <c r="I2645" s="3"/>
      <c r="J2645" s="3">
        <f t="shared" si="86"/>
        <v>0.60023000000000004</v>
      </c>
      <c r="K2645" s="3" t="str">
        <f t="array" ref="K2645">INDEX($J$3:$J$4464,MATCH(B2645&amp;"Rate of out-of-school adolescents of lower secondary school age, male (household survey data) (%)",$B$3:$B$4464&amp;$A$3:$A$4464,0))</f>
        <v/>
      </c>
      <c r="L2645" s="3" t="str">
        <f t="array" ref="L2645">IF(ISBLANK(INDEX(Table45[[#All],[Out-of-school adolescents (%) - lower secondary]],MATCH(MAX(IF(Table45[[#All],[Country]]=B2645,Table45[[#All],[Year]],0)),IF(Table45[[#All],[Country]]=B2645,Table45[[#All],[Year]],"")))),"",INDEX(Table45[[#All],[Out-of-school adolescents (%) - lower secondary]],MATCH(MAX(IF(Table45[[#All],[Country]]=B2645,Table45[[#All],[Year]],0)),IF(Table45[[#All],[Country]]=B2645,Table45[[#All],[Year]],"")))*100)</f>
        <v/>
      </c>
      <c r="M2645" s="3">
        <f t="shared" si="87"/>
        <v>0.60023000000000004</v>
      </c>
    </row>
    <row r="2646" spans="1:13" ht="30.6" x14ac:dyDescent="0.25">
      <c r="A2646" s="2" t="s">
        <v>202</v>
      </c>
      <c r="B2646" s="2" t="s">
        <v>125</v>
      </c>
      <c r="C2646" s="4">
        <v>0.12001000000000001</v>
      </c>
      <c r="D2646" s="4"/>
      <c r="E2646" s="4">
        <v>0.19641</v>
      </c>
      <c r="F2646" s="4">
        <v>1.5358099999999999</v>
      </c>
      <c r="G2646" s="4">
        <v>1.71577</v>
      </c>
      <c r="H2646" s="4">
        <v>1.98106</v>
      </c>
      <c r="I2646" s="4"/>
      <c r="J2646" s="4">
        <f t="shared" si="86"/>
        <v>1.98106</v>
      </c>
      <c r="K2646" s="4" t="str">
        <f t="array" ref="K2646">INDEX($J$3:$J$4464,MATCH(B2646&amp;"Rate of out-of-school adolescents of lower secondary school age, male (household survey data) (%)",$B$3:$B$4464&amp;$A$3:$A$4464,0))</f>
        <v/>
      </c>
      <c r="L2646" s="4" t="str">
        <f t="array" ref="L2646">IF(ISERROR(INDEX(Table45[[#All],[Out-of-school adolescents (%) - lower secondary]],MATCH(MAX(IF(Table45[[#All],[Country]]=B2646,Table45[[#All],[Year]],0)),IF(Table45[[#All],[Country]]=B2646,Table45[[#All],[Year]],"")))),"",INDEX(Table45[[#All],[Out-of-school adolescents (%) - lower secondary]],MATCH(MAX(IF(Table45[[#All],[Country]]=B2646,Table45[[#All],[Year]],0)),IF(Table45[[#All],[Country]]=B2646,Table45[[#All],[Year]],"")))*100)</f>
        <v/>
      </c>
      <c r="M2646" s="4">
        <f t="shared" si="87"/>
        <v>1.98106</v>
      </c>
    </row>
    <row r="2647" spans="1:13" ht="30.6" x14ac:dyDescent="0.25">
      <c r="A2647" s="2" t="s">
        <v>202</v>
      </c>
      <c r="B2647" s="2" t="s">
        <v>126</v>
      </c>
      <c r="C2647" s="3">
        <v>13.287369999999999</v>
      </c>
      <c r="D2647" s="3"/>
      <c r="E2647" s="3"/>
      <c r="F2647" s="3"/>
      <c r="G2647" s="3"/>
      <c r="H2647" s="3"/>
      <c r="I2647" s="3"/>
      <c r="J2647" s="3">
        <f t="shared" si="86"/>
        <v>13.287369999999999</v>
      </c>
      <c r="K2647" s="3" t="str">
        <f t="array" ref="K2647">INDEX($J$3:$J$4464,MATCH(B2647&amp;"Rate of out-of-school adolescents of lower secondary school age, male (household survey data) (%)",$B$3:$B$4464&amp;$A$3:$A$4464,0))</f>
        <v/>
      </c>
      <c r="L2647" s="3" t="str">
        <f t="array" ref="L2647">IF(ISERROR(INDEX(Table45[[#All],[Out-of-school adolescents (%) - lower secondary]],MATCH(MAX(IF(Table45[[#All],[Country]]=B2647,Table45[[#All],[Year]],0)),IF(Table45[[#All],[Country]]=B2647,Table45[[#All],[Year]],"")))),"",INDEX(Table45[[#All],[Out-of-school adolescents (%) - lower secondary]],MATCH(MAX(IF(Table45[[#All],[Country]]=B2647,Table45[[#All],[Year]],0)),IF(Table45[[#All],[Country]]=B2647,Table45[[#All],[Year]],"")))*100)</f>
        <v/>
      </c>
      <c r="M2647" s="3">
        <f t="shared" si="87"/>
        <v>13.287369999999999</v>
      </c>
    </row>
    <row r="2648" spans="1:13" ht="30.6" x14ac:dyDescent="0.25">
      <c r="A2648" s="2" t="s">
        <v>202</v>
      </c>
      <c r="B2648" s="2" t="s">
        <v>127</v>
      </c>
      <c r="C2648" s="4">
        <v>75.016050000000007</v>
      </c>
      <c r="D2648" s="4">
        <v>75.301220000000001</v>
      </c>
      <c r="E2648" s="4"/>
      <c r="F2648" s="4"/>
      <c r="G2648" s="4">
        <v>65.983199999999997</v>
      </c>
      <c r="H2648" s="4">
        <v>63.73574</v>
      </c>
      <c r="I2648" s="4"/>
      <c r="J2648" s="4">
        <f t="shared" si="86"/>
        <v>63.73574</v>
      </c>
      <c r="K2648" s="4">
        <f t="array" ref="K2648">INDEX($J$3:$J$4464,MATCH(B2648&amp;"Rate of out-of-school adolescents of lower secondary school age, male (household survey data) (%)",$B$3:$B$4464&amp;$A$3:$A$4464,0))</f>
        <v>68.565179999999998</v>
      </c>
      <c r="L2648" s="4">
        <f t="array" ref="L2648">IF(ISERROR(INDEX(Table45[[#All],[Out-of-school adolescents (%) - lower secondary]],MATCH(MAX(IF(Table45[[#All],[Country]]=B2648,Table45[[#All],[Year]],0)),IF(Table45[[#All],[Country]]=B2648,Table45[[#All],[Year]],"")))),"",INDEX(Table45[[#All],[Out-of-school adolescents (%) - lower secondary]],MATCH(MAX(IF(Table45[[#All],[Country]]=B2648,Table45[[#All],[Year]],0)),IF(Table45[[#All],[Country]]=B2648,Table45[[#All],[Year]],"")))*100)</f>
        <v>68.735020000000006</v>
      </c>
      <c r="M2648" s="4">
        <f t="shared" si="87"/>
        <v>63.73574</v>
      </c>
    </row>
    <row r="2649" spans="1:13" ht="30.6" x14ac:dyDescent="0.25">
      <c r="A2649" s="2" t="s">
        <v>202</v>
      </c>
      <c r="B2649" s="2" t="s">
        <v>128</v>
      </c>
      <c r="C2649" s="3"/>
      <c r="D2649" s="3"/>
      <c r="E2649" s="3"/>
      <c r="F2649" s="3"/>
      <c r="G2649" s="3"/>
      <c r="H2649" s="3"/>
      <c r="I2649" s="3"/>
      <c r="J2649" s="3" t="str">
        <f t="shared" si="86"/>
        <v/>
      </c>
      <c r="K2649" s="3">
        <f t="array" ref="K2649">INDEX($J$3:$J$4464,MATCH(B2649&amp;"Rate of out-of-school adolescents of lower secondary school age, male (household survey data) (%)",$B$3:$B$4464&amp;$A$3:$A$4464,0))</f>
        <v>25.101929999999999</v>
      </c>
      <c r="L2649" s="3">
        <f t="array" ref="L2649">IF(ISERROR(INDEX(Table45[[#All],[Out-of-school adolescents (%) - lower secondary]],MATCH(MAX(IF(Table45[[#All],[Country]]=B2649,Table45[[#All],[Year]],0)),IF(Table45[[#All],[Country]]=B2649,Table45[[#All],[Year]],"")))),"",INDEX(Table45[[#All],[Out-of-school adolescents (%) - lower secondary]],MATCH(MAX(IF(Table45[[#All],[Country]]=B2649,Table45[[#All],[Year]],0)),IF(Table45[[#All],[Country]]=B2649,Table45[[#All],[Year]],"")))*100)</f>
        <v>24.93863</v>
      </c>
      <c r="M2649" s="3">
        <f t="shared" si="87"/>
        <v>25.101929999999999</v>
      </c>
    </row>
    <row r="2650" spans="1:13" ht="30.6" x14ac:dyDescent="0.25">
      <c r="A2650" s="2" t="s">
        <v>202</v>
      </c>
      <c r="B2650" s="2" t="s">
        <v>129</v>
      </c>
      <c r="C2650" s="4"/>
      <c r="D2650" s="4"/>
      <c r="E2650" s="4"/>
      <c r="F2650" s="4">
        <v>1.23247</v>
      </c>
      <c r="G2650" s="4">
        <v>0.60868999999999995</v>
      </c>
      <c r="H2650" s="4"/>
      <c r="I2650" s="4"/>
      <c r="J2650" s="4">
        <f t="shared" si="86"/>
        <v>0.60868999999999995</v>
      </c>
      <c r="K2650" s="4" t="str">
        <f t="array" ref="K2650">INDEX($J$3:$J$4464,MATCH(B2650&amp;"Rate of out-of-school adolescents of lower secondary school age, male (household survey data) (%)",$B$3:$B$4464&amp;$A$3:$A$4464,0))</f>
        <v/>
      </c>
      <c r="L2650" s="4" t="str">
        <f t="array" ref="L2650">IF(ISBLANK(INDEX(Table45[[#All],[Out-of-school adolescents (%) - lower secondary]],MATCH(MAX(IF(Table45[[#All],[Country]]=B2650,Table45[[#All],[Year]],0)),IF(Table45[[#All],[Country]]=B2650,Table45[[#All],[Year]],"")))),"",INDEX(Table45[[#All],[Out-of-school adolescents (%) - lower secondary]],MATCH(MAX(IF(Table45[[#All],[Country]]=B2650,Table45[[#All],[Year]],0)),IF(Table45[[#All],[Country]]=B2650,Table45[[#All],[Year]],"")))*100)</f>
        <v/>
      </c>
      <c r="M2650" s="4">
        <f t="shared" si="87"/>
        <v>0.60868999999999995</v>
      </c>
    </row>
    <row r="2651" spans="1:13" ht="30.6" x14ac:dyDescent="0.25">
      <c r="A2651" s="2" t="s">
        <v>202</v>
      </c>
      <c r="B2651" s="2" t="s">
        <v>130</v>
      </c>
      <c r="C2651" s="3"/>
      <c r="D2651" s="3">
        <v>4.1511800000000001</v>
      </c>
      <c r="E2651" s="3">
        <v>7.8111800000000002</v>
      </c>
      <c r="F2651" s="3"/>
      <c r="G2651" s="3"/>
      <c r="H2651" s="3"/>
      <c r="I2651" s="3"/>
      <c r="J2651" s="3">
        <f t="shared" si="86"/>
        <v>7.8111800000000002</v>
      </c>
      <c r="K2651" s="3" t="str">
        <f t="array" ref="K2651">INDEX($J$3:$J$4464,MATCH(B2651&amp;"Rate of out-of-school adolescents of lower secondary school age, male (household survey data) (%)",$B$3:$B$4464&amp;$A$3:$A$4464,0))</f>
        <v/>
      </c>
      <c r="L2651" s="3" t="str">
        <f t="array" ref="L2651">IF(ISERROR(INDEX(Table45[[#All],[Out-of-school adolescents (%) - lower secondary]],MATCH(MAX(IF(Table45[[#All],[Country]]=B2651,Table45[[#All],[Year]],0)),IF(Table45[[#All],[Country]]=B2651,Table45[[#All],[Year]],"")))),"",INDEX(Table45[[#All],[Out-of-school adolescents (%) - lower secondary]],MATCH(MAX(IF(Table45[[#All],[Country]]=B2651,Table45[[#All],[Year]],0)),IF(Table45[[#All],[Country]]=B2651,Table45[[#All],[Year]],"")))*100)</f>
        <v/>
      </c>
      <c r="M2651" s="3">
        <f t="shared" si="87"/>
        <v>7.8111800000000002</v>
      </c>
    </row>
    <row r="2652" spans="1:13" ht="30.6" x14ac:dyDescent="0.25">
      <c r="A2652" s="2" t="s">
        <v>202</v>
      </c>
      <c r="B2652" s="2" t="s">
        <v>131</v>
      </c>
      <c r="C2652" s="4"/>
      <c r="D2652" s="4">
        <v>50.191299999999998</v>
      </c>
      <c r="E2652" s="4">
        <v>47.320439999999998</v>
      </c>
      <c r="F2652" s="4">
        <v>45.634889999999999</v>
      </c>
      <c r="G2652" s="4">
        <v>42.87135</v>
      </c>
      <c r="H2652" s="4">
        <v>42.025869999999998</v>
      </c>
      <c r="I2652" s="4"/>
      <c r="J2652" s="4">
        <f t="shared" si="86"/>
        <v>42.025869999999998</v>
      </c>
      <c r="K2652" s="4">
        <f t="array" ref="K2652">INDEX($J$3:$J$4464,MATCH(B2652&amp;"Rate of out-of-school adolescents of lower secondary school age, male (household survey data) (%)",$B$3:$B$4464&amp;$A$3:$A$4464,0))</f>
        <v>23.357759999999999</v>
      </c>
      <c r="L2652" s="4">
        <f t="array" ref="L2652">IF(ISERROR(INDEX(Table45[[#All],[Out-of-school adolescents (%) - lower secondary]],MATCH(MAX(IF(Table45[[#All],[Country]]=B2652,Table45[[#All],[Year]],0)),IF(Table45[[#All],[Country]]=B2652,Table45[[#All],[Year]],"")))),"",INDEX(Table45[[#All],[Out-of-school adolescents (%) - lower secondary]],MATCH(MAX(IF(Table45[[#All],[Country]]=B2652,Table45[[#All],[Year]],0)),IF(Table45[[#All],[Country]]=B2652,Table45[[#All],[Year]],"")))*100)</f>
        <v>22.849740000000001</v>
      </c>
      <c r="M2652" s="4">
        <f t="shared" si="87"/>
        <v>42.025869999999998</v>
      </c>
    </row>
    <row r="2653" spans="1:13" ht="30.6" x14ac:dyDescent="0.25">
      <c r="A2653" s="2" t="s">
        <v>202</v>
      </c>
      <c r="B2653" s="2" t="s">
        <v>132</v>
      </c>
      <c r="C2653" s="3"/>
      <c r="D2653" s="3"/>
      <c r="E2653" s="3"/>
      <c r="F2653" s="3"/>
      <c r="G2653" s="3"/>
      <c r="H2653" s="3"/>
      <c r="I2653" s="3">
        <v>20.377359999999999</v>
      </c>
      <c r="J2653" s="3">
        <f t="shared" si="86"/>
        <v>20.377359999999999</v>
      </c>
      <c r="K2653" s="3" t="str">
        <f t="array" ref="K2653">INDEX($J$3:$J$4464,MATCH(B2653&amp;"Rate of out-of-school adolescents of lower secondary school age, male (household survey data) (%)",$B$3:$B$4464&amp;$A$3:$A$4464,0))</f>
        <v/>
      </c>
      <c r="L2653" s="3" t="str">
        <f t="array" ref="L2653">IF(ISERROR(INDEX(Table45[[#All],[Out-of-school adolescents (%) - lower secondary]],MATCH(MAX(IF(Table45[[#All],[Country]]=B2653,Table45[[#All],[Year]],0)),IF(Table45[[#All],[Country]]=B2653,Table45[[#All],[Year]],"")))),"",INDEX(Table45[[#All],[Out-of-school adolescents (%) - lower secondary]],MATCH(MAX(IF(Table45[[#All],[Country]]=B2653,Table45[[#All],[Year]],0)),IF(Table45[[#All],[Country]]=B2653,Table45[[#All],[Year]],"")))*100)</f>
        <v/>
      </c>
      <c r="M2653" s="3">
        <f t="shared" si="87"/>
        <v>20.377359999999999</v>
      </c>
    </row>
    <row r="2654" spans="1:13" ht="30.6" x14ac:dyDescent="0.25">
      <c r="A2654" s="2" t="s">
        <v>202</v>
      </c>
      <c r="B2654" s="2" t="s">
        <v>133</v>
      </c>
      <c r="C2654" s="4">
        <v>14.63096</v>
      </c>
      <c r="D2654" s="4">
        <v>17.57883</v>
      </c>
      <c r="E2654" s="4">
        <v>16.88541</v>
      </c>
      <c r="F2654" s="4">
        <v>16.40831</v>
      </c>
      <c r="G2654" s="4">
        <v>15.53463</v>
      </c>
      <c r="H2654" s="4">
        <v>13.82821</v>
      </c>
      <c r="I2654" s="4"/>
      <c r="J2654" s="4">
        <f t="shared" si="86"/>
        <v>13.82821</v>
      </c>
      <c r="K2654" s="4">
        <f t="array" ref="K2654">INDEX($J$3:$J$4464,MATCH(B2654&amp;"Rate of out-of-school adolescents of lower secondary school age, male (household survey data) (%)",$B$3:$B$4464&amp;$A$3:$A$4464,0))</f>
        <v>7.5193899999999996</v>
      </c>
      <c r="L2654" s="4">
        <f t="array" ref="L2654">IF(ISERROR(INDEX(Table45[[#All],[Out-of-school adolescents (%) - lower secondary]],MATCH(MAX(IF(Table45[[#All],[Country]]=B2654,Table45[[#All],[Year]],0)),IF(Table45[[#All],[Country]]=B2654,Table45[[#All],[Year]],"")))),"",INDEX(Table45[[#All],[Out-of-school adolescents (%) - lower secondary]],MATCH(MAX(IF(Table45[[#All],[Country]]=B2654,Table45[[#All],[Year]],0)),IF(Table45[[#All],[Country]]=B2654,Table45[[#All],[Year]],"")))*100)</f>
        <v>9.3329800000000009</v>
      </c>
      <c r="M2654" s="4">
        <f t="shared" si="87"/>
        <v>13.82821</v>
      </c>
    </row>
    <row r="2655" spans="1:13" ht="30.6" x14ac:dyDescent="0.25">
      <c r="A2655" s="2" t="s">
        <v>202</v>
      </c>
      <c r="B2655" s="2" t="s">
        <v>134</v>
      </c>
      <c r="C2655" s="3">
        <v>10.755269999999999</v>
      </c>
      <c r="D2655" s="3">
        <v>12.95326</v>
      </c>
      <c r="E2655" s="3">
        <v>11.521430000000001</v>
      </c>
      <c r="F2655" s="3"/>
      <c r="G2655" s="3"/>
      <c r="H2655" s="3"/>
      <c r="I2655" s="3"/>
      <c r="J2655" s="3">
        <f t="shared" si="86"/>
        <v>11.521430000000001</v>
      </c>
      <c r="K2655" s="3" t="str">
        <f t="array" ref="K2655">INDEX($J$3:$J$4464,MATCH(B2655&amp;"Rate of out-of-school adolescents of lower secondary school age, male (household survey data) (%)",$B$3:$B$4464&amp;$A$3:$A$4464,0))</f>
        <v/>
      </c>
      <c r="L2655" s="3">
        <f t="array" ref="L2655">IF(ISERROR(INDEX(Table45[[#All],[Out-of-school adolescents (%) - lower secondary]],MATCH(MAX(IF(Table45[[#All],[Country]]=B2655,Table45[[#All],[Year]],0)),IF(Table45[[#All],[Country]]=B2655,Table45[[#All],[Year]],"")))),"",INDEX(Table45[[#All],[Out-of-school adolescents (%) - lower secondary]],MATCH(MAX(IF(Table45[[#All],[Country]]=B2655,Table45[[#All],[Year]],0)),IF(Table45[[#All],[Country]]=B2655,Table45[[#All],[Year]],"")))*100)</f>
        <v>4.6051399999999996</v>
      </c>
      <c r="M2655" s="3">
        <f t="shared" si="87"/>
        <v>11.521430000000001</v>
      </c>
    </row>
    <row r="2656" spans="1:13" ht="30.6" x14ac:dyDescent="0.25">
      <c r="A2656" s="2" t="s">
        <v>202</v>
      </c>
      <c r="B2656" s="2" t="s">
        <v>135</v>
      </c>
      <c r="C2656" s="4"/>
      <c r="D2656" s="4"/>
      <c r="E2656" s="4"/>
      <c r="F2656" s="4"/>
      <c r="G2656" s="4"/>
      <c r="H2656" s="4"/>
      <c r="I2656" s="4"/>
      <c r="J2656" s="4" t="str">
        <f t="shared" si="86"/>
        <v/>
      </c>
      <c r="K2656" s="4" t="str">
        <f t="array" ref="K2656">INDEX($J$3:$J$4464,MATCH(B2656&amp;"Rate of out-of-school adolescents of lower secondary school age, male (household survey data) (%)",$B$3:$B$4464&amp;$A$3:$A$4464,0))</f>
        <v/>
      </c>
      <c r="L2656" s="4" t="str">
        <f t="array" ref="L2656">IF(ISERROR(INDEX(Table45[[#All],[Out-of-school adolescents (%) - lower secondary]],MATCH(MAX(IF(Table45[[#All],[Country]]=B2656,Table45[[#All],[Year]],0)),IF(Table45[[#All],[Country]]=B2656,Table45[[#All],[Year]],"")))),"",INDEX(Table45[[#All],[Out-of-school adolescents (%) - lower secondary]],MATCH(MAX(IF(Table45[[#All],[Country]]=B2656,Table45[[#All],[Year]],0)),IF(Table45[[#All],[Country]]=B2656,Table45[[#All],[Year]],"")))*100)</f>
        <v/>
      </c>
      <c r="M2656" s="4" t="str">
        <f t="shared" si="87"/>
        <v/>
      </c>
    </row>
    <row r="2657" spans="1:13" ht="30.6" x14ac:dyDescent="0.25">
      <c r="A2657" s="2" t="s">
        <v>202</v>
      </c>
      <c r="B2657" s="2" t="s">
        <v>136</v>
      </c>
      <c r="C2657" s="3">
        <v>12.32405</v>
      </c>
      <c r="D2657" s="3">
        <v>13.93839</v>
      </c>
      <c r="E2657" s="3">
        <v>4.0275600000000003</v>
      </c>
      <c r="F2657" s="3"/>
      <c r="G2657" s="3"/>
      <c r="H2657" s="3"/>
      <c r="I2657" s="3"/>
      <c r="J2657" s="3">
        <f t="shared" si="86"/>
        <v>4.0275600000000003</v>
      </c>
      <c r="K2657" s="3" t="str">
        <f t="array" ref="K2657">INDEX($J$3:$J$4464,MATCH(B2657&amp;"Rate of out-of-school adolescents of lower secondary school age, male (household survey data) (%)",$B$3:$B$4464&amp;$A$3:$A$4464,0))</f>
        <v/>
      </c>
      <c r="L2657" s="3" t="str">
        <f t="array" ref="L2657">IF(ISERROR(INDEX(Table45[[#All],[Out-of-school adolescents (%) - lower secondary]],MATCH(MAX(IF(Table45[[#All],[Country]]=B2657,Table45[[#All],[Year]],0)),IF(Table45[[#All],[Country]]=B2657,Table45[[#All],[Year]],"")))),"",INDEX(Table45[[#All],[Out-of-school adolescents (%) - lower secondary]],MATCH(MAX(IF(Table45[[#All],[Country]]=B2657,Table45[[#All],[Year]],0)),IF(Table45[[#All],[Country]]=B2657,Table45[[#All],[Year]],"")))*100)</f>
        <v/>
      </c>
      <c r="M2657" s="3">
        <f t="shared" si="87"/>
        <v>4.0275600000000003</v>
      </c>
    </row>
    <row r="2658" spans="1:13" ht="30.6" x14ac:dyDescent="0.25">
      <c r="A2658" s="2" t="s">
        <v>202</v>
      </c>
      <c r="B2658" s="2" t="s">
        <v>137</v>
      </c>
      <c r="C2658" s="4"/>
      <c r="D2658" s="4">
        <v>2.8648400000000001</v>
      </c>
      <c r="E2658" s="4">
        <v>9.5001200000000008</v>
      </c>
      <c r="F2658" s="4">
        <v>5.8833599999999997</v>
      </c>
      <c r="G2658" s="4">
        <v>9.05701</v>
      </c>
      <c r="H2658" s="4">
        <v>10.54998</v>
      </c>
      <c r="I2658" s="4"/>
      <c r="J2658" s="4">
        <f t="shared" si="86"/>
        <v>10.54998</v>
      </c>
      <c r="K2658" s="4" t="str">
        <f t="array" ref="K2658">INDEX($J$3:$J$4464,MATCH(B2658&amp;"Rate of out-of-school adolescents of lower secondary school age, male (household survey data) (%)",$B$3:$B$4464&amp;$A$3:$A$4464,0))</f>
        <v/>
      </c>
      <c r="L2658" s="4">
        <f t="array" ref="L2658">IF(ISERROR(INDEX(Table45[[#All],[Out-of-school adolescents (%) - lower secondary]],MATCH(MAX(IF(Table45[[#All],[Country]]=B2658,Table45[[#All],[Year]],0)),IF(Table45[[#All],[Country]]=B2658,Table45[[#All],[Year]],"")))),"",INDEX(Table45[[#All],[Out-of-school adolescents (%) - lower secondary]],MATCH(MAX(IF(Table45[[#All],[Country]]=B2658,Table45[[#All],[Year]],0)),IF(Table45[[#All],[Country]]=B2658,Table45[[#All],[Year]],"")))*100)</f>
        <v>5.6684999999999999</v>
      </c>
      <c r="M2658" s="4">
        <f t="shared" si="87"/>
        <v>10.54998</v>
      </c>
    </row>
    <row r="2659" spans="1:13" ht="30.6" x14ac:dyDescent="0.25">
      <c r="A2659" s="2" t="s">
        <v>202</v>
      </c>
      <c r="B2659" s="2" t="s">
        <v>138</v>
      </c>
      <c r="C2659" s="3"/>
      <c r="D2659" s="3"/>
      <c r="E2659" s="3"/>
      <c r="F2659" s="3">
        <v>6.9770300000000001</v>
      </c>
      <c r="G2659" s="3"/>
      <c r="H2659" s="3"/>
      <c r="I2659" s="3"/>
      <c r="J2659" s="3">
        <f t="shared" si="86"/>
        <v>6.9770300000000001</v>
      </c>
      <c r="K2659" s="3" t="str">
        <f t="array" ref="K2659">INDEX($J$3:$J$4464,MATCH(B2659&amp;"Rate of out-of-school adolescents of lower secondary school age, male (household survey data) (%)",$B$3:$B$4464&amp;$A$3:$A$4464,0))</f>
        <v/>
      </c>
      <c r="L2659" s="3" t="str">
        <f t="array" ref="L2659">IF(ISBLANK(INDEX(Table45[[#All],[Out-of-school adolescents (%) - lower secondary]],MATCH(MAX(IF(Table45[[#All],[Country]]=B2659,Table45[[#All],[Year]],0)),IF(Table45[[#All],[Country]]=B2659,Table45[[#All],[Year]],"")))),"",INDEX(Table45[[#All],[Out-of-school adolescents (%) - lower secondary]],MATCH(MAX(IF(Table45[[#All],[Country]]=B2659,Table45[[#All],[Year]],0)),IF(Table45[[#All],[Country]]=B2659,Table45[[#All],[Year]],"")))*100)</f>
        <v/>
      </c>
      <c r="M2659" s="3">
        <f t="shared" si="87"/>
        <v>6.9770300000000001</v>
      </c>
    </row>
    <row r="2660" spans="1:13" ht="30.6" x14ac:dyDescent="0.25">
      <c r="A2660" s="2" t="s">
        <v>202</v>
      </c>
      <c r="B2660" s="2" t="s">
        <v>139</v>
      </c>
      <c r="C2660" s="4">
        <v>6.5788599999999997</v>
      </c>
      <c r="D2660" s="4">
        <v>6.1643999999999997</v>
      </c>
      <c r="E2660" s="4">
        <v>5.1132900000000001</v>
      </c>
      <c r="F2660" s="4">
        <v>4.6308999999999996</v>
      </c>
      <c r="G2660" s="4">
        <v>3.9724400000000002</v>
      </c>
      <c r="H2660" s="4"/>
      <c r="I2660" s="4"/>
      <c r="J2660" s="4">
        <f t="shared" si="86"/>
        <v>3.9724400000000002</v>
      </c>
      <c r="K2660" s="4" t="str">
        <f t="array" ref="K2660">INDEX($J$3:$J$4464,MATCH(B2660&amp;"Rate of out-of-school adolescents of lower secondary school age, male (household survey data) (%)",$B$3:$B$4464&amp;$A$3:$A$4464,0))</f>
        <v/>
      </c>
      <c r="L2660" s="4" t="str">
        <f t="array" ref="L2660">IF(ISBLANK(INDEX(Table45[[#All],[Out-of-school adolescents (%) - lower secondary]],MATCH(MAX(IF(Table45[[#All],[Country]]=B2660,Table45[[#All],[Year]],0)),IF(Table45[[#All],[Country]]=B2660,Table45[[#All],[Year]],"")))),"",INDEX(Table45[[#All],[Out-of-school adolescents (%) - lower secondary]],MATCH(MAX(IF(Table45[[#All],[Country]]=B2660,Table45[[#All],[Year]],0)),IF(Table45[[#All],[Country]]=B2660,Table45[[#All],[Year]],"")))*100)</f>
        <v/>
      </c>
      <c r="M2660" s="4">
        <f t="shared" si="87"/>
        <v>3.9724400000000002</v>
      </c>
    </row>
    <row r="2661" spans="1:13" ht="30.6" x14ac:dyDescent="0.25">
      <c r="A2661" s="2" t="s">
        <v>202</v>
      </c>
      <c r="B2661" s="2" t="s">
        <v>140</v>
      </c>
      <c r="C2661" s="3"/>
      <c r="D2661" s="3"/>
      <c r="E2661" s="3"/>
      <c r="F2661" s="3"/>
      <c r="G2661" s="3"/>
      <c r="H2661" s="3"/>
      <c r="I2661" s="3"/>
      <c r="J2661" s="3" t="str">
        <f t="shared" si="86"/>
        <v/>
      </c>
      <c r="K2661" s="3" t="str">
        <f t="array" ref="K2661">INDEX($J$3:$J$4464,MATCH(B2661&amp;"Rate of out-of-school adolescents of lower secondary school age, male (household survey data) (%)",$B$3:$B$4464&amp;$A$3:$A$4464,0))</f>
        <v/>
      </c>
      <c r="L2661" s="3" t="str">
        <f t="array" ref="L2661">IF(ISBLANK(INDEX(Table45[[#All],[Out-of-school adolescents (%) - lower secondary]],MATCH(MAX(IF(Table45[[#All],[Country]]=B2661,Table45[[#All],[Year]],0)),IF(Table45[[#All],[Country]]=B2661,Table45[[#All],[Year]],"")))),"",INDEX(Table45[[#All],[Out-of-school adolescents (%) - lower secondary]],MATCH(MAX(IF(Table45[[#All],[Country]]=B2661,Table45[[#All],[Year]],0)),IF(Table45[[#All],[Country]]=B2661,Table45[[#All],[Year]],"")))*100)</f>
        <v/>
      </c>
      <c r="M2661" s="3" t="str">
        <f t="shared" si="87"/>
        <v/>
      </c>
    </row>
    <row r="2662" spans="1:13" ht="30.6" x14ac:dyDescent="0.25">
      <c r="A2662" s="2" t="s">
        <v>202</v>
      </c>
      <c r="B2662" s="2" t="s">
        <v>141</v>
      </c>
      <c r="C2662" s="4"/>
      <c r="D2662" s="4"/>
      <c r="E2662" s="4">
        <v>14.468500000000001</v>
      </c>
      <c r="F2662" s="4">
        <v>14.66677</v>
      </c>
      <c r="G2662" s="4">
        <v>10.84356</v>
      </c>
      <c r="H2662" s="4">
        <v>10.5223</v>
      </c>
      <c r="I2662" s="4"/>
      <c r="J2662" s="4">
        <f t="shared" si="86"/>
        <v>10.5223</v>
      </c>
      <c r="K2662" s="4" t="str">
        <f t="array" ref="K2662">INDEX($J$3:$J$4464,MATCH(B2662&amp;"Rate of out-of-school adolescents of lower secondary school age, male (household survey data) (%)",$B$3:$B$4464&amp;$A$3:$A$4464,0))</f>
        <v/>
      </c>
      <c r="L2662" s="4" t="str">
        <f t="array" ref="L2662">IF(ISERROR(INDEX(Table45[[#All],[Out-of-school adolescents (%) - lower secondary]],MATCH(MAX(IF(Table45[[#All],[Country]]=B2662,Table45[[#All],[Year]],0)),IF(Table45[[#All],[Country]]=B2662,Table45[[#All],[Year]],"")))),"",INDEX(Table45[[#All],[Out-of-school adolescents (%) - lower secondary]],MATCH(MAX(IF(Table45[[#All],[Country]]=B2662,Table45[[#All],[Year]],0)),IF(Table45[[#All],[Country]]=B2662,Table45[[#All],[Year]],"")))*100)</f>
        <v/>
      </c>
      <c r="M2662" s="4">
        <f t="shared" si="87"/>
        <v>10.5223</v>
      </c>
    </row>
    <row r="2663" spans="1:13" ht="30.6" x14ac:dyDescent="0.25">
      <c r="A2663" s="2" t="s">
        <v>202</v>
      </c>
      <c r="B2663" s="2" t="s">
        <v>142</v>
      </c>
      <c r="C2663" s="3">
        <v>0.86607000000000001</v>
      </c>
      <c r="D2663" s="3">
        <v>1.6957199999999999</v>
      </c>
      <c r="E2663" s="3">
        <v>0.37724999999999997</v>
      </c>
      <c r="F2663" s="3"/>
      <c r="G2663" s="3"/>
      <c r="H2663" s="3">
        <v>0.29219000000000001</v>
      </c>
      <c r="I2663" s="3"/>
      <c r="J2663" s="3">
        <f t="shared" si="86"/>
        <v>0.29219000000000001</v>
      </c>
      <c r="K2663" s="3" t="str">
        <f t="array" ref="K2663">INDEX($J$3:$J$4464,MATCH(B2663&amp;"Rate of out-of-school adolescents of lower secondary school age, male (household survey data) (%)",$B$3:$B$4464&amp;$A$3:$A$4464,0))</f>
        <v/>
      </c>
      <c r="L2663" s="3" t="str">
        <f t="array" ref="L2663">IF(ISERROR(INDEX(Table45[[#All],[Out-of-school adolescents (%) - lower secondary]],MATCH(MAX(IF(Table45[[#All],[Country]]=B2663,Table45[[#All],[Year]],0)),IF(Table45[[#All],[Country]]=B2663,Table45[[#All],[Year]],"")))),"",INDEX(Table45[[#All],[Out-of-school adolescents (%) - lower secondary]],MATCH(MAX(IF(Table45[[#All],[Country]]=B2663,Table45[[#All],[Year]],0)),IF(Table45[[#All],[Country]]=B2663,Table45[[#All],[Year]],"")))*100)</f>
        <v/>
      </c>
      <c r="M2663" s="3">
        <f t="shared" si="87"/>
        <v>0.29219000000000001</v>
      </c>
    </row>
    <row r="2664" spans="1:13" ht="30.6" x14ac:dyDescent="0.25">
      <c r="A2664" s="2" t="s">
        <v>202</v>
      </c>
      <c r="B2664" s="2" t="s">
        <v>143</v>
      </c>
      <c r="C2664" s="4">
        <v>11.92719</v>
      </c>
      <c r="D2664" s="4">
        <v>13.388629999999999</v>
      </c>
      <c r="E2664" s="4">
        <v>12.69412</v>
      </c>
      <c r="F2664" s="4">
        <v>13.91764</v>
      </c>
      <c r="G2664" s="4">
        <v>13.920249999999999</v>
      </c>
      <c r="H2664" s="4">
        <v>14.464779999999999</v>
      </c>
      <c r="I2664" s="4"/>
      <c r="J2664" s="4">
        <f t="shared" si="86"/>
        <v>14.464779999999999</v>
      </c>
      <c r="K2664" s="4" t="str">
        <f t="array" ref="K2664">INDEX($J$3:$J$4464,MATCH(B2664&amp;"Rate of out-of-school adolescents of lower secondary school age, male (household survey data) (%)",$B$3:$B$4464&amp;$A$3:$A$4464,0))</f>
        <v/>
      </c>
      <c r="L2664" s="4">
        <f t="array" ref="L2664">IF(ISERROR(INDEX(Table45[[#All],[Out-of-school adolescents (%) - lower secondary]],MATCH(MAX(IF(Table45[[#All],[Country]]=B2664,Table45[[#All],[Year]],0)),IF(Table45[[#All],[Country]]=B2664,Table45[[#All],[Year]],"")))),"",INDEX(Table45[[#All],[Out-of-school adolescents (%) - lower secondary]],MATCH(MAX(IF(Table45[[#All],[Country]]=B2664,Table45[[#All],[Year]],0)),IF(Table45[[#All],[Country]]=B2664,Table45[[#All],[Year]],"")))*100)</f>
        <v>4.6743300000000003</v>
      </c>
      <c r="M2664" s="4">
        <f t="shared" si="87"/>
        <v>14.464779999999999</v>
      </c>
    </row>
    <row r="2665" spans="1:13" ht="30.6" x14ac:dyDescent="0.25">
      <c r="A2665" s="2" t="s">
        <v>202</v>
      </c>
      <c r="B2665" s="2" t="s">
        <v>144</v>
      </c>
      <c r="C2665" s="3">
        <v>5.4175399999999998</v>
      </c>
      <c r="D2665" s="3">
        <v>5.9695900000000002</v>
      </c>
      <c r="E2665" s="3">
        <v>5.8861100000000004</v>
      </c>
      <c r="F2665" s="3"/>
      <c r="G2665" s="3"/>
      <c r="H2665" s="3">
        <v>8.0803999999999991</v>
      </c>
      <c r="I2665" s="3"/>
      <c r="J2665" s="3">
        <f t="shared" si="86"/>
        <v>8.0803999999999991</v>
      </c>
      <c r="K2665" s="3" t="str">
        <f t="array" ref="K2665">INDEX($J$3:$J$4464,MATCH(B2665&amp;"Rate of out-of-school adolescents of lower secondary school age, male (household survey data) (%)",$B$3:$B$4464&amp;$A$3:$A$4464,0))</f>
        <v/>
      </c>
      <c r="L2665" s="3" t="str">
        <f t="array" ref="L2665">IF(ISBLANK(INDEX(Table45[[#All],[Out-of-school adolescents (%) - lower secondary]],MATCH(MAX(IF(Table45[[#All],[Country]]=B2665,Table45[[#All],[Year]],0)),IF(Table45[[#All],[Country]]=B2665,Table45[[#All],[Year]],"")))),"",INDEX(Table45[[#All],[Out-of-school adolescents (%) - lower secondary]],MATCH(MAX(IF(Table45[[#All],[Country]]=B2665,Table45[[#All],[Year]],0)),IF(Table45[[#All],[Country]]=B2665,Table45[[#All],[Year]],"")))*100)</f>
        <v/>
      </c>
      <c r="M2665" s="3">
        <f t="shared" si="87"/>
        <v>8.0803999999999991</v>
      </c>
    </row>
    <row r="2666" spans="1:13" ht="20.399999999999999" x14ac:dyDescent="0.25">
      <c r="A2666" s="2" t="s">
        <v>3</v>
      </c>
      <c r="B2666" s="2" t="s">
        <v>175</v>
      </c>
      <c r="C2666" s="4">
        <v>7.2002199999999998</v>
      </c>
      <c r="D2666" s="4"/>
      <c r="E2666" s="4">
        <v>12.421900000000001</v>
      </c>
      <c r="F2666" s="4">
        <v>13.19763</v>
      </c>
      <c r="G2666" s="4">
        <v>12.3749</v>
      </c>
      <c r="H2666" s="4">
        <v>9.2567500000000003</v>
      </c>
      <c r="I2666" s="4"/>
      <c r="J2666" s="4">
        <f t="shared" si="86"/>
        <v>9.2567500000000003</v>
      </c>
      <c r="K2666" s="4">
        <f t="array" ref="K2666">INDEX($J$3:$J$4464,MATCH(B2666&amp;"Rate of out-of-school children of primary school age, female (household survey data) (%)",$B$3:$B$4464&amp;$A$3:$A$4464,0))</f>
        <v>1.41154</v>
      </c>
      <c r="L2666" s="4">
        <f t="array" ref="L2666">(IF(ISERROR(INDEX(Table34[Out-of-school children (%) - primary],MATCH(MAX(IF(Table34[Country]=B2666,Table34[Year],0)),IF(Table34[Country]=B2666,Table34[Year],"")))),"",INDEX(Table34[Out-of-school children (%) - primary],MATCH(MAX(IF(Table34[Country]=B2666,Table34[Year],0)),IF(Table34[Country]=B2666,Table34[Year],"")))*100))</f>
        <v>1.0879700000000001</v>
      </c>
      <c r="M2666" s="4">
        <f t="shared" si="87"/>
        <v>9.2567500000000003</v>
      </c>
    </row>
    <row r="2667" spans="1:13" ht="30.6" x14ac:dyDescent="0.25">
      <c r="A2667" s="2" t="s">
        <v>202</v>
      </c>
      <c r="B2667" s="2" t="s">
        <v>146</v>
      </c>
      <c r="C2667" s="3"/>
      <c r="D2667" s="3"/>
      <c r="E2667" s="3"/>
      <c r="F2667" s="3"/>
      <c r="G2667" s="3"/>
      <c r="H2667" s="3"/>
      <c r="I2667" s="3"/>
      <c r="J2667" s="3" t="str">
        <f t="shared" si="86"/>
        <v/>
      </c>
      <c r="K2667" s="3">
        <f t="array" ref="K2667">INDEX($J$3:$J$4464,MATCH(B2667&amp;"Rate of out-of-school adolescents of lower secondary school age, male (household survey data) (%)",$B$3:$B$4464&amp;$A$3:$A$4464,0))</f>
        <v>25.979649999999999</v>
      </c>
      <c r="L2667" s="3">
        <f t="array" ref="L2667">IF(ISERROR(INDEX(Table45[[#All],[Out-of-school adolescents (%) - lower secondary]],MATCH(MAX(IF(Table45[[#All],[Country]]=B2667,Table45[[#All],[Year]],0)),IF(Table45[[#All],[Country]]=B2667,Table45[[#All],[Year]],"")))),"",INDEX(Table45[[#All],[Out-of-school adolescents (%) - lower secondary]],MATCH(MAX(IF(Table45[[#All],[Country]]=B2667,Table45[[#All],[Year]],0)),IF(Table45[[#All],[Country]]=B2667,Table45[[#All],[Year]],"")))*100)</f>
        <v>10.36228</v>
      </c>
      <c r="M2667" s="3">
        <f t="shared" si="87"/>
        <v>25.979649999999999</v>
      </c>
    </row>
    <row r="2668" spans="1:13" ht="30.6" x14ac:dyDescent="0.25">
      <c r="A2668" s="2" t="s">
        <v>202</v>
      </c>
      <c r="B2668" s="2" t="s">
        <v>147</v>
      </c>
      <c r="C2668" s="4">
        <v>2.75163</v>
      </c>
      <c r="D2668" s="4">
        <v>8.3567400000000003</v>
      </c>
      <c r="E2668" s="4">
        <v>25.61983</v>
      </c>
      <c r="F2668" s="4">
        <v>10</v>
      </c>
      <c r="G2668" s="4">
        <v>10.261710000000001</v>
      </c>
      <c r="H2668" s="4">
        <v>11.64241</v>
      </c>
      <c r="I2668" s="4"/>
      <c r="J2668" s="4">
        <f t="shared" si="86"/>
        <v>11.64241</v>
      </c>
      <c r="K2668" s="4" t="str">
        <f t="array" ref="K2668">INDEX($J$3:$J$4464,MATCH(B2668&amp;"Rate of out-of-school adolescents of lower secondary school age, male (household survey data) (%)",$B$3:$B$4464&amp;$A$3:$A$4464,0))</f>
        <v/>
      </c>
      <c r="L2668" s="4" t="str">
        <f t="array" ref="L2668">IF(ISERROR(INDEX(Table45[[#All],[Out-of-school adolescents (%) - lower secondary]],MATCH(MAX(IF(Table45[[#All],[Country]]=B2668,Table45[[#All],[Year]],0)),IF(Table45[[#All],[Country]]=B2668,Table45[[#All],[Year]],"")))),"",INDEX(Table45[[#All],[Out-of-school adolescents (%) - lower secondary]],MATCH(MAX(IF(Table45[[#All],[Country]]=B2668,Table45[[#All],[Year]],0)),IF(Table45[[#All],[Country]]=B2668,Table45[[#All],[Year]],"")))*100)</f>
        <v/>
      </c>
      <c r="M2668" s="4">
        <f t="shared" si="87"/>
        <v>11.64241</v>
      </c>
    </row>
    <row r="2669" spans="1:13" ht="30.6" x14ac:dyDescent="0.25">
      <c r="A2669" s="2" t="s">
        <v>202</v>
      </c>
      <c r="B2669" s="2" t="s">
        <v>148</v>
      </c>
      <c r="C2669" s="3">
        <v>8.5483899999999995</v>
      </c>
      <c r="D2669" s="3">
        <v>13.191140000000001</v>
      </c>
      <c r="E2669" s="3">
        <v>11.89873</v>
      </c>
      <c r="F2669" s="3">
        <v>12.64662</v>
      </c>
      <c r="G2669" s="3"/>
      <c r="H2669" s="3"/>
      <c r="I2669" s="3"/>
      <c r="J2669" s="3">
        <f t="shared" si="86"/>
        <v>12.64662</v>
      </c>
      <c r="K2669" s="3">
        <f t="array" ref="K2669">INDEX($J$3:$J$4464,MATCH(B2669&amp;"Rate of out-of-school adolescents of lower secondary school age, male (household survey data) (%)",$B$3:$B$4464&amp;$A$3:$A$4464,0))</f>
        <v>1.40615</v>
      </c>
      <c r="L2669" s="3">
        <f t="array" ref="L2669">IF(ISERROR(INDEX(Table45[[#All],[Out-of-school adolescents (%) - lower secondary]],MATCH(MAX(IF(Table45[[#All],[Country]]=B2669,Table45[[#All],[Year]],0)),IF(Table45[[#All],[Country]]=B2669,Table45[[#All],[Year]],"")))),"",INDEX(Table45[[#All],[Out-of-school adolescents (%) - lower secondary]],MATCH(MAX(IF(Table45[[#All],[Country]]=B2669,Table45[[#All],[Year]],0)),IF(Table45[[#All],[Country]]=B2669,Table45[[#All],[Year]],"")))*100)</f>
        <v>2.1569000000000003</v>
      </c>
      <c r="M2669" s="3">
        <f t="shared" si="87"/>
        <v>12.64662</v>
      </c>
    </row>
    <row r="2670" spans="1:13" ht="30.6" x14ac:dyDescent="0.25">
      <c r="A2670" s="2" t="s">
        <v>202</v>
      </c>
      <c r="B2670" s="2" t="s">
        <v>149</v>
      </c>
      <c r="C2670" s="4">
        <v>4.2665800000000003</v>
      </c>
      <c r="D2670" s="4"/>
      <c r="E2670" s="4"/>
      <c r="F2670" s="4"/>
      <c r="G2670" s="4"/>
      <c r="H2670" s="4"/>
      <c r="I2670" s="4"/>
      <c r="J2670" s="4">
        <f t="shared" si="86"/>
        <v>4.2665800000000003</v>
      </c>
      <c r="K2670" s="4" t="str">
        <f t="array" ref="K2670">INDEX($J$3:$J$4464,MATCH(B2670&amp;"Rate of out-of-school adolescents of lower secondary school age, male (household survey data) (%)",$B$3:$B$4464&amp;$A$3:$A$4464,0))</f>
        <v/>
      </c>
      <c r="L2670" s="4" t="str">
        <f t="array" ref="L2670">IF(ISERROR(INDEX(Table45[[#All],[Out-of-school adolescents (%) - lower secondary]],MATCH(MAX(IF(Table45[[#All],[Country]]=B2670,Table45[[#All],[Year]],0)),IF(Table45[[#All],[Country]]=B2670,Table45[[#All],[Year]],"")))),"",INDEX(Table45[[#All],[Out-of-school adolescents (%) - lower secondary]],MATCH(MAX(IF(Table45[[#All],[Country]]=B2670,Table45[[#All],[Year]],0)),IF(Table45[[#All],[Country]]=B2670,Table45[[#All],[Year]],"")))*100)</f>
        <v/>
      </c>
      <c r="M2670" s="4">
        <f t="shared" si="87"/>
        <v>4.2665800000000003</v>
      </c>
    </row>
    <row r="2671" spans="1:13" ht="30.6" x14ac:dyDescent="0.25">
      <c r="A2671" s="2" t="s">
        <v>202</v>
      </c>
      <c r="B2671" s="2" t="s">
        <v>150</v>
      </c>
      <c r="C2671" s="3"/>
      <c r="D2671" s="3"/>
      <c r="E2671" s="3"/>
      <c r="F2671" s="3"/>
      <c r="G2671" s="3">
        <v>4.8331200000000001</v>
      </c>
      <c r="H2671" s="3">
        <v>2.2041499999999998</v>
      </c>
      <c r="I2671" s="3"/>
      <c r="J2671" s="3">
        <f t="shared" si="86"/>
        <v>2.2041499999999998</v>
      </c>
      <c r="K2671" s="3" t="str">
        <f t="array" ref="K2671">INDEX($J$3:$J$4464,MATCH(B2671&amp;"Rate of out-of-school adolescents of lower secondary school age, male (household survey data) (%)",$B$3:$B$4464&amp;$A$3:$A$4464,0))</f>
        <v/>
      </c>
      <c r="L2671" s="3" t="str">
        <f t="array" ref="L2671">IF(ISERROR(INDEX(Table45[[#All],[Out-of-school adolescents (%) - lower secondary]],MATCH(MAX(IF(Table45[[#All],[Country]]=B2671,Table45[[#All],[Year]],0)),IF(Table45[[#All],[Country]]=B2671,Table45[[#All],[Year]],"")))),"",INDEX(Table45[[#All],[Out-of-school adolescents (%) - lower secondary]],MATCH(MAX(IF(Table45[[#All],[Country]]=B2671,Table45[[#All],[Year]],0)),IF(Table45[[#All],[Country]]=B2671,Table45[[#All],[Year]],"")))*100)</f>
        <v/>
      </c>
      <c r="M2671" s="3">
        <f t="shared" si="87"/>
        <v>2.2041499999999998</v>
      </c>
    </row>
    <row r="2672" spans="1:13" ht="30.6" x14ac:dyDescent="0.25">
      <c r="A2672" s="2" t="s">
        <v>202</v>
      </c>
      <c r="B2672" s="2" t="s">
        <v>151</v>
      </c>
      <c r="C2672" s="4"/>
      <c r="D2672" s="4"/>
      <c r="E2672" s="4"/>
      <c r="F2672" s="4"/>
      <c r="G2672" s="4"/>
      <c r="H2672" s="4"/>
      <c r="I2672" s="4"/>
      <c r="J2672" s="4" t="str">
        <f t="shared" si="86"/>
        <v/>
      </c>
      <c r="K2672" s="4" t="str">
        <f t="array" ref="K2672">INDEX($J$3:$J$4464,MATCH(B2672&amp;"Rate of out-of-school adolescents of lower secondary school age, male (household survey data) (%)",$B$3:$B$4464&amp;$A$3:$A$4464,0))</f>
        <v/>
      </c>
      <c r="L2672" s="4" t="str">
        <f t="array" ref="L2672">IF(ISERROR(INDEX(Table45[[#All],[Out-of-school adolescents (%) - lower secondary]],MATCH(MAX(IF(Table45[[#All],[Country]]=B2672,Table45[[#All],[Year]],0)),IF(Table45[[#All],[Country]]=B2672,Table45[[#All],[Year]],"")))),"",INDEX(Table45[[#All],[Out-of-school adolescents (%) - lower secondary]],MATCH(MAX(IF(Table45[[#All],[Country]]=B2672,Table45[[#All],[Year]],0)),IF(Table45[[#All],[Country]]=B2672,Table45[[#All],[Year]],"")))*100)</f>
        <v/>
      </c>
      <c r="M2672" s="4" t="str">
        <f t="shared" si="87"/>
        <v/>
      </c>
    </row>
    <row r="2673" spans="1:13" ht="30.6" x14ac:dyDescent="0.25">
      <c r="A2673" s="2" t="s">
        <v>202</v>
      </c>
      <c r="B2673" s="2" t="s">
        <v>152</v>
      </c>
      <c r="C2673" s="3">
        <v>11.19678</v>
      </c>
      <c r="D2673" s="3"/>
      <c r="E2673" s="3"/>
      <c r="F2673" s="3">
        <v>9.6304200000000009</v>
      </c>
      <c r="G2673" s="3">
        <v>10.832470000000001</v>
      </c>
      <c r="H2673" s="3">
        <v>8.1887299999999996</v>
      </c>
      <c r="I2673" s="3"/>
      <c r="J2673" s="3">
        <f t="shared" si="86"/>
        <v>8.1887299999999996</v>
      </c>
      <c r="K2673" s="3" t="str">
        <f t="array" ref="K2673">INDEX($J$3:$J$4464,MATCH(B2673&amp;"Rate of out-of-school adolescents of lower secondary school age, male (household survey data) (%)",$B$3:$B$4464&amp;$A$3:$A$4464,0))</f>
        <v/>
      </c>
      <c r="L2673" s="3" t="str">
        <f t="array" ref="L2673">IF(ISERROR(INDEX(Table45[[#All],[Out-of-school adolescents (%) - lower secondary]],MATCH(MAX(IF(Table45[[#All],[Country]]=B2673,Table45[[#All],[Year]],0)),IF(Table45[[#All],[Country]]=B2673,Table45[[#All],[Year]],"")))),"",INDEX(Table45[[#All],[Out-of-school adolescents (%) - lower secondary]],MATCH(MAX(IF(Table45[[#All],[Country]]=B2673,Table45[[#All],[Year]],0)),IF(Table45[[#All],[Country]]=B2673,Table45[[#All],[Year]],"")))*100)</f>
        <v/>
      </c>
      <c r="M2673" s="3">
        <f t="shared" si="87"/>
        <v>8.1887299999999996</v>
      </c>
    </row>
    <row r="2674" spans="1:13" ht="30.6" x14ac:dyDescent="0.25">
      <c r="A2674" s="2" t="s">
        <v>202</v>
      </c>
      <c r="B2674" s="2" t="s">
        <v>153</v>
      </c>
      <c r="C2674" s="4"/>
      <c r="D2674" s="4"/>
      <c r="E2674" s="4"/>
      <c r="F2674" s="4">
        <v>3.7564899999999999</v>
      </c>
      <c r="G2674" s="4"/>
      <c r="H2674" s="4"/>
      <c r="I2674" s="4"/>
      <c r="J2674" s="4">
        <f t="shared" ref="J2674:J2737" si="88">IFERROR(LOOKUP(2,1/(C2674:I2674&lt;&gt;""),C2674:I2674),"")</f>
        <v>3.7564899999999999</v>
      </c>
      <c r="K2674" s="4" t="str">
        <f t="array" ref="K2674">INDEX($J$3:$J$4464,MATCH(B2674&amp;"Rate of out-of-school adolescents of lower secondary school age, male (household survey data) (%)",$B$3:$B$4464&amp;$A$3:$A$4464,0))</f>
        <v/>
      </c>
      <c r="L2674" s="4" t="str">
        <f t="array" ref="L2674">IF(ISERROR(INDEX(Table45[[#All],[Out-of-school adolescents (%) - lower secondary]],MATCH(MAX(IF(Table45[[#All],[Country]]=B2674,Table45[[#All],[Year]],0)),IF(Table45[[#All],[Country]]=B2674,Table45[[#All],[Year]],"")))),"",INDEX(Table45[[#All],[Out-of-school adolescents (%) - lower secondary]],MATCH(MAX(IF(Table45[[#All],[Country]]=B2674,Table45[[#All],[Year]],0)),IF(Table45[[#All],[Country]]=B2674,Table45[[#All],[Year]],"")))*100)</f>
        <v/>
      </c>
      <c r="M2674" s="4">
        <f t="shared" ref="M2674:M2737" si="89">IF(ISNUMBER(J2674),J2674,IF(ISNUMBER(K2674),K2674,IF(ISBLANK(L2674),"",L2674)))</f>
        <v>3.7564899999999999</v>
      </c>
    </row>
    <row r="2675" spans="1:13" ht="30.6" x14ac:dyDescent="0.25">
      <c r="A2675" s="2" t="s">
        <v>202</v>
      </c>
      <c r="B2675" s="2" t="s">
        <v>154</v>
      </c>
      <c r="C2675" s="3"/>
      <c r="D2675" s="3"/>
      <c r="E2675" s="3"/>
      <c r="F2675" s="3">
        <v>49.219970000000004</v>
      </c>
      <c r="G2675" s="3"/>
      <c r="H2675" s="3"/>
      <c r="I2675" s="3"/>
      <c r="J2675" s="3">
        <f t="shared" si="88"/>
        <v>49.219970000000004</v>
      </c>
      <c r="K2675" s="3">
        <f t="array" ref="K2675">INDEX($J$3:$J$4464,MATCH(B2675&amp;"Rate of out-of-school adolescents of lower secondary school age, male (household survey data) (%)",$B$3:$B$4464&amp;$A$3:$A$4464,0))</f>
        <v>41.71508</v>
      </c>
      <c r="L2675" s="3">
        <f t="array" ref="L2675">IF(ISERROR(INDEX(Table45[[#All],[Out-of-school adolescents (%) - lower secondary]],MATCH(MAX(IF(Table45[[#All],[Country]]=B2675,Table45[[#All],[Year]],0)),IF(Table45[[#All],[Country]]=B2675,Table45[[#All],[Year]],"")))),"",INDEX(Table45[[#All],[Out-of-school adolescents (%) - lower secondary]],MATCH(MAX(IF(Table45[[#All],[Country]]=B2675,Table45[[#All],[Year]],0)),IF(Table45[[#All],[Country]]=B2675,Table45[[#All],[Year]],"")))*100)</f>
        <v>42.004760000000005</v>
      </c>
      <c r="M2675" s="3">
        <f t="shared" si="89"/>
        <v>49.219970000000004</v>
      </c>
    </row>
    <row r="2676" spans="1:13" ht="30.6" x14ac:dyDescent="0.25">
      <c r="A2676" s="2" t="s">
        <v>202</v>
      </c>
      <c r="B2676" s="2" t="s">
        <v>155</v>
      </c>
      <c r="C2676" s="4">
        <v>2.51634</v>
      </c>
      <c r="D2676" s="4"/>
      <c r="E2676" s="4"/>
      <c r="F2676" s="4"/>
      <c r="G2676" s="4">
        <v>1.4245000000000001</v>
      </c>
      <c r="H2676" s="4">
        <v>8.412E-2</v>
      </c>
      <c r="I2676" s="4"/>
      <c r="J2676" s="4">
        <f t="shared" si="88"/>
        <v>8.412E-2</v>
      </c>
      <c r="K2676" s="4">
        <f t="array" ref="K2676">INDEX($J$3:$J$4464,MATCH(B2676&amp;"Rate of out-of-school adolescents of lower secondary school age, male (household survey data) (%)",$B$3:$B$4464&amp;$A$3:$A$4464,0))</f>
        <v>0.87668999999999997</v>
      </c>
      <c r="L2676" s="4">
        <f t="array" ref="L2676">IF(ISERROR(INDEX(Table45[[#All],[Out-of-school adolescents (%) - lower secondary]],MATCH(MAX(IF(Table45[[#All],[Country]]=B2676,Table45[[#All],[Year]],0)),IF(Table45[[#All],[Country]]=B2676,Table45[[#All],[Year]],"")))),"",INDEX(Table45[[#All],[Out-of-school adolescents (%) - lower secondary]],MATCH(MAX(IF(Table45[[#All],[Country]]=B2676,Table45[[#All],[Year]],0)),IF(Table45[[#All],[Country]]=B2676,Table45[[#All],[Year]],"")))*100)</f>
        <v>4.1090300000000006</v>
      </c>
      <c r="M2676" s="4">
        <f t="shared" si="89"/>
        <v>8.412E-2</v>
      </c>
    </row>
    <row r="2677" spans="1:13" ht="30.6" x14ac:dyDescent="0.25">
      <c r="A2677" s="2" t="s">
        <v>202</v>
      </c>
      <c r="B2677" s="2" t="s">
        <v>156</v>
      </c>
      <c r="C2677" s="3"/>
      <c r="D2677" s="3"/>
      <c r="E2677" s="3"/>
      <c r="F2677" s="3"/>
      <c r="G2677" s="3"/>
      <c r="H2677" s="3"/>
      <c r="I2677" s="3"/>
      <c r="J2677" s="3" t="str">
        <f t="shared" si="88"/>
        <v/>
      </c>
      <c r="K2677" s="3" t="str">
        <f t="array" ref="K2677">INDEX($J$3:$J$4464,MATCH(B2677&amp;"Rate of out-of-school adolescents of lower secondary school age, male (household survey data) (%)",$B$3:$B$4464&amp;$A$3:$A$4464,0))</f>
        <v/>
      </c>
      <c r="L2677" s="3" t="str">
        <f t="array" ref="L2677">IF(ISERROR(INDEX(Table45[[#All],[Out-of-school adolescents (%) - lower secondary]],MATCH(MAX(IF(Table45[[#All],[Country]]=B2677,Table45[[#All],[Year]],0)),IF(Table45[[#All],[Country]]=B2677,Table45[[#All],[Year]],"")))),"",INDEX(Table45[[#All],[Out-of-school adolescents (%) - lower secondary]],MATCH(MAX(IF(Table45[[#All],[Country]]=B2677,Table45[[#All],[Year]],0)),IF(Table45[[#All],[Country]]=B2677,Table45[[#All],[Year]],"")))*100)</f>
        <v/>
      </c>
      <c r="M2677" s="3" t="str">
        <f t="shared" si="89"/>
        <v/>
      </c>
    </row>
    <row r="2678" spans="1:13" ht="30.6" x14ac:dyDescent="0.25">
      <c r="A2678" s="2" t="s">
        <v>202</v>
      </c>
      <c r="B2678" s="2" t="s">
        <v>157</v>
      </c>
      <c r="C2678" s="4"/>
      <c r="D2678" s="4"/>
      <c r="E2678" s="4"/>
      <c r="F2678" s="4"/>
      <c r="G2678" s="4"/>
      <c r="H2678" s="4"/>
      <c r="I2678" s="4"/>
      <c r="J2678" s="4" t="str">
        <f t="shared" si="88"/>
        <v/>
      </c>
      <c r="K2678" s="4">
        <f t="array" ref="K2678">INDEX($J$3:$J$4464,MATCH(B2678&amp;"Rate of out-of-school adolescents of lower secondary school age, male (household survey data) (%)",$B$3:$B$4464&amp;$A$3:$A$4464,0))</f>
        <v>24.639659999999999</v>
      </c>
      <c r="L2678" s="4">
        <f t="array" ref="L2678">IF(ISERROR(INDEX(Table45[[#All],[Out-of-school adolescents (%) - lower secondary]],MATCH(MAX(IF(Table45[[#All],[Country]]=B2678,Table45[[#All],[Year]],0)),IF(Table45[[#All],[Country]]=B2678,Table45[[#All],[Year]],"")))),"",INDEX(Table45[[#All],[Out-of-school adolescents (%) - lower secondary]],MATCH(MAX(IF(Table45[[#All],[Country]]=B2678,Table45[[#All],[Year]],0)),IF(Table45[[#All],[Country]]=B2678,Table45[[#All],[Year]],"")))*100)</f>
        <v>24.866109999999999</v>
      </c>
      <c r="M2678" s="4">
        <f t="shared" si="89"/>
        <v>24.639659999999999</v>
      </c>
    </row>
    <row r="2679" spans="1:13" ht="30.6" x14ac:dyDescent="0.25">
      <c r="A2679" s="2" t="s">
        <v>202</v>
      </c>
      <c r="B2679" s="2" t="s">
        <v>158</v>
      </c>
      <c r="C2679" s="3"/>
      <c r="D2679" s="3"/>
      <c r="E2679" s="3"/>
      <c r="F2679" s="3"/>
      <c r="G2679" s="3"/>
      <c r="H2679" s="3"/>
      <c r="I2679" s="3"/>
      <c r="J2679" s="3" t="str">
        <f t="shared" si="88"/>
        <v/>
      </c>
      <c r="K2679" s="3" t="str">
        <f t="array" ref="K2679">INDEX($J$3:$J$4464,MATCH(B2679&amp;"Rate of out-of-school adolescents of lower secondary school age, male (household survey data) (%)",$B$3:$B$4464&amp;$A$3:$A$4464,0))</f>
        <v/>
      </c>
      <c r="L2679" s="3" t="str">
        <f t="array" ref="L2679">IF(ISERROR(INDEX(Table45[[#All],[Out-of-school adolescents (%) - lower secondary]],MATCH(MAX(IF(Table45[[#All],[Country]]=B2679,Table45[[#All],[Year]],0)),IF(Table45[[#All],[Country]]=B2679,Table45[[#All],[Year]],"")))),"",INDEX(Table45[[#All],[Out-of-school adolescents (%) - lower secondary]],MATCH(MAX(IF(Table45[[#All],[Country]]=B2679,Table45[[#All],[Year]],0)),IF(Table45[[#All],[Country]]=B2679,Table45[[#All],[Year]],"")))*100)</f>
        <v/>
      </c>
      <c r="M2679" s="3" t="str">
        <f t="shared" si="89"/>
        <v/>
      </c>
    </row>
    <row r="2680" spans="1:13" ht="30.6" x14ac:dyDescent="0.25">
      <c r="A2680" s="2" t="s">
        <v>202</v>
      </c>
      <c r="B2680" s="2" t="s">
        <v>159</v>
      </c>
      <c r="C2680" s="4"/>
      <c r="D2680" s="4"/>
      <c r="E2680" s="4"/>
      <c r="F2680" s="4"/>
      <c r="G2680" s="4"/>
      <c r="H2680" s="4"/>
      <c r="I2680" s="4"/>
      <c r="J2680" s="4" t="str">
        <f t="shared" si="88"/>
        <v/>
      </c>
      <c r="K2680" s="4" t="str">
        <f t="array" ref="K2680">INDEX($J$3:$J$4464,MATCH(B2680&amp;"Rate of out-of-school adolescents of lower secondary school age, male (household survey data) (%)",$B$3:$B$4464&amp;$A$3:$A$4464,0))</f>
        <v/>
      </c>
      <c r="L2680" s="4" t="str">
        <f t="array" ref="L2680">IF(ISBLANK(INDEX(Table45[[#All],[Out-of-school adolescents (%) - lower secondary]],MATCH(MAX(IF(Table45[[#All],[Country]]=B2680,Table45[[#All],[Year]],0)),IF(Table45[[#All],[Country]]=B2680,Table45[[#All],[Year]],"")))),"",INDEX(Table45[[#All],[Out-of-school adolescents (%) - lower secondary]],MATCH(MAX(IF(Table45[[#All],[Country]]=B2680,Table45[[#All],[Year]],0)),IF(Table45[[#All],[Country]]=B2680,Table45[[#All],[Year]],"")))*100)</f>
        <v/>
      </c>
      <c r="M2680" s="4" t="str">
        <f t="shared" si="89"/>
        <v/>
      </c>
    </row>
    <row r="2681" spans="1:13" ht="30.6" x14ac:dyDescent="0.25">
      <c r="A2681" s="2" t="s">
        <v>202</v>
      </c>
      <c r="B2681" s="2" t="s">
        <v>160</v>
      </c>
      <c r="C2681" s="3">
        <v>1.91869</v>
      </c>
      <c r="D2681" s="3">
        <v>2.0059800000000001</v>
      </c>
      <c r="E2681" s="3">
        <v>3.76797</v>
      </c>
      <c r="F2681" s="3">
        <v>2.0912099999999998</v>
      </c>
      <c r="G2681" s="3">
        <v>1.24543</v>
      </c>
      <c r="H2681" s="3"/>
      <c r="I2681" s="3"/>
      <c r="J2681" s="3">
        <f t="shared" si="88"/>
        <v>1.24543</v>
      </c>
      <c r="K2681" s="3" t="str">
        <f t="array" ref="K2681">INDEX($J$3:$J$4464,MATCH(B2681&amp;"Rate of out-of-school adolescents of lower secondary school age, male (household survey data) (%)",$B$3:$B$4464&amp;$A$3:$A$4464,0))</f>
        <v/>
      </c>
      <c r="L2681" s="3" t="str">
        <f t="array" ref="L2681">IF(ISBLANK(INDEX(Table45[[#All],[Out-of-school adolescents (%) - lower secondary]],MATCH(MAX(IF(Table45[[#All],[Country]]=B2681,Table45[[#All],[Year]],0)),IF(Table45[[#All],[Country]]=B2681,Table45[[#All],[Year]],"")))),"",INDEX(Table45[[#All],[Out-of-school adolescents (%) - lower secondary]],MATCH(MAX(IF(Table45[[#All],[Country]]=B2681,Table45[[#All],[Year]],0)),IF(Table45[[#All],[Country]]=B2681,Table45[[#All],[Year]],"")))*100)</f>
        <v/>
      </c>
      <c r="M2681" s="3">
        <f t="shared" si="89"/>
        <v>1.24543</v>
      </c>
    </row>
    <row r="2682" spans="1:13" ht="30.6" x14ac:dyDescent="0.25">
      <c r="A2682" s="2" t="s">
        <v>202</v>
      </c>
      <c r="B2682" s="2" t="s">
        <v>161</v>
      </c>
      <c r="C2682" s="4"/>
      <c r="D2682" s="4"/>
      <c r="E2682" s="4"/>
      <c r="F2682" s="4"/>
      <c r="G2682" s="4"/>
      <c r="H2682" s="4"/>
      <c r="I2682" s="4"/>
      <c r="J2682" s="4" t="str">
        <f t="shared" si="88"/>
        <v/>
      </c>
      <c r="K2682" s="4" t="str">
        <f t="array" ref="K2682">INDEX($J$3:$J$4464,MATCH(B2682&amp;"Rate of out-of-school adolescents of lower secondary school age, male (household survey data) (%)",$B$3:$B$4464&amp;$A$3:$A$4464,0))</f>
        <v/>
      </c>
      <c r="L2682" s="4" t="str">
        <f t="array" ref="L2682">IF(ISERROR(INDEX(Table45[[#All],[Out-of-school adolescents (%) - lower secondary]],MATCH(MAX(IF(Table45[[#All],[Country]]=B2682,Table45[[#All],[Year]],0)),IF(Table45[[#All],[Country]]=B2682,Table45[[#All],[Year]],"")))),"",INDEX(Table45[[#All],[Out-of-school adolescents (%) - lower secondary]],MATCH(MAX(IF(Table45[[#All],[Country]]=B2682,Table45[[#All],[Year]],0)),IF(Table45[[#All],[Country]]=B2682,Table45[[#All],[Year]],"")))*100)</f>
        <v/>
      </c>
      <c r="M2682" s="4" t="str">
        <f t="shared" si="89"/>
        <v/>
      </c>
    </row>
    <row r="2683" spans="1:13" ht="30.6" x14ac:dyDescent="0.25">
      <c r="A2683" s="2" t="s">
        <v>202</v>
      </c>
      <c r="B2683" s="2" t="s">
        <v>162</v>
      </c>
      <c r="C2683" s="3"/>
      <c r="D2683" s="3"/>
      <c r="E2683" s="3"/>
      <c r="F2683" s="3"/>
      <c r="G2683" s="3"/>
      <c r="H2683" s="3"/>
      <c r="I2683" s="3"/>
      <c r="J2683" s="3" t="str">
        <f t="shared" si="88"/>
        <v/>
      </c>
      <c r="K2683" s="3" t="str">
        <f t="array" ref="K2683">INDEX($J$3:$J$4464,MATCH(B2683&amp;"Rate of out-of-school adolescents of lower secondary school age, male (household survey data) (%)",$B$3:$B$4464&amp;$A$3:$A$4464,0))</f>
        <v/>
      </c>
      <c r="L2683" s="3" t="str">
        <f t="array" ref="L2683">IF(ISERROR(INDEX(Table45[[#All],[Out-of-school adolescents (%) - lower secondary]],MATCH(MAX(IF(Table45[[#All],[Country]]=B2683,Table45[[#All],[Year]],0)),IF(Table45[[#All],[Country]]=B2683,Table45[[#All],[Year]],"")))),"",INDEX(Table45[[#All],[Out-of-school adolescents (%) - lower secondary]],MATCH(MAX(IF(Table45[[#All],[Country]]=B2683,Table45[[#All],[Year]],0)),IF(Table45[[#All],[Country]]=B2683,Table45[[#All],[Year]],"")))*100)</f>
        <v/>
      </c>
      <c r="M2683" s="3" t="str">
        <f t="shared" si="89"/>
        <v/>
      </c>
    </row>
    <row r="2684" spans="1:13" ht="30.6" x14ac:dyDescent="0.25">
      <c r="A2684" s="2" t="s">
        <v>202</v>
      </c>
      <c r="B2684" s="2" t="s">
        <v>163</v>
      </c>
      <c r="C2684" s="4"/>
      <c r="D2684" s="4"/>
      <c r="E2684" s="4"/>
      <c r="F2684" s="4"/>
      <c r="G2684" s="4"/>
      <c r="H2684" s="4"/>
      <c r="I2684" s="4"/>
      <c r="J2684" s="4" t="str">
        <f t="shared" si="88"/>
        <v/>
      </c>
      <c r="K2684" s="4" t="str">
        <f t="array" ref="K2684">INDEX($J$3:$J$4464,MATCH(B2684&amp;"Rate of out-of-school adolescents of lower secondary school age, male (household survey data) (%)",$B$3:$B$4464&amp;$A$3:$A$4464,0))</f>
        <v/>
      </c>
      <c r="L2684" s="4">
        <f t="array" ref="L2684">IF(ISERROR(INDEX(Table45[[#All],[Out-of-school adolescents (%) - lower secondary]],MATCH(MAX(IF(Table45[[#All],[Country]]=B2684,Table45[[#All],[Year]],0)),IF(Table45[[#All],[Country]]=B2684,Table45[[#All],[Year]],"")))),"",INDEX(Table45[[#All],[Out-of-school adolescents (%) - lower secondary]],MATCH(MAX(IF(Table45[[#All],[Country]]=B2684,Table45[[#All],[Year]],0)),IF(Table45[[#All],[Country]]=B2684,Table45[[#All],[Year]],"")))*100)</f>
        <v>3.4452799999999999</v>
      </c>
      <c r="M2684" s="4">
        <f t="shared" si="89"/>
        <v>3.4452799999999999</v>
      </c>
    </row>
    <row r="2685" spans="1:13" ht="30.6" x14ac:dyDescent="0.25">
      <c r="A2685" s="2" t="s">
        <v>202</v>
      </c>
      <c r="B2685" s="2" t="s">
        <v>164</v>
      </c>
      <c r="C2685" s="3"/>
      <c r="D2685" s="3">
        <v>40.681420000000003</v>
      </c>
      <c r="E2685" s="3"/>
      <c r="F2685" s="3"/>
      <c r="G2685" s="3"/>
      <c r="H2685" s="3"/>
      <c r="I2685" s="3"/>
      <c r="J2685" s="3">
        <f t="shared" si="88"/>
        <v>40.681420000000003</v>
      </c>
      <c r="K2685" s="3">
        <f t="array" ref="K2685">INDEX($J$3:$J$4464,MATCH(B2685&amp;"Rate of out-of-school adolescents of lower secondary school age, male (household survey data) (%)",$B$3:$B$4464&amp;$A$3:$A$4464,0))</f>
        <v>59.5715</v>
      </c>
      <c r="L2685" s="3">
        <f t="array" ref="L2685">IF(ISERROR(INDEX(Table45[[#All],[Out-of-school adolescents (%) - lower secondary]],MATCH(MAX(IF(Table45[[#All],[Country]]=B2685,Table45[[#All],[Year]],0)),IF(Table45[[#All],[Country]]=B2685,Table45[[#All],[Year]],"")))),"",INDEX(Table45[[#All],[Out-of-school adolescents (%) - lower secondary]],MATCH(MAX(IF(Table45[[#All],[Country]]=B2685,Table45[[#All],[Year]],0)),IF(Table45[[#All],[Country]]=B2685,Table45[[#All],[Year]],"")))*100)</f>
        <v>56.273059999999994</v>
      </c>
      <c r="M2685" s="3">
        <f t="shared" si="89"/>
        <v>40.681420000000003</v>
      </c>
    </row>
    <row r="2686" spans="1:13" ht="30.6" x14ac:dyDescent="0.25">
      <c r="A2686" s="2" t="s">
        <v>202</v>
      </c>
      <c r="B2686" s="2" t="s">
        <v>165</v>
      </c>
      <c r="C2686" s="4"/>
      <c r="D2686" s="4"/>
      <c r="E2686" s="4"/>
      <c r="F2686" s="4"/>
      <c r="G2686" s="4"/>
      <c r="H2686" s="4"/>
      <c r="I2686" s="4"/>
      <c r="J2686" s="4" t="str">
        <f t="shared" si="88"/>
        <v/>
      </c>
      <c r="K2686" s="4" t="str">
        <f t="array" ref="K2686">INDEX($J$3:$J$4464,MATCH(B2686&amp;"Rate of out-of-school adolescents of lower secondary school age, male (household survey data) (%)",$B$3:$B$4464&amp;$A$3:$A$4464,0))</f>
        <v/>
      </c>
      <c r="L2686" s="4" t="str">
        <f t="array" ref="L2686">IF(ISBLANK(INDEX(Table45[[#All],[Out-of-school adolescents (%) - lower secondary]],MATCH(MAX(IF(Table45[[#All],[Country]]=B2686,Table45[[#All],[Year]],0)),IF(Table45[[#All],[Country]]=B2686,Table45[[#All],[Year]],"")))),"",INDEX(Table45[[#All],[Out-of-school adolescents (%) - lower secondary]],MATCH(MAX(IF(Table45[[#All],[Country]]=B2686,Table45[[#All],[Year]],0)),IF(Table45[[#All],[Country]]=B2686,Table45[[#All],[Year]],"")))*100)</f>
        <v/>
      </c>
      <c r="M2686" s="4" t="str">
        <f t="shared" si="89"/>
        <v/>
      </c>
    </row>
    <row r="2687" spans="1:13" ht="30.6" x14ac:dyDescent="0.25">
      <c r="A2687" s="2" t="s">
        <v>202</v>
      </c>
      <c r="B2687" s="2" t="s">
        <v>166</v>
      </c>
      <c r="C2687" s="3">
        <v>7.1568199999999997</v>
      </c>
      <c r="D2687" s="3">
        <v>7.1948499999999997</v>
      </c>
      <c r="E2687" s="3">
        <v>6.4463900000000001</v>
      </c>
      <c r="F2687" s="3">
        <v>5.4458099999999998</v>
      </c>
      <c r="G2687" s="3"/>
      <c r="H2687" s="3"/>
      <c r="I2687" s="3"/>
      <c r="J2687" s="3">
        <f t="shared" si="88"/>
        <v>5.4458099999999998</v>
      </c>
      <c r="K2687" s="3" t="str">
        <f t="array" ref="K2687">INDEX($J$3:$J$4464,MATCH(B2687&amp;"Rate of out-of-school adolescents of lower secondary school age, male (household survey data) (%)",$B$3:$B$4464&amp;$A$3:$A$4464,0))</f>
        <v/>
      </c>
      <c r="L2687" s="3" t="str">
        <f t="array" ref="L2687">IF(ISERROR(INDEX(Table45[[#All],[Out-of-school adolescents (%) - lower secondary]],MATCH(MAX(IF(Table45[[#All],[Country]]=B2687,Table45[[#All],[Year]],0)),IF(Table45[[#All],[Country]]=B2687,Table45[[#All],[Year]],"")))),"",INDEX(Table45[[#All],[Out-of-school adolescents (%) - lower secondary]],MATCH(MAX(IF(Table45[[#All],[Country]]=B2687,Table45[[#All],[Year]],0)),IF(Table45[[#All],[Country]]=B2687,Table45[[#All],[Year]],"")))*100)</f>
        <v/>
      </c>
      <c r="M2687" s="3">
        <f t="shared" si="89"/>
        <v>5.4458099999999998</v>
      </c>
    </row>
    <row r="2688" spans="1:13" ht="30.6" x14ac:dyDescent="0.25">
      <c r="A2688" s="2" t="s">
        <v>202</v>
      </c>
      <c r="B2688" s="2" t="s">
        <v>167</v>
      </c>
      <c r="C2688" s="4"/>
      <c r="D2688" s="4">
        <v>53.507869999999997</v>
      </c>
      <c r="E2688" s="4">
        <v>23.502870000000001</v>
      </c>
      <c r="F2688" s="4"/>
      <c r="G2688" s="4"/>
      <c r="H2688" s="4"/>
      <c r="I2688" s="4"/>
      <c r="J2688" s="4">
        <f t="shared" si="88"/>
        <v>23.502870000000001</v>
      </c>
      <c r="K2688" s="4">
        <f t="array" ref="K2688">INDEX($J$3:$J$4464,MATCH(B2688&amp;"Rate of out-of-school adolescents of lower secondary school age, male (household survey data) (%)",$B$3:$B$4464&amp;$A$3:$A$4464,0))</f>
        <v>20.068069999999999</v>
      </c>
      <c r="L2688" s="4">
        <f t="array" ref="L2688">IF(ISERROR(INDEX(Table45[[#All],[Out-of-school adolescents (%) - lower secondary]],MATCH(MAX(IF(Table45[[#All],[Country]]=B2688,Table45[[#All],[Year]],0)),IF(Table45[[#All],[Country]]=B2688,Table45[[#All],[Year]],"")))),"",INDEX(Table45[[#All],[Out-of-school adolescents (%) - lower secondary]],MATCH(MAX(IF(Table45[[#All],[Country]]=B2688,Table45[[#All],[Year]],0)),IF(Table45[[#All],[Country]]=B2688,Table45[[#All],[Year]],"")))*100)</f>
        <v>16.667760000000001</v>
      </c>
      <c r="M2688" s="4">
        <f t="shared" si="89"/>
        <v>23.502870000000001</v>
      </c>
    </row>
    <row r="2689" spans="1:13" ht="30.6" x14ac:dyDescent="0.25">
      <c r="A2689" s="2" t="s">
        <v>202</v>
      </c>
      <c r="B2689" s="2" t="s">
        <v>168</v>
      </c>
      <c r="C2689" s="3">
        <v>17.312580000000001</v>
      </c>
      <c r="D2689" s="3">
        <v>15.62951</v>
      </c>
      <c r="E2689" s="3">
        <v>13.808680000000001</v>
      </c>
      <c r="F2689" s="3">
        <v>13.670909999999999</v>
      </c>
      <c r="G2689" s="3">
        <v>12.182359999999999</v>
      </c>
      <c r="H2689" s="3">
        <v>13.059979999999999</v>
      </c>
      <c r="I2689" s="3"/>
      <c r="J2689" s="3">
        <f t="shared" si="88"/>
        <v>13.059979999999999</v>
      </c>
      <c r="K2689" s="3">
        <f t="array" ref="K2689">INDEX($J$3:$J$4464,MATCH(B2689&amp;"Rate of out-of-school adolescents of lower secondary school age, male (household survey data) (%)",$B$3:$B$4464&amp;$A$3:$A$4464,0))</f>
        <v>9.32728</v>
      </c>
      <c r="L2689" s="3">
        <f t="array" ref="L2689">IF(ISERROR(INDEX(Table45[[#All],[Out-of-school adolescents (%) - lower secondary]],MATCH(MAX(IF(Table45[[#All],[Country]]=B2689,Table45[[#All],[Year]],0)),IF(Table45[[#All],[Country]]=B2689,Table45[[#All],[Year]],"")))),"",INDEX(Table45[[#All],[Out-of-school adolescents (%) - lower secondary]],MATCH(MAX(IF(Table45[[#All],[Country]]=B2689,Table45[[#All],[Year]],0)),IF(Table45[[#All],[Country]]=B2689,Table45[[#All],[Year]],"")))*100)</f>
        <v>9.0878300000000003</v>
      </c>
      <c r="M2689" s="3">
        <f t="shared" si="89"/>
        <v>13.059979999999999</v>
      </c>
    </row>
    <row r="2690" spans="1:13" ht="30.6" x14ac:dyDescent="0.25">
      <c r="A2690" s="2" t="s">
        <v>202</v>
      </c>
      <c r="B2690" s="2" t="s">
        <v>169</v>
      </c>
      <c r="C2690" s="4">
        <v>19.3751</v>
      </c>
      <c r="D2690" s="4">
        <v>14.635439999999999</v>
      </c>
      <c r="E2690" s="4">
        <v>14.005269999999999</v>
      </c>
      <c r="F2690" s="4">
        <v>10.779199999999999</v>
      </c>
      <c r="G2690" s="4">
        <v>12.320349999999999</v>
      </c>
      <c r="H2690" s="4"/>
      <c r="I2690" s="4"/>
      <c r="J2690" s="4">
        <f t="shared" si="88"/>
        <v>12.320349999999999</v>
      </c>
      <c r="K2690" s="4">
        <f t="array" ref="K2690">INDEX($J$3:$J$4464,MATCH(B2690&amp;"Rate of out-of-school adolescents of lower secondary school age, male (household survey data) (%)",$B$3:$B$4464&amp;$A$3:$A$4464,0))</f>
        <v>6.0493199999999998</v>
      </c>
      <c r="L2690" s="4">
        <f t="array" ref="L2690">IF(ISERROR(INDEX(Table45[[#All],[Out-of-school adolescents (%) - lower secondary]],MATCH(MAX(IF(Table45[[#All],[Country]]=B2690,Table45[[#All],[Year]],0)),IF(Table45[[#All],[Country]]=B2690,Table45[[#All],[Year]],"")))),"",INDEX(Table45[[#All],[Out-of-school adolescents (%) - lower secondary]],MATCH(MAX(IF(Table45[[#All],[Country]]=B2690,Table45[[#All],[Year]],0)),IF(Table45[[#All],[Country]]=B2690,Table45[[#All],[Year]],"")))*100)</f>
        <v>6.3516600000000007</v>
      </c>
      <c r="M2690" s="4">
        <f t="shared" si="89"/>
        <v>12.320349999999999</v>
      </c>
    </row>
    <row r="2691" spans="1:13" ht="30.6" x14ac:dyDescent="0.25">
      <c r="A2691" s="2" t="s">
        <v>202</v>
      </c>
      <c r="B2691" s="2" t="s">
        <v>170</v>
      </c>
      <c r="C2691" s="3">
        <v>9.4481099999999998</v>
      </c>
      <c r="D2691" s="3">
        <v>9.2579200000000004</v>
      </c>
      <c r="E2691" s="3">
        <v>4.5354599999999996</v>
      </c>
      <c r="F2691" s="3"/>
      <c r="G2691" s="3"/>
      <c r="H2691" s="3"/>
      <c r="I2691" s="3"/>
      <c r="J2691" s="3">
        <f t="shared" si="88"/>
        <v>4.5354599999999996</v>
      </c>
      <c r="K2691" s="3" t="str">
        <f t="array" ref="K2691">INDEX($J$3:$J$4464,MATCH(B2691&amp;"Rate of out-of-school adolescents of lower secondary school age, male (household survey data) (%)",$B$3:$B$4464&amp;$A$3:$A$4464,0))</f>
        <v/>
      </c>
      <c r="L2691" s="3" t="str">
        <f t="array" ref="L2691">IF(ISBLANK(INDEX(Table45[[#All],[Out-of-school adolescents (%) - lower secondary]],MATCH(MAX(IF(Table45[[#All],[Country]]=B2691,Table45[[#All],[Year]],0)),IF(Table45[[#All],[Country]]=B2691,Table45[[#All],[Year]],"")))),"",INDEX(Table45[[#All],[Out-of-school adolescents (%) - lower secondary]],MATCH(MAX(IF(Table45[[#All],[Country]]=B2691,Table45[[#All],[Year]],0)),IF(Table45[[#All],[Country]]=B2691,Table45[[#All],[Year]],"")))*100)</f>
        <v/>
      </c>
      <c r="M2691" s="3">
        <f t="shared" si="89"/>
        <v>4.5354599999999996</v>
      </c>
    </row>
    <row r="2692" spans="1:13" ht="30.6" x14ac:dyDescent="0.25">
      <c r="A2692" s="2" t="s">
        <v>202</v>
      </c>
      <c r="B2692" s="2" t="s">
        <v>171</v>
      </c>
      <c r="C2692" s="4">
        <v>4.0658700000000003</v>
      </c>
      <c r="D2692" s="4">
        <v>3.3967399999999999</v>
      </c>
      <c r="E2692" s="4">
        <v>3.5912999999999999</v>
      </c>
      <c r="F2692" s="4">
        <v>1.6066400000000001</v>
      </c>
      <c r="G2692" s="4"/>
      <c r="H2692" s="4"/>
      <c r="I2692" s="4"/>
      <c r="J2692" s="4">
        <f t="shared" si="88"/>
        <v>1.6066400000000001</v>
      </c>
      <c r="K2692" s="4" t="str">
        <f t="array" ref="K2692">INDEX($J$3:$J$4464,MATCH(B2692&amp;"Rate of out-of-school adolescents of lower secondary school age, male (household survey data) (%)",$B$3:$B$4464&amp;$A$3:$A$4464,0))</f>
        <v/>
      </c>
      <c r="L2692" s="4" t="str">
        <f t="array" ref="L2692">IF(ISBLANK(INDEX(Table45[[#All],[Out-of-school adolescents (%) - lower secondary]],MATCH(MAX(IF(Table45[[#All],[Country]]=B2692,Table45[[#All],[Year]],0)),IF(Table45[[#All],[Country]]=B2692,Table45[[#All],[Year]],"")))),"",INDEX(Table45[[#All],[Out-of-school adolescents (%) - lower secondary]],MATCH(MAX(IF(Table45[[#All],[Country]]=B2692,Table45[[#All],[Year]],0)),IF(Table45[[#All],[Country]]=B2692,Table45[[#All],[Year]],"")))*100)</f>
        <v/>
      </c>
      <c r="M2692" s="4">
        <f t="shared" si="89"/>
        <v>1.6066400000000001</v>
      </c>
    </row>
    <row r="2693" spans="1:13" ht="30.6" x14ac:dyDescent="0.25">
      <c r="A2693" s="2" t="s">
        <v>202</v>
      </c>
      <c r="B2693" s="2" t="s">
        <v>172</v>
      </c>
      <c r="C2693" s="3">
        <v>10.525410000000001</v>
      </c>
      <c r="D2693" s="3">
        <v>7.8968800000000003</v>
      </c>
      <c r="E2693" s="3">
        <v>5.9593600000000002</v>
      </c>
      <c r="F2693" s="3">
        <v>40.435540000000003</v>
      </c>
      <c r="G2693" s="3"/>
      <c r="H2693" s="3"/>
      <c r="I2693" s="3"/>
      <c r="J2693" s="3">
        <f t="shared" si="88"/>
        <v>40.435540000000003</v>
      </c>
      <c r="K2693" s="3" t="str">
        <f t="array" ref="K2693">INDEX($J$3:$J$4464,MATCH(B2693&amp;"Rate of out-of-school adolescents of lower secondary school age, male (household survey data) (%)",$B$3:$B$4464&amp;$A$3:$A$4464,0))</f>
        <v/>
      </c>
      <c r="L2693" s="3" t="str">
        <f t="array" ref="L2693">IF(ISERROR(INDEX(Table45[[#All],[Out-of-school adolescents (%) - lower secondary]],MATCH(MAX(IF(Table45[[#All],[Country]]=B2693,Table45[[#All],[Year]],0)),IF(Table45[[#All],[Country]]=B2693,Table45[[#All],[Year]],"")))),"",INDEX(Table45[[#All],[Out-of-school adolescents (%) - lower secondary]],MATCH(MAX(IF(Table45[[#All],[Country]]=B2693,Table45[[#All],[Year]],0)),IF(Table45[[#All],[Country]]=B2693,Table45[[#All],[Year]],"")))*100)</f>
        <v/>
      </c>
      <c r="M2693" s="3">
        <f t="shared" si="89"/>
        <v>40.435540000000003</v>
      </c>
    </row>
    <row r="2694" spans="1:13" ht="30.6" x14ac:dyDescent="0.25">
      <c r="A2694" s="2" t="s">
        <v>202</v>
      </c>
      <c r="B2694" s="2" t="s">
        <v>173</v>
      </c>
      <c r="C2694" s="4">
        <v>2.2444600000000001</v>
      </c>
      <c r="D2694" s="4">
        <v>2.3535499999999998</v>
      </c>
      <c r="E2694" s="4"/>
      <c r="F2694" s="4"/>
      <c r="G2694" s="4"/>
      <c r="H2694" s="4"/>
      <c r="I2694" s="4"/>
      <c r="J2694" s="4">
        <f t="shared" si="88"/>
        <v>2.3535499999999998</v>
      </c>
      <c r="K2694" s="4">
        <f t="array" ref="K2694">INDEX($J$3:$J$4464,MATCH(B2694&amp;"Rate of out-of-school adolescents of lower secondary school age, male (household survey data) (%)",$B$3:$B$4464&amp;$A$3:$A$4464,0))</f>
        <v>2.1262799999999999</v>
      </c>
      <c r="L2694" s="4">
        <f t="array" ref="L2694">IF(ISERROR(INDEX(Table45[[#All],[Out-of-school adolescents (%) - lower secondary]],MATCH(MAX(IF(Table45[[#All],[Country]]=B2694,Table45[[#All],[Year]],0)),IF(Table45[[#All],[Country]]=B2694,Table45[[#All],[Year]],"")))),"",INDEX(Table45[[#All],[Out-of-school adolescents (%) - lower secondary]],MATCH(MAX(IF(Table45[[#All],[Country]]=B2694,Table45[[#All],[Year]],0)),IF(Table45[[#All],[Country]]=B2694,Table45[[#All],[Year]],"")))*100)</f>
        <v>2.97255</v>
      </c>
      <c r="M2694" s="4">
        <f t="shared" si="89"/>
        <v>2.3535499999999998</v>
      </c>
    </row>
    <row r="2695" spans="1:13" ht="30.6" x14ac:dyDescent="0.25">
      <c r="A2695" s="2" t="s">
        <v>202</v>
      </c>
      <c r="B2695" s="2" t="s">
        <v>174</v>
      </c>
      <c r="C2695" s="3"/>
      <c r="D2695" s="3"/>
      <c r="E2695" s="3"/>
      <c r="F2695" s="3"/>
      <c r="G2695" s="3">
        <v>8.1009399999999996</v>
      </c>
      <c r="H2695" s="3">
        <v>5.60501</v>
      </c>
      <c r="I2695" s="3"/>
      <c r="J2695" s="3">
        <f t="shared" si="88"/>
        <v>5.60501</v>
      </c>
      <c r="K2695" s="3">
        <f t="array" ref="K2695">INDEX($J$3:$J$4464,MATCH(B2695&amp;"Rate of out-of-school adolescents of lower secondary school age, male (household survey data) (%)",$B$3:$B$4464&amp;$A$3:$A$4464,0))</f>
        <v>10.558859999999999</v>
      </c>
      <c r="L2695" s="3" t="str">
        <f t="array" ref="L2695">IF(ISERROR(INDEX(Table45[[#All],[Out-of-school adolescents (%) - lower secondary]],MATCH(MAX(IF(Table45[[#All],[Country]]=B2695,Table45[[#All],[Year]],0)),IF(Table45[[#All],[Country]]=B2695,Table45[[#All],[Year]],"")))),"",INDEX(Table45[[#All],[Out-of-school adolescents (%) - lower secondary]],MATCH(MAX(IF(Table45[[#All],[Country]]=B2695,Table45[[#All],[Year]],0)),IF(Table45[[#All],[Country]]=B2695,Table45[[#All],[Year]],"")))*100)</f>
        <v/>
      </c>
      <c r="M2695" s="3">
        <f t="shared" si="89"/>
        <v>5.60501</v>
      </c>
    </row>
    <row r="2696" spans="1:13" ht="30.6" x14ac:dyDescent="0.25">
      <c r="A2696" s="2" t="s">
        <v>199</v>
      </c>
      <c r="B2696" s="2" t="s">
        <v>175</v>
      </c>
      <c r="C2696" s="4"/>
      <c r="D2696" s="6">
        <v>1.41154</v>
      </c>
      <c r="E2696" s="4"/>
      <c r="F2696" s="4"/>
      <c r="G2696" s="4"/>
      <c r="H2696" s="4"/>
      <c r="I2696" s="4"/>
      <c r="J2696" s="4">
        <f t="shared" si="88"/>
        <v>1.41154</v>
      </c>
      <c r="K2696" s="4"/>
      <c r="L2696" s="4">
        <f t="array" ref="L2696">(IF(ISERROR(INDEX(Table34[Out-of-school children (%) - primary],MATCH(MAX(IF(Table34[Country]=B2696,Table34[Year],0)),IF(Table34[Country]=B2696,Table34[Year],"")))),"",INDEX(Table34[Out-of-school children (%) - primary],MATCH(MAX(IF(Table34[Country]=B2696,Table34[Year],0)),IF(Table34[Country]=B2696,Table34[Year],"")))*100))</f>
        <v>1.0879700000000001</v>
      </c>
      <c r="M2696" s="4">
        <f t="shared" si="89"/>
        <v>1.41154</v>
      </c>
    </row>
    <row r="2697" spans="1:13" ht="30.6" x14ac:dyDescent="0.25">
      <c r="A2697" s="2" t="s">
        <v>202</v>
      </c>
      <c r="B2697" s="2" t="s">
        <v>176</v>
      </c>
      <c r="C2697" s="3">
        <v>19.238689999999998</v>
      </c>
      <c r="D2697" s="3">
        <v>14.696899999999999</v>
      </c>
      <c r="E2697" s="3">
        <v>11.23747</v>
      </c>
      <c r="F2697" s="3">
        <v>11.10355</v>
      </c>
      <c r="G2697" s="3">
        <v>9.6564700000000006</v>
      </c>
      <c r="H2697" s="3">
        <v>10.596030000000001</v>
      </c>
      <c r="I2697" s="3"/>
      <c r="J2697" s="3">
        <f t="shared" si="88"/>
        <v>10.596030000000001</v>
      </c>
      <c r="K2697" s="3" t="str">
        <f t="array" ref="K2697">INDEX($J$3:$J$4464,MATCH(B2697&amp;"Rate of out-of-school adolescents of lower secondary school age, male (household survey data) (%)",$B$3:$B$4464&amp;$A$3:$A$4464,0))</f>
        <v/>
      </c>
      <c r="L2697" s="3" t="str">
        <f t="array" ref="L2697">IF(ISERROR(INDEX(Table45[[#All],[Out-of-school adolescents (%) - lower secondary]],MATCH(MAX(IF(Table45[[#All],[Country]]=B2697,Table45[[#All],[Year]],0)),IF(Table45[[#All],[Country]]=B2697,Table45[[#All],[Year]],"")))),"",INDEX(Table45[[#All],[Out-of-school adolescents (%) - lower secondary]],MATCH(MAX(IF(Table45[[#All],[Country]]=B2697,Table45[[#All],[Year]],0)),IF(Table45[[#All],[Country]]=B2697,Table45[[#All],[Year]],"")))*100)</f>
        <v/>
      </c>
      <c r="M2697" s="3">
        <f t="shared" si="89"/>
        <v>10.596030000000001</v>
      </c>
    </row>
    <row r="2698" spans="1:13" ht="30.6" x14ac:dyDescent="0.25">
      <c r="A2698" s="2" t="s">
        <v>202</v>
      </c>
      <c r="B2698" s="2" t="s">
        <v>177</v>
      </c>
      <c r="C2698" s="4"/>
      <c r="D2698" s="4"/>
      <c r="E2698" s="4"/>
      <c r="F2698" s="4"/>
      <c r="G2698" s="4"/>
      <c r="H2698" s="4"/>
      <c r="I2698" s="4"/>
      <c r="J2698" s="4" t="str">
        <f t="shared" si="88"/>
        <v/>
      </c>
      <c r="K2698" s="4">
        <f t="array" ref="K2698">INDEX($J$3:$J$4464,MATCH(B2698&amp;"Rate of out-of-school adolescents of lower secondary school age, male (household survey data) (%)",$B$3:$B$4464&amp;$A$3:$A$4464,0))</f>
        <v>11.9879</v>
      </c>
      <c r="L2698" s="4">
        <f t="array" ref="L2698">IF(ISERROR(INDEX(Table45[[#All],[Out-of-school adolescents (%) - lower secondary]],MATCH(MAX(IF(Table45[[#All],[Country]]=B2698,Table45[[#All],[Year]],0)),IF(Table45[[#All],[Country]]=B2698,Table45[[#All],[Year]],"")))),"",INDEX(Table45[[#All],[Out-of-school adolescents (%) - lower secondary]],MATCH(MAX(IF(Table45[[#All],[Country]]=B2698,Table45[[#All],[Year]],0)),IF(Table45[[#All],[Country]]=B2698,Table45[[#All],[Year]],"")))*100)</f>
        <v>12.163730000000001</v>
      </c>
      <c r="M2698" s="4">
        <f t="shared" si="89"/>
        <v>11.9879</v>
      </c>
    </row>
    <row r="2699" spans="1:13" ht="30.6" x14ac:dyDescent="0.25">
      <c r="A2699" s="2" t="s">
        <v>202</v>
      </c>
      <c r="B2699" s="2" t="s">
        <v>178</v>
      </c>
      <c r="C2699" s="3"/>
      <c r="D2699" s="3"/>
      <c r="E2699" s="3">
        <v>6.3299300000000001</v>
      </c>
      <c r="F2699" s="3">
        <v>12.418200000000001</v>
      </c>
      <c r="G2699" s="3">
        <v>6.1038800000000002</v>
      </c>
      <c r="H2699" s="3"/>
      <c r="I2699" s="3"/>
      <c r="J2699" s="3">
        <f t="shared" si="88"/>
        <v>6.1038800000000002</v>
      </c>
      <c r="K2699" s="3" t="str">
        <f t="array" ref="K2699">INDEX($J$3:$J$4464,MATCH(B2699&amp;"Rate of out-of-school adolescents of lower secondary school age, male (household survey data) (%)",$B$3:$B$4464&amp;$A$3:$A$4464,0))</f>
        <v/>
      </c>
      <c r="L2699" s="3" t="str">
        <f t="array" ref="L2699">IF(ISERROR(INDEX(Table45[[#All],[Out-of-school adolescents (%) - lower secondary]],MATCH(MAX(IF(Table45[[#All],[Country]]=B2699,Table45[[#All],[Year]],0)),IF(Table45[[#All],[Country]]=B2699,Table45[[#All],[Year]],"")))),"",INDEX(Table45[[#All],[Out-of-school adolescents (%) - lower secondary]],MATCH(MAX(IF(Table45[[#All],[Country]]=B2699,Table45[[#All],[Year]],0)),IF(Table45[[#All],[Country]]=B2699,Table45[[#All],[Year]],"")))*100)</f>
        <v/>
      </c>
      <c r="M2699" s="3">
        <f t="shared" si="89"/>
        <v>6.1038800000000002</v>
      </c>
    </row>
    <row r="2700" spans="1:13" ht="30.6" x14ac:dyDescent="0.25">
      <c r="A2700" s="2" t="s">
        <v>202</v>
      </c>
      <c r="B2700" s="2" t="s">
        <v>179</v>
      </c>
      <c r="C2700" s="4"/>
      <c r="D2700" s="4"/>
      <c r="E2700" s="4"/>
      <c r="F2700" s="4"/>
      <c r="G2700" s="4"/>
      <c r="H2700" s="4"/>
      <c r="I2700" s="4"/>
      <c r="J2700" s="4" t="str">
        <f t="shared" si="88"/>
        <v/>
      </c>
      <c r="K2700" s="4" t="str">
        <f t="array" ref="K2700">INDEX($J$3:$J$4464,MATCH(B2700&amp;"Rate of out-of-school adolescents of lower secondary school age, male (household survey data) (%)",$B$3:$B$4464&amp;$A$3:$A$4464,0))</f>
        <v/>
      </c>
      <c r="L2700" s="4" t="str">
        <f t="array" ref="L2700">IF(ISERROR(INDEX(Table45[[#All],[Out-of-school adolescents (%) - lower secondary]],MATCH(MAX(IF(Table45[[#All],[Country]]=B2700,Table45[[#All],[Year]],0)),IF(Table45[[#All],[Country]]=B2700,Table45[[#All],[Year]],"")))),"",INDEX(Table45[[#All],[Out-of-school adolescents (%) - lower secondary]],MATCH(MAX(IF(Table45[[#All],[Country]]=B2700,Table45[[#All],[Year]],0)),IF(Table45[[#All],[Country]]=B2700,Table45[[#All],[Year]],"")))*100)</f>
        <v/>
      </c>
      <c r="M2700" s="4" t="str">
        <f t="shared" si="89"/>
        <v/>
      </c>
    </row>
    <row r="2701" spans="1:13" ht="30.6" x14ac:dyDescent="0.25">
      <c r="A2701" s="2" t="s">
        <v>202</v>
      </c>
      <c r="B2701" s="2" t="s">
        <v>180</v>
      </c>
      <c r="C2701" s="3"/>
      <c r="D2701" s="3"/>
      <c r="E2701" s="3"/>
      <c r="F2701" s="3"/>
      <c r="G2701" s="3"/>
      <c r="H2701" s="3"/>
      <c r="I2701" s="3"/>
      <c r="J2701" s="3" t="str">
        <f t="shared" si="88"/>
        <v/>
      </c>
      <c r="K2701" s="3">
        <f t="array" ref="K2701">INDEX($J$3:$J$4464,MATCH(B2701&amp;"Rate of out-of-school adolescents of lower secondary school age, male (household survey data) (%)",$B$3:$B$4464&amp;$A$3:$A$4464,0))</f>
        <v>7.0231300000000001</v>
      </c>
      <c r="L2701" s="3">
        <f t="array" ref="L2701">IF(ISERROR(INDEX(Table45[[#All],[Out-of-school adolescents (%) - lower secondary]],MATCH(MAX(IF(Table45[[#All],[Country]]=B2701,Table45[[#All],[Year]],0)),IF(Table45[[#All],[Country]]=B2701,Table45[[#All],[Year]],"")))),"",INDEX(Table45[[#All],[Out-of-school adolescents (%) - lower secondary]],MATCH(MAX(IF(Table45[[#All],[Country]]=B2701,Table45[[#All],[Year]],0)),IF(Table45[[#All],[Country]]=B2701,Table45[[#All],[Year]],"")))*100)</f>
        <v>12.47992</v>
      </c>
      <c r="M2701" s="3">
        <f t="shared" si="89"/>
        <v>7.0231300000000001</v>
      </c>
    </row>
    <row r="2702" spans="1:13" ht="30.6" x14ac:dyDescent="0.25">
      <c r="A2702" s="2" t="s">
        <v>202</v>
      </c>
      <c r="B2702" s="2" t="s">
        <v>181</v>
      </c>
      <c r="C2702" s="4">
        <v>0.19971</v>
      </c>
      <c r="D2702" s="4"/>
      <c r="E2702" s="4"/>
      <c r="F2702" s="4">
        <v>2.5327799999999998</v>
      </c>
      <c r="G2702" s="4">
        <v>5.0597700000000003</v>
      </c>
      <c r="H2702" s="4"/>
      <c r="I2702" s="4"/>
      <c r="J2702" s="4">
        <f t="shared" si="88"/>
        <v>5.0597700000000003</v>
      </c>
      <c r="K2702" s="4" t="str">
        <f t="array" ref="K2702">INDEX($J$3:$J$4464,MATCH(B2702&amp;"Rate of out-of-school adolescents of lower secondary school age, male (household survey data) (%)",$B$3:$B$4464&amp;$A$3:$A$4464,0))</f>
        <v/>
      </c>
      <c r="L2702" s="4" t="str">
        <f t="array" ref="L2702">IF(ISERROR(INDEX(Table45[[#All],[Out-of-school adolescents (%) - lower secondary]],MATCH(MAX(IF(Table45[[#All],[Country]]=B2702,Table45[[#All],[Year]],0)),IF(Table45[[#All],[Country]]=B2702,Table45[[#All],[Year]],"")))),"",INDEX(Table45[[#All],[Out-of-school adolescents (%) - lower secondary]],MATCH(MAX(IF(Table45[[#All],[Country]]=B2702,Table45[[#All],[Year]],0)),IF(Table45[[#All],[Country]]=B2702,Table45[[#All],[Year]],"")))*100)</f>
        <v/>
      </c>
      <c r="M2702" s="4">
        <f t="shared" si="89"/>
        <v>5.0597700000000003</v>
      </c>
    </row>
    <row r="2703" spans="1:13" ht="30.6" x14ac:dyDescent="0.25">
      <c r="A2703" s="2" t="s">
        <v>202</v>
      </c>
      <c r="B2703" s="2" t="s">
        <v>182</v>
      </c>
      <c r="C2703" s="3"/>
      <c r="D2703" s="3"/>
      <c r="E2703" s="3"/>
      <c r="F2703" s="3"/>
      <c r="G2703" s="3"/>
      <c r="H2703" s="3"/>
      <c r="I2703" s="3"/>
      <c r="J2703" s="3" t="str">
        <f t="shared" si="88"/>
        <v/>
      </c>
      <c r="K2703" s="3" t="str">
        <f t="array" ref="K2703">INDEX($J$3:$J$4464,MATCH(B2703&amp;"Rate of out-of-school adolescents of lower secondary school age, male (household survey data) (%)",$B$3:$B$4464&amp;$A$3:$A$4464,0))</f>
        <v/>
      </c>
      <c r="L2703" s="3" t="str">
        <f t="array" ref="L2703">IF(ISERROR(INDEX(Table45[[#All],[Out-of-school adolescents (%) - lower secondary]],MATCH(MAX(IF(Table45[[#All],[Country]]=B2703,Table45[[#All],[Year]],0)),IF(Table45[[#All],[Country]]=B2703,Table45[[#All],[Year]],"")))),"",INDEX(Table45[[#All],[Out-of-school adolescents (%) - lower secondary]],MATCH(MAX(IF(Table45[[#All],[Country]]=B2703,Table45[[#All],[Year]],0)),IF(Table45[[#All],[Country]]=B2703,Table45[[#All],[Year]],"")))*100)</f>
        <v/>
      </c>
      <c r="M2703" s="3" t="str">
        <f t="shared" si="89"/>
        <v/>
      </c>
    </row>
    <row r="2704" spans="1:13" ht="30.6" x14ac:dyDescent="0.25">
      <c r="A2704" s="2" t="s">
        <v>202</v>
      </c>
      <c r="B2704" s="2" t="s">
        <v>183</v>
      </c>
      <c r="C2704" s="4"/>
      <c r="D2704" s="4"/>
      <c r="E2704" s="4"/>
      <c r="F2704" s="4"/>
      <c r="G2704" s="4">
        <v>18.930959999999999</v>
      </c>
      <c r="H2704" s="4"/>
      <c r="I2704" s="4"/>
      <c r="J2704" s="4">
        <f t="shared" si="88"/>
        <v>18.930959999999999</v>
      </c>
      <c r="K2704" s="4" t="str">
        <f t="array" ref="K2704">INDEX($J$3:$J$4464,MATCH(B2704&amp;"Rate of out-of-school adolescents of lower secondary school age, male (household survey data) (%)",$B$3:$B$4464&amp;$A$3:$A$4464,0))</f>
        <v/>
      </c>
      <c r="L2704" s="4" t="str">
        <f t="array" ref="L2704">IF(ISERROR(INDEX(Table45[[#All],[Out-of-school adolescents (%) - lower secondary]],MATCH(MAX(IF(Table45[[#All],[Country]]=B2704,Table45[[#All],[Year]],0)),IF(Table45[[#All],[Country]]=B2704,Table45[[#All],[Year]],"")))),"",INDEX(Table45[[#All],[Out-of-school adolescents (%) - lower secondary]],MATCH(MAX(IF(Table45[[#All],[Country]]=B2704,Table45[[#All],[Year]],0)),IF(Table45[[#All],[Country]]=B2704,Table45[[#All],[Year]],"")))*100)</f>
        <v/>
      </c>
      <c r="M2704" s="4">
        <f t="shared" si="89"/>
        <v>18.930959999999999</v>
      </c>
    </row>
    <row r="2705" spans="1:13" ht="30.6" x14ac:dyDescent="0.25">
      <c r="A2705" s="2" t="s">
        <v>202</v>
      </c>
      <c r="B2705" s="2" t="s">
        <v>184</v>
      </c>
      <c r="C2705" s="3"/>
      <c r="D2705" s="3"/>
      <c r="E2705" s="3"/>
      <c r="F2705" s="3"/>
      <c r="G2705" s="3"/>
      <c r="H2705" s="3"/>
      <c r="I2705" s="3"/>
      <c r="J2705" s="3" t="str">
        <f t="shared" si="88"/>
        <v/>
      </c>
      <c r="K2705" s="3">
        <f t="array" ref="K2705">INDEX($J$3:$J$4464,MATCH(B2705&amp;"Rate of out-of-school adolescents of lower secondary school age, male (household survey data) (%)",$B$3:$B$4464&amp;$A$3:$A$4464,0))</f>
        <v>15.579750000000001</v>
      </c>
      <c r="L2705" s="3">
        <f t="array" ref="L2705">IF(ISERROR(INDEX(Table45[[#All],[Out-of-school adolescents (%) - lower secondary]],MATCH(MAX(IF(Table45[[#All],[Country]]=B2705,Table45[[#All],[Year]],0)),IF(Table45[[#All],[Country]]=B2705,Table45[[#All],[Year]],"")))),"",INDEX(Table45[[#All],[Out-of-school adolescents (%) - lower secondary]],MATCH(MAX(IF(Table45[[#All],[Country]]=B2705,Table45[[#All],[Year]],0)),IF(Table45[[#All],[Country]]=B2705,Table45[[#All],[Year]],"")))*100)</f>
        <v>15.31959</v>
      </c>
      <c r="M2705" s="3">
        <f t="shared" si="89"/>
        <v>15.579750000000001</v>
      </c>
    </row>
    <row r="2706" spans="1:13" ht="30.6" x14ac:dyDescent="0.25">
      <c r="A2706" s="2" t="s">
        <v>202</v>
      </c>
      <c r="B2706" s="2" t="s">
        <v>185</v>
      </c>
      <c r="C2706" s="4">
        <v>5.7486300000000004</v>
      </c>
      <c r="D2706" s="4">
        <v>5.3758900000000001</v>
      </c>
      <c r="E2706" s="4">
        <v>4.8887999999999998</v>
      </c>
      <c r="F2706" s="4">
        <v>2.44469</v>
      </c>
      <c r="G2706" s="4"/>
      <c r="H2706" s="4"/>
      <c r="I2706" s="4"/>
      <c r="J2706" s="4">
        <f t="shared" si="88"/>
        <v>2.44469</v>
      </c>
      <c r="K2706" s="4" t="str">
        <f t="array" ref="K2706">INDEX($J$3:$J$4464,MATCH(B2706&amp;"Rate of out-of-school adolescents of lower secondary school age, male (household survey data) (%)",$B$3:$B$4464&amp;$A$3:$A$4464,0))</f>
        <v/>
      </c>
      <c r="L2706" s="4">
        <f t="array" ref="L2706">IF(ISERROR(INDEX(Table45[[#All],[Out-of-school adolescents (%) - lower secondary]],MATCH(MAX(IF(Table45[[#All],[Country]]=B2706,Table45[[#All],[Year]],0)),IF(Table45[[#All],[Country]]=B2706,Table45[[#All],[Year]],"")))),"",INDEX(Table45[[#All],[Out-of-school adolescents (%) - lower secondary]],MATCH(MAX(IF(Table45[[#All],[Country]]=B2706,Table45[[#All],[Year]],0)),IF(Table45[[#All],[Country]]=B2706,Table45[[#All],[Year]],"")))*100)</f>
        <v>0.69763000000000008</v>
      </c>
      <c r="M2706" s="4">
        <f t="shared" si="89"/>
        <v>2.44469</v>
      </c>
    </row>
    <row r="2707" spans="1:13" ht="30.6" x14ac:dyDescent="0.25">
      <c r="A2707" s="2" t="s">
        <v>202</v>
      </c>
      <c r="B2707" s="2" t="s">
        <v>186</v>
      </c>
      <c r="C2707" s="3"/>
      <c r="D2707" s="3"/>
      <c r="E2707" s="3"/>
      <c r="F2707" s="3"/>
      <c r="G2707" s="3"/>
      <c r="H2707" s="3"/>
      <c r="I2707" s="3"/>
      <c r="J2707" s="3" t="str">
        <f t="shared" si="88"/>
        <v/>
      </c>
      <c r="K2707" s="3" t="str">
        <f t="array" ref="K2707">INDEX($J$3:$J$4464,MATCH(B2707&amp;"Rate of out-of-school adolescents of lower secondary school age, male (household survey data) (%)",$B$3:$B$4464&amp;$A$3:$A$4464,0))</f>
        <v/>
      </c>
      <c r="L2707" s="3" t="str">
        <f t="array" ref="L2707">IF(ISERROR(INDEX(Table45[[#All],[Out-of-school adolescents (%) - lower secondary]],MATCH(MAX(IF(Table45[[#All],[Country]]=B2707,Table45[[#All],[Year]],0)),IF(Table45[[#All],[Country]]=B2707,Table45[[#All],[Year]],"")))),"",INDEX(Table45[[#All],[Out-of-school adolescents (%) - lower secondary]],MATCH(MAX(IF(Table45[[#All],[Country]]=B2707,Table45[[#All],[Year]],0)),IF(Table45[[#All],[Country]]=B2707,Table45[[#All],[Year]],"")))*100)</f>
        <v/>
      </c>
      <c r="M2707" s="3" t="str">
        <f t="shared" si="89"/>
        <v/>
      </c>
    </row>
    <row r="2708" spans="1:13" ht="20.399999999999999" x14ac:dyDescent="0.25">
      <c r="A2708" s="2" t="s">
        <v>198</v>
      </c>
      <c r="B2708" s="2" t="s">
        <v>175</v>
      </c>
      <c r="C2708" s="4">
        <v>6.1111399999999998</v>
      </c>
      <c r="D2708" s="4"/>
      <c r="E2708" s="4">
        <v>11.02567</v>
      </c>
      <c r="F2708" s="4">
        <v>12.03374</v>
      </c>
      <c r="G2708" s="4">
        <v>11.14405</v>
      </c>
      <c r="H2708" s="4">
        <v>8.6440000000000001</v>
      </c>
      <c r="I2708" s="4"/>
      <c r="J2708" s="4">
        <f t="shared" si="88"/>
        <v>8.6440000000000001</v>
      </c>
      <c r="K2708" s="4">
        <f t="array" ref="K2708">INDEX($J$3:$J$4464,MATCH(B2708&amp;"Rate of out-of-school children of primary school age, male (household survey data) (%)",$B$3:$B$4464&amp;$A$3:$A$4464,0))</f>
        <v>1.34738</v>
      </c>
      <c r="L2708" s="4">
        <f t="array" ref="L2708">IF(ISERROR(INDEX(Table45[[#All],[Out-of-school children (%) - primary]],MATCH(MAX(IF(Table45[[#All],[Country]]=B2708,Table45[[#All],[Year]],0)),IF(Table45[[#All],[Country]]=B2708,Table45[[#All],[Year]],"")))),"",INDEX(Table45[[#All],[Out-of-school children (%) - primary]],MATCH(MAX(IF(Table45[[#All],[Country]]=B2708,Table45[[#All],[Year]],0)),IF(Table45[[#All],[Country]]=B2708,Table45[[#All],[Year]],"")))*100)</f>
        <v>0.81020000000000003</v>
      </c>
      <c r="M2708" s="4">
        <f t="shared" si="89"/>
        <v>8.6440000000000001</v>
      </c>
    </row>
    <row r="2709" spans="1:13" ht="30.6" x14ac:dyDescent="0.25">
      <c r="A2709" s="2" t="s">
        <v>202</v>
      </c>
      <c r="B2709" s="2" t="s">
        <v>188</v>
      </c>
      <c r="C2709" s="3"/>
      <c r="D2709" s="3"/>
      <c r="E2709" s="3"/>
      <c r="F2709" s="3"/>
      <c r="G2709" s="3"/>
      <c r="H2709" s="3"/>
      <c r="I2709" s="3"/>
      <c r="J2709" s="3" t="str">
        <f t="shared" si="88"/>
        <v/>
      </c>
      <c r="K2709" s="3">
        <f t="array" ref="K2709">INDEX($J$3:$J$4464,MATCH(B2709&amp;"Rate of out-of-school adolescents of lower secondary school age, male (household survey data) (%)",$B$3:$B$4464&amp;$A$3:$A$4464,0))</f>
        <v>37.758499999999998</v>
      </c>
      <c r="L2709" s="3">
        <f t="array" ref="L2709">IF(ISERROR(INDEX(Table45[[#All],[Out-of-school adolescents (%) - lower secondary]],MATCH(MAX(IF(Table45[[#All],[Country]]=B2709,Table45[[#All],[Year]],0)),IF(Table45[[#All],[Country]]=B2709,Table45[[#All],[Year]],"")))),"",INDEX(Table45[[#All],[Out-of-school adolescents (%) - lower secondary]],MATCH(MAX(IF(Table45[[#All],[Country]]=B2709,Table45[[#All],[Year]],0)),IF(Table45[[#All],[Country]]=B2709,Table45[[#All],[Year]],"")))*100)</f>
        <v>37.786229999999996</v>
      </c>
      <c r="M2709" s="3">
        <f t="shared" si="89"/>
        <v>37.758499999999998</v>
      </c>
    </row>
    <row r="2710" spans="1:13" ht="30.6" x14ac:dyDescent="0.25">
      <c r="A2710" s="2" t="s">
        <v>202</v>
      </c>
      <c r="B2710" s="2" t="s">
        <v>189</v>
      </c>
      <c r="C2710" s="4">
        <v>3.0154399999999999</v>
      </c>
      <c r="D2710" s="4"/>
      <c r="E2710" s="4">
        <v>1.50346</v>
      </c>
      <c r="F2710" s="4"/>
      <c r="G2710" s="4"/>
      <c r="H2710" s="4"/>
      <c r="I2710" s="4"/>
      <c r="J2710" s="4">
        <f t="shared" si="88"/>
        <v>1.50346</v>
      </c>
      <c r="K2710" s="4" t="str">
        <f t="array" ref="K2710">INDEX($J$3:$J$4464,MATCH(B2710&amp;"Rate of out-of-school adolescents of lower secondary school age, male (household survey data) (%)",$B$3:$B$4464&amp;$A$3:$A$4464,0))</f>
        <v/>
      </c>
      <c r="L2710" s="4" t="str">
        <f t="array" ref="L2710">IF(ISBLANK(INDEX(Table45[[#All],[Out-of-school adolescents (%) - lower secondary]],MATCH(MAX(IF(Table45[[#All],[Country]]=B2710,Table45[[#All],[Year]],0)),IF(Table45[[#All],[Country]]=B2710,Table45[[#All],[Year]],"")))),"",INDEX(Table45[[#All],[Out-of-school adolescents (%) - lower secondary]],MATCH(MAX(IF(Table45[[#All],[Country]]=B2710,Table45[[#All],[Year]],0)),IF(Table45[[#All],[Country]]=B2710,Table45[[#All],[Year]],"")))*100)</f>
        <v/>
      </c>
      <c r="M2710" s="4">
        <f t="shared" si="89"/>
        <v>1.50346</v>
      </c>
    </row>
    <row r="2711" spans="1:13" ht="30.6" x14ac:dyDescent="0.25">
      <c r="A2711" s="2" t="s">
        <v>202</v>
      </c>
      <c r="B2711" s="2" t="s">
        <v>190</v>
      </c>
      <c r="C2711" s="3">
        <v>20.946850000000001</v>
      </c>
      <c r="D2711" s="3"/>
      <c r="E2711" s="3"/>
      <c r="F2711" s="3">
        <v>14.65273</v>
      </c>
      <c r="G2711" s="3">
        <v>5.6479999999999997</v>
      </c>
      <c r="H2711" s="3"/>
      <c r="I2711" s="3"/>
      <c r="J2711" s="3">
        <f t="shared" si="88"/>
        <v>5.6479999999999997</v>
      </c>
      <c r="K2711" s="3">
        <f t="array" ref="K2711">INDEX($J$3:$J$4464,MATCH(B2711&amp;"Rate of out-of-school adolescents of lower secondary school age, male (household survey data) (%)",$B$3:$B$4464&amp;$A$3:$A$4464,0))</f>
        <v>8.1896500000000003</v>
      </c>
      <c r="L2711" s="3">
        <f t="array" ref="L2711">IF(ISERROR(INDEX(Table45[[#All],[Out-of-school adolescents (%) - lower secondary]],MATCH(MAX(IF(Table45[[#All],[Country]]=B2711,Table45[[#All],[Year]],0)),IF(Table45[[#All],[Country]]=B2711,Table45[[#All],[Year]],"")))),"",INDEX(Table45[[#All],[Out-of-school adolescents (%) - lower secondary]],MATCH(MAX(IF(Table45[[#All],[Country]]=B2711,Table45[[#All],[Year]],0)),IF(Table45[[#All],[Country]]=B2711,Table45[[#All],[Year]],"")))*100)</f>
        <v>3.8829899999999999</v>
      </c>
      <c r="M2711" s="3">
        <f t="shared" si="89"/>
        <v>5.6479999999999997</v>
      </c>
    </row>
    <row r="2712" spans="1:13" ht="30.6" x14ac:dyDescent="0.25">
      <c r="A2712" s="2" t="s">
        <v>202</v>
      </c>
      <c r="B2712" s="2" t="s">
        <v>191</v>
      </c>
      <c r="C2712" s="4"/>
      <c r="D2712" s="4"/>
      <c r="E2712" s="4">
        <v>2.7545999999999999</v>
      </c>
      <c r="F2712" s="4">
        <v>3.8949400000000001</v>
      </c>
      <c r="G2712" s="4">
        <v>2.52407</v>
      </c>
      <c r="H2712" s="4">
        <v>3.1775199999999999</v>
      </c>
      <c r="I2712" s="4">
        <v>1.7902199999999999</v>
      </c>
      <c r="J2712" s="4">
        <f t="shared" si="88"/>
        <v>1.7902199999999999</v>
      </c>
      <c r="K2712" s="4" t="str">
        <f t="array" ref="K2712">INDEX($J$3:$J$4464,MATCH(B2712&amp;"Rate of out-of-school adolescents of lower secondary school age, male (household survey data) (%)",$B$3:$B$4464&amp;$A$3:$A$4464,0))</f>
        <v/>
      </c>
      <c r="L2712" s="4" t="str">
        <f t="array" ref="L2712">IF(ISERROR(INDEX(Table45[[#All],[Out-of-school adolescents (%) - lower secondary]],MATCH(MAX(IF(Table45[[#All],[Country]]=B2712,Table45[[#All],[Year]],0)),IF(Table45[[#All],[Country]]=B2712,Table45[[#All],[Year]],"")))),"",INDEX(Table45[[#All],[Out-of-school adolescents (%) - lower secondary]],MATCH(MAX(IF(Table45[[#All],[Country]]=B2712,Table45[[#All],[Year]],0)),IF(Table45[[#All],[Country]]=B2712,Table45[[#All],[Year]],"")))*100)</f>
        <v/>
      </c>
      <c r="M2712" s="4">
        <f t="shared" si="89"/>
        <v>1.7902199999999999</v>
      </c>
    </row>
    <row r="2713" spans="1:13" ht="30.6" x14ac:dyDescent="0.25">
      <c r="A2713" s="2" t="s">
        <v>202</v>
      </c>
      <c r="B2713" s="2" t="s">
        <v>192</v>
      </c>
      <c r="C2713" s="3"/>
      <c r="D2713" s="3"/>
      <c r="E2713" s="3"/>
      <c r="F2713" s="3"/>
      <c r="G2713" s="3"/>
      <c r="H2713" s="3">
        <v>0.97070999999999996</v>
      </c>
      <c r="I2713" s="3"/>
      <c r="J2713" s="3">
        <f t="shared" si="88"/>
        <v>0.97070999999999996</v>
      </c>
      <c r="K2713" s="3" t="str">
        <f t="array" ref="K2713">INDEX($J$3:$J$4464,MATCH(B2713&amp;"Rate of out-of-school adolescents of lower secondary school age, male (household survey data) (%)",$B$3:$B$4464&amp;$A$3:$A$4464,0))</f>
        <v/>
      </c>
      <c r="L2713" s="3" t="str">
        <f t="array" ref="L2713">IF(ISERROR(INDEX(Table45[[#All],[Out-of-school adolescents (%) - lower secondary]],MATCH(MAX(IF(Table45[[#All],[Country]]=B2713,Table45[[#All],[Year]],0)),IF(Table45[[#All],[Country]]=B2713,Table45[[#All],[Year]],"")))),"",INDEX(Table45[[#All],[Out-of-school adolescents (%) - lower secondary]],MATCH(MAX(IF(Table45[[#All],[Country]]=B2713,Table45[[#All],[Year]],0)),IF(Table45[[#All],[Country]]=B2713,Table45[[#All],[Year]],"")))*100)</f>
        <v/>
      </c>
      <c r="M2713" s="3">
        <f t="shared" si="89"/>
        <v>0.97070999999999996</v>
      </c>
    </row>
    <row r="2714" spans="1:13" ht="30.6" x14ac:dyDescent="0.25">
      <c r="A2714" s="2" t="s">
        <v>202</v>
      </c>
      <c r="B2714" s="2" t="s">
        <v>193</v>
      </c>
      <c r="C2714" s="4">
        <v>10.96668</v>
      </c>
      <c r="D2714" s="4">
        <v>12.253920000000001</v>
      </c>
      <c r="E2714" s="4">
        <v>10.827819999999999</v>
      </c>
      <c r="F2714" s="4">
        <v>8.5191099999999995</v>
      </c>
      <c r="G2714" s="4">
        <v>9.2058</v>
      </c>
      <c r="H2714" s="4">
        <v>10.387840000000001</v>
      </c>
      <c r="I2714" s="4"/>
      <c r="J2714" s="4">
        <f t="shared" si="88"/>
        <v>10.387840000000001</v>
      </c>
      <c r="K2714" s="4" t="str">
        <f t="array" ref="K2714">INDEX($J$3:$J$4464,MATCH(B2714&amp;"Rate of out-of-school adolescents of lower secondary school age, male (household survey data) (%)",$B$3:$B$4464&amp;$A$3:$A$4464,0))</f>
        <v/>
      </c>
      <c r="L2714" s="4" t="str">
        <f t="array" ref="L2714">IF(ISERROR(INDEX(Table45[[#All],[Out-of-school adolescents (%) - lower secondary]],MATCH(MAX(IF(Table45[[#All],[Country]]=B2714,Table45[[#All],[Year]],0)),IF(Table45[[#All],[Country]]=B2714,Table45[[#All],[Year]],"")))),"",INDEX(Table45[[#All],[Out-of-school adolescents (%) - lower secondary]],MATCH(MAX(IF(Table45[[#All],[Country]]=B2714,Table45[[#All],[Year]],0)),IF(Table45[[#All],[Country]]=B2714,Table45[[#All],[Year]],"")))*100)</f>
        <v/>
      </c>
      <c r="M2714" s="4">
        <f t="shared" si="89"/>
        <v>10.387840000000001</v>
      </c>
    </row>
    <row r="2715" spans="1:13" ht="30.6" x14ac:dyDescent="0.25">
      <c r="A2715" s="2" t="s">
        <v>202</v>
      </c>
      <c r="B2715" s="2" t="s">
        <v>194</v>
      </c>
      <c r="C2715" s="3"/>
      <c r="D2715" s="3"/>
      <c r="E2715" s="3"/>
      <c r="F2715" s="3"/>
      <c r="G2715" s="3"/>
      <c r="H2715" s="3"/>
      <c r="I2715" s="3"/>
      <c r="J2715" s="3" t="str">
        <f t="shared" si="88"/>
        <v/>
      </c>
      <c r="K2715" s="3">
        <f t="array" ref="K2715">INDEX($J$3:$J$4464,MATCH(B2715&amp;"Rate of out-of-school adolescents of lower secondary school age, male (household survey data) (%)",$B$3:$B$4464&amp;$A$3:$A$4464,0))</f>
        <v>7.4981900000000001</v>
      </c>
      <c r="L2715" s="3">
        <f t="array" ref="L2715">IF(ISERROR(INDEX(Table45[[#All],[Out-of-school adolescents (%) - lower secondary]],MATCH(MAX(IF(Table45[[#All],[Country]]=B2715,Table45[[#All],[Year]],0)),IF(Table45[[#All],[Country]]=B2715,Table45[[#All],[Year]],"")))),"",INDEX(Table45[[#All],[Out-of-school adolescents (%) - lower secondary]],MATCH(MAX(IF(Table45[[#All],[Country]]=B2715,Table45[[#All],[Year]],0)),IF(Table45[[#All],[Country]]=B2715,Table45[[#All],[Year]],"")))*100)</f>
        <v>10.03171</v>
      </c>
      <c r="M2715" s="3">
        <f t="shared" si="89"/>
        <v>7.4981900000000001</v>
      </c>
    </row>
    <row r="2716" spans="1:13" ht="30.6" x14ac:dyDescent="0.25">
      <c r="A2716" s="2" t="s">
        <v>202</v>
      </c>
      <c r="B2716" s="2" t="s">
        <v>195</v>
      </c>
      <c r="C2716" s="4">
        <v>28.662130000000001</v>
      </c>
      <c r="D2716" s="4"/>
      <c r="E2716" s="4">
        <v>26.316369999999999</v>
      </c>
      <c r="F2716" s="4"/>
      <c r="G2716" s="4"/>
      <c r="H2716" s="4"/>
      <c r="I2716" s="4"/>
      <c r="J2716" s="4">
        <f t="shared" si="88"/>
        <v>26.316369999999999</v>
      </c>
      <c r="K2716" s="4" t="str">
        <f t="array" ref="K2716">INDEX($J$3:$J$4464,MATCH(B2716&amp;"Rate of out-of-school adolescents of lower secondary school age, male (household survey data) (%)",$B$3:$B$4464&amp;$A$3:$A$4464,0))</f>
        <v/>
      </c>
      <c r="L2716" s="4">
        <f t="array" ref="L2716">IF(ISERROR(INDEX(Table45[[#All],[Out-of-school adolescents (%) - lower secondary]],MATCH(MAX(IF(Table45[[#All],[Country]]=B2716,Table45[[#All],[Year]],0)),IF(Table45[[#All],[Country]]=B2716,Table45[[#All],[Year]],"")))),"",INDEX(Table45[[#All],[Out-of-school adolescents (%) - lower secondary]],MATCH(MAX(IF(Table45[[#All],[Country]]=B2716,Table45[[#All],[Year]],0)),IF(Table45[[#All],[Country]]=B2716,Table45[[#All],[Year]],"")))*100)</f>
        <v>12.23706</v>
      </c>
      <c r="M2716" s="4">
        <f t="shared" si="89"/>
        <v>26.316369999999999</v>
      </c>
    </row>
    <row r="2717" spans="1:13" ht="30.6" x14ac:dyDescent="0.25">
      <c r="A2717" s="2" t="s">
        <v>202</v>
      </c>
      <c r="B2717" s="2" t="s">
        <v>196</v>
      </c>
      <c r="C2717" s="3"/>
      <c r="D2717" s="3"/>
      <c r="E2717" s="3"/>
      <c r="F2717" s="3"/>
      <c r="G2717" s="3"/>
      <c r="H2717" s="3"/>
      <c r="I2717" s="3"/>
      <c r="J2717" s="3" t="str">
        <f t="shared" si="88"/>
        <v/>
      </c>
      <c r="K2717" s="3">
        <f t="array" ref="K2717">INDEX($J$3:$J$4464,MATCH(B2717&amp;"Rate of out-of-school adolescents of lower secondary school age, male (household survey data) (%)",$B$3:$B$4464&amp;$A$3:$A$4464,0))</f>
        <v>18.02787</v>
      </c>
      <c r="L2717" s="3">
        <f t="array" ref="L2717">IF(ISERROR(INDEX(Table45[[#All],[Out-of-school adolescents (%) - lower secondary]],MATCH(MAX(IF(Table45[[#All],[Country]]=B2717,Table45[[#All],[Year]],0)),IF(Table45[[#All],[Country]]=B2717,Table45[[#All],[Year]],"")))),"",INDEX(Table45[[#All],[Out-of-school adolescents (%) - lower secondary]],MATCH(MAX(IF(Table45[[#All],[Country]]=B2717,Table45[[#All],[Year]],0)),IF(Table45[[#All],[Country]]=B2717,Table45[[#All],[Year]],"")))*100)</f>
        <v>14.54021</v>
      </c>
      <c r="M2717" s="3">
        <f t="shared" si="89"/>
        <v>18.02787</v>
      </c>
    </row>
    <row r="2718" spans="1:13" ht="30.6" x14ac:dyDescent="0.25">
      <c r="A2718" s="2" t="s">
        <v>202</v>
      </c>
      <c r="B2718" s="2" t="s">
        <v>197</v>
      </c>
      <c r="C2718" s="4"/>
      <c r="D2718" s="4"/>
      <c r="E2718" s="4">
        <v>10.31066</v>
      </c>
      <c r="F2718" s="4">
        <v>6.4974600000000002</v>
      </c>
      <c r="G2718" s="4"/>
      <c r="H2718" s="4"/>
      <c r="I2718" s="4"/>
      <c r="J2718" s="4">
        <f t="shared" si="88"/>
        <v>6.4974600000000002</v>
      </c>
      <c r="K2718" s="4">
        <f t="array" ref="K2718">INDEX($J$3:$J$4464,MATCH(B2718&amp;"Rate of out-of-school adolescents of lower secondary school age, male (household survey data) (%)",$B$3:$B$4464&amp;$A$3:$A$4464,0))</f>
        <v>19.329650000000001</v>
      </c>
      <c r="L2718" s="4">
        <f t="array" ref="L2718">IF(ISERROR(INDEX(Table45[[#All],[Out-of-school adolescents (%) - lower secondary]],MATCH(MAX(IF(Table45[[#All],[Country]]=B2718,Table45[[#All],[Year]],0)),IF(Table45[[#All],[Country]]=B2718,Table45[[#All],[Year]],"")))),"",INDEX(Table45[[#All],[Out-of-school adolescents (%) - lower secondary]],MATCH(MAX(IF(Table45[[#All],[Country]]=B2718,Table45[[#All],[Year]],0)),IF(Table45[[#All],[Country]]=B2718,Table45[[#All],[Year]],"")))*100)</f>
        <v>0.54463000000000006</v>
      </c>
      <c r="M2718" s="4">
        <f t="shared" si="89"/>
        <v>6.4974600000000002</v>
      </c>
    </row>
    <row r="2719" spans="1:13" ht="30.6" x14ac:dyDescent="0.25">
      <c r="A2719" s="2" t="s">
        <v>204</v>
      </c>
      <c r="B2719" s="2" t="s">
        <v>4</v>
      </c>
      <c r="C2719" s="3"/>
      <c r="D2719" s="5">
        <v>36.205739999999999</v>
      </c>
      <c r="E2719" s="3"/>
      <c r="F2719" s="3"/>
      <c r="G2719" s="3"/>
      <c r="H2719" s="3"/>
      <c r="I2719" s="3"/>
      <c r="J2719" s="3">
        <f t="shared" si="88"/>
        <v>36.205739999999999</v>
      </c>
      <c r="K2719" s="3"/>
      <c r="L2719" s="3"/>
      <c r="M2719" s="3">
        <f t="shared" si="89"/>
        <v>36.205739999999999</v>
      </c>
    </row>
    <row r="2720" spans="1:13" ht="30.6" x14ac:dyDescent="0.25">
      <c r="A2720" s="2" t="s">
        <v>204</v>
      </c>
      <c r="B2720" s="2" t="s">
        <v>5</v>
      </c>
      <c r="C2720" s="4"/>
      <c r="D2720" s="4"/>
      <c r="E2720" s="4"/>
      <c r="F2720" s="4"/>
      <c r="G2720" s="4"/>
      <c r="H2720" s="4"/>
      <c r="I2720" s="4"/>
      <c r="J2720" s="4" t="str">
        <f t="shared" si="88"/>
        <v/>
      </c>
      <c r="K2720" s="4"/>
      <c r="L2720" s="4"/>
      <c r="M2720" s="4" t="str">
        <f t="shared" si="89"/>
        <v/>
      </c>
    </row>
    <row r="2721" spans="1:13" ht="30.6" x14ac:dyDescent="0.25">
      <c r="A2721" s="2" t="s">
        <v>204</v>
      </c>
      <c r="B2721" s="2" t="s">
        <v>6</v>
      </c>
      <c r="C2721" s="3"/>
      <c r="D2721" s="3"/>
      <c r="E2721" s="3"/>
      <c r="F2721" s="5">
        <v>4.1449100000000003</v>
      </c>
      <c r="G2721" s="3"/>
      <c r="H2721" s="3"/>
      <c r="I2721" s="3"/>
      <c r="J2721" s="3">
        <f t="shared" si="88"/>
        <v>4.1449100000000003</v>
      </c>
      <c r="K2721" s="3"/>
      <c r="L2721" s="3"/>
      <c r="M2721" s="3">
        <f t="shared" si="89"/>
        <v>4.1449100000000003</v>
      </c>
    </row>
    <row r="2722" spans="1:13" ht="30.6" x14ac:dyDescent="0.25">
      <c r="A2722" s="2" t="s">
        <v>204</v>
      </c>
      <c r="B2722" s="2" t="s">
        <v>7</v>
      </c>
      <c r="C2722" s="4"/>
      <c r="D2722" s="4"/>
      <c r="E2722" s="4"/>
      <c r="F2722" s="4"/>
      <c r="G2722" s="4"/>
      <c r="H2722" s="4"/>
      <c r="I2722" s="4"/>
      <c r="J2722" s="4" t="str">
        <f t="shared" si="88"/>
        <v/>
      </c>
      <c r="K2722" s="4"/>
      <c r="L2722" s="4"/>
      <c r="M2722" s="4" t="str">
        <f t="shared" si="89"/>
        <v/>
      </c>
    </row>
    <row r="2723" spans="1:13" ht="30.6" x14ac:dyDescent="0.25">
      <c r="A2723" s="2" t="s">
        <v>204</v>
      </c>
      <c r="B2723" s="2" t="s">
        <v>8</v>
      </c>
      <c r="C2723" s="3"/>
      <c r="D2723" s="3"/>
      <c r="E2723" s="3"/>
      <c r="F2723" s="3"/>
      <c r="G2723" s="3"/>
      <c r="H2723" s="3"/>
      <c r="I2723" s="3"/>
      <c r="J2723" s="3" t="str">
        <f t="shared" si="88"/>
        <v/>
      </c>
      <c r="K2723" s="3"/>
      <c r="L2723" s="3"/>
      <c r="M2723" s="3" t="str">
        <f t="shared" si="89"/>
        <v/>
      </c>
    </row>
    <row r="2724" spans="1:13" ht="30.6" x14ac:dyDescent="0.25">
      <c r="A2724" s="2" t="s">
        <v>204</v>
      </c>
      <c r="B2724" s="2" t="s">
        <v>9</v>
      </c>
      <c r="C2724" s="4"/>
      <c r="D2724" s="4"/>
      <c r="E2724" s="4"/>
      <c r="F2724" s="4"/>
      <c r="G2724" s="4"/>
      <c r="H2724" s="4"/>
      <c r="I2724" s="4"/>
      <c r="J2724" s="4" t="str">
        <f t="shared" si="88"/>
        <v/>
      </c>
      <c r="K2724" s="4"/>
      <c r="L2724" s="4"/>
      <c r="M2724" s="4" t="str">
        <f t="shared" si="89"/>
        <v/>
      </c>
    </row>
    <row r="2725" spans="1:13" ht="30.6" x14ac:dyDescent="0.25">
      <c r="A2725" s="2" t="s">
        <v>204</v>
      </c>
      <c r="B2725" s="2" t="s">
        <v>10</v>
      </c>
      <c r="C2725" s="3"/>
      <c r="D2725" s="3"/>
      <c r="E2725" s="3"/>
      <c r="F2725" s="3"/>
      <c r="G2725" s="3"/>
      <c r="H2725" s="3"/>
      <c r="I2725" s="3"/>
      <c r="J2725" s="3" t="str">
        <f t="shared" si="88"/>
        <v/>
      </c>
      <c r="K2725" s="3"/>
      <c r="L2725" s="3"/>
      <c r="M2725" s="3" t="str">
        <f t="shared" si="89"/>
        <v/>
      </c>
    </row>
    <row r="2726" spans="1:13" ht="30.6" x14ac:dyDescent="0.25">
      <c r="A2726" s="2" t="s">
        <v>204</v>
      </c>
      <c r="B2726" s="2" t="s">
        <v>11</v>
      </c>
      <c r="C2726" s="4"/>
      <c r="D2726" s="6">
        <v>2.2058499999999999</v>
      </c>
      <c r="E2726" s="4"/>
      <c r="F2726" s="4"/>
      <c r="G2726" s="4"/>
      <c r="H2726" s="4"/>
      <c r="I2726" s="4"/>
      <c r="J2726" s="4">
        <f t="shared" si="88"/>
        <v>2.2058499999999999</v>
      </c>
      <c r="K2726" s="4"/>
      <c r="L2726" s="4"/>
      <c r="M2726" s="4">
        <f t="shared" si="89"/>
        <v>2.2058499999999999</v>
      </c>
    </row>
    <row r="2727" spans="1:13" ht="30.6" x14ac:dyDescent="0.25">
      <c r="A2727" s="2" t="s">
        <v>204</v>
      </c>
      <c r="B2727" s="2" t="s">
        <v>12</v>
      </c>
      <c r="C2727" s="3"/>
      <c r="D2727" s="3"/>
      <c r="E2727" s="3"/>
      <c r="F2727" s="3"/>
      <c r="G2727" s="3"/>
      <c r="H2727" s="3"/>
      <c r="I2727" s="3"/>
      <c r="J2727" s="3" t="str">
        <f t="shared" si="88"/>
        <v/>
      </c>
      <c r="K2727" s="3"/>
      <c r="L2727" s="3"/>
      <c r="M2727" s="3" t="str">
        <f t="shared" si="89"/>
        <v/>
      </c>
    </row>
    <row r="2728" spans="1:13" ht="30.6" x14ac:dyDescent="0.25">
      <c r="A2728" s="2" t="s">
        <v>204</v>
      </c>
      <c r="B2728" s="2" t="s">
        <v>13</v>
      </c>
      <c r="C2728" s="4"/>
      <c r="D2728" s="4"/>
      <c r="E2728" s="4"/>
      <c r="F2728" s="4"/>
      <c r="G2728" s="4"/>
      <c r="H2728" s="4"/>
      <c r="I2728" s="4"/>
      <c r="J2728" s="4" t="str">
        <f t="shared" si="88"/>
        <v/>
      </c>
      <c r="K2728" s="4"/>
      <c r="L2728" s="4"/>
      <c r="M2728" s="4" t="str">
        <f t="shared" si="89"/>
        <v/>
      </c>
    </row>
    <row r="2729" spans="1:13" ht="30.6" x14ac:dyDescent="0.25">
      <c r="A2729" s="2" t="s">
        <v>204</v>
      </c>
      <c r="B2729" s="2" t="s">
        <v>14</v>
      </c>
      <c r="C2729" s="3"/>
      <c r="D2729" s="3"/>
      <c r="E2729" s="3"/>
      <c r="F2729" s="3"/>
      <c r="G2729" s="3"/>
      <c r="H2729" s="3"/>
      <c r="I2729" s="3"/>
      <c r="J2729" s="3" t="str">
        <f t="shared" si="88"/>
        <v/>
      </c>
      <c r="K2729" s="3"/>
      <c r="L2729" s="3"/>
      <c r="M2729" s="3" t="str">
        <f t="shared" si="89"/>
        <v/>
      </c>
    </row>
    <row r="2730" spans="1:13" ht="30.6" x14ac:dyDescent="0.25">
      <c r="A2730" s="2" t="s">
        <v>204</v>
      </c>
      <c r="B2730" s="2" t="s">
        <v>15</v>
      </c>
      <c r="C2730" s="4"/>
      <c r="D2730" s="4"/>
      <c r="E2730" s="4"/>
      <c r="F2730" s="4"/>
      <c r="G2730" s="4"/>
      <c r="H2730" s="4"/>
      <c r="I2730" s="4"/>
      <c r="J2730" s="4" t="str">
        <f t="shared" si="88"/>
        <v/>
      </c>
      <c r="K2730" s="4"/>
      <c r="L2730" s="4"/>
      <c r="M2730" s="4" t="str">
        <f t="shared" si="89"/>
        <v/>
      </c>
    </row>
    <row r="2731" spans="1:13" ht="30.6" x14ac:dyDescent="0.25">
      <c r="A2731" s="2" t="s">
        <v>204</v>
      </c>
      <c r="B2731" s="2" t="s">
        <v>16</v>
      </c>
      <c r="C2731" s="3"/>
      <c r="D2731" s="3"/>
      <c r="E2731" s="3"/>
      <c r="F2731" s="3"/>
      <c r="G2731" s="3"/>
      <c r="H2731" s="3"/>
      <c r="I2731" s="3"/>
      <c r="J2731" s="3" t="str">
        <f t="shared" si="88"/>
        <v/>
      </c>
      <c r="K2731" s="3"/>
      <c r="L2731" s="3"/>
      <c r="M2731" s="3" t="str">
        <f t="shared" si="89"/>
        <v/>
      </c>
    </row>
    <row r="2732" spans="1:13" ht="30.6" x14ac:dyDescent="0.25">
      <c r="A2732" s="2" t="s">
        <v>204</v>
      </c>
      <c r="B2732" s="2" t="s">
        <v>17</v>
      </c>
      <c r="C2732" s="4"/>
      <c r="D2732" s="6">
        <v>22.621970000000001</v>
      </c>
      <c r="E2732" s="4"/>
      <c r="F2732" s="4"/>
      <c r="G2732" s="6">
        <v>21.65709</v>
      </c>
      <c r="H2732" s="4"/>
      <c r="I2732" s="4"/>
      <c r="J2732" s="4">
        <f t="shared" si="88"/>
        <v>21.65709</v>
      </c>
      <c r="K2732" s="4"/>
      <c r="L2732" s="4"/>
      <c r="M2732" s="4">
        <f t="shared" si="89"/>
        <v>21.65709</v>
      </c>
    </row>
    <row r="2733" spans="1:13" ht="30.6" x14ac:dyDescent="0.25">
      <c r="A2733" s="2" t="s">
        <v>204</v>
      </c>
      <c r="B2733" s="2" t="s">
        <v>18</v>
      </c>
      <c r="C2733" s="3"/>
      <c r="D2733" s="3"/>
      <c r="E2733" s="5">
        <v>1.12005</v>
      </c>
      <c r="F2733" s="3"/>
      <c r="G2733" s="3"/>
      <c r="H2733" s="3"/>
      <c r="I2733" s="3"/>
      <c r="J2733" s="3">
        <f t="shared" si="88"/>
        <v>1.12005</v>
      </c>
      <c r="K2733" s="3"/>
      <c r="L2733" s="3"/>
      <c r="M2733" s="3">
        <f t="shared" si="89"/>
        <v>1.12005</v>
      </c>
    </row>
    <row r="2734" spans="1:13" ht="30.6" x14ac:dyDescent="0.25">
      <c r="A2734" s="2" t="s">
        <v>204</v>
      </c>
      <c r="B2734" s="2" t="s">
        <v>19</v>
      </c>
      <c r="C2734" s="4"/>
      <c r="D2734" s="4"/>
      <c r="E2734" s="6">
        <v>0.37776999999999999</v>
      </c>
      <c r="F2734" s="4"/>
      <c r="G2734" s="4"/>
      <c r="H2734" s="4"/>
      <c r="I2734" s="4"/>
      <c r="J2734" s="4">
        <f t="shared" si="88"/>
        <v>0.37776999999999999</v>
      </c>
      <c r="K2734" s="4"/>
      <c r="L2734" s="4"/>
      <c r="M2734" s="4">
        <f t="shared" si="89"/>
        <v>0.37776999999999999</v>
      </c>
    </row>
    <row r="2735" spans="1:13" ht="30.6" x14ac:dyDescent="0.25">
      <c r="A2735" s="2" t="s">
        <v>204</v>
      </c>
      <c r="B2735" s="2" t="s">
        <v>20</v>
      </c>
      <c r="C2735" s="3"/>
      <c r="D2735" s="3"/>
      <c r="E2735" s="3"/>
      <c r="F2735" s="3"/>
      <c r="G2735" s="3"/>
      <c r="H2735" s="3"/>
      <c r="I2735" s="3"/>
      <c r="J2735" s="3" t="str">
        <f t="shared" si="88"/>
        <v/>
      </c>
      <c r="K2735" s="3"/>
      <c r="L2735" s="3"/>
      <c r="M2735" s="3" t="str">
        <f t="shared" si="89"/>
        <v/>
      </c>
    </row>
    <row r="2736" spans="1:13" ht="30.6" x14ac:dyDescent="0.25">
      <c r="A2736" s="2" t="s">
        <v>204</v>
      </c>
      <c r="B2736" s="2" t="s">
        <v>21</v>
      </c>
      <c r="C2736" s="4"/>
      <c r="D2736" s="4"/>
      <c r="E2736" s="4"/>
      <c r="F2736" s="4"/>
      <c r="G2736" s="4"/>
      <c r="H2736" s="4"/>
      <c r="I2736" s="4"/>
      <c r="J2736" s="4" t="str">
        <f t="shared" si="88"/>
        <v/>
      </c>
      <c r="K2736" s="4"/>
      <c r="L2736" s="4"/>
      <c r="M2736" s="4" t="str">
        <f t="shared" si="89"/>
        <v/>
      </c>
    </row>
    <row r="2737" spans="1:13" ht="30.6" x14ac:dyDescent="0.25">
      <c r="A2737" s="2" t="s">
        <v>204</v>
      </c>
      <c r="B2737" s="2" t="s">
        <v>22</v>
      </c>
      <c r="C2737" s="3"/>
      <c r="D2737" s="5">
        <v>29.51069</v>
      </c>
      <c r="E2737" s="3"/>
      <c r="F2737" s="3"/>
      <c r="G2737" s="3"/>
      <c r="H2737" s="3"/>
      <c r="I2737" s="3"/>
      <c r="J2737" s="3">
        <f t="shared" si="88"/>
        <v>29.51069</v>
      </c>
      <c r="K2737" s="3"/>
      <c r="L2737" s="3"/>
      <c r="M2737" s="3">
        <f t="shared" si="89"/>
        <v>29.51069</v>
      </c>
    </row>
    <row r="2738" spans="1:13" ht="30.6" x14ac:dyDescent="0.25">
      <c r="A2738" s="2" t="s">
        <v>204</v>
      </c>
      <c r="B2738" s="2" t="s">
        <v>23</v>
      </c>
      <c r="C2738" s="6">
        <v>14.35763</v>
      </c>
      <c r="D2738" s="4"/>
      <c r="E2738" s="4"/>
      <c r="F2738" s="4"/>
      <c r="G2738" s="4"/>
      <c r="H2738" s="4"/>
      <c r="I2738" s="4"/>
      <c r="J2738" s="4">
        <f t="shared" ref="J2738:J2801" si="90">IFERROR(LOOKUP(2,1/(C2738:I2738&lt;&gt;""),C2738:I2738),"")</f>
        <v>14.35763</v>
      </c>
      <c r="K2738" s="4"/>
      <c r="L2738" s="4"/>
      <c r="M2738" s="4">
        <f t="shared" ref="M2738:M2801" si="91">IF(ISNUMBER(J2738),J2738,IF(ISNUMBER(K2738),K2738,IF(ISBLANK(L2738),"",L2738)))</f>
        <v>14.35763</v>
      </c>
    </row>
    <row r="2739" spans="1:13" ht="30.6" x14ac:dyDescent="0.25">
      <c r="A2739" s="2" t="s">
        <v>204</v>
      </c>
      <c r="B2739" s="2" t="s">
        <v>24</v>
      </c>
      <c r="C2739" s="3"/>
      <c r="D2739" s="3"/>
      <c r="E2739" s="3"/>
      <c r="F2739" s="3"/>
      <c r="G2739" s="3"/>
      <c r="H2739" s="3"/>
      <c r="I2739" s="3"/>
      <c r="J2739" s="3" t="str">
        <f t="shared" si="90"/>
        <v/>
      </c>
      <c r="K2739" s="3"/>
      <c r="L2739" s="3"/>
      <c r="M2739" s="3" t="str">
        <f t="shared" si="91"/>
        <v/>
      </c>
    </row>
    <row r="2740" spans="1:13" ht="30.6" x14ac:dyDescent="0.25">
      <c r="A2740" s="2" t="s">
        <v>204</v>
      </c>
      <c r="B2740" s="2" t="s">
        <v>25</v>
      </c>
      <c r="C2740" s="4"/>
      <c r="D2740" s="4"/>
      <c r="E2740" s="4"/>
      <c r="F2740" s="4"/>
      <c r="G2740" s="4"/>
      <c r="H2740" s="4"/>
      <c r="I2740" s="4"/>
      <c r="J2740" s="4" t="str">
        <f t="shared" si="90"/>
        <v/>
      </c>
      <c r="K2740" s="4"/>
      <c r="L2740" s="4"/>
      <c r="M2740" s="4" t="str">
        <f t="shared" si="91"/>
        <v/>
      </c>
    </row>
    <row r="2741" spans="1:13" ht="30.6" x14ac:dyDescent="0.25">
      <c r="A2741" s="2" t="s">
        <v>204</v>
      </c>
      <c r="B2741" s="2" t="s">
        <v>26</v>
      </c>
      <c r="C2741" s="3"/>
      <c r="D2741" s="3"/>
      <c r="E2741" s="3"/>
      <c r="F2741" s="3"/>
      <c r="G2741" s="3"/>
      <c r="H2741" s="3"/>
      <c r="I2741" s="3"/>
      <c r="J2741" s="3" t="str">
        <f t="shared" si="90"/>
        <v/>
      </c>
      <c r="K2741" s="3"/>
      <c r="L2741" s="3"/>
      <c r="M2741" s="3" t="str">
        <f t="shared" si="91"/>
        <v/>
      </c>
    </row>
    <row r="2742" spans="1:13" ht="30.6" x14ac:dyDescent="0.25">
      <c r="A2742" s="2" t="s">
        <v>204</v>
      </c>
      <c r="B2742" s="2" t="s">
        <v>27</v>
      </c>
      <c r="C2742" s="4"/>
      <c r="D2742" s="4"/>
      <c r="E2742" s="4"/>
      <c r="F2742" s="4"/>
      <c r="G2742" s="4"/>
      <c r="H2742" s="4"/>
      <c r="I2742" s="4"/>
      <c r="J2742" s="4" t="str">
        <f t="shared" si="90"/>
        <v/>
      </c>
      <c r="K2742" s="4"/>
      <c r="L2742" s="4"/>
      <c r="M2742" s="4" t="str">
        <f t="shared" si="91"/>
        <v/>
      </c>
    </row>
    <row r="2743" spans="1:13" ht="30.6" x14ac:dyDescent="0.25">
      <c r="A2743" s="2" t="s">
        <v>204</v>
      </c>
      <c r="B2743" s="2" t="s">
        <v>28</v>
      </c>
      <c r="C2743" s="3"/>
      <c r="D2743" s="3"/>
      <c r="E2743" s="3"/>
      <c r="F2743" s="3"/>
      <c r="G2743" s="3"/>
      <c r="H2743" s="3"/>
      <c r="I2743" s="3"/>
      <c r="J2743" s="3" t="str">
        <f t="shared" si="90"/>
        <v/>
      </c>
      <c r="K2743" s="3"/>
      <c r="L2743" s="3"/>
      <c r="M2743" s="3" t="str">
        <f t="shared" si="91"/>
        <v/>
      </c>
    </row>
    <row r="2744" spans="1:13" ht="30.6" x14ac:dyDescent="0.25">
      <c r="A2744" s="2" t="s">
        <v>204</v>
      </c>
      <c r="B2744" s="2" t="s">
        <v>29</v>
      </c>
      <c r="C2744" s="4"/>
      <c r="D2744" s="4"/>
      <c r="E2744" s="4"/>
      <c r="F2744" s="4"/>
      <c r="G2744" s="4"/>
      <c r="H2744" s="4"/>
      <c r="I2744" s="4"/>
      <c r="J2744" s="4" t="str">
        <f t="shared" si="90"/>
        <v/>
      </c>
      <c r="K2744" s="4"/>
      <c r="L2744" s="4"/>
      <c r="M2744" s="4" t="str">
        <f t="shared" si="91"/>
        <v/>
      </c>
    </row>
    <row r="2745" spans="1:13" ht="30.6" x14ac:dyDescent="0.25">
      <c r="A2745" s="2" t="s">
        <v>204</v>
      </c>
      <c r="B2745" s="2" t="s">
        <v>30</v>
      </c>
      <c r="C2745" s="5">
        <v>55.47869</v>
      </c>
      <c r="D2745" s="3"/>
      <c r="E2745" s="3"/>
      <c r="F2745" s="3"/>
      <c r="G2745" s="3"/>
      <c r="H2745" s="3"/>
      <c r="I2745" s="3"/>
      <c r="J2745" s="3">
        <f t="shared" si="90"/>
        <v>55.47869</v>
      </c>
      <c r="K2745" s="3"/>
      <c r="L2745" s="3"/>
      <c r="M2745" s="3">
        <f t="shared" si="91"/>
        <v>55.47869</v>
      </c>
    </row>
    <row r="2746" spans="1:13" ht="30.6" x14ac:dyDescent="0.25">
      <c r="A2746" s="2" t="s">
        <v>204</v>
      </c>
      <c r="B2746" s="2" t="s">
        <v>31</v>
      </c>
      <c r="C2746" s="6">
        <v>21.808209999999999</v>
      </c>
      <c r="D2746" s="4"/>
      <c r="E2746" s="4"/>
      <c r="F2746" s="4"/>
      <c r="G2746" s="4"/>
      <c r="H2746" s="4"/>
      <c r="I2746" s="4"/>
      <c r="J2746" s="4">
        <f t="shared" si="90"/>
        <v>21.808209999999999</v>
      </c>
      <c r="K2746" s="4"/>
      <c r="L2746" s="4"/>
      <c r="M2746" s="4">
        <f t="shared" si="91"/>
        <v>21.808209999999999</v>
      </c>
    </row>
    <row r="2747" spans="1:13" ht="30.6" x14ac:dyDescent="0.25">
      <c r="A2747" s="2" t="s">
        <v>204</v>
      </c>
      <c r="B2747" s="2" t="s">
        <v>35</v>
      </c>
      <c r="C2747" s="4"/>
      <c r="D2747" s="4"/>
      <c r="E2747" s="4"/>
      <c r="F2747" s="4"/>
      <c r="G2747" s="4"/>
      <c r="H2747" s="4"/>
      <c r="I2747" s="4"/>
      <c r="J2747" s="4" t="str">
        <f t="shared" si="90"/>
        <v/>
      </c>
      <c r="K2747" s="4"/>
      <c r="L2747" s="4"/>
      <c r="M2747" s="3" t="str">
        <f t="shared" si="91"/>
        <v/>
      </c>
    </row>
    <row r="2748" spans="1:13" ht="30.6" x14ac:dyDescent="0.25">
      <c r="A2748" s="2" t="s">
        <v>204</v>
      </c>
      <c r="B2748" s="2" t="s">
        <v>32</v>
      </c>
      <c r="C2748" s="5">
        <v>18.959700000000002</v>
      </c>
      <c r="D2748" s="3"/>
      <c r="E2748" s="3"/>
      <c r="F2748" s="3"/>
      <c r="G2748" s="5">
        <v>25.945180000000001</v>
      </c>
      <c r="H2748" s="3"/>
      <c r="I2748" s="3"/>
      <c r="J2748" s="3">
        <f t="shared" si="90"/>
        <v>25.945180000000001</v>
      </c>
      <c r="K2748" s="3"/>
      <c r="L2748" s="3"/>
      <c r="M2748" s="4">
        <f t="shared" si="91"/>
        <v>25.945180000000001</v>
      </c>
    </row>
    <row r="2749" spans="1:13" ht="30.6" x14ac:dyDescent="0.25">
      <c r="A2749" s="2" t="s">
        <v>204</v>
      </c>
      <c r="B2749" s="2" t="s">
        <v>33</v>
      </c>
      <c r="C2749" s="4"/>
      <c r="D2749" s="6">
        <v>16.653089999999999</v>
      </c>
      <c r="E2749" s="4"/>
      <c r="F2749" s="4"/>
      <c r="G2749" s="4"/>
      <c r="H2749" s="4"/>
      <c r="I2749" s="4"/>
      <c r="J2749" s="4">
        <f t="shared" si="90"/>
        <v>16.653089999999999</v>
      </c>
      <c r="K2749" s="4"/>
      <c r="L2749" s="4"/>
      <c r="M2749" s="3">
        <f t="shared" si="91"/>
        <v>16.653089999999999</v>
      </c>
    </row>
    <row r="2750" spans="1:13" ht="30.6" x14ac:dyDescent="0.25">
      <c r="A2750" s="2" t="s">
        <v>204</v>
      </c>
      <c r="B2750" s="2" t="s">
        <v>34</v>
      </c>
      <c r="C2750" s="3"/>
      <c r="D2750" s="3"/>
      <c r="E2750" s="3"/>
      <c r="F2750" s="3"/>
      <c r="G2750" s="3"/>
      <c r="H2750" s="3"/>
      <c r="I2750" s="3"/>
      <c r="J2750" s="3" t="str">
        <f t="shared" si="90"/>
        <v/>
      </c>
      <c r="K2750" s="3"/>
      <c r="L2750" s="3"/>
      <c r="M2750" s="4" t="str">
        <f t="shared" si="91"/>
        <v/>
      </c>
    </row>
    <row r="2751" spans="1:13" ht="30.6" x14ac:dyDescent="0.25">
      <c r="A2751" s="2" t="s">
        <v>204</v>
      </c>
      <c r="B2751" s="2" t="s">
        <v>36</v>
      </c>
      <c r="C2751" s="3"/>
      <c r="D2751" s="3"/>
      <c r="E2751" s="3"/>
      <c r="F2751" s="3"/>
      <c r="G2751" s="3"/>
      <c r="H2751" s="3"/>
      <c r="I2751" s="3"/>
      <c r="J2751" s="3" t="str">
        <f t="shared" si="90"/>
        <v/>
      </c>
      <c r="K2751" s="3"/>
      <c r="L2751" s="3"/>
      <c r="M2751" s="3" t="str">
        <f t="shared" si="91"/>
        <v/>
      </c>
    </row>
    <row r="2752" spans="1:13" ht="30.6" x14ac:dyDescent="0.25">
      <c r="A2752" s="2" t="s">
        <v>204</v>
      </c>
      <c r="B2752" s="2" t="s">
        <v>37</v>
      </c>
      <c r="C2752" s="4"/>
      <c r="D2752" s="4"/>
      <c r="E2752" s="4"/>
      <c r="F2752" s="4"/>
      <c r="G2752" s="6">
        <v>35.519300000000001</v>
      </c>
      <c r="H2752" s="4"/>
      <c r="I2752" s="4"/>
      <c r="J2752" s="4">
        <f t="shared" si="90"/>
        <v>35.519300000000001</v>
      </c>
      <c r="K2752" s="4"/>
      <c r="L2752" s="4"/>
      <c r="M2752" s="4">
        <f t="shared" si="91"/>
        <v>35.519300000000001</v>
      </c>
    </row>
    <row r="2753" spans="1:13" ht="30.6" x14ac:dyDescent="0.25">
      <c r="A2753" s="2" t="s">
        <v>204</v>
      </c>
      <c r="B2753" s="2" t="s">
        <v>38</v>
      </c>
      <c r="C2753" s="3"/>
      <c r="D2753" s="3"/>
      <c r="E2753" s="3"/>
      <c r="F2753" s="3"/>
      <c r="G2753" s="3"/>
      <c r="H2753" s="3"/>
      <c r="I2753" s="3"/>
      <c r="J2753" s="3" t="str">
        <f t="shared" si="90"/>
        <v/>
      </c>
      <c r="K2753" s="3"/>
      <c r="L2753" s="3"/>
      <c r="M2753" s="3" t="str">
        <f t="shared" si="91"/>
        <v/>
      </c>
    </row>
    <row r="2754" spans="1:13" ht="30.6" x14ac:dyDescent="0.25">
      <c r="A2754" s="2" t="s">
        <v>204</v>
      </c>
      <c r="B2754" s="2" t="s">
        <v>39</v>
      </c>
      <c r="C2754" s="4"/>
      <c r="D2754" s="4"/>
      <c r="E2754" s="4"/>
      <c r="F2754" s="4"/>
      <c r="G2754" s="4"/>
      <c r="H2754" s="4"/>
      <c r="I2754" s="4"/>
      <c r="J2754" s="4" t="str">
        <f t="shared" si="90"/>
        <v/>
      </c>
      <c r="K2754" s="4"/>
      <c r="L2754" s="4"/>
      <c r="M2754" s="4" t="str">
        <f t="shared" si="91"/>
        <v/>
      </c>
    </row>
    <row r="2755" spans="1:13" ht="30.6" x14ac:dyDescent="0.25">
      <c r="A2755" s="2" t="s">
        <v>204</v>
      </c>
      <c r="B2755" s="2" t="s">
        <v>40</v>
      </c>
      <c r="C2755" s="5">
        <v>4.6748700000000003</v>
      </c>
      <c r="D2755" s="3"/>
      <c r="E2755" s="3"/>
      <c r="F2755" s="3"/>
      <c r="G2755" s="3"/>
      <c r="H2755" s="3"/>
      <c r="I2755" s="3"/>
      <c r="J2755" s="3">
        <f t="shared" si="90"/>
        <v>4.6748700000000003</v>
      </c>
      <c r="K2755" s="3"/>
      <c r="L2755" s="3"/>
      <c r="M2755" s="3">
        <f t="shared" si="91"/>
        <v>4.6748700000000003</v>
      </c>
    </row>
    <row r="2756" spans="1:13" ht="30.6" x14ac:dyDescent="0.25">
      <c r="A2756" s="2" t="s">
        <v>204</v>
      </c>
      <c r="B2756" s="2" t="s">
        <v>41</v>
      </c>
      <c r="C2756" s="4"/>
      <c r="D2756" s="4"/>
      <c r="E2756" s="4"/>
      <c r="F2756" s="4"/>
      <c r="G2756" s="4"/>
      <c r="H2756" s="4"/>
      <c r="I2756" s="4"/>
      <c r="J2756" s="4" t="str">
        <f t="shared" si="90"/>
        <v/>
      </c>
      <c r="K2756" s="4"/>
      <c r="L2756" s="4"/>
      <c r="M2756" s="4" t="str">
        <f t="shared" si="91"/>
        <v/>
      </c>
    </row>
    <row r="2757" spans="1:13" ht="30.6" x14ac:dyDescent="0.25">
      <c r="A2757" s="2" t="s">
        <v>204</v>
      </c>
      <c r="B2757" s="2" t="s">
        <v>42</v>
      </c>
      <c r="C2757" s="3"/>
      <c r="D2757" s="3"/>
      <c r="E2757" s="5">
        <v>8.1356699999999993</v>
      </c>
      <c r="F2757" s="3"/>
      <c r="G2757" s="3"/>
      <c r="H2757" s="3"/>
      <c r="I2757" s="3"/>
      <c r="J2757" s="3">
        <f t="shared" si="90"/>
        <v>8.1356699999999993</v>
      </c>
      <c r="K2757" s="3"/>
      <c r="L2757" s="3"/>
      <c r="M2757" s="3">
        <f t="shared" si="91"/>
        <v>8.1356699999999993</v>
      </c>
    </row>
    <row r="2758" spans="1:13" ht="30.6" x14ac:dyDescent="0.25">
      <c r="A2758" s="2" t="s">
        <v>204</v>
      </c>
      <c r="B2758" s="2" t="s">
        <v>43</v>
      </c>
      <c r="C2758" s="4"/>
      <c r="D2758" s="6">
        <v>10.541499999999999</v>
      </c>
      <c r="E2758" s="4"/>
      <c r="F2758" s="4"/>
      <c r="G2758" s="4"/>
      <c r="H2758" s="4"/>
      <c r="I2758" s="4"/>
      <c r="J2758" s="4">
        <f t="shared" si="90"/>
        <v>10.541499999999999</v>
      </c>
      <c r="K2758" s="4"/>
      <c r="L2758" s="4"/>
      <c r="M2758" s="4">
        <f t="shared" si="91"/>
        <v>10.541499999999999</v>
      </c>
    </row>
    <row r="2759" spans="1:13" ht="30.6" x14ac:dyDescent="0.25">
      <c r="A2759" s="2" t="s">
        <v>204</v>
      </c>
      <c r="B2759" s="2" t="s">
        <v>44</v>
      </c>
      <c r="C2759" s="3"/>
      <c r="D2759" s="3"/>
      <c r="E2759" s="5">
        <v>29.977989999999998</v>
      </c>
      <c r="F2759" s="3"/>
      <c r="G2759" s="3"/>
      <c r="H2759" s="3"/>
      <c r="I2759" s="3"/>
      <c r="J2759" s="3">
        <f t="shared" si="90"/>
        <v>29.977989999999998</v>
      </c>
      <c r="K2759" s="3"/>
      <c r="L2759" s="3"/>
      <c r="M2759" s="3">
        <f t="shared" si="91"/>
        <v>29.977989999999998</v>
      </c>
    </row>
    <row r="2760" spans="1:13" ht="30.6" x14ac:dyDescent="0.25">
      <c r="A2760" s="2" t="s">
        <v>204</v>
      </c>
      <c r="B2760" s="2" t="s">
        <v>45</v>
      </c>
      <c r="C2760" s="4"/>
      <c r="D2760" s="4"/>
      <c r="E2760" s="4"/>
      <c r="F2760" s="4"/>
      <c r="G2760" s="4"/>
      <c r="H2760" s="4"/>
      <c r="I2760" s="4"/>
      <c r="J2760" s="4" t="str">
        <f t="shared" si="90"/>
        <v/>
      </c>
      <c r="K2760" s="4"/>
      <c r="L2760" s="4"/>
      <c r="M2760" s="4" t="str">
        <f t="shared" si="91"/>
        <v/>
      </c>
    </row>
    <row r="2761" spans="1:13" ht="30.6" x14ac:dyDescent="0.25">
      <c r="A2761" s="2" t="s">
        <v>204</v>
      </c>
      <c r="B2761" s="2" t="s">
        <v>46</v>
      </c>
      <c r="C2761" s="3"/>
      <c r="D2761" s="3"/>
      <c r="E2761" s="3"/>
      <c r="F2761" s="3"/>
      <c r="G2761" s="5"/>
      <c r="H2761" s="3"/>
      <c r="I2761" s="3"/>
      <c r="J2761" s="3" t="str">
        <f t="shared" si="90"/>
        <v/>
      </c>
      <c r="K2761" s="3"/>
      <c r="L2761" s="3"/>
      <c r="M2761" s="3" t="str">
        <f t="shared" si="91"/>
        <v/>
      </c>
    </row>
    <row r="2762" spans="1:13" ht="30.6" x14ac:dyDescent="0.25">
      <c r="A2762" s="2" t="s">
        <v>204</v>
      </c>
      <c r="B2762" s="2" t="s">
        <v>47</v>
      </c>
      <c r="C2762" s="4"/>
      <c r="D2762" s="4"/>
      <c r="E2762" s="4"/>
      <c r="F2762" s="4"/>
      <c r="G2762" s="4"/>
      <c r="H2762" s="4"/>
      <c r="I2762" s="4"/>
      <c r="J2762" s="4" t="str">
        <f t="shared" si="90"/>
        <v/>
      </c>
      <c r="K2762" s="4"/>
      <c r="L2762" s="4"/>
      <c r="M2762" s="4" t="str">
        <f t="shared" si="91"/>
        <v/>
      </c>
    </row>
    <row r="2763" spans="1:13" ht="30.6" x14ac:dyDescent="0.25">
      <c r="A2763" s="2" t="s">
        <v>204</v>
      </c>
      <c r="B2763" s="2" t="s">
        <v>48</v>
      </c>
      <c r="C2763" s="3"/>
      <c r="D2763" s="3"/>
      <c r="E2763" s="3"/>
      <c r="F2763" s="3"/>
      <c r="G2763" s="3"/>
      <c r="H2763" s="3"/>
      <c r="I2763" s="3"/>
      <c r="J2763" s="3" t="str">
        <f t="shared" si="90"/>
        <v/>
      </c>
      <c r="K2763" s="3"/>
      <c r="L2763" s="3"/>
      <c r="M2763" s="3" t="str">
        <f t="shared" si="91"/>
        <v/>
      </c>
    </row>
    <row r="2764" spans="1:13" ht="30.6" x14ac:dyDescent="0.25">
      <c r="A2764" s="2" t="s">
        <v>204</v>
      </c>
      <c r="B2764" s="2" t="s">
        <v>49</v>
      </c>
      <c r="C2764" s="4"/>
      <c r="D2764" s="4"/>
      <c r="E2764" s="4"/>
      <c r="F2764" s="4"/>
      <c r="G2764" s="4"/>
      <c r="H2764" s="4"/>
      <c r="I2764" s="4"/>
      <c r="J2764" s="4" t="str">
        <f t="shared" si="90"/>
        <v/>
      </c>
      <c r="K2764" s="4"/>
      <c r="L2764" s="4"/>
      <c r="M2764" s="4" t="str">
        <f t="shared" si="91"/>
        <v/>
      </c>
    </row>
    <row r="2765" spans="1:13" ht="30.6" x14ac:dyDescent="0.25">
      <c r="A2765" s="2" t="s">
        <v>204</v>
      </c>
      <c r="B2765" s="2" t="s">
        <v>50</v>
      </c>
      <c r="C2765" s="5">
        <v>14.94387</v>
      </c>
      <c r="D2765" s="3"/>
      <c r="E2765" s="3"/>
      <c r="F2765" s="5">
        <v>8.3734999999999999</v>
      </c>
      <c r="G2765" s="3"/>
      <c r="H2765" s="3"/>
      <c r="I2765" s="3"/>
      <c r="J2765" s="3">
        <f t="shared" si="90"/>
        <v>8.3734999999999999</v>
      </c>
      <c r="K2765" s="3"/>
      <c r="L2765" s="3"/>
      <c r="M2765" s="3">
        <f t="shared" si="91"/>
        <v>8.3734999999999999</v>
      </c>
    </row>
    <row r="2766" spans="1:13" ht="30.6" x14ac:dyDescent="0.25">
      <c r="A2766" s="2" t="s">
        <v>204</v>
      </c>
      <c r="B2766" s="2" t="s">
        <v>51</v>
      </c>
      <c r="C2766" s="4"/>
      <c r="D2766" s="4"/>
      <c r="E2766" s="4"/>
      <c r="F2766" s="4"/>
      <c r="G2766" s="4"/>
      <c r="H2766" s="4"/>
      <c r="I2766" s="4"/>
      <c r="J2766" s="4" t="str">
        <f t="shared" si="90"/>
        <v/>
      </c>
      <c r="K2766" s="4"/>
      <c r="L2766" s="4"/>
      <c r="M2766" s="4" t="str">
        <f t="shared" si="91"/>
        <v/>
      </c>
    </row>
    <row r="2767" spans="1:13" ht="30.6" x14ac:dyDescent="0.25">
      <c r="A2767" s="2" t="s">
        <v>204</v>
      </c>
      <c r="B2767" s="2" t="s">
        <v>52</v>
      </c>
      <c r="C2767" s="3"/>
      <c r="D2767" s="3"/>
      <c r="E2767" s="3"/>
      <c r="F2767" s="3"/>
      <c r="G2767" s="3"/>
      <c r="H2767" s="3"/>
      <c r="I2767" s="3"/>
      <c r="J2767" s="3" t="str">
        <f t="shared" si="90"/>
        <v/>
      </c>
      <c r="K2767" s="3"/>
      <c r="L2767" s="3"/>
      <c r="M2767" s="3" t="str">
        <f t="shared" si="91"/>
        <v/>
      </c>
    </row>
    <row r="2768" spans="1:13" ht="30.6" x14ac:dyDescent="0.25">
      <c r="A2768" s="2" t="s">
        <v>204</v>
      </c>
      <c r="B2768" s="2" t="s">
        <v>53</v>
      </c>
      <c r="C2768" s="4"/>
      <c r="D2768" s="4"/>
      <c r="E2768" s="4"/>
      <c r="F2768" s="4"/>
      <c r="G2768" s="4"/>
      <c r="H2768" s="4"/>
      <c r="I2768" s="4"/>
      <c r="J2768" s="4" t="str">
        <f t="shared" si="90"/>
        <v/>
      </c>
      <c r="K2768" s="4"/>
      <c r="L2768" s="4"/>
      <c r="M2768" s="4" t="str">
        <f t="shared" si="91"/>
        <v/>
      </c>
    </row>
    <row r="2769" spans="1:13" ht="30.6" x14ac:dyDescent="0.25">
      <c r="A2769" s="2" t="s">
        <v>204</v>
      </c>
      <c r="B2769" s="2" t="s">
        <v>54</v>
      </c>
      <c r="C2769" s="3"/>
      <c r="D2769" s="3"/>
      <c r="E2769" s="3"/>
      <c r="F2769" s="5">
        <v>4.96807</v>
      </c>
      <c r="G2769" s="3"/>
      <c r="H2769" s="3"/>
      <c r="I2769" s="3"/>
      <c r="J2769" s="3">
        <f t="shared" si="90"/>
        <v>4.96807</v>
      </c>
      <c r="K2769" s="3"/>
      <c r="L2769" s="3"/>
      <c r="M2769" s="3">
        <f t="shared" si="91"/>
        <v>4.96807</v>
      </c>
    </row>
    <row r="2770" spans="1:13" ht="30.6" x14ac:dyDescent="0.25">
      <c r="A2770" s="2" t="s">
        <v>204</v>
      </c>
      <c r="B2770" s="2" t="s">
        <v>55</v>
      </c>
      <c r="C2770" s="4"/>
      <c r="D2770" s="4"/>
      <c r="E2770" s="4"/>
      <c r="F2770" s="4"/>
      <c r="G2770" s="4"/>
      <c r="H2770" s="4"/>
      <c r="I2770" s="4"/>
      <c r="J2770" s="4" t="str">
        <f t="shared" si="90"/>
        <v/>
      </c>
      <c r="K2770" s="4"/>
      <c r="L2770" s="4"/>
      <c r="M2770" s="4" t="str">
        <f t="shared" si="91"/>
        <v/>
      </c>
    </row>
    <row r="2771" spans="1:13" ht="30.6" x14ac:dyDescent="0.25">
      <c r="A2771" s="2" t="s">
        <v>204</v>
      </c>
      <c r="B2771" s="2" t="s">
        <v>56</v>
      </c>
      <c r="C2771" s="3"/>
      <c r="D2771" s="3"/>
      <c r="E2771" s="3"/>
      <c r="F2771" s="3"/>
      <c r="G2771" s="5">
        <v>9.9354300000000002</v>
      </c>
      <c r="H2771" s="3"/>
      <c r="I2771" s="3"/>
      <c r="J2771" s="3">
        <f t="shared" si="90"/>
        <v>9.9354300000000002</v>
      </c>
      <c r="K2771" s="3"/>
      <c r="L2771" s="3"/>
      <c r="M2771" s="3">
        <f t="shared" si="91"/>
        <v>9.9354300000000002</v>
      </c>
    </row>
    <row r="2772" spans="1:13" ht="30.6" x14ac:dyDescent="0.25">
      <c r="A2772" s="2" t="s">
        <v>204</v>
      </c>
      <c r="B2772" s="2" t="s">
        <v>57</v>
      </c>
      <c r="C2772" s="4"/>
      <c r="D2772" s="4"/>
      <c r="E2772" s="4"/>
      <c r="F2772" s="4"/>
      <c r="G2772" s="4"/>
      <c r="H2772" s="4"/>
      <c r="I2772" s="4"/>
      <c r="J2772" s="4" t="str">
        <f t="shared" si="90"/>
        <v/>
      </c>
      <c r="K2772" s="4"/>
      <c r="L2772" s="4"/>
      <c r="M2772" s="4" t="str">
        <f t="shared" si="91"/>
        <v/>
      </c>
    </row>
    <row r="2773" spans="1:13" ht="30.6" x14ac:dyDescent="0.25">
      <c r="A2773" s="2" t="s">
        <v>204</v>
      </c>
      <c r="B2773" s="2" t="s">
        <v>58</v>
      </c>
      <c r="C2773" s="3"/>
      <c r="D2773" s="3"/>
      <c r="E2773" s="3"/>
      <c r="F2773" s="3"/>
      <c r="G2773" s="3"/>
      <c r="H2773" s="3"/>
      <c r="I2773" s="3"/>
      <c r="J2773" s="3" t="str">
        <f t="shared" si="90"/>
        <v/>
      </c>
      <c r="K2773" s="3"/>
      <c r="L2773" s="3"/>
      <c r="M2773" s="3" t="str">
        <f t="shared" si="91"/>
        <v/>
      </c>
    </row>
    <row r="2774" spans="1:13" ht="30.6" x14ac:dyDescent="0.25">
      <c r="A2774" s="2" t="s">
        <v>204</v>
      </c>
      <c r="B2774" s="2" t="s">
        <v>59</v>
      </c>
      <c r="C2774" s="4"/>
      <c r="D2774" s="4"/>
      <c r="E2774" s="4"/>
      <c r="F2774" s="4"/>
      <c r="G2774" s="4"/>
      <c r="H2774" s="4"/>
      <c r="I2774" s="4"/>
      <c r="J2774" s="4" t="str">
        <f t="shared" si="90"/>
        <v/>
      </c>
      <c r="K2774" s="4"/>
      <c r="L2774" s="4"/>
      <c r="M2774" s="4" t="str">
        <f t="shared" si="91"/>
        <v/>
      </c>
    </row>
    <row r="2775" spans="1:13" ht="30.6" x14ac:dyDescent="0.25">
      <c r="A2775" s="2" t="s">
        <v>204</v>
      </c>
      <c r="B2775" s="2" t="s">
        <v>60</v>
      </c>
      <c r="C2775" s="3"/>
      <c r="D2775" s="3"/>
      <c r="E2775" s="3"/>
      <c r="F2775" s="3"/>
      <c r="G2775" s="3"/>
      <c r="H2775" s="3"/>
      <c r="I2775" s="3"/>
      <c r="J2775" s="3" t="str">
        <f t="shared" si="90"/>
        <v/>
      </c>
      <c r="K2775" s="3"/>
      <c r="L2775" s="3"/>
      <c r="M2775" s="3" t="str">
        <f t="shared" si="91"/>
        <v/>
      </c>
    </row>
    <row r="2776" spans="1:13" ht="30.6" x14ac:dyDescent="0.25">
      <c r="A2776" s="2" t="s">
        <v>204</v>
      </c>
      <c r="B2776" s="2" t="s">
        <v>61</v>
      </c>
      <c r="C2776" s="4"/>
      <c r="D2776" s="6">
        <v>31.63279</v>
      </c>
      <c r="E2776" s="4"/>
      <c r="F2776" s="4"/>
      <c r="G2776" s="4"/>
      <c r="H2776" s="4"/>
      <c r="I2776" s="4"/>
      <c r="J2776" s="4">
        <f t="shared" si="90"/>
        <v>31.63279</v>
      </c>
      <c r="K2776" s="4"/>
      <c r="L2776" s="4"/>
      <c r="M2776" s="4">
        <f t="shared" si="91"/>
        <v>31.63279</v>
      </c>
    </row>
    <row r="2777" spans="1:13" ht="30.6" x14ac:dyDescent="0.25">
      <c r="A2777" s="2" t="s">
        <v>204</v>
      </c>
      <c r="B2777" s="2" t="s">
        <v>62</v>
      </c>
      <c r="C2777" s="3"/>
      <c r="D2777" s="3"/>
      <c r="E2777" s="3"/>
      <c r="F2777" s="3"/>
      <c r="G2777" s="3"/>
      <c r="H2777" s="3"/>
      <c r="I2777" s="3"/>
      <c r="J2777" s="3" t="str">
        <f t="shared" si="90"/>
        <v/>
      </c>
      <c r="K2777" s="3"/>
      <c r="L2777" s="3"/>
      <c r="M2777" s="3" t="str">
        <f t="shared" si="91"/>
        <v/>
      </c>
    </row>
    <row r="2778" spans="1:13" ht="30.6" x14ac:dyDescent="0.25">
      <c r="A2778" s="2" t="s">
        <v>204</v>
      </c>
      <c r="B2778" s="2" t="s">
        <v>63</v>
      </c>
      <c r="C2778" s="4"/>
      <c r="D2778" s="4"/>
      <c r="E2778" s="4"/>
      <c r="F2778" s="4"/>
      <c r="G2778" s="4"/>
      <c r="H2778" s="4"/>
      <c r="I2778" s="4"/>
      <c r="J2778" s="4" t="str">
        <f t="shared" si="90"/>
        <v/>
      </c>
      <c r="K2778" s="4"/>
      <c r="L2778" s="4"/>
      <c r="M2778" s="4" t="str">
        <f t="shared" si="91"/>
        <v/>
      </c>
    </row>
    <row r="2779" spans="1:13" ht="30.6" x14ac:dyDescent="0.25">
      <c r="A2779" s="2" t="s">
        <v>204</v>
      </c>
      <c r="B2779" s="2" t="s">
        <v>64</v>
      </c>
      <c r="C2779" s="3"/>
      <c r="D2779" s="3"/>
      <c r="E2779" s="3"/>
      <c r="F2779" s="3"/>
      <c r="G2779" s="3"/>
      <c r="H2779" s="3"/>
      <c r="I2779" s="3"/>
      <c r="J2779" s="3" t="str">
        <f t="shared" si="90"/>
        <v/>
      </c>
      <c r="K2779" s="3"/>
      <c r="L2779" s="3"/>
      <c r="M2779" s="3" t="str">
        <f t="shared" si="91"/>
        <v/>
      </c>
    </row>
    <row r="2780" spans="1:13" ht="30.6" x14ac:dyDescent="0.25">
      <c r="A2780" s="2" t="s">
        <v>204</v>
      </c>
      <c r="B2780" s="2" t="s">
        <v>65</v>
      </c>
      <c r="C2780" s="4"/>
      <c r="D2780" s="4"/>
      <c r="E2780" s="6">
        <v>2.62269</v>
      </c>
      <c r="F2780" s="4"/>
      <c r="G2780" s="4"/>
      <c r="H2780" s="4"/>
      <c r="I2780" s="4"/>
      <c r="J2780" s="4">
        <f t="shared" si="90"/>
        <v>2.62269</v>
      </c>
      <c r="K2780" s="4"/>
      <c r="L2780" s="4"/>
      <c r="M2780" s="4">
        <f t="shared" si="91"/>
        <v>2.62269</v>
      </c>
    </row>
    <row r="2781" spans="1:13" ht="30.6" x14ac:dyDescent="0.25">
      <c r="A2781" s="2" t="s">
        <v>204</v>
      </c>
      <c r="B2781" s="2" t="s">
        <v>66</v>
      </c>
      <c r="C2781" s="3"/>
      <c r="D2781" s="3"/>
      <c r="E2781" s="3"/>
      <c r="F2781" s="5">
        <v>31.938690000000001</v>
      </c>
      <c r="G2781" s="3"/>
      <c r="H2781" s="3"/>
      <c r="I2781" s="3"/>
      <c r="J2781" s="3">
        <f t="shared" si="90"/>
        <v>31.938690000000001</v>
      </c>
      <c r="K2781" s="3"/>
      <c r="L2781" s="3"/>
      <c r="M2781" s="3">
        <f t="shared" si="91"/>
        <v>31.938690000000001</v>
      </c>
    </row>
    <row r="2782" spans="1:13" ht="30.6" x14ac:dyDescent="0.25">
      <c r="A2782" s="2" t="s">
        <v>204</v>
      </c>
      <c r="B2782" s="2" t="s">
        <v>67</v>
      </c>
      <c r="C2782" s="4"/>
      <c r="D2782" s="4"/>
      <c r="E2782" s="4"/>
      <c r="F2782" s="4"/>
      <c r="G2782" s="4"/>
      <c r="H2782" s="4"/>
      <c r="I2782" s="4"/>
      <c r="J2782" s="4" t="str">
        <f t="shared" si="90"/>
        <v/>
      </c>
      <c r="K2782" s="4"/>
      <c r="L2782" s="4"/>
      <c r="M2782" s="4" t="str">
        <f t="shared" si="91"/>
        <v/>
      </c>
    </row>
    <row r="2783" spans="1:13" ht="30.6" x14ac:dyDescent="0.25">
      <c r="A2783" s="2" t="s">
        <v>204</v>
      </c>
      <c r="B2783" s="2" t="s">
        <v>68</v>
      </c>
      <c r="C2783" s="3"/>
      <c r="D2783" s="3"/>
      <c r="E2783" s="3"/>
      <c r="F2783" s="3"/>
      <c r="G2783" s="3"/>
      <c r="H2783" s="3"/>
      <c r="I2783" s="3"/>
      <c r="J2783" s="3" t="str">
        <f t="shared" si="90"/>
        <v/>
      </c>
      <c r="K2783" s="3"/>
      <c r="L2783" s="3"/>
      <c r="M2783" s="3" t="str">
        <f t="shared" si="91"/>
        <v/>
      </c>
    </row>
    <row r="2784" spans="1:13" ht="30.6" x14ac:dyDescent="0.25">
      <c r="A2784" s="2" t="s">
        <v>204</v>
      </c>
      <c r="B2784" s="2" t="s">
        <v>69</v>
      </c>
      <c r="C2784" s="4"/>
      <c r="D2784" s="4"/>
      <c r="E2784" s="4"/>
      <c r="F2784" s="4"/>
      <c r="G2784" s="4"/>
      <c r="H2784" s="6">
        <v>20.485610000000001</v>
      </c>
      <c r="I2784" s="4"/>
      <c r="J2784" s="4">
        <f t="shared" si="90"/>
        <v>20.485610000000001</v>
      </c>
      <c r="K2784" s="4"/>
      <c r="L2784" s="4"/>
      <c r="M2784" s="4">
        <f t="shared" si="91"/>
        <v>20.485610000000001</v>
      </c>
    </row>
    <row r="2785" spans="1:13" ht="30.6" x14ac:dyDescent="0.25">
      <c r="A2785" s="2" t="s">
        <v>204</v>
      </c>
      <c r="B2785" s="2" t="s">
        <v>70</v>
      </c>
      <c r="C2785" s="3"/>
      <c r="D2785" s="3"/>
      <c r="E2785" s="3"/>
      <c r="F2785" s="3"/>
      <c r="G2785" s="3"/>
      <c r="H2785" s="3"/>
      <c r="I2785" s="3"/>
      <c r="J2785" s="3" t="str">
        <f t="shared" si="90"/>
        <v/>
      </c>
      <c r="K2785" s="3"/>
      <c r="L2785" s="3"/>
      <c r="M2785" s="3" t="str">
        <f t="shared" si="91"/>
        <v/>
      </c>
    </row>
    <row r="2786" spans="1:13" ht="30.6" x14ac:dyDescent="0.25">
      <c r="A2786" s="2" t="s">
        <v>204</v>
      </c>
      <c r="B2786" s="2" t="s">
        <v>71</v>
      </c>
      <c r="C2786" s="4"/>
      <c r="D2786" s="4"/>
      <c r="E2786" s="4"/>
      <c r="F2786" s="4"/>
      <c r="G2786" s="4"/>
      <c r="H2786" s="4"/>
      <c r="I2786" s="4"/>
      <c r="J2786" s="4" t="str">
        <f t="shared" si="90"/>
        <v/>
      </c>
      <c r="K2786" s="4"/>
      <c r="L2786" s="4"/>
      <c r="M2786" s="4" t="str">
        <f t="shared" si="91"/>
        <v/>
      </c>
    </row>
    <row r="2787" spans="1:13" ht="30.6" x14ac:dyDescent="0.25">
      <c r="A2787" s="2" t="s">
        <v>204</v>
      </c>
      <c r="B2787" s="2" t="s">
        <v>72</v>
      </c>
      <c r="C2787" s="3"/>
      <c r="D2787" s="3"/>
      <c r="E2787" s="3"/>
      <c r="F2787" s="3"/>
      <c r="G2787" s="3"/>
      <c r="H2787" s="3"/>
      <c r="I2787" s="3"/>
      <c r="J2787" s="3" t="str">
        <f t="shared" si="90"/>
        <v/>
      </c>
      <c r="K2787" s="3"/>
      <c r="L2787" s="3"/>
      <c r="M2787" s="3" t="str">
        <f t="shared" si="91"/>
        <v/>
      </c>
    </row>
    <row r="2788" spans="1:13" ht="30.6" x14ac:dyDescent="0.25">
      <c r="A2788" s="2" t="s">
        <v>204</v>
      </c>
      <c r="B2788" s="2" t="s">
        <v>73</v>
      </c>
      <c r="C2788" s="4"/>
      <c r="D2788" s="4"/>
      <c r="E2788" s="6">
        <v>35.420589999999997</v>
      </c>
      <c r="F2788" s="4"/>
      <c r="G2788" s="4"/>
      <c r="H2788" s="4"/>
      <c r="I2788" s="4"/>
      <c r="J2788" s="4">
        <f t="shared" si="90"/>
        <v>35.420589999999997</v>
      </c>
      <c r="K2788" s="4"/>
      <c r="L2788" s="4"/>
      <c r="M2788" s="4">
        <f t="shared" si="91"/>
        <v>35.420589999999997</v>
      </c>
    </row>
    <row r="2789" spans="1:13" ht="30.6" x14ac:dyDescent="0.25">
      <c r="A2789" s="2" t="s">
        <v>204</v>
      </c>
      <c r="B2789" s="2" t="s">
        <v>74</v>
      </c>
      <c r="C2789" s="3"/>
      <c r="D2789" s="3"/>
      <c r="E2789" s="3"/>
      <c r="F2789" s="3"/>
      <c r="G2789" s="3"/>
      <c r="H2789" s="3"/>
      <c r="I2789" s="3"/>
      <c r="J2789" s="3" t="str">
        <f t="shared" si="90"/>
        <v/>
      </c>
      <c r="K2789" s="3"/>
      <c r="L2789" s="3"/>
      <c r="M2789" s="3" t="str">
        <f t="shared" si="91"/>
        <v/>
      </c>
    </row>
    <row r="2790" spans="1:13" ht="30.6" x14ac:dyDescent="0.25">
      <c r="A2790" s="2" t="s">
        <v>204</v>
      </c>
      <c r="B2790" s="2" t="s">
        <v>75</v>
      </c>
      <c r="C2790" s="4"/>
      <c r="D2790" s="4"/>
      <c r="E2790" s="4"/>
      <c r="F2790" s="4"/>
      <c r="G2790" s="4"/>
      <c r="H2790" s="4"/>
      <c r="I2790" s="4"/>
      <c r="J2790" s="4" t="str">
        <f t="shared" si="90"/>
        <v/>
      </c>
      <c r="K2790" s="4"/>
      <c r="L2790" s="4"/>
      <c r="M2790" s="4" t="str">
        <f t="shared" si="91"/>
        <v/>
      </c>
    </row>
    <row r="2791" spans="1:13" ht="30.6" x14ac:dyDescent="0.25">
      <c r="A2791" s="2" t="s">
        <v>204</v>
      </c>
      <c r="B2791" s="2" t="s">
        <v>76</v>
      </c>
      <c r="C2791" s="3"/>
      <c r="D2791" s="3"/>
      <c r="E2791" s="5">
        <v>6.7460500000000003</v>
      </c>
      <c r="F2791" s="3"/>
      <c r="G2791" s="3"/>
      <c r="H2791" s="3"/>
      <c r="I2791" s="3"/>
      <c r="J2791" s="3">
        <f t="shared" si="90"/>
        <v>6.7460500000000003</v>
      </c>
      <c r="K2791" s="3"/>
      <c r="L2791" s="3"/>
      <c r="M2791" s="3">
        <f t="shared" si="91"/>
        <v>6.7460500000000003</v>
      </c>
    </row>
    <row r="2792" spans="1:13" ht="30.6" x14ac:dyDescent="0.25">
      <c r="A2792" s="2" t="s">
        <v>204</v>
      </c>
      <c r="B2792" s="2" t="s">
        <v>77</v>
      </c>
      <c r="C2792" s="4"/>
      <c r="D2792" s="6">
        <v>32.844090000000001</v>
      </c>
      <c r="E2792" s="4"/>
      <c r="F2792" s="4"/>
      <c r="G2792" s="4"/>
      <c r="H2792" s="4"/>
      <c r="I2792" s="4"/>
      <c r="J2792" s="4">
        <f t="shared" si="90"/>
        <v>32.844090000000001</v>
      </c>
      <c r="K2792" s="4"/>
      <c r="L2792" s="4"/>
      <c r="M2792" s="4">
        <f t="shared" si="91"/>
        <v>32.844090000000001</v>
      </c>
    </row>
    <row r="2793" spans="1:13" ht="30.6" x14ac:dyDescent="0.25">
      <c r="A2793" s="2" t="s">
        <v>204</v>
      </c>
      <c r="B2793" s="2" t="s">
        <v>78</v>
      </c>
      <c r="C2793" s="3"/>
      <c r="D2793" s="3"/>
      <c r="E2793" s="3"/>
      <c r="F2793" s="3"/>
      <c r="G2793" s="3"/>
      <c r="H2793" s="3"/>
      <c r="I2793" s="3"/>
      <c r="J2793" s="3" t="str">
        <f t="shared" si="90"/>
        <v/>
      </c>
      <c r="K2793" s="3"/>
      <c r="L2793" s="3"/>
      <c r="M2793" s="3" t="str">
        <f t="shared" si="91"/>
        <v/>
      </c>
    </row>
    <row r="2794" spans="1:13" ht="30.6" x14ac:dyDescent="0.25">
      <c r="A2794" s="2" t="s">
        <v>204</v>
      </c>
      <c r="B2794" s="2" t="s">
        <v>79</v>
      </c>
      <c r="C2794" s="4"/>
      <c r="D2794" s="4"/>
      <c r="E2794" s="4"/>
      <c r="F2794" s="4"/>
      <c r="G2794" s="4"/>
      <c r="H2794" s="4"/>
      <c r="I2794" s="4"/>
      <c r="J2794" s="4" t="str">
        <f t="shared" si="90"/>
        <v/>
      </c>
      <c r="K2794" s="4"/>
      <c r="L2794" s="4"/>
      <c r="M2794" s="4" t="str">
        <f t="shared" si="91"/>
        <v/>
      </c>
    </row>
    <row r="2795" spans="1:13" ht="30.6" x14ac:dyDescent="0.25">
      <c r="A2795" s="2" t="s">
        <v>204</v>
      </c>
      <c r="B2795" s="2" t="s">
        <v>80</v>
      </c>
      <c r="C2795" s="3"/>
      <c r="D2795" s="3"/>
      <c r="E2795" s="3"/>
      <c r="F2795" s="3"/>
      <c r="G2795" s="3"/>
      <c r="H2795" s="3"/>
      <c r="I2795" s="3"/>
      <c r="J2795" s="3" t="str">
        <f t="shared" si="90"/>
        <v/>
      </c>
      <c r="K2795" s="3"/>
      <c r="L2795" s="3"/>
      <c r="M2795" s="3" t="str">
        <f t="shared" si="91"/>
        <v/>
      </c>
    </row>
    <row r="2796" spans="1:13" ht="30.6" x14ac:dyDescent="0.25">
      <c r="A2796" s="2" t="s">
        <v>204</v>
      </c>
      <c r="B2796" s="2" t="s">
        <v>81</v>
      </c>
      <c r="C2796" s="4"/>
      <c r="D2796" s="4"/>
      <c r="E2796" s="4"/>
      <c r="F2796" s="4"/>
      <c r="G2796" s="4"/>
      <c r="H2796" s="4"/>
      <c r="I2796" s="4"/>
      <c r="J2796" s="4" t="str">
        <f t="shared" si="90"/>
        <v/>
      </c>
      <c r="K2796" s="4"/>
      <c r="L2796" s="4"/>
      <c r="M2796" s="4" t="str">
        <f t="shared" si="91"/>
        <v/>
      </c>
    </row>
    <row r="2797" spans="1:13" ht="30.6" x14ac:dyDescent="0.25">
      <c r="A2797" s="2" t="s">
        <v>204</v>
      </c>
      <c r="B2797" s="2" t="s">
        <v>82</v>
      </c>
      <c r="C2797" s="3"/>
      <c r="D2797" s="3"/>
      <c r="E2797" s="3"/>
      <c r="F2797" s="3"/>
      <c r="G2797" s="3"/>
      <c r="H2797" s="3"/>
      <c r="I2797" s="3"/>
      <c r="J2797" s="3" t="str">
        <f t="shared" si="90"/>
        <v/>
      </c>
      <c r="K2797" s="3"/>
      <c r="L2797" s="3"/>
      <c r="M2797" s="3" t="str">
        <f t="shared" si="91"/>
        <v/>
      </c>
    </row>
    <row r="2798" spans="1:13" ht="30.6" x14ac:dyDescent="0.25">
      <c r="A2798" s="2" t="s">
        <v>204</v>
      </c>
      <c r="B2798" s="2" t="s">
        <v>83</v>
      </c>
      <c r="C2798" s="4"/>
      <c r="D2798" s="6">
        <v>16.62452</v>
      </c>
      <c r="E2798" s="4"/>
      <c r="F2798" s="4"/>
      <c r="G2798" s="4"/>
      <c r="H2798" s="4"/>
      <c r="I2798" s="4"/>
      <c r="J2798" s="4">
        <f t="shared" si="90"/>
        <v>16.62452</v>
      </c>
      <c r="K2798" s="4"/>
      <c r="L2798" s="4"/>
      <c r="M2798" s="4">
        <f t="shared" si="91"/>
        <v>16.62452</v>
      </c>
    </row>
    <row r="2799" spans="1:13" ht="30.6" x14ac:dyDescent="0.25">
      <c r="A2799" s="2" t="s">
        <v>204</v>
      </c>
      <c r="B2799" s="2" t="s">
        <v>84</v>
      </c>
      <c r="C2799" s="3"/>
      <c r="D2799" s="3"/>
      <c r="E2799" s="3"/>
      <c r="F2799" s="3"/>
      <c r="G2799" s="3"/>
      <c r="H2799" s="3"/>
      <c r="I2799" s="3"/>
      <c r="J2799" s="3" t="str">
        <f t="shared" si="90"/>
        <v/>
      </c>
      <c r="K2799" s="3"/>
      <c r="L2799" s="3"/>
      <c r="M2799" s="3" t="str">
        <f t="shared" si="91"/>
        <v/>
      </c>
    </row>
    <row r="2800" spans="1:13" ht="30.6" x14ac:dyDescent="0.25">
      <c r="A2800" s="2" t="s">
        <v>204</v>
      </c>
      <c r="B2800" s="2" t="s">
        <v>85</v>
      </c>
      <c r="C2800" s="4"/>
      <c r="D2800" s="4"/>
      <c r="E2800" s="4"/>
      <c r="F2800" s="4"/>
      <c r="G2800" s="4"/>
      <c r="H2800" s="4"/>
      <c r="I2800" s="4"/>
      <c r="J2800" s="4" t="str">
        <f t="shared" si="90"/>
        <v/>
      </c>
      <c r="K2800" s="4"/>
      <c r="L2800" s="4"/>
      <c r="M2800" s="4" t="str">
        <f t="shared" si="91"/>
        <v/>
      </c>
    </row>
    <row r="2801" spans="1:13" ht="30.6" x14ac:dyDescent="0.25">
      <c r="A2801" s="2" t="s">
        <v>204</v>
      </c>
      <c r="B2801" s="2" t="s">
        <v>86</v>
      </c>
      <c r="C2801" s="3"/>
      <c r="D2801" s="3"/>
      <c r="E2801" s="3"/>
      <c r="F2801" s="3"/>
      <c r="G2801" s="3"/>
      <c r="H2801" s="3"/>
      <c r="I2801" s="3"/>
      <c r="J2801" s="3" t="str">
        <f t="shared" si="90"/>
        <v/>
      </c>
      <c r="K2801" s="3"/>
      <c r="L2801" s="3"/>
      <c r="M2801" s="3" t="str">
        <f t="shared" si="91"/>
        <v/>
      </c>
    </row>
    <row r="2802" spans="1:13" ht="30.6" x14ac:dyDescent="0.25">
      <c r="A2802" s="2" t="s">
        <v>204</v>
      </c>
      <c r="B2802" s="2" t="s">
        <v>87</v>
      </c>
      <c r="C2802" s="4"/>
      <c r="D2802" s="4"/>
      <c r="E2802" s="4"/>
      <c r="F2802" s="4"/>
      <c r="G2802" s="4"/>
      <c r="H2802" s="4"/>
      <c r="I2802" s="4"/>
      <c r="J2802" s="4" t="str">
        <f t="shared" ref="J2802:J2865" si="92">IFERROR(LOOKUP(2,1/(C2802:I2802&lt;&gt;""),C2802:I2802),"")</f>
        <v/>
      </c>
      <c r="K2802" s="4"/>
      <c r="L2802" s="4"/>
      <c r="M2802" s="4" t="str">
        <f t="shared" ref="M2802:M2865" si="93">IF(ISNUMBER(J2802),J2802,IF(ISNUMBER(K2802),K2802,IF(ISBLANK(L2802),"",L2802)))</f>
        <v/>
      </c>
    </row>
    <row r="2803" spans="1:13" ht="30.6" x14ac:dyDescent="0.25">
      <c r="A2803" s="2" t="s">
        <v>204</v>
      </c>
      <c r="B2803" s="2" t="s">
        <v>88</v>
      </c>
      <c r="C2803" s="3"/>
      <c r="D2803" s="3"/>
      <c r="E2803" s="3"/>
      <c r="F2803" s="3"/>
      <c r="G2803" s="3"/>
      <c r="H2803" s="3"/>
      <c r="I2803" s="3"/>
      <c r="J2803" s="3" t="str">
        <f t="shared" si="92"/>
        <v/>
      </c>
      <c r="K2803" s="3"/>
      <c r="L2803" s="3"/>
      <c r="M2803" s="3" t="str">
        <f t="shared" si="93"/>
        <v/>
      </c>
    </row>
    <row r="2804" spans="1:13" ht="30.6" x14ac:dyDescent="0.25">
      <c r="A2804" s="2" t="s">
        <v>204</v>
      </c>
      <c r="B2804" s="2" t="s">
        <v>89</v>
      </c>
      <c r="C2804" s="4"/>
      <c r="D2804" s="4"/>
      <c r="E2804" s="4"/>
      <c r="F2804" s="4"/>
      <c r="G2804" s="4"/>
      <c r="H2804" s="4"/>
      <c r="I2804" s="4"/>
      <c r="J2804" s="4" t="str">
        <f t="shared" si="92"/>
        <v/>
      </c>
      <c r="K2804" s="4"/>
      <c r="L2804" s="4"/>
      <c r="M2804" s="4" t="str">
        <f t="shared" si="93"/>
        <v/>
      </c>
    </row>
    <row r="2805" spans="1:13" ht="30.6" x14ac:dyDescent="0.25">
      <c r="A2805" s="2" t="s">
        <v>204</v>
      </c>
      <c r="B2805" s="2" t="s">
        <v>90</v>
      </c>
      <c r="C2805" s="3"/>
      <c r="D2805" s="3"/>
      <c r="E2805" s="3"/>
      <c r="F2805" s="3"/>
      <c r="G2805" s="3"/>
      <c r="H2805" s="3"/>
      <c r="I2805" s="3"/>
      <c r="J2805" s="3" t="str">
        <f t="shared" si="92"/>
        <v/>
      </c>
      <c r="K2805" s="3"/>
      <c r="L2805" s="3"/>
      <c r="M2805" s="3" t="str">
        <f t="shared" si="93"/>
        <v/>
      </c>
    </row>
    <row r="2806" spans="1:13" ht="30.6" x14ac:dyDescent="0.25">
      <c r="A2806" s="2" t="s">
        <v>204</v>
      </c>
      <c r="B2806" s="2" t="s">
        <v>91</v>
      </c>
      <c r="C2806" s="4"/>
      <c r="D2806" s="4"/>
      <c r="E2806" s="4"/>
      <c r="F2806" s="4"/>
      <c r="G2806" s="6">
        <v>3.4118200000000001</v>
      </c>
      <c r="H2806" s="4"/>
      <c r="I2806" s="4"/>
      <c r="J2806" s="4">
        <f t="shared" si="92"/>
        <v>3.4118200000000001</v>
      </c>
      <c r="K2806" s="4"/>
      <c r="L2806" s="4"/>
      <c r="M2806" s="4">
        <f t="shared" si="93"/>
        <v>3.4118200000000001</v>
      </c>
    </row>
    <row r="2807" spans="1:13" ht="30.6" x14ac:dyDescent="0.25">
      <c r="A2807" s="2" t="s">
        <v>204</v>
      </c>
      <c r="B2807" s="2" t="s">
        <v>92</v>
      </c>
      <c r="C2807" s="3"/>
      <c r="D2807" s="3"/>
      <c r="E2807" s="3"/>
      <c r="F2807" s="3"/>
      <c r="G2807" s="3"/>
      <c r="H2807" s="3"/>
      <c r="I2807" s="3"/>
      <c r="J2807" s="3" t="str">
        <f t="shared" si="92"/>
        <v/>
      </c>
      <c r="K2807" s="3"/>
      <c r="L2807" s="3"/>
      <c r="M2807" s="3" t="str">
        <f t="shared" si="93"/>
        <v/>
      </c>
    </row>
    <row r="2808" spans="1:13" ht="30.6" x14ac:dyDescent="0.25">
      <c r="A2808" s="2" t="s">
        <v>204</v>
      </c>
      <c r="B2808" s="2" t="s">
        <v>93</v>
      </c>
      <c r="C2808" s="4"/>
      <c r="D2808" s="4"/>
      <c r="E2808" s="4"/>
      <c r="F2808" s="4"/>
      <c r="G2808" s="4"/>
      <c r="H2808" s="4"/>
      <c r="I2808" s="4"/>
      <c r="J2808" s="4" t="str">
        <f t="shared" si="92"/>
        <v/>
      </c>
      <c r="K2808" s="4"/>
      <c r="L2808" s="4"/>
      <c r="M2808" s="4" t="str">
        <f t="shared" si="93"/>
        <v/>
      </c>
    </row>
    <row r="2809" spans="1:13" ht="30.6" x14ac:dyDescent="0.25">
      <c r="A2809" s="2" t="s">
        <v>204</v>
      </c>
      <c r="B2809" s="2" t="s">
        <v>94</v>
      </c>
      <c r="C2809" s="3"/>
      <c r="D2809" s="3"/>
      <c r="E2809" s="5">
        <v>0.75305</v>
      </c>
      <c r="F2809" s="3"/>
      <c r="G2809" s="3"/>
      <c r="H2809" s="3"/>
      <c r="I2809" s="3"/>
      <c r="J2809" s="3">
        <f t="shared" si="92"/>
        <v>0.75305</v>
      </c>
      <c r="K2809" s="3"/>
      <c r="L2809" s="3"/>
      <c r="M2809" s="3">
        <f t="shared" si="93"/>
        <v>0.75305</v>
      </c>
    </row>
    <row r="2810" spans="1:13" ht="30.6" x14ac:dyDescent="0.25">
      <c r="A2810" s="2" t="s">
        <v>204</v>
      </c>
      <c r="B2810" s="2" t="s">
        <v>95</v>
      </c>
      <c r="C2810" s="4"/>
      <c r="D2810" s="4"/>
      <c r="E2810" s="6">
        <v>15.82267</v>
      </c>
      <c r="F2810" s="4"/>
      <c r="G2810" s="4"/>
      <c r="H2810" s="4"/>
      <c r="I2810" s="4"/>
      <c r="J2810" s="4">
        <f t="shared" si="92"/>
        <v>15.82267</v>
      </c>
      <c r="K2810" s="4"/>
      <c r="L2810" s="4"/>
      <c r="M2810" s="4">
        <f t="shared" si="93"/>
        <v>15.82267</v>
      </c>
    </row>
    <row r="2811" spans="1:13" ht="30.6" x14ac:dyDescent="0.25">
      <c r="A2811" s="2" t="s">
        <v>204</v>
      </c>
      <c r="B2811" s="2" t="s">
        <v>96</v>
      </c>
      <c r="C2811" s="3"/>
      <c r="D2811" s="3"/>
      <c r="E2811" s="3"/>
      <c r="F2811" s="3"/>
      <c r="G2811" s="3"/>
      <c r="H2811" s="3"/>
      <c r="I2811" s="3"/>
      <c r="J2811" s="3" t="str">
        <f t="shared" si="92"/>
        <v/>
      </c>
      <c r="K2811" s="3"/>
      <c r="L2811" s="3"/>
      <c r="M2811" s="3" t="str">
        <f t="shared" si="93"/>
        <v/>
      </c>
    </row>
    <row r="2812" spans="1:13" ht="30.6" x14ac:dyDescent="0.25">
      <c r="A2812" s="2" t="s">
        <v>204</v>
      </c>
      <c r="B2812" s="2" t="s">
        <v>97</v>
      </c>
      <c r="C2812" s="4"/>
      <c r="D2812" s="4"/>
      <c r="E2812" s="4"/>
      <c r="F2812" s="4"/>
      <c r="G2812" s="4"/>
      <c r="H2812" s="4"/>
      <c r="I2812" s="4"/>
      <c r="J2812" s="4" t="str">
        <f t="shared" si="92"/>
        <v/>
      </c>
      <c r="K2812" s="4"/>
      <c r="L2812" s="4"/>
      <c r="M2812" s="4" t="str">
        <f t="shared" si="93"/>
        <v/>
      </c>
    </row>
    <row r="2813" spans="1:13" ht="30.6" x14ac:dyDescent="0.25">
      <c r="A2813" s="2" t="s">
        <v>204</v>
      </c>
      <c r="B2813" s="2" t="s">
        <v>98</v>
      </c>
      <c r="C2813" s="3"/>
      <c r="D2813" s="3"/>
      <c r="E2813" s="3"/>
      <c r="F2813" s="3"/>
      <c r="G2813" s="5">
        <v>21.696650000000002</v>
      </c>
      <c r="H2813" s="3"/>
      <c r="I2813" s="3"/>
      <c r="J2813" s="3">
        <f t="shared" si="92"/>
        <v>21.696650000000002</v>
      </c>
      <c r="K2813" s="3"/>
      <c r="L2813" s="3"/>
      <c r="M2813" s="3">
        <f t="shared" si="93"/>
        <v>21.696650000000002</v>
      </c>
    </row>
    <row r="2814" spans="1:13" ht="30.6" x14ac:dyDescent="0.25">
      <c r="A2814" s="2" t="s">
        <v>204</v>
      </c>
      <c r="B2814" s="2" t="s">
        <v>99</v>
      </c>
      <c r="C2814" s="4"/>
      <c r="D2814" s="4"/>
      <c r="E2814" s="4"/>
      <c r="F2814" s="6">
        <v>20.921880000000002</v>
      </c>
      <c r="G2814" s="4"/>
      <c r="H2814" s="4"/>
      <c r="I2814" s="4"/>
      <c r="J2814" s="4">
        <f t="shared" si="92"/>
        <v>20.921880000000002</v>
      </c>
      <c r="K2814" s="4"/>
      <c r="L2814" s="4"/>
      <c r="M2814" s="4">
        <f t="shared" si="93"/>
        <v>20.921880000000002</v>
      </c>
    </row>
    <row r="2815" spans="1:13" ht="30.6" x14ac:dyDescent="0.25">
      <c r="A2815" s="2" t="s">
        <v>204</v>
      </c>
      <c r="B2815" s="2" t="s">
        <v>100</v>
      </c>
      <c r="C2815" s="3"/>
      <c r="D2815" s="3"/>
      <c r="E2815" s="3"/>
      <c r="F2815" s="3"/>
      <c r="G2815" s="3"/>
      <c r="H2815" s="3"/>
      <c r="I2815" s="3"/>
      <c r="J2815" s="3" t="str">
        <f t="shared" si="92"/>
        <v/>
      </c>
      <c r="K2815" s="3"/>
      <c r="L2815" s="3"/>
      <c r="M2815" s="3" t="str">
        <f t="shared" si="93"/>
        <v/>
      </c>
    </row>
    <row r="2816" spans="1:13" ht="30.6" x14ac:dyDescent="0.25">
      <c r="A2816" s="2" t="s">
        <v>204</v>
      </c>
      <c r="B2816" s="2" t="s">
        <v>101</v>
      </c>
      <c r="C2816" s="4"/>
      <c r="D2816" s="4"/>
      <c r="E2816" s="4"/>
      <c r="F2816" s="4"/>
      <c r="G2816" s="4"/>
      <c r="H2816" s="4"/>
      <c r="I2816" s="4"/>
      <c r="J2816" s="4" t="str">
        <f t="shared" si="92"/>
        <v/>
      </c>
      <c r="K2816" s="4"/>
      <c r="L2816" s="4"/>
      <c r="M2816" s="4" t="str">
        <f t="shared" si="93"/>
        <v/>
      </c>
    </row>
    <row r="2817" spans="1:13" ht="30.6" x14ac:dyDescent="0.25">
      <c r="A2817" s="2" t="s">
        <v>204</v>
      </c>
      <c r="B2817" s="2" t="s">
        <v>102</v>
      </c>
      <c r="C2817" s="3"/>
      <c r="D2817" s="3"/>
      <c r="E2817" s="3"/>
      <c r="F2817" s="3"/>
      <c r="G2817" s="3"/>
      <c r="H2817" s="3"/>
      <c r="I2817" s="3"/>
      <c r="J2817" s="3" t="str">
        <f t="shared" si="92"/>
        <v/>
      </c>
      <c r="K2817" s="3"/>
      <c r="L2817" s="3"/>
      <c r="M2817" s="3" t="str">
        <f t="shared" si="93"/>
        <v/>
      </c>
    </row>
    <row r="2818" spans="1:13" ht="30.6" x14ac:dyDescent="0.25">
      <c r="A2818" s="2" t="s">
        <v>204</v>
      </c>
      <c r="B2818" s="2" t="s">
        <v>103</v>
      </c>
      <c r="C2818" s="4"/>
      <c r="D2818" s="4"/>
      <c r="E2818" s="4"/>
      <c r="F2818" s="4"/>
      <c r="G2818" s="4"/>
      <c r="H2818" s="4"/>
      <c r="I2818" s="4"/>
      <c r="J2818" s="4" t="str">
        <f t="shared" si="92"/>
        <v/>
      </c>
      <c r="K2818" s="4"/>
      <c r="L2818" s="4"/>
      <c r="M2818" s="4" t="str">
        <f t="shared" si="93"/>
        <v/>
      </c>
    </row>
    <row r="2819" spans="1:13" ht="30.6" x14ac:dyDescent="0.25">
      <c r="A2819" s="2" t="s">
        <v>204</v>
      </c>
      <c r="B2819" s="2" t="s">
        <v>104</v>
      </c>
      <c r="C2819" s="3"/>
      <c r="D2819" s="3"/>
      <c r="E2819" s="3"/>
      <c r="F2819" s="3"/>
      <c r="G2819" s="3"/>
      <c r="H2819" s="3"/>
      <c r="I2819" s="3"/>
      <c r="J2819" s="3" t="str">
        <f t="shared" si="92"/>
        <v/>
      </c>
      <c r="K2819" s="3"/>
      <c r="L2819" s="3"/>
      <c r="M2819" s="3" t="str">
        <f t="shared" si="93"/>
        <v/>
      </c>
    </row>
    <row r="2820" spans="1:13" ht="30.6" x14ac:dyDescent="0.25">
      <c r="A2820" s="2" t="s">
        <v>204</v>
      </c>
      <c r="B2820" s="2" t="s">
        <v>105</v>
      </c>
      <c r="C2820" s="6">
        <v>14.08793</v>
      </c>
      <c r="D2820" s="4"/>
      <c r="E2820" s="4"/>
      <c r="F2820" s="4"/>
      <c r="G2820" s="4"/>
      <c r="H2820" s="4"/>
      <c r="I2820" s="4"/>
      <c r="J2820" s="4">
        <f t="shared" si="92"/>
        <v>14.08793</v>
      </c>
      <c r="K2820" s="4"/>
      <c r="L2820" s="4"/>
      <c r="M2820" s="4">
        <f t="shared" si="93"/>
        <v>14.08793</v>
      </c>
    </row>
    <row r="2821" spans="1:13" ht="30.6" x14ac:dyDescent="0.25">
      <c r="A2821" s="2" t="s">
        <v>204</v>
      </c>
      <c r="B2821" s="2" t="s">
        <v>106</v>
      </c>
      <c r="C2821" s="3"/>
      <c r="D2821" s="3"/>
      <c r="E2821" s="3"/>
      <c r="F2821" s="3"/>
      <c r="G2821" s="3"/>
      <c r="H2821" s="3"/>
      <c r="I2821" s="3"/>
      <c r="J2821" s="3" t="str">
        <f t="shared" si="92"/>
        <v/>
      </c>
      <c r="K2821" s="3"/>
      <c r="L2821" s="3"/>
      <c r="M2821" s="3" t="str">
        <f t="shared" si="93"/>
        <v/>
      </c>
    </row>
    <row r="2822" spans="1:13" ht="30.6" x14ac:dyDescent="0.25">
      <c r="A2822" s="2" t="s">
        <v>204</v>
      </c>
      <c r="B2822" s="2" t="s">
        <v>107</v>
      </c>
      <c r="C2822" s="4"/>
      <c r="D2822" s="4"/>
      <c r="E2822" s="4"/>
      <c r="F2822" s="4"/>
      <c r="G2822" s="4"/>
      <c r="H2822" s="4"/>
      <c r="I2822" s="4"/>
      <c r="J2822" s="4" t="str">
        <f t="shared" si="92"/>
        <v/>
      </c>
      <c r="K2822" s="4"/>
      <c r="L2822" s="4"/>
      <c r="M2822" s="4" t="str">
        <f t="shared" si="93"/>
        <v/>
      </c>
    </row>
    <row r="2823" spans="1:13" ht="30.6" x14ac:dyDescent="0.25">
      <c r="A2823" s="2" t="s">
        <v>204</v>
      </c>
      <c r="B2823" s="2" t="s">
        <v>108</v>
      </c>
      <c r="C2823" s="3"/>
      <c r="D2823" s="3"/>
      <c r="E2823" s="3"/>
      <c r="F2823" s="5">
        <v>48.294750000000001</v>
      </c>
      <c r="G2823" s="3"/>
      <c r="H2823" s="3"/>
      <c r="I2823" s="3"/>
      <c r="J2823" s="3">
        <f t="shared" si="92"/>
        <v>48.294750000000001</v>
      </c>
      <c r="K2823" s="3"/>
      <c r="L2823" s="3"/>
      <c r="M2823" s="3">
        <f t="shared" si="93"/>
        <v>48.294750000000001</v>
      </c>
    </row>
    <row r="2824" spans="1:13" ht="30.6" x14ac:dyDescent="0.25">
      <c r="A2824" s="2" t="s">
        <v>204</v>
      </c>
      <c r="B2824" s="2" t="s">
        <v>109</v>
      </c>
      <c r="C2824" s="4"/>
      <c r="D2824" s="4"/>
      <c r="E2824" s="4"/>
      <c r="F2824" s="4"/>
      <c r="G2824" s="4"/>
      <c r="H2824" s="4"/>
      <c r="I2824" s="4"/>
      <c r="J2824" s="4" t="str">
        <f t="shared" si="92"/>
        <v/>
      </c>
      <c r="K2824" s="4"/>
      <c r="L2824" s="4"/>
      <c r="M2824" s="4" t="str">
        <f t="shared" si="93"/>
        <v/>
      </c>
    </row>
    <row r="2825" spans="1:13" ht="30.6" x14ac:dyDescent="0.25">
      <c r="A2825" s="2" t="s">
        <v>204</v>
      </c>
      <c r="B2825" s="2" t="s">
        <v>110</v>
      </c>
      <c r="C2825" s="3"/>
      <c r="D2825" s="3"/>
      <c r="E2825" s="3"/>
      <c r="F2825" s="3"/>
      <c r="G2825" s="3"/>
      <c r="H2825" s="3"/>
      <c r="I2825" s="3"/>
      <c r="J2825" s="3" t="str">
        <f t="shared" si="92"/>
        <v/>
      </c>
      <c r="K2825" s="3"/>
      <c r="L2825" s="3"/>
      <c r="M2825" s="3" t="str">
        <f t="shared" si="93"/>
        <v/>
      </c>
    </row>
    <row r="2826" spans="1:13" ht="30.6" x14ac:dyDescent="0.25">
      <c r="A2826" s="2" t="s">
        <v>204</v>
      </c>
      <c r="B2826" s="2" t="s">
        <v>111</v>
      </c>
      <c r="C2826" s="4"/>
      <c r="D2826" s="4"/>
      <c r="E2826" s="4"/>
      <c r="F2826" s="4"/>
      <c r="G2826" s="4"/>
      <c r="H2826" s="4"/>
      <c r="I2826" s="4"/>
      <c r="J2826" s="4" t="str">
        <f t="shared" si="92"/>
        <v/>
      </c>
      <c r="K2826" s="4"/>
      <c r="L2826" s="4"/>
      <c r="M2826" s="4" t="str">
        <f t="shared" si="93"/>
        <v/>
      </c>
    </row>
    <row r="2827" spans="1:13" ht="30.6" x14ac:dyDescent="0.25">
      <c r="A2827" s="2" t="s">
        <v>204</v>
      </c>
      <c r="B2827" s="2" t="s">
        <v>112</v>
      </c>
      <c r="C2827" s="3"/>
      <c r="D2827" s="3"/>
      <c r="E2827" s="3"/>
      <c r="F2827" s="3"/>
      <c r="G2827" s="3"/>
      <c r="H2827" s="3"/>
      <c r="I2827" s="3"/>
      <c r="J2827" s="3" t="str">
        <f t="shared" si="92"/>
        <v/>
      </c>
      <c r="K2827" s="3"/>
      <c r="L2827" s="3"/>
      <c r="M2827" s="3" t="str">
        <f t="shared" si="93"/>
        <v/>
      </c>
    </row>
    <row r="2828" spans="1:13" ht="30.6" x14ac:dyDescent="0.25">
      <c r="A2828" s="2" t="s">
        <v>204</v>
      </c>
      <c r="B2828" s="2" t="s">
        <v>113</v>
      </c>
      <c r="C2828" s="4"/>
      <c r="D2828" s="4"/>
      <c r="E2828" s="4"/>
      <c r="F2828" s="4"/>
      <c r="G2828" s="4"/>
      <c r="H2828" s="4"/>
      <c r="I2828" s="4"/>
      <c r="J2828" s="4" t="str">
        <f t="shared" si="92"/>
        <v/>
      </c>
      <c r="K2828" s="4"/>
      <c r="L2828" s="4"/>
      <c r="M2828" s="4" t="str">
        <f t="shared" si="93"/>
        <v/>
      </c>
    </row>
    <row r="2829" spans="1:13" ht="30.6" x14ac:dyDescent="0.25">
      <c r="A2829" s="2" t="s">
        <v>204</v>
      </c>
      <c r="B2829" s="2" t="s">
        <v>114</v>
      </c>
      <c r="C2829" s="3"/>
      <c r="D2829" s="3"/>
      <c r="E2829" s="3"/>
      <c r="F2829" s="3"/>
      <c r="G2829" s="3"/>
      <c r="H2829" s="3"/>
      <c r="I2829" s="3"/>
      <c r="J2829" s="3" t="str">
        <f t="shared" si="92"/>
        <v/>
      </c>
      <c r="K2829" s="3"/>
      <c r="L2829" s="3"/>
      <c r="M2829" s="3" t="str">
        <f t="shared" si="93"/>
        <v/>
      </c>
    </row>
    <row r="2830" spans="1:13" ht="30.6" x14ac:dyDescent="0.25">
      <c r="A2830" s="2" t="s">
        <v>204</v>
      </c>
      <c r="B2830" s="2" t="s">
        <v>115</v>
      </c>
      <c r="C2830" s="4"/>
      <c r="D2830" s="4"/>
      <c r="E2830" s="4"/>
      <c r="F2830" s="4"/>
      <c r="G2830" s="4"/>
      <c r="H2830" s="4"/>
      <c r="I2830" s="4"/>
      <c r="J2830" s="4" t="str">
        <f t="shared" si="92"/>
        <v/>
      </c>
      <c r="K2830" s="4"/>
      <c r="L2830" s="4"/>
      <c r="M2830" s="4" t="str">
        <f t="shared" si="93"/>
        <v/>
      </c>
    </row>
    <row r="2831" spans="1:13" ht="30.6" x14ac:dyDescent="0.25">
      <c r="A2831" s="2" t="s">
        <v>204</v>
      </c>
      <c r="B2831" s="2" t="s">
        <v>116</v>
      </c>
      <c r="C2831" s="3"/>
      <c r="D2831" s="3"/>
      <c r="E2831" s="3"/>
      <c r="F2831" s="3"/>
      <c r="G2831" s="3"/>
      <c r="H2831" s="3"/>
      <c r="I2831" s="3"/>
      <c r="J2831" s="3" t="str">
        <f t="shared" si="92"/>
        <v/>
      </c>
      <c r="K2831" s="3"/>
      <c r="L2831" s="3"/>
      <c r="M2831" s="3" t="str">
        <f t="shared" si="93"/>
        <v/>
      </c>
    </row>
    <row r="2832" spans="1:13" ht="30.6" x14ac:dyDescent="0.25">
      <c r="A2832" s="2" t="s">
        <v>204</v>
      </c>
      <c r="B2832" s="2" t="s">
        <v>117</v>
      </c>
      <c r="C2832" s="4"/>
      <c r="D2832" s="4"/>
      <c r="E2832" s="4"/>
      <c r="F2832" s="6">
        <v>1.1917500000000001</v>
      </c>
      <c r="G2832" s="4"/>
      <c r="H2832" s="4"/>
      <c r="I2832" s="4"/>
      <c r="J2832" s="4">
        <f t="shared" si="92"/>
        <v>1.1917500000000001</v>
      </c>
      <c r="K2832" s="4"/>
      <c r="L2832" s="4"/>
      <c r="M2832" s="4">
        <f t="shared" si="93"/>
        <v>1.1917500000000001</v>
      </c>
    </row>
    <row r="2833" spans="1:13" ht="30.6" x14ac:dyDescent="0.25">
      <c r="A2833" s="2" t="s">
        <v>204</v>
      </c>
      <c r="B2833" s="2" t="s">
        <v>118</v>
      </c>
      <c r="C2833" s="3"/>
      <c r="D2833" s="3"/>
      <c r="E2833" s="3"/>
      <c r="F2833" s="3"/>
      <c r="G2833" s="3"/>
      <c r="H2833" s="3"/>
      <c r="I2833" s="3"/>
      <c r="J2833" s="3" t="str">
        <f t="shared" si="92"/>
        <v/>
      </c>
      <c r="K2833" s="3"/>
      <c r="L2833" s="3"/>
      <c r="M2833" s="3" t="str">
        <f t="shared" si="93"/>
        <v/>
      </c>
    </row>
    <row r="2834" spans="1:13" ht="30.6" x14ac:dyDescent="0.25">
      <c r="A2834" s="2" t="s">
        <v>204</v>
      </c>
      <c r="B2834" s="2" t="s">
        <v>119</v>
      </c>
      <c r="C2834" s="4"/>
      <c r="D2834" s="6">
        <v>28.18948</v>
      </c>
      <c r="E2834" s="4"/>
      <c r="F2834" s="4"/>
      <c r="G2834" s="4"/>
      <c r="H2834" s="4"/>
      <c r="I2834" s="4"/>
      <c r="J2834" s="4">
        <f t="shared" si="92"/>
        <v>28.18948</v>
      </c>
      <c r="K2834" s="4"/>
      <c r="L2834" s="4"/>
      <c r="M2834" s="4">
        <f t="shared" si="93"/>
        <v>28.18948</v>
      </c>
    </row>
    <row r="2835" spans="1:13" ht="30.6" x14ac:dyDescent="0.25">
      <c r="A2835" s="2" t="s">
        <v>204</v>
      </c>
      <c r="B2835" s="2" t="s">
        <v>120</v>
      </c>
      <c r="C2835" s="3"/>
      <c r="D2835" s="3"/>
      <c r="E2835" s="3"/>
      <c r="F2835" s="3"/>
      <c r="G2835" s="3"/>
      <c r="H2835" s="3"/>
      <c r="I2835" s="3"/>
      <c r="J2835" s="3" t="str">
        <f t="shared" si="92"/>
        <v/>
      </c>
      <c r="K2835" s="3"/>
      <c r="L2835" s="3"/>
      <c r="M2835" s="3" t="str">
        <f t="shared" si="93"/>
        <v/>
      </c>
    </row>
    <row r="2836" spans="1:13" ht="30.6" x14ac:dyDescent="0.25">
      <c r="A2836" s="2" t="s">
        <v>204</v>
      </c>
      <c r="B2836" s="2" t="s">
        <v>121</v>
      </c>
      <c r="C2836" s="4"/>
      <c r="D2836" s="4"/>
      <c r="E2836" s="4"/>
      <c r="F2836" s="6">
        <v>12.729369999999999</v>
      </c>
      <c r="G2836" s="4"/>
      <c r="H2836" s="4"/>
      <c r="I2836" s="4"/>
      <c r="J2836" s="4">
        <f t="shared" si="92"/>
        <v>12.729369999999999</v>
      </c>
      <c r="K2836" s="4"/>
      <c r="L2836" s="4"/>
      <c r="M2836" s="4">
        <f t="shared" si="93"/>
        <v>12.729369999999999</v>
      </c>
    </row>
    <row r="2837" spans="1:13" ht="30.6" x14ac:dyDescent="0.25">
      <c r="A2837" s="2" t="s">
        <v>204</v>
      </c>
      <c r="B2837" s="2" t="s">
        <v>122</v>
      </c>
      <c r="C2837" s="3"/>
      <c r="D2837" s="3"/>
      <c r="E2837" s="3"/>
      <c r="F2837" s="3"/>
      <c r="G2837" s="3"/>
      <c r="H2837" s="3"/>
      <c r="I2837" s="3"/>
      <c r="J2837" s="3" t="str">
        <f t="shared" si="92"/>
        <v/>
      </c>
      <c r="K2837" s="3"/>
      <c r="L2837" s="3"/>
      <c r="M2837" s="3" t="str">
        <f t="shared" si="93"/>
        <v/>
      </c>
    </row>
    <row r="2838" spans="1:13" ht="30.6" x14ac:dyDescent="0.25">
      <c r="A2838" s="2" t="s">
        <v>204</v>
      </c>
      <c r="B2838" s="2" t="s">
        <v>123</v>
      </c>
      <c r="C2838" s="4"/>
      <c r="D2838" s="6">
        <v>4.7630699999999999</v>
      </c>
      <c r="E2838" s="4"/>
      <c r="F2838" s="4"/>
      <c r="G2838" s="4"/>
      <c r="H2838" s="4"/>
      <c r="I2838" s="4"/>
      <c r="J2838" s="4">
        <f t="shared" si="92"/>
        <v>4.7630699999999999</v>
      </c>
      <c r="K2838" s="4"/>
      <c r="L2838" s="4"/>
      <c r="M2838" s="4">
        <f t="shared" si="93"/>
        <v>4.7630699999999999</v>
      </c>
    </row>
    <row r="2839" spans="1:13" ht="30.6" x14ac:dyDescent="0.25">
      <c r="A2839" s="2" t="s">
        <v>204</v>
      </c>
      <c r="B2839" s="2" t="s">
        <v>124</v>
      </c>
      <c r="C2839" s="3"/>
      <c r="D2839" s="3"/>
      <c r="E2839" s="3"/>
      <c r="F2839" s="3"/>
      <c r="G2839" s="3"/>
      <c r="H2839" s="3"/>
      <c r="I2839" s="3"/>
      <c r="J2839" s="3" t="str">
        <f t="shared" si="92"/>
        <v/>
      </c>
      <c r="K2839" s="3"/>
      <c r="L2839" s="3"/>
      <c r="M2839" s="3" t="str">
        <f t="shared" si="93"/>
        <v/>
      </c>
    </row>
    <row r="2840" spans="1:13" ht="30.6" x14ac:dyDescent="0.25">
      <c r="A2840" s="2" t="s">
        <v>204</v>
      </c>
      <c r="B2840" s="2" t="s">
        <v>125</v>
      </c>
      <c r="C2840" s="4"/>
      <c r="D2840" s="4"/>
      <c r="E2840" s="4"/>
      <c r="F2840" s="4"/>
      <c r="G2840" s="4"/>
      <c r="H2840" s="4"/>
      <c r="I2840" s="4"/>
      <c r="J2840" s="4" t="str">
        <f t="shared" si="92"/>
        <v/>
      </c>
      <c r="K2840" s="4"/>
      <c r="L2840" s="4"/>
      <c r="M2840" s="4" t="str">
        <f t="shared" si="93"/>
        <v/>
      </c>
    </row>
    <row r="2841" spans="1:13" ht="30.6" x14ac:dyDescent="0.25">
      <c r="A2841" s="2" t="s">
        <v>204</v>
      </c>
      <c r="B2841" s="2" t="s">
        <v>126</v>
      </c>
      <c r="C2841" s="3"/>
      <c r="D2841" s="3"/>
      <c r="E2841" s="3"/>
      <c r="F2841" s="3"/>
      <c r="G2841" s="3"/>
      <c r="H2841" s="3"/>
      <c r="I2841" s="3"/>
      <c r="J2841" s="3" t="str">
        <f t="shared" si="92"/>
        <v/>
      </c>
      <c r="K2841" s="3"/>
      <c r="L2841" s="3"/>
      <c r="M2841" s="3" t="str">
        <f t="shared" si="93"/>
        <v/>
      </c>
    </row>
    <row r="2842" spans="1:13" ht="30.6" x14ac:dyDescent="0.25">
      <c r="A2842" s="2" t="s">
        <v>204</v>
      </c>
      <c r="B2842" s="2" t="s">
        <v>127</v>
      </c>
      <c r="C2842" s="4"/>
      <c r="D2842" s="4"/>
      <c r="E2842" s="6">
        <v>68.565179999999998</v>
      </c>
      <c r="F2842" s="4"/>
      <c r="G2842" s="4"/>
      <c r="H2842" s="4"/>
      <c r="I2842" s="4"/>
      <c r="J2842" s="4">
        <f t="shared" si="92"/>
        <v>68.565179999999998</v>
      </c>
      <c r="K2842" s="4"/>
      <c r="L2842" s="4"/>
      <c r="M2842" s="4">
        <f t="shared" si="93"/>
        <v>68.565179999999998</v>
      </c>
    </row>
    <row r="2843" spans="1:13" ht="30.6" x14ac:dyDescent="0.25">
      <c r="A2843" s="2" t="s">
        <v>204</v>
      </c>
      <c r="B2843" s="2" t="s">
        <v>128</v>
      </c>
      <c r="C2843" s="3"/>
      <c r="D2843" s="5">
        <v>20.43759</v>
      </c>
      <c r="E2843" s="3"/>
      <c r="F2843" s="5">
        <v>25.101929999999999</v>
      </c>
      <c r="G2843" s="3"/>
      <c r="H2843" s="3"/>
      <c r="I2843" s="3"/>
      <c r="J2843" s="3">
        <f t="shared" si="92"/>
        <v>25.101929999999999</v>
      </c>
      <c r="K2843" s="3"/>
      <c r="L2843" s="3"/>
      <c r="M2843" s="3">
        <f t="shared" si="93"/>
        <v>25.101929999999999</v>
      </c>
    </row>
    <row r="2844" spans="1:13" ht="30.6" x14ac:dyDescent="0.25">
      <c r="A2844" s="2" t="s">
        <v>204</v>
      </c>
      <c r="B2844" s="2" t="s">
        <v>129</v>
      </c>
      <c r="C2844" s="4"/>
      <c r="D2844" s="4"/>
      <c r="E2844" s="4"/>
      <c r="F2844" s="4"/>
      <c r="G2844" s="4"/>
      <c r="H2844" s="4"/>
      <c r="I2844" s="4"/>
      <c r="J2844" s="4" t="str">
        <f t="shared" si="92"/>
        <v/>
      </c>
      <c r="K2844" s="4"/>
      <c r="L2844" s="4"/>
      <c r="M2844" s="4" t="str">
        <f t="shared" si="93"/>
        <v/>
      </c>
    </row>
    <row r="2845" spans="1:13" ht="30.6" x14ac:dyDescent="0.25">
      <c r="A2845" s="2" t="s">
        <v>204</v>
      </c>
      <c r="B2845" s="2" t="s">
        <v>130</v>
      </c>
      <c r="C2845" s="3"/>
      <c r="D2845" s="3"/>
      <c r="E2845" s="3"/>
      <c r="F2845" s="3"/>
      <c r="G2845" s="3"/>
      <c r="H2845" s="3"/>
      <c r="I2845" s="3"/>
      <c r="J2845" s="3" t="str">
        <f t="shared" si="92"/>
        <v/>
      </c>
      <c r="K2845" s="3"/>
      <c r="L2845" s="3"/>
      <c r="M2845" s="3" t="str">
        <f t="shared" si="93"/>
        <v/>
      </c>
    </row>
    <row r="2846" spans="1:13" ht="30.6" x14ac:dyDescent="0.25">
      <c r="A2846" s="2" t="s">
        <v>204</v>
      </c>
      <c r="B2846" s="2" t="s">
        <v>131</v>
      </c>
      <c r="C2846" s="4"/>
      <c r="D2846" s="4"/>
      <c r="E2846" s="6">
        <v>23.357759999999999</v>
      </c>
      <c r="F2846" s="4"/>
      <c r="G2846" s="4"/>
      <c r="H2846" s="4"/>
      <c r="I2846" s="4"/>
      <c r="J2846" s="4">
        <f t="shared" si="92"/>
        <v>23.357759999999999</v>
      </c>
      <c r="K2846" s="4"/>
      <c r="L2846" s="4"/>
      <c r="M2846" s="4">
        <f t="shared" si="93"/>
        <v>23.357759999999999</v>
      </c>
    </row>
    <row r="2847" spans="1:13" ht="30.6" x14ac:dyDescent="0.25">
      <c r="A2847" s="2" t="s">
        <v>204</v>
      </c>
      <c r="B2847" s="2" t="s">
        <v>132</v>
      </c>
      <c r="C2847" s="3"/>
      <c r="D2847" s="3"/>
      <c r="E2847" s="3"/>
      <c r="F2847" s="3"/>
      <c r="G2847" s="3"/>
      <c r="H2847" s="3"/>
      <c r="I2847" s="3"/>
      <c r="J2847" s="3" t="str">
        <f t="shared" si="92"/>
        <v/>
      </c>
      <c r="K2847" s="3"/>
      <c r="L2847" s="3"/>
      <c r="M2847" s="3" t="str">
        <f t="shared" si="93"/>
        <v/>
      </c>
    </row>
    <row r="2848" spans="1:13" ht="30.6" x14ac:dyDescent="0.25">
      <c r="A2848" s="2" t="s">
        <v>204</v>
      </c>
      <c r="B2848" s="2" t="s">
        <v>133</v>
      </c>
      <c r="C2848" s="4"/>
      <c r="D2848" s="4"/>
      <c r="E2848" s="4"/>
      <c r="F2848" s="4"/>
      <c r="G2848" s="6">
        <v>7.5193899999999996</v>
      </c>
      <c r="H2848" s="4"/>
      <c r="I2848" s="4"/>
      <c r="J2848" s="4">
        <f t="shared" si="92"/>
        <v>7.5193899999999996</v>
      </c>
      <c r="K2848" s="4"/>
      <c r="L2848" s="4"/>
      <c r="M2848" s="4">
        <f t="shared" si="93"/>
        <v>7.5193899999999996</v>
      </c>
    </row>
    <row r="2849" spans="1:13" ht="30.6" x14ac:dyDescent="0.25">
      <c r="A2849" s="2" t="s">
        <v>204</v>
      </c>
      <c r="B2849" s="2" t="s">
        <v>134</v>
      </c>
      <c r="C2849" s="3"/>
      <c r="D2849" s="3"/>
      <c r="E2849" s="3"/>
      <c r="F2849" s="3"/>
      <c r="G2849" s="3"/>
      <c r="H2849" s="3"/>
      <c r="I2849" s="3"/>
      <c r="J2849" s="3" t="str">
        <f t="shared" si="92"/>
        <v/>
      </c>
      <c r="K2849" s="3"/>
      <c r="L2849" s="3"/>
      <c r="M2849" s="3" t="str">
        <f t="shared" si="93"/>
        <v/>
      </c>
    </row>
    <row r="2850" spans="1:13" ht="30.6" x14ac:dyDescent="0.25">
      <c r="A2850" s="2" t="s">
        <v>204</v>
      </c>
      <c r="B2850" s="2" t="s">
        <v>135</v>
      </c>
      <c r="C2850" s="4"/>
      <c r="D2850" s="4"/>
      <c r="E2850" s="4"/>
      <c r="F2850" s="4"/>
      <c r="G2850" s="4"/>
      <c r="H2850" s="4"/>
      <c r="I2850" s="4"/>
      <c r="J2850" s="4" t="str">
        <f t="shared" si="92"/>
        <v/>
      </c>
      <c r="K2850" s="4"/>
      <c r="L2850" s="4"/>
      <c r="M2850" s="4" t="str">
        <f t="shared" si="93"/>
        <v/>
      </c>
    </row>
    <row r="2851" spans="1:13" ht="30.6" x14ac:dyDescent="0.25">
      <c r="A2851" s="2" t="s">
        <v>204</v>
      </c>
      <c r="B2851" s="2" t="s">
        <v>136</v>
      </c>
      <c r="C2851" s="3"/>
      <c r="D2851" s="3"/>
      <c r="E2851" s="3"/>
      <c r="F2851" s="3"/>
      <c r="G2851" s="3"/>
      <c r="H2851" s="3"/>
      <c r="I2851" s="3"/>
      <c r="J2851" s="3" t="str">
        <f t="shared" si="92"/>
        <v/>
      </c>
      <c r="K2851" s="3"/>
      <c r="L2851" s="3"/>
      <c r="M2851" s="3" t="str">
        <f t="shared" si="93"/>
        <v/>
      </c>
    </row>
    <row r="2852" spans="1:13" ht="30.6" x14ac:dyDescent="0.25">
      <c r="A2852" s="2" t="s">
        <v>204</v>
      </c>
      <c r="B2852" s="2" t="s">
        <v>137</v>
      </c>
      <c r="C2852" s="4"/>
      <c r="D2852" s="4"/>
      <c r="E2852" s="4"/>
      <c r="F2852" s="4"/>
      <c r="G2852" s="4"/>
      <c r="H2852" s="4"/>
      <c r="I2852" s="4"/>
      <c r="J2852" s="4" t="str">
        <f t="shared" si="92"/>
        <v/>
      </c>
      <c r="K2852" s="4"/>
      <c r="L2852" s="4"/>
      <c r="M2852" s="4" t="str">
        <f t="shared" si="93"/>
        <v/>
      </c>
    </row>
    <row r="2853" spans="1:13" ht="30.6" x14ac:dyDescent="0.25">
      <c r="A2853" s="2" t="s">
        <v>204</v>
      </c>
      <c r="B2853" s="2" t="s">
        <v>138</v>
      </c>
      <c r="C2853" s="3"/>
      <c r="D2853" s="3"/>
      <c r="E2853" s="3"/>
      <c r="F2853" s="3"/>
      <c r="G2853" s="3"/>
      <c r="H2853" s="3"/>
      <c r="I2853" s="3"/>
      <c r="J2853" s="3" t="str">
        <f t="shared" si="92"/>
        <v/>
      </c>
      <c r="K2853" s="3"/>
      <c r="L2853" s="3"/>
      <c r="M2853" s="3" t="str">
        <f t="shared" si="93"/>
        <v/>
      </c>
    </row>
    <row r="2854" spans="1:13" ht="30.6" x14ac:dyDescent="0.25">
      <c r="A2854" s="2" t="s">
        <v>204</v>
      </c>
      <c r="B2854" s="2" t="s">
        <v>139</v>
      </c>
      <c r="C2854" s="4"/>
      <c r="D2854" s="4"/>
      <c r="E2854" s="4"/>
      <c r="F2854" s="4"/>
      <c r="G2854" s="4"/>
      <c r="H2854" s="4"/>
      <c r="I2854" s="4"/>
      <c r="J2854" s="4" t="str">
        <f t="shared" si="92"/>
        <v/>
      </c>
      <c r="K2854" s="4"/>
      <c r="L2854" s="4"/>
      <c r="M2854" s="4" t="str">
        <f t="shared" si="93"/>
        <v/>
      </c>
    </row>
    <row r="2855" spans="1:13" ht="30.6" x14ac:dyDescent="0.25">
      <c r="A2855" s="2" t="s">
        <v>204</v>
      </c>
      <c r="B2855" s="2" t="s">
        <v>140</v>
      </c>
      <c r="C2855" s="3"/>
      <c r="D2855" s="3"/>
      <c r="E2855" s="3"/>
      <c r="F2855" s="3"/>
      <c r="G2855" s="3"/>
      <c r="H2855" s="3"/>
      <c r="I2855" s="3"/>
      <c r="J2855" s="3" t="str">
        <f t="shared" si="92"/>
        <v/>
      </c>
      <c r="K2855" s="3"/>
      <c r="L2855" s="3"/>
      <c r="M2855" s="3" t="str">
        <f t="shared" si="93"/>
        <v/>
      </c>
    </row>
    <row r="2856" spans="1:13" ht="30.6" x14ac:dyDescent="0.25">
      <c r="A2856" s="2" t="s">
        <v>204</v>
      </c>
      <c r="B2856" s="2" t="s">
        <v>141</v>
      </c>
      <c r="C2856" s="4"/>
      <c r="D2856" s="4"/>
      <c r="E2856" s="4"/>
      <c r="F2856" s="4"/>
      <c r="G2856" s="4"/>
      <c r="H2856" s="4"/>
      <c r="I2856" s="4"/>
      <c r="J2856" s="4" t="str">
        <f t="shared" si="92"/>
        <v/>
      </c>
      <c r="K2856" s="4"/>
      <c r="L2856" s="4"/>
      <c r="M2856" s="4" t="str">
        <f t="shared" si="93"/>
        <v/>
      </c>
    </row>
    <row r="2857" spans="1:13" ht="30.6" x14ac:dyDescent="0.25">
      <c r="A2857" s="2" t="s">
        <v>204</v>
      </c>
      <c r="B2857" s="2" t="s">
        <v>142</v>
      </c>
      <c r="C2857" s="3"/>
      <c r="D2857" s="3"/>
      <c r="E2857" s="3"/>
      <c r="F2857" s="3"/>
      <c r="G2857" s="3"/>
      <c r="H2857" s="3"/>
      <c r="I2857" s="3"/>
      <c r="J2857" s="3" t="str">
        <f t="shared" si="92"/>
        <v/>
      </c>
      <c r="K2857" s="3"/>
      <c r="L2857" s="3"/>
      <c r="M2857" s="3" t="str">
        <f t="shared" si="93"/>
        <v/>
      </c>
    </row>
    <row r="2858" spans="1:13" ht="30.6" x14ac:dyDescent="0.25">
      <c r="A2858" s="2" t="s">
        <v>204</v>
      </c>
      <c r="B2858" s="2" t="s">
        <v>143</v>
      </c>
      <c r="C2858" s="4"/>
      <c r="D2858" s="4"/>
      <c r="E2858" s="4"/>
      <c r="F2858" s="4"/>
      <c r="G2858" s="4"/>
      <c r="H2858" s="4"/>
      <c r="I2858" s="4"/>
      <c r="J2858" s="4" t="str">
        <f t="shared" si="92"/>
        <v/>
      </c>
      <c r="K2858" s="4"/>
      <c r="L2858" s="4"/>
      <c r="M2858" s="4" t="str">
        <f t="shared" si="93"/>
        <v/>
      </c>
    </row>
    <row r="2859" spans="1:13" ht="30.6" x14ac:dyDescent="0.25">
      <c r="A2859" s="2" t="s">
        <v>204</v>
      </c>
      <c r="B2859" s="2" t="s">
        <v>144</v>
      </c>
      <c r="C2859" s="3"/>
      <c r="D2859" s="3"/>
      <c r="E2859" s="3"/>
      <c r="F2859" s="3"/>
      <c r="G2859" s="3"/>
      <c r="H2859" s="3"/>
      <c r="I2859" s="3"/>
      <c r="J2859" s="3" t="str">
        <f t="shared" si="92"/>
        <v/>
      </c>
      <c r="K2859" s="3"/>
      <c r="L2859" s="3"/>
      <c r="M2859" s="3" t="str">
        <f t="shared" si="93"/>
        <v/>
      </c>
    </row>
    <row r="2860" spans="1:13" ht="30.6" x14ac:dyDescent="0.25">
      <c r="A2860" s="2" t="s">
        <v>200</v>
      </c>
      <c r="B2860" s="2" t="s">
        <v>175</v>
      </c>
      <c r="C2860" s="4"/>
      <c r="D2860" s="6">
        <v>1.34738</v>
      </c>
      <c r="E2860" s="4"/>
      <c r="F2860" s="4"/>
      <c r="G2860" s="4"/>
      <c r="H2860" s="4"/>
      <c r="I2860" s="4"/>
      <c r="J2860" s="4">
        <f t="shared" si="92"/>
        <v>1.34738</v>
      </c>
      <c r="K2860" s="4"/>
      <c r="L2860" s="4"/>
      <c r="M2860" s="4">
        <f t="shared" si="93"/>
        <v>1.34738</v>
      </c>
    </row>
    <row r="2861" spans="1:13" ht="30.6" x14ac:dyDescent="0.25">
      <c r="A2861" s="2" t="s">
        <v>204</v>
      </c>
      <c r="B2861" s="2" t="s">
        <v>146</v>
      </c>
      <c r="C2861" s="5">
        <v>18.226299999999998</v>
      </c>
      <c r="D2861" s="3"/>
      <c r="E2861" s="3"/>
      <c r="F2861" s="3"/>
      <c r="G2861" s="3"/>
      <c r="H2861" s="5">
        <v>25.979649999999999</v>
      </c>
      <c r="I2861" s="3"/>
      <c r="J2861" s="3">
        <f t="shared" si="92"/>
        <v>25.979649999999999</v>
      </c>
      <c r="K2861" s="3"/>
      <c r="L2861" s="3"/>
      <c r="M2861" s="3">
        <f t="shared" si="93"/>
        <v>25.979649999999999</v>
      </c>
    </row>
    <row r="2862" spans="1:13" ht="30.6" x14ac:dyDescent="0.25">
      <c r="A2862" s="2" t="s">
        <v>204</v>
      </c>
      <c r="B2862" s="2" t="s">
        <v>147</v>
      </c>
      <c r="C2862" s="4"/>
      <c r="D2862" s="4"/>
      <c r="E2862" s="4"/>
      <c r="F2862" s="4"/>
      <c r="G2862" s="4"/>
      <c r="H2862" s="4"/>
      <c r="I2862" s="4"/>
      <c r="J2862" s="4" t="str">
        <f t="shared" si="92"/>
        <v/>
      </c>
      <c r="K2862" s="4"/>
      <c r="L2862" s="4"/>
      <c r="M2862" s="4" t="str">
        <f t="shared" si="93"/>
        <v/>
      </c>
    </row>
    <row r="2863" spans="1:13" ht="30.6" x14ac:dyDescent="0.25">
      <c r="A2863" s="2" t="s">
        <v>204</v>
      </c>
      <c r="B2863" s="2" t="s">
        <v>148</v>
      </c>
      <c r="C2863" s="3"/>
      <c r="D2863" s="3"/>
      <c r="E2863" s="5">
        <v>1.40615</v>
      </c>
      <c r="F2863" s="3"/>
      <c r="G2863" s="3"/>
      <c r="H2863" s="3"/>
      <c r="I2863" s="3"/>
      <c r="J2863" s="3">
        <f t="shared" si="92"/>
        <v>1.40615</v>
      </c>
      <c r="K2863" s="3"/>
      <c r="L2863" s="3"/>
      <c r="M2863" s="3">
        <f t="shared" si="93"/>
        <v>1.40615</v>
      </c>
    </row>
    <row r="2864" spans="1:13" ht="30.6" x14ac:dyDescent="0.25">
      <c r="A2864" s="2" t="s">
        <v>204</v>
      </c>
      <c r="B2864" s="2" t="s">
        <v>149</v>
      </c>
      <c r="C2864" s="4"/>
      <c r="D2864" s="4"/>
      <c r="E2864" s="4"/>
      <c r="F2864" s="4"/>
      <c r="G2864" s="4"/>
      <c r="H2864" s="4"/>
      <c r="I2864" s="4"/>
      <c r="J2864" s="4" t="str">
        <f t="shared" si="92"/>
        <v/>
      </c>
      <c r="K2864" s="4"/>
      <c r="L2864" s="4"/>
      <c r="M2864" s="4" t="str">
        <f t="shared" si="93"/>
        <v/>
      </c>
    </row>
    <row r="2865" spans="1:13" ht="30.6" x14ac:dyDescent="0.25">
      <c r="A2865" s="2" t="s">
        <v>204</v>
      </c>
      <c r="B2865" s="2" t="s">
        <v>150</v>
      </c>
      <c r="C2865" s="3"/>
      <c r="D2865" s="3"/>
      <c r="E2865" s="3"/>
      <c r="F2865" s="3"/>
      <c r="G2865" s="3"/>
      <c r="H2865" s="3"/>
      <c r="I2865" s="3"/>
      <c r="J2865" s="3" t="str">
        <f t="shared" si="92"/>
        <v/>
      </c>
      <c r="K2865" s="3"/>
      <c r="L2865" s="3"/>
      <c r="M2865" s="3" t="str">
        <f t="shared" si="93"/>
        <v/>
      </c>
    </row>
    <row r="2866" spans="1:13" ht="30.6" x14ac:dyDescent="0.25">
      <c r="A2866" s="2" t="s">
        <v>204</v>
      </c>
      <c r="B2866" s="2" t="s">
        <v>151</v>
      </c>
      <c r="C2866" s="4"/>
      <c r="D2866" s="4"/>
      <c r="E2866" s="4"/>
      <c r="F2866" s="4"/>
      <c r="G2866" s="4"/>
      <c r="H2866" s="4"/>
      <c r="I2866" s="4"/>
      <c r="J2866" s="4" t="str">
        <f t="shared" ref="J2866:J2929" si="94">IFERROR(LOOKUP(2,1/(C2866:I2866&lt;&gt;""),C2866:I2866),"")</f>
        <v/>
      </c>
      <c r="K2866" s="4"/>
      <c r="L2866" s="4"/>
      <c r="M2866" s="4" t="str">
        <f t="shared" ref="M2866:M2929" si="95">IF(ISNUMBER(J2866),J2866,IF(ISNUMBER(K2866),K2866,IF(ISBLANK(L2866),"",L2866)))</f>
        <v/>
      </c>
    </row>
    <row r="2867" spans="1:13" ht="30.6" x14ac:dyDescent="0.25">
      <c r="A2867" s="2" t="s">
        <v>204</v>
      </c>
      <c r="B2867" s="2" t="s">
        <v>152</v>
      </c>
      <c r="C2867" s="3"/>
      <c r="D2867" s="3"/>
      <c r="E2867" s="3"/>
      <c r="F2867" s="3"/>
      <c r="G2867" s="3"/>
      <c r="H2867" s="3"/>
      <c r="I2867" s="3"/>
      <c r="J2867" s="3" t="str">
        <f t="shared" si="94"/>
        <v/>
      </c>
      <c r="K2867" s="3"/>
      <c r="L2867" s="3"/>
      <c r="M2867" s="3" t="str">
        <f t="shared" si="95"/>
        <v/>
      </c>
    </row>
    <row r="2868" spans="1:13" ht="30.6" x14ac:dyDescent="0.25">
      <c r="A2868" s="2" t="s">
        <v>204</v>
      </c>
      <c r="B2868" s="2" t="s">
        <v>153</v>
      </c>
      <c r="C2868" s="4"/>
      <c r="D2868" s="4"/>
      <c r="E2868" s="4"/>
      <c r="F2868" s="4"/>
      <c r="G2868" s="4"/>
      <c r="H2868" s="4"/>
      <c r="I2868" s="4"/>
      <c r="J2868" s="4" t="str">
        <f t="shared" si="94"/>
        <v/>
      </c>
      <c r="K2868" s="4"/>
      <c r="L2868" s="4"/>
      <c r="M2868" s="4" t="str">
        <f t="shared" si="95"/>
        <v/>
      </c>
    </row>
    <row r="2869" spans="1:13" ht="30.6" x14ac:dyDescent="0.25">
      <c r="A2869" s="2" t="s">
        <v>204</v>
      </c>
      <c r="B2869" s="2" t="s">
        <v>154</v>
      </c>
      <c r="C2869" s="3"/>
      <c r="D2869" s="5">
        <v>41.71508</v>
      </c>
      <c r="E2869" s="3"/>
      <c r="F2869" s="3"/>
      <c r="G2869" s="3"/>
      <c r="H2869" s="3"/>
      <c r="I2869" s="3"/>
      <c r="J2869" s="3">
        <f t="shared" si="94"/>
        <v>41.71508</v>
      </c>
      <c r="K2869" s="3"/>
      <c r="L2869" s="3"/>
      <c r="M2869" s="3">
        <f t="shared" si="95"/>
        <v>41.71508</v>
      </c>
    </row>
    <row r="2870" spans="1:13" ht="30.6" x14ac:dyDescent="0.25">
      <c r="A2870" s="2" t="s">
        <v>204</v>
      </c>
      <c r="B2870" s="2" t="s">
        <v>155</v>
      </c>
      <c r="C2870" s="4"/>
      <c r="D2870" s="6">
        <v>0.87668999999999997</v>
      </c>
      <c r="E2870" s="4"/>
      <c r="F2870" s="4"/>
      <c r="G2870" s="4"/>
      <c r="H2870" s="4"/>
      <c r="I2870" s="4"/>
      <c r="J2870" s="4">
        <f t="shared" si="94"/>
        <v>0.87668999999999997</v>
      </c>
      <c r="K2870" s="4"/>
      <c r="L2870" s="4"/>
      <c r="M2870" s="4">
        <f t="shared" si="95"/>
        <v>0.87668999999999997</v>
      </c>
    </row>
    <row r="2871" spans="1:13" ht="30.6" x14ac:dyDescent="0.25">
      <c r="A2871" s="2" t="s">
        <v>204</v>
      </c>
      <c r="B2871" s="2" t="s">
        <v>156</v>
      </c>
      <c r="C2871" s="3"/>
      <c r="D2871" s="3"/>
      <c r="E2871" s="3"/>
      <c r="F2871" s="3"/>
      <c r="G2871" s="3"/>
      <c r="H2871" s="3"/>
      <c r="I2871" s="3"/>
      <c r="J2871" s="3" t="str">
        <f t="shared" si="94"/>
        <v/>
      </c>
      <c r="K2871" s="3"/>
      <c r="L2871" s="3"/>
      <c r="M2871" s="3" t="str">
        <f t="shared" si="95"/>
        <v/>
      </c>
    </row>
    <row r="2872" spans="1:13" ht="30.6" x14ac:dyDescent="0.25">
      <c r="A2872" s="2" t="s">
        <v>204</v>
      </c>
      <c r="B2872" s="2" t="s">
        <v>157</v>
      </c>
      <c r="C2872" s="4"/>
      <c r="D2872" s="4"/>
      <c r="E2872" s="4"/>
      <c r="F2872" s="6">
        <v>24.639659999999999</v>
      </c>
      <c r="G2872" s="4"/>
      <c r="H2872" s="4"/>
      <c r="I2872" s="4"/>
      <c r="J2872" s="4">
        <f t="shared" si="94"/>
        <v>24.639659999999999</v>
      </c>
      <c r="K2872" s="4"/>
      <c r="L2872" s="4"/>
      <c r="M2872" s="4">
        <f t="shared" si="95"/>
        <v>24.639659999999999</v>
      </c>
    </row>
    <row r="2873" spans="1:13" ht="30.6" x14ac:dyDescent="0.25">
      <c r="A2873" s="2" t="s">
        <v>204</v>
      </c>
      <c r="B2873" s="2" t="s">
        <v>158</v>
      </c>
      <c r="C2873" s="3"/>
      <c r="D2873" s="3"/>
      <c r="E2873" s="3"/>
      <c r="F2873" s="3"/>
      <c r="G2873" s="3"/>
      <c r="H2873" s="3"/>
      <c r="I2873" s="3"/>
      <c r="J2873" s="3" t="str">
        <f t="shared" si="94"/>
        <v/>
      </c>
      <c r="K2873" s="3"/>
      <c r="L2873" s="3"/>
      <c r="M2873" s="3" t="str">
        <f t="shared" si="95"/>
        <v/>
      </c>
    </row>
    <row r="2874" spans="1:13" ht="30.6" x14ac:dyDescent="0.25">
      <c r="A2874" s="2" t="s">
        <v>204</v>
      </c>
      <c r="B2874" s="2" t="s">
        <v>159</v>
      </c>
      <c r="C2874" s="4"/>
      <c r="D2874" s="4"/>
      <c r="E2874" s="4"/>
      <c r="F2874" s="4"/>
      <c r="G2874" s="4"/>
      <c r="H2874" s="4"/>
      <c r="I2874" s="4"/>
      <c r="J2874" s="4" t="str">
        <f t="shared" si="94"/>
        <v/>
      </c>
      <c r="K2874" s="4"/>
      <c r="L2874" s="4"/>
      <c r="M2874" s="4" t="str">
        <f t="shared" si="95"/>
        <v/>
      </c>
    </row>
    <row r="2875" spans="1:13" ht="30.6" x14ac:dyDescent="0.25">
      <c r="A2875" s="2" t="s">
        <v>204</v>
      </c>
      <c r="B2875" s="2" t="s">
        <v>160</v>
      </c>
      <c r="C2875" s="3"/>
      <c r="D2875" s="3"/>
      <c r="E2875" s="3"/>
      <c r="F2875" s="3"/>
      <c r="G2875" s="3"/>
      <c r="H2875" s="3"/>
      <c r="I2875" s="3"/>
      <c r="J2875" s="3" t="str">
        <f t="shared" si="94"/>
        <v/>
      </c>
      <c r="K2875" s="3"/>
      <c r="L2875" s="3"/>
      <c r="M2875" s="3" t="str">
        <f t="shared" si="95"/>
        <v/>
      </c>
    </row>
    <row r="2876" spans="1:13" ht="30.6" x14ac:dyDescent="0.25">
      <c r="A2876" s="2" t="s">
        <v>204</v>
      </c>
      <c r="B2876" s="2" t="s">
        <v>161</v>
      </c>
      <c r="C2876" s="4"/>
      <c r="D2876" s="4"/>
      <c r="E2876" s="4"/>
      <c r="F2876" s="4"/>
      <c r="G2876" s="4"/>
      <c r="H2876" s="4"/>
      <c r="I2876" s="4"/>
      <c r="J2876" s="4" t="str">
        <f t="shared" si="94"/>
        <v/>
      </c>
      <c r="K2876" s="4"/>
      <c r="L2876" s="4"/>
      <c r="M2876" s="4" t="str">
        <f t="shared" si="95"/>
        <v/>
      </c>
    </row>
    <row r="2877" spans="1:13" ht="30.6" x14ac:dyDescent="0.25">
      <c r="A2877" s="2" t="s">
        <v>204</v>
      </c>
      <c r="B2877" s="2" t="s">
        <v>162</v>
      </c>
      <c r="C2877" s="3"/>
      <c r="D2877" s="3"/>
      <c r="E2877" s="3"/>
      <c r="F2877" s="3"/>
      <c r="G2877" s="3"/>
      <c r="H2877" s="3"/>
      <c r="I2877" s="3"/>
      <c r="J2877" s="3" t="str">
        <f t="shared" si="94"/>
        <v/>
      </c>
      <c r="K2877" s="3"/>
      <c r="L2877" s="3"/>
      <c r="M2877" s="3" t="str">
        <f t="shared" si="95"/>
        <v/>
      </c>
    </row>
    <row r="2878" spans="1:13" ht="30.6" x14ac:dyDescent="0.25">
      <c r="A2878" s="2" t="s">
        <v>204</v>
      </c>
      <c r="B2878" s="2" t="s">
        <v>163</v>
      </c>
      <c r="C2878" s="4"/>
      <c r="D2878" s="4"/>
      <c r="E2878" s="4"/>
      <c r="F2878" s="4"/>
      <c r="G2878" s="4"/>
      <c r="H2878" s="4"/>
      <c r="I2878" s="4"/>
      <c r="J2878" s="4" t="str">
        <f t="shared" si="94"/>
        <v/>
      </c>
      <c r="K2878" s="4"/>
      <c r="L2878" s="4"/>
      <c r="M2878" s="4" t="str">
        <f t="shared" si="95"/>
        <v/>
      </c>
    </row>
    <row r="2879" spans="1:13" ht="30.6" x14ac:dyDescent="0.25">
      <c r="A2879" s="2" t="s">
        <v>204</v>
      </c>
      <c r="B2879" s="2" t="s">
        <v>164</v>
      </c>
      <c r="C2879" s="5">
        <v>59.5715</v>
      </c>
      <c r="D2879" s="3"/>
      <c r="E2879" s="3"/>
      <c r="F2879" s="3"/>
      <c r="G2879" s="3"/>
      <c r="H2879" s="3"/>
      <c r="I2879" s="3"/>
      <c r="J2879" s="3">
        <f t="shared" si="94"/>
        <v>59.5715</v>
      </c>
      <c r="K2879" s="3"/>
      <c r="L2879" s="3"/>
      <c r="M2879" s="3">
        <f t="shared" si="95"/>
        <v>59.5715</v>
      </c>
    </row>
    <row r="2880" spans="1:13" ht="30.6" x14ac:dyDescent="0.25">
      <c r="A2880" s="2" t="s">
        <v>204</v>
      </c>
      <c r="B2880" s="2" t="s">
        <v>165</v>
      </c>
      <c r="C2880" s="4"/>
      <c r="D2880" s="4"/>
      <c r="E2880" s="4"/>
      <c r="F2880" s="4"/>
      <c r="G2880" s="4"/>
      <c r="H2880" s="4"/>
      <c r="I2880" s="4"/>
      <c r="J2880" s="4" t="str">
        <f t="shared" si="94"/>
        <v/>
      </c>
      <c r="K2880" s="4"/>
      <c r="L2880" s="4"/>
      <c r="M2880" s="4" t="str">
        <f t="shared" si="95"/>
        <v/>
      </c>
    </row>
    <row r="2881" spans="1:13" ht="30.6" x14ac:dyDescent="0.25">
      <c r="A2881" s="2" t="s">
        <v>204</v>
      </c>
      <c r="B2881" s="2" t="s">
        <v>166</v>
      </c>
      <c r="C2881" s="3"/>
      <c r="D2881" s="3"/>
      <c r="E2881" s="3"/>
      <c r="F2881" s="3"/>
      <c r="G2881" s="3"/>
      <c r="H2881" s="3"/>
      <c r="I2881" s="3"/>
      <c r="J2881" s="3" t="str">
        <f t="shared" si="94"/>
        <v/>
      </c>
      <c r="K2881" s="3"/>
      <c r="L2881" s="3"/>
      <c r="M2881" s="3" t="str">
        <f t="shared" si="95"/>
        <v/>
      </c>
    </row>
    <row r="2882" spans="1:13" ht="30.6" x14ac:dyDescent="0.25">
      <c r="A2882" s="2" t="s">
        <v>204</v>
      </c>
      <c r="B2882" s="2" t="s">
        <v>167</v>
      </c>
      <c r="C2882" s="4"/>
      <c r="D2882" s="4"/>
      <c r="E2882" s="4"/>
      <c r="F2882" s="4"/>
      <c r="G2882" s="6">
        <v>20.068069999999999</v>
      </c>
      <c r="H2882" s="4"/>
      <c r="I2882" s="4"/>
      <c r="J2882" s="4">
        <f t="shared" si="94"/>
        <v>20.068069999999999</v>
      </c>
      <c r="K2882" s="4"/>
      <c r="L2882" s="4"/>
      <c r="M2882" s="4">
        <f t="shared" si="95"/>
        <v>20.068069999999999</v>
      </c>
    </row>
    <row r="2883" spans="1:13" ht="30.6" x14ac:dyDescent="0.25">
      <c r="A2883" s="2" t="s">
        <v>204</v>
      </c>
      <c r="B2883" s="2" t="s">
        <v>168</v>
      </c>
      <c r="C2883" s="5">
        <v>9.32728</v>
      </c>
      <c r="D2883" s="3"/>
      <c r="E2883" s="3"/>
      <c r="F2883" s="3"/>
      <c r="G2883" s="3"/>
      <c r="H2883" s="3"/>
      <c r="I2883" s="3"/>
      <c r="J2883" s="3">
        <f t="shared" si="94"/>
        <v>9.32728</v>
      </c>
      <c r="K2883" s="3"/>
      <c r="L2883" s="3"/>
      <c r="M2883" s="3">
        <f t="shared" si="95"/>
        <v>9.32728</v>
      </c>
    </row>
    <row r="2884" spans="1:13" ht="30.6" x14ac:dyDescent="0.25">
      <c r="A2884" s="2" t="s">
        <v>204</v>
      </c>
      <c r="B2884" s="2" t="s">
        <v>169</v>
      </c>
      <c r="C2884" s="6">
        <v>6.0493199999999998</v>
      </c>
      <c r="D2884" s="4"/>
      <c r="E2884" s="4"/>
      <c r="F2884" s="4"/>
      <c r="G2884" s="4"/>
      <c r="H2884" s="4"/>
      <c r="I2884" s="4"/>
      <c r="J2884" s="4">
        <f t="shared" si="94"/>
        <v>6.0493199999999998</v>
      </c>
      <c r="K2884" s="4"/>
      <c r="L2884" s="4"/>
      <c r="M2884" s="4">
        <f t="shared" si="95"/>
        <v>6.0493199999999998</v>
      </c>
    </row>
    <row r="2885" spans="1:13" ht="30.6" x14ac:dyDescent="0.25">
      <c r="A2885" s="2" t="s">
        <v>204</v>
      </c>
      <c r="B2885" s="2" t="s">
        <v>170</v>
      </c>
      <c r="C2885" s="3"/>
      <c r="D2885" s="3"/>
      <c r="E2885" s="3"/>
      <c r="F2885" s="3"/>
      <c r="G2885" s="3"/>
      <c r="H2885" s="3"/>
      <c r="I2885" s="3"/>
      <c r="J2885" s="3" t="str">
        <f t="shared" si="94"/>
        <v/>
      </c>
      <c r="K2885" s="3"/>
      <c r="L2885" s="3"/>
      <c r="M2885" s="3" t="str">
        <f t="shared" si="95"/>
        <v/>
      </c>
    </row>
    <row r="2886" spans="1:13" ht="30.6" x14ac:dyDescent="0.25">
      <c r="A2886" s="2" t="s">
        <v>204</v>
      </c>
      <c r="B2886" s="2" t="s">
        <v>171</v>
      </c>
      <c r="C2886" s="4"/>
      <c r="D2886" s="4"/>
      <c r="E2886" s="4"/>
      <c r="F2886" s="4"/>
      <c r="G2886" s="4"/>
      <c r="H2886" s="4"/>
      <c r="I2886" s="4"/>
      <c r="J2886" s="4" t="str">
        <f t="shared" si="94"/>
        <v/>
      </c>
      <c r="K2886" s="4"/>
      <c r="L2886" s="4"/>
      <c r="M2886" s="4" t="str">
        <f t="shared" si="95"/>
        <v/>
      </c>
    </row>
    <row r="2887" spans="1:13" ht="30.6" x14ac:dyDescent="0.25">
      <c r="A2887" s="2" t="s">
        <v>204</v>
      </c>
      <c r="B2887" s="2" t="s">
        <v>172</v>
      </c>
      <c r="C2887" s="3"/>
      <c r="D2887" s="3"/>
      <c r="E2887" s="3"/>
      <c r="F2887" s="3"/>
      <c r="G2887" s="3"/>
      <c r="H2887" s="3"/>
      <c r="I2887" s="3"/>
      <c r="J2887" s="3" t="str">
        <f t="shared" si="94"/>
        <v/>
      </c>
      <c r="K2887" s="3"/>
      <c r="L2887" s="3"/>
      <c r="M2887" s="3" t="str">
        <f t="shared" si="95"/>
        <v/>
      </c>
    </row>
    <row r="2888" spans="1:13" ht="30.6" x14ac:dyDescent="0.25">
      <c r="A2888" s="2" t="s">
        <v>204</v>
      </c>
      <c r="B2888" s="2" t="s">
        <v>173</v>
      </c>
      <c r="C2888" s="4"/>
      <c r="D2888" s="4"/>
      <c r="E2888" s="6">
        <v>2.1262799999999999</v>
      </c>
      <c r="F2888" s="4"/>
      <c r="G2888" s="4"/>
      <c r="H2888" s="4"/>
      <c r="I2888" s="4"/>
      <c r="J2888" s="4">
        <f t="shared" si="94"/>
        <v>2.1262799999999999</v>
      </c>
      <c r="K2888" s="4"/>
      <c r="L2888" s="4"/>
      <c r="M2888" s="4">
        <f t="shared" si="95"/>
        <v>2.1262799999999999</v>
      </c>
    </row>
    <row r="2889" spans="1:13" ht="30.6" x14ac:dyDescent="0.25">
      <c r="A2889" s="2" t="s">
        <v>204</v>
      </c>
      <c r="B2889" s="2" t="s">
        <v>174</v>
      </c>
      <c r="C2889" s="3"/>
      <c r="D2889" s="3"/>
      <c r="E2889" s="3"/>
      <c r="F2889" s="5">
        <v>10.558859999999999</v>
      </c>
      <c r="G2889" s="3"/>
      <c r="H2889" s="3"/>
      <c r="I2889" s="3"/>
      <c r="J2889" s="3">
        <f t="shared" si="94"/>
        <v>10.558859999999999</v>
      </c>
      <c r="K2889" s="3"/>
      <c r="L2889" s="3"/>
      <c r="M2889" s="3">
        <f t="shared" si="95"/>
        <v>10.558859999999999</v>
      </c>
    </row>
    <row r="2890" spans="1:13" ht="30.6" x14ac:dyDescent="0.25">
      <c r="A2890" s="2" t="s">
        <v>205</v>
      </c>
      <c r="B2890" s="2" t="s">
        <v>175</v>
      </c>
      <c r="C2890" s="4"/>
      <c r="D2890" s="4"/>
      <c r="E2890" s="4"/>
      <c r="F2890" s="4"/>
      <c r="G2890" s="4"/>
      <c r="H2890" s="4"/>
      <c r="I2890" s="4"/>
      <c r="J2890" s="4" t="str">
        <f t="shared" si="94"/>
        <v/>
      </c>
      <c r="K2890" s="4"/>
      <c r="L2890" s="4">
        <f t="array" ref="L2890">(IF(ISERROR(INDEX(Table34[Out-of-school youth (%) - upper secondary],MATCH(MAX(IF(Table34[Country]=B2890,Table34[Year],0)),IF(Table34[Country]=B2890,Table34[Year],"")))),"",INDEX(Table34[Out-of-school youth (%) - upper secondary],MATCH(MAX(IF(Table34[Country]=B2890,Table34[Year],0)),IF(Table34[Country]=B2890,Table34[Year],"")))*100))</f>
        <v>17.178789999999999</v>
      </c>
      <c r="M2890" s="4">
        <f t="shared" si="95"/>
        <v>17.178789999999999</v>
      </c>
    </row>
    <row r="2891" spans="1:13" ht="30.6" x14ac:dyDescent="0.25">
      <c r="A2891" s="2" t="s">
        <v>204</v>
      </c>
      <c r="B2891" s="2" t="s">
        <v>176</v>
      </c>
      <c r="C2891" s="3"/>
      <c r="D2891" s="3"/>
      <c r="E2891" s="3"/>
      <c r="F2891" s="3"/>
      <c r="G2891" s="3"/>
      <c r="H2891" s="3"/>
      <c r="I2891" s="3"/>
      <c r="J2891" s="3" t="str">
        <f t="shared" si="94"/>
        <v/>
      </c>
      <c r="K2891" s="3"/>
      <c r="L2891" s="3"/>
      <c r="M2891" s="3" t="str">
        <f t="shared" si="95"/>
        <v/>
      </c>
    </row>
    <row r="2892" spans="1:13" ht="30.6" x14ac:dyDescent="0.25">
      <c r="A2892" s="2" t="s">
        <v>204</v>
      </c>
      <c r="B2892" s="2" t="s">
        <v>177</v>
      </c>
      <c r="C2892" s="6">
        <v>11.91065</v>
      </c>
      <c r="D2892" s="4"/>
      <c r="E2892" s="4"/>
      <c r="F2892" s="4"/>
      <c r="G2892" s="6">
        <v>11.9879</v>
      </c>
      <c r="H2892" s="4"/>
      <c r="I2892" s="4"/>
      <c r="J2892" s="4">
        <f t="shared" si="94"/>
        <v>11.9879</v>
      </c>
      <c r="K2892" s="4"/>
      <c r="L2892" s="4"/>
      <c r="M2892" s="4">
        <f t="shared" si="95"/>
        <v>11.9879</v>
      </c>
    </row>
    <row r="2893" spans="1:13" ht="30.6" x14ac:dyDescent="0.25">
      <c r="A2893" s="2" t="s">
        <v>204</v>
      </c>
      <c r="B2893" s="2" t="s">
        <v>178</v>
      </c>
      <c r="C2893" s="3"/>
      <c r="D2893" s="3"/>
      <c r="E2893" s="3"/>
      <c r="F2893" s="3"/>
      <c r="G2893" s="3"/>
      <c r="H2893" s="3"/>
      <c r="I2893" s="3"/>
      <c r="J2893" s="3" t="str">
        <f t="shared" si="94"/>
        <v/>
      </c>
      <c r="K2893" s="3"/>
      <c r="L2893" s="3"/>
      <c r="M2893" s="3" t="str">
        <f t="shared" si="95"/>
        <v/>
      </c>
    </row>
    <row r="2894" spans="1:13" ht="30.6" x14ac:dyDescent="0.25">
      <c r="A2894" s="2" t="s">
        <v>204</v>
      </c>
      <c r="B2894" s="2" t="s">
        <v>179</v>
      </c>
      <c r="C2894" s="4"/>
      <c r="D2894" s="4"/>
      <c r="E2894" s="4"/>
      <c r="F2894" s="4"/>
      <c r="G2894" s="4"/>
      <c r="H2894" s="4"/>
      <c r="I2894" s="4"/>
      <c r="J2894" s="4" t="str">
        <f t="shared" si="94"/>
        <v/>
      </c>
      <c r="K2894" s="4"/>
      <c r="L2894" s="4"/>
      <c r="M2894" s="4" t="str">
        <f t="shared" si="95"/>
        <v/>
      </c>
    </row>
    <row r="2895" spans="1:13" ht="30.6" x14ac:dyDescent="0.25">
      <c r="A2895" s="2" t="s">
        <v>204</v>
      </c>
      <c r="B2895" s="2" t="s">
        <v>180</v>
      </c>
      <c r="C2895" s="3"/>
      <c r="D2895" s="3"/>
      <c r="E2895" s="5">
        <v>7.0231300000000001</v>
      </c>
      <c r="F2895" s="3"/>
      <c r="G2895" s="3"/>
      <c r="H2895" s="3"/>
      <c r="I2895" s="3"/>
      <c r="J2895" s="3">
        <f t="shared" si="94"/>
        <v>7.0231300000000001</v>
      </c>
      <c r="K2895" s="3"/>
      <c r="L2895" s="3"/>
      <c r="M2895" s="3">
        <f t="shared" si="95"/>
        <v>7.0231300000000001</v>
      </c>
    </row>
    <row r="2896" spans="1:13" ht="30.6" x14ac:dyDescent="0.25">
      <c r="A2896" s="2" t="s">
        <v>204</v>
      </c>
      <c r="B2896" s="2" t="s">
        <v>181</v>
      </c>
      <c r="C2896" s="4"/>
      <c r="D2896" s="4"/>
      <c r="E2896" s="4"/>
      <c r="F2896" s="4"/>
      <c r="G2896" s="4"/>
      <c r="H2896" s="4"/>
      <c r="I2896" s="4"/>
      <c r="J2896" s="4" t="str">
        <f t="shared" si="94"/>
        <v/>
      </c>
      <c r="K2896" s="4"/>
      <c r="L2896" s="4"/>
      <c r="M2896" s="4" t="str">
        <f t="shared" si="95"/>
        <v/>
      </c>
    </row>
    <row r="2897" spans="1:13" ht="30.6" x14ac:dyDescent="0.25">
      <c r="A2897" s="2" t="s">
        <v>204</v>
      </c>
      <c r="B2897" s="2" t="s">
        <v>182</v>
      </c>
      <c r="C2897" s="3"/>
      <c r="D2897" s="3"/>
      <c r="E2897" s="3"/>
      <c r="F2897" s="3"/>
      <c r="G2897" s="3"/>
      <c r="H2897" s="3"/>
      <c r="I2897" s="3"/>
      <c r="J2897" s="3" t="str">
        <f t="shared" si="94"/>
        <v/>
      </c>
      <c r="K2897" s="3"/>
      <c r="L2897" s="3"/>
      <c r="M2897" s="3" t="str">
        <f t="shared" si="95"/>
        <v/>
      </c>
    </row>
    <row r="2898" spans="1:13" ht="30.6" x14ac:dyDescent="0.25">
      <c r="A2898" s="2" t="s">
        <v>204</v>
      </c>
      <c r="B2898" s="2" t="s">
        <v>183</v>
      </c>
      <c r="C2898" s="4"/>
      <c r="D2898" s="4"/>
      <c r="E2898" s="4"/>
      <c r="F2898" s="4"/>
      <c r="G2898" s="4"/>
      <c r="H2898" s="4"/>
      <c r="I2898" s="4"/>
      <c r="J2898" s="4" t="str">
        <f t="shared" si="94"/>
        <v/>
      </c>
      <c r="K2898" s="4"/>
      <c r="L2898" s="4"/>
      <c r="M2898" s="4" t="str">
        <f t="shared" si="95"/>
        <v/>
      </c>
    </row>
    <row r="2899" spans="1:13" ht="30.6" x14ac:dyDescent="0.25">
      <c r="A2899" s="2" t="s">
        <v>204</v>
      </c>
      <c r="B2899" s="2" t="s">
        <v>184</v>
      </c>
      <c r="C2899" s="3"/>
      <c r="D2899" s="5">
        <v>15.579750000000001</v>
      </c>
      <c r="E2899" s="3"/>
      <c r="F2899" s="3"/>
      <c r="G2899" s="3"/>
      <c r="H2899" s="3"/>
      <c r="I2899" s="3"/>
      <c r="J2899" s="3">
        <f t="shared" si="94"/>
        <v>15.579750000000001</v>
      </c>
      <c r="K2899" s="3"/>
      <c r="L2899" s="3"/>
      <c r="M2899" s="3">
        <f t="shared" si="95"/>
        <v>15.579750000000001</v>
      </c>
    </row>
    <row r="2900" spans="1:13" ht="30.6" x14ac:dyDescent="0.25">
      <c r="A2900" s="2" t="s">
        <v>204</v>
      </c>
      <c r="B2900" s="2" t="s">
        <v>185</v>
      </c>
      <c r="C2900" s="4"/>
      <c r="D2900" s="4"/>
      <c r="E2900" s="4"/>
      <c r="F2900" s="4"/>
      <c r="G2900" s="4"/>
      <c r="H2900" s="4"/>
      <c r="I2900" s="4"/>
      <c r="J2900" s="4" t="str">
        <f t="shared" si="94"/>
        <v/>
      </c>
      <c r="K2900" s="4"/>
      <c r="L2900" s="4"/>
      <c r="M2900" s="4" t="str">
        <f t="shared" si="95"/>
        <v/>
      </c>
    </row>
    <row r="2901" spans="1:13" ht="30.6" x14ac:dyDescent="0.25">
      <c r="A2901" s="2" t="s">
        <v>204</v>
      </c>
      <c r="B2901" s="2" t="s">
        <v>186</v>
      </c>
      <c r="C2901" s="3"/>
      <c r="D2901" s="3"/>
      <c r="E2901" s="3"/>
      <c r="F2901" s="3"/>
      <c r="G2901" s="3"/>
      <c r="H2901" s="3"/>
      <c r="I2901" s="3"/>
      <c r="J2901" s="3" t="str">
        <f t="shared" si="94"/>
        <v/>
      </c>
      <c r="K2901" s="3"/>
      <c r="L2901" s="3"/>
      <c r="M2901" s="3" t="str">
        <f t="shared" si="95"/>
        <v/>
      </c>
    </row>
    <row r="2902" spans="1:13" ht="30.6" x14ac:dyDescent="0.25">
      <c r="A2902" s="2" t="s">
        <v>206</v>
      </c>
      <c r="B2902" s="2" t="s">
        <v>175</v>
      </c>
      <c r="C2902" s="4"/>
      <c r="D2902" s="4"/>
      <c r="E2902" s="4"/>
      <c r="F2902" s="4"/>
      <c r="G2902" s="4"/>
      <c r="H2902" s="4"/>
      <c r="I2902" s="4"/>
      <c r="J2902" s="4" t="str">
        <f t="shared" si="94"/>
        <v/>
      </c>
      <c r="K2902" s="4"/>
      <c r="L2902" s="4">
        <f t="array" ref="L2902">IF(ISERROR(INDEX(Table45[[#All],[Out-of-school youth (%) - upper secondary]],MATCH(MAX(IF(Table45[[#All],[Country]]=B2902,Table45[[#All],[Year]],0)),IF(Table45[[#All],[Country]]=B2902,Table45[[#All],[Year]],"")))),"",INDEX(Table45[[#All],[Out-of-school youth (%) - upper secondary]],MATCH(MAX(IF(Table45[[#All],[Country]]=B2902,Table45[[#All],[Year]],0)),IF(Table45[[#All],[Country]]=B2902,Table45[[#All],[Year]],"")))*100)</f>
        <v>15.52811</v>
      </c>
      <c r="M2902" s="4">
        <f t="shared" si="95"/>
        <v>15.52811</v>
      </c>
    </row>
    <row r="2903" spans="1:13" ht="30.6" x14ac:dyDescent="0.25">
      <c r="A2903" s="2" t="s">
        <v>204</v>
      </c>
      <c r="B2903" s="2" t="s">
        <v>188</v>
      </c>
      <c r="C2903" s="5">
        <v>37.758499999999998</v>
      </c>
      <c r="D2903" s="3"/>
      <c r="E2903" s="3"/>
      <c r="F2903" s="3"/>
      <c r="G2903" s="3"/>
      <c r="H2903" s="3"/>
      <c r="I2903" s="3"/>
      <c r="J2903" s="3">
        <f t="shared" si="94"/>
        <v>37.758499999999998</v>
      </c>
      <c r="K2903" s="3"/>
      <c r="L2903" s="3"/>
      <c r="M2903" s="3">
        <f t="shared" si="95"/>
        <v>37.758499999999998</v>
      </c>
    </row>
    <row r="2904" spans="1:13" ht="30.6" x14ac:dyDescent="0.25">
      <c r="A2904" s="2" t="s">
        <v>204</v>
      </c>
      <c r="B2904" s="2" t="s">
        <v>189</v>
      </c>
      <c r="C2904" s="4"/>
      <c r="D2904" s="4"/>
      <c r="E2904" s="4"/>
      <c r="F2904" s="4"/>
      <c r="G2904" s="4"/>
      <c r="H2904" s="4"/>
      <c r="I2904" s="4"/>
      <c r="J2904" s="4" t="str">
        <f t="shared" si="94"/>
        <v/>
      </c>
      <c r="K2904" s="4"/>
      <c r="L2904" s="4"/>
      <c r="M2904" s="4" t="str">
        <f t="shared" si="95"/>
        <v/>
      </c>
    </row>
    <row r="2905" spans="1:13" ht="30.6" x14ac:dyDescent="0.25">
      <c r="A2905" s="2" t="s">
        <v>204</v>
      </c>
      <c r="B2905" s="2" t="s">
        <v>190</v>
      </c>
      <c r="C2905" s="3"/>
      <c r="D2905" s="3"/>
      <c r="E2905" s="3"/>
      <c r="F2905" s="5">
        <v>8.1896500000000003</v>
      </c>
      <c r="G2905" s="3"/>
      <c r="H2905" s="3"/>
      <c r="I2905" s="3"/>
      <c r="J2905" s="3">
        <f t="shared" si="94"/>
        <v>8.1896500000000003</v>
      </c>
      <c r="K2905" s="3"/>
      <c r="L2905" s="3"/>
      <c r="M2905" s="3">
        <f t="shared" si="95"/>
        <v>8.1896500000000003</v>
      </c>
    </row>
    <row r="2906" spans="1:13" ht="30.6" x14ac:dyDescent="0.25">
      <c r="A2906" s="2" t="s">
        <v>204</v>
      </c>
      <c r="B2906" s="2" t="s">
        <v>191</v>
      </c>
      <c r="C2906" s="4"/>
      <c r="D2906" s="4"/>
      <c r="E2906" s="4"/>
      <c r="F2906" s="4"/>
      <c r="G2906" s="4"/>
      <c r="H2906" s="4"/>
      <c r="I2906" s="4"/>
      <c r="J2906" s="4" t="str">
        <f t="shared" si="94"/>
        <v/>
      </c>
      <c r="K2906" s="4"/>
      <c r="L2906" s="4"/>
      <c r="M2906" s="4" t="str">
        <f t="shared" si="95"/>
        <v/>
      </c>
    </row>
    <row r="2907" spans="1:13" ht="30.6" x14ac:dyDescent="0.25">
      <c r="A2907" s="2" t="s">
        <v>204</v>
      </c>
      <c r="B2907" s="2" t="s">
        <v>192</v>
      </c>
      <c r="C2907" s="3"/>
      <c r="D2907" s="3"/>
      <c r="E2907" s="3"/>
      <c r="F2907" s="3"/>
      <c r="G2907" s="3"/>
      <c r="H2907" s="3"/>
      <c r="I2907" s="3"/>
      <c r="J2907" s="3" t="str">
        <f t="shared" si="94"/>
        <v/>
      </c>
      <c r="K2907" s="3"/>
      <c r="L2907" s="3"/>
      <c r="M2907" s="3" t="str">
        <f t="shared" si="95"/>
        <v/>
      </c>
    </row>
    <row r="2908" spans="1:13" ht="30.6" x14ac:dyDescent="0.25">
      <c r="A2908" s="2" t="s">
        <v>204</v>
      </c>
      <c r="B2908" s="2" t="s">
        <v>193</v>
      </c>
      <c r="C2908" s="4"/>
      <c r="D2908" s="4"/>
      <c r="E2908" s="4"/>
      <c r="F2908" s="4"/>
      <c r="G2908" s="4"/>
      <c r="H2908" s="4"/>
      <c r="I2908" s="4"/>
      <c r="J2908" s="4" t="str">
        <f t="shared" si="94"/>
        <v/>
      </c>
      <c r="K2908" s="4"/>
      <c r="L2908" s="4"/>
      <c r="M2908" s="4" t="str">
        <f t="shared" si="95"/>
        <v/>
      </c>
    </row>
    <row r="2909" spans="1:13" ht="30.6" x14ac:dyDescent="0.25">
      <c r="A2909" s="2" t="s">
        <v>204</v>
      </c>
      <c r="B2909" s="2" t="s">
        <v>194</v>
      </c>
      <c r="C2909" s="3"/>
      <c r="D2909" s="5">
        <v>7.4981900000000001</v>
      </c>
      <c r="E2909" s="3"/>
      <c r="F2909" s="3"/>
      <c r="G2909" s="3"/>
      <c r="H2909" s="3"/>
      <c r="I2909" s="3"/>
      <c r="J2909" s="3">
        <f t="shared" si="94"/>
        <v>7.4981900000000001</v>
      </c>
      <c r="K2909" s="3"/>
      <c r="L2909" s="3"/>
      <c r="M2909" s="3">
        <f t="shared" si="95"/>
        <v>7.4981900000000001</v>
      </c>
    </row>
    <row r="2910" spans="1:13" ht="30.6" x14ac:dyDescent="0.25">
      <c r="A2910" s="2" t="s">
        <v>204</v>
      </c>
      <c r="B2910" s="2" t="s">
        <v>195</v>
      </c>
      <c r="C2910" s="4"/>
      <c r="D2910" s="4"/>
      <c r="E2910" s="4"/>
      <c r="F2910" s="4"/>
      <c r="G2910" s="4"/>
      <c r="H2910" s="4"/>
      <c r="I2910" s="4"/>
      <c r="J2910" s="4" t="str">
        <f t="shared" si="94"/>
        <v/>
      </c>
      <c r="K2910" s="4"/>
      <c r="L2910" s="4"/>
      <c r="M2910" s="4" t="str">
        <f t="shared" si="95"/>
        <v/>
      </c>
    </row>
    <row r="2911" spans="1:13" ht="30.6" x14ac:dyDescent="0.25">
      <c r="A2911" s="2" t="s">
        <v>204</v>
      </c>
      <c r="B2911" s="2" t="s">
        <v>196</v>
      </c>
      <c r="C2911" s="3"/>
      <c r="D2911" s="3"/>
      <c r="E2911" s="3"/>
      <c r="F2911" s="5">
        <v>18.02787</v>
      </c>
      <c r="G2911" s="3"/>
      <c r="H2911" s="3"/>
      <c r="I2911" s="3"/>
      <c r="J2911" s="3">
        <f t="shared" si="94"/>
        <v>18.02787</v>
      </c>
      <c r="K2911" s="3"/>
      <c r="L2911" s="3"/>
      <c r="M2911" s="3">
        <f t="shared" si="95"/>
        <v>18.02787</v>
      </c>
    </row>
    <row r="2912" spans="1:13" ht="30.6" x14ac:dyDescent="0.25">
      <c r="A2912" s="2" t="s">
        <v>204</v>
      </c>
      <c r="B2912" s="2" t="s">
        <v>197</v>
      </c>
      <c r="C2912" s="6">
        <v>19.329650000000001</v>
      </c>
      <c r="D2912" s="4"/>
      <c r="E2912" s="4"/>
      <c r="F2912" s="4"/>
      <c r="G2912" s="4"/>
      <c r="H2912" s="4"/>
      <c r="I2912" s="4"/>
      <c r="J2912" s="4">
        <f t="shared" si="94"/>
        <v>19.329650000000001</v>
      </c>
      <c r="K2912" s="4"/>
      <c r="L2912" s="4"/>
      <c r="M2912" s="4">
        <f t="shared" si="95"/>
        <v>19.329650000000001</v>
      </c>
    </row>
    <row r="2913" spans="1:13" ht="20.399999999999999" x14ac:dyDescent="0.25">
      <c r="A2913" s="2" t="s">
        <v>3</v>
      </c>
      <c r="B2913" s="2" t="s">
        <v>4</v>
      </c>
      <c r="C2913" s="3"/>
      <c r="D2913" s="3"/>
      <c r="E2913" s="3"/>
      <c r="F2913" s="3"/>
      <c r="G2913" s="3"/>
      <c r="H2913" s="3"/>
      <c r="I2913" s="3"/>
      <c r="J2913" s="3" t="str">
        <f t="shared" si="94"/>
        <v/>
      </c>
      <c r="K2913" s="3">
        <f t="array" ref="K2913">INDEX($J$3:$J$4464,MATCH(B2913&amp;"Rate of out-of-school children of primary school age, female (household survey data) (%)",$B$3:$B$4464&amp;$A$3:$A$4464,0))</f>
        <v>51.879150000000003</v>
      </c>
      <c r="L2913" s="3">
        <f t="array" ref="L2913">(IF(ISERROR(INDEX(Table34[Out-of-school children (%) - primary],MATCH(MAX(IF(Table34[Country]=B2913,Table34[Year],0)),IF(Table34[Country]=B2913,Table34[Year],"")))),"",INDEX(Table34[Out-of-school children (%) - primary],MATCH(MAX(IF(Table34[Country]=B2913,Table34[Year],0)),IF(Table34[Country]=B2913,Table34[Year],"")))*100))</f>
        <v>52.826399999999992</v>
      </c>
      <c r="M2913" s="3">
        <f t="shared" si="95"/>
        <v>51.879150000000003</v>
      </c>
    </row>
    <row r="2914" spans="1:13" ht="20.399999999999999" x14ac:dyDescent="0.25">
      <c r="A2914" s="2" t="s">
        <v>3</v>
      </c>
      <c r="B2914" s="2" t="s">
        <v>5</v>
      </c>
      <c r="C2914" s="4">
        <v>9.5825099999999992</v>
      </c>
      <c r="D2914" s="4">
        <v>7.6228499999999997</v>
      </c>
      <c r="E2914" s="4">
        <v>4.6467099999999997</v>
      </c>
      <c r="F2914" s="4">
        <v>4.74979</v>
      </c>
      <c r="G2914" s="4"/>
      <c r="H2914" s="4"/>
      <c r="I2914" s="4"/>
      <c r="J2914" s="4">
        <f t="shared" si="94"/>
        <v>4.74979</v>
      </c>
      <c r="K2914" s="4" t="str">
        <f t="array" ref="K2914">INDEX($J$3:$J$4464,MATCH(B2914&amp;"Rate of out-of-school children of primary school age, female (household survey data) (%)",$B$3:$B$4464&amp;$A$3:$A$4464,0))</f>
        <v/>
      </c>
      <c r="L2914" s="4" t="str">
        <f t="array" ref="L2914">(IF(ISERROR(INDEX(Table34[Out-of-school children (%) - primary],MATCH(MAX(IF(Table34[Country]=B2914,Table34[Year],0)),IF(Table34[Country]=B2914,Table34[Year],"")))),"",INDEX(Table34[Out-of-school children (%) - primary],MATCH(MAX(IF(Table34[Country]=B2914,Table34[Year],0)),IF(Table34[Country]=B2914,Table34[Year],"")))*100))</f>
        <v/>
      </c>
      <c r="M2914" s="4">
        <f t="shared" si="95"/>
        <v>4.74979</v>
      </c>
    </row>
    <row r="2915" spans="1:13" ht="20.399999999999999" x14ac:dyDescent="0.25">
      <c r="A2915" s="2" t="s">
        <v>3</v>
      </c>
      <c r="B2915" s="2" t="s">
        <v>6</v>
      </c>
      <c r="C2915" s="3"/>
      <c r="D2915" s="3"/>
      <c r="E2915" s="3"/>
      <c r="F2915" s="3"/>
      <c r="G2915" s="3"/>
      <c r="H2915" s="3"/>
      <c r="I2915" s="3"/>
      <c r="J2915" s="3" t="str">
        <f t="shared" si="94"/>
        <v/>
      </c>
      <c r="K2915" s="3">
        <f t="array" ref="K2915">INDEX($J$3:$J$4464,MATCH(B2915&amp;"Rate of out-of-school children of primary school age, female (household survey data) (%)",$B$3:$B$4464&amp;$A$3:$A$4464,0))</f>
        <v>2.24037</v>
      </c>
      <c r="L2915" s="3" t="str">
        <f t="array" ref="L2915">(IF(ISERROR(INDEX(Table34[Out-of-school children (%) - primary],MATCH(MAX(IF(Table34[Country]=B2915,Table34[Year],0)),IF(Table34[Country]=B2915,Table34[Year],"")))),"",INDEX(Table34[Out-of-school children (%) - primary],MATCH(MAX(IF(Table34[Country]=B2915,Table34[Year],0)),IF(Table34[Country]=B2915,Table34[Year],"")))*100))</f>
        <v/>
      </c>
      <c r="M2915" s="3">
        <f t="shared" si="95"/>
        <v>2.24037</v>
      </c>
    </row>
    <row r="2916" spans="1:13" ht="20.399999999999999" x14ac:dyDescent="0.25">
      <c r="A2916" s="2" t="s">
        <v>3</v>
      </c>
      <c r="B2916" s="2" t="s">
        <v>7</v>
      </c>
      <c r="C2916" s="4"/>
      <c r="D2916" s="4"/>
      <c r="E2916" s="4"/>
      <c r="F2916" s="4"/>
      <c r="G2916" s="4"/>
      <c r="H2916" s="4"/>
      <c r="I2916" s="4"/>
      <c r="J2916" s="4" t="str">
        <f t="shared" si="94"/>
        <v/>
      </c>
      <c r="K2916" s="4" t="str">
        <f t="array" ref="K2916">INDEX($J$3:$J$4464,MATCH(B2916&amp;"Rate of out-of-school children of primary school age, female (household survey data) (%)",$B$3:$B$4464&amp;$A$3:$A$4464,0))</f>
        <v/>
      </c>
      <c r="L2916" s="4" t="str">
        <f t="array" ref="L2916">(IF(ISERROR(INDEX(Table34[Out-of-school children (%) - primary],MATCH(MAX(IF(Table34[Country]=B2916,Table34[Year],0)),IF(Table34[Country]=B2916,Table34[Year],"")))),"",INDEX(Table34[Out-of-school children (%) - primary],MATCH(MAX(IF(Table34[Country]=B2916,Table34[Year],0)),IF(Table34[Country]=B2916,Table34[Year],"")))*100))</f>
        <v/>
      </c>
      <c r="M2916" s="4" t="str">
        <f t="shared" si="95"/>
        <v/>
      </c>
    </row>
    <row r="2917" spans="1:13" ht="20.399999999999999" x14ac:dyDescent="0.25">
      <c r="A2917" s="2" t="s">
        <v>3</v>
      </c>
      <c r="B2917" s="2" t="s">
        <v>8</v>
      </c>
      <c r="C2917" s="3">
        <v>25.758700000000001</v>
      </c>
      <c r="D2917" s="3">
        <v>26.952680000000001</v>
      </c>
      <c r="E2917" s="3"/>
      <c r="F2917" s="3"/>
      <c r="G2917" s="3"/>
      <c r="H2917" s="3"/>
      <c r="I2917" s="3"/>
      <c r="J2917" s="3">
        <f t="shared" si="94"/>
        <v>26.952680000000001</v>
      </c>
      <c r="K2917" s="3" t="str">
        <f t="array" ref="K2917">INDEX($J$3:$J$4464,MATCH(B2917&amp;"Rate of out-of-school children of primary school age, female (household survey data) (%)",$B$3:$B$4464&amp;$A$3:$A$4464,0))</f>
        <v/>
      </c>
      <c r="L2917" s="3" t="str">
        <f t="array" ref="L2917">(IF(ISERROR(INDEX(Table34[Out-of-school children (%) - primary],MATCH(MAX(IF(Table34[Country]=B2917,Table34[Year],0)),IF(Table34[Country]=B2917,Table34[Year],"")))),"",INDEX(Table34[Out-of-school children (%) - primary],MATCH(MAX(IF(Table34[Country]=B2917,Table34[Year],0)),IF(Table34[Country]=B2917,Table34[Year],"")))*100))</f>
        <v/>
      </c>
      <c r="M2917" s="3">
        <f t="shared" si="95"/>
        <v>26.952680000000001</v>
      </c>
    </row>
    <row r="2918" spans="1:13" ht="20.399999999999999" x14ac:dyDescent="0.25">
      <c r="A2918" s="2" t="s">
        <v>3</v>
      </c>
      <c r="B2918" s="2" t="s">
        <v>9</v>
      </c>
      <c r="C2918" s="4">
        <v>13.986269999999999</v>
      </c>
      <c r="D2918" s="4">
        <v>14.408200000000001</v>
      </c>
      <c r="E2918" s="4">
        <v>14.73842</v>
      </c>
      <c r="F2918" s="4"/>
      <c r="G2918" s="4">
        <v>15.24971</v>
      </c>
      <c r="H2918" s="4">
        <v>10.16362</v>
      </c>
      <c r="I2918" s="4"/>
      <c r="J2918" s="4">
        <f t="shared" si="94"/>
        <v>10.16362</v>
      </c>
      <c r="K2918" s="4" t="str">
        <f t="array" ref="K2918">INDEX($J$3:$J$4464,MATCH(B2918&amp;"Rate of out-of-school children of primary school age, female (household survey data) (%)",$B$3:$B$4464&amp;$A$3:$A$4464,0))</f>
        <v/>
      </c>
      <c r="L2918" s="4" t="str">
        <f t="array" ref="L2918">(IF(ISERROR(INDEX(Table34[Out-of-school children (%) - primary],MATCH(MAX(IF(Table34[Country]=B2918,Table34[Year],0)),IF(Table34[Country]=B2918,Table34[Year],"")))),"",INDEX(Table34[Out-of-school children (%) - primary],MATCH(MAX(IF(Table34[Country]=B2918,Table34[Year],0)),IF(Table34[Country]=B2918,Table34[Year],"")))*100))</f>
        <v/>
      </c>
      <c r="M2918" s="4">
        <f t="shared" si="95"/>
        <v>10.16362</v>
      </c>
    </row>
    <row r="2919" spans="1:13" ht="20.399999999999999" x14ac:dyDescent="0.25">
      <c r="A2919" s="2" t="s">
        <v>3</v>
      </c>
      <c r="B2919" s="2" t="s">
        <v>10</v>
      </c>
      <c r="C2919" s="3">
        <v>1.62767</v>
      </c>
      <c r="D2919" s="3">
        <v>1.5235700000000001</v>
      </c>
      <c r="E2919" s="3">
        <v>1.49465</v>
      </c>
      <c r="F2919" s="3">
        <v>1.1634100000000001</v>
      </c>
      <c r="G2919" s="3">
        <v>0.52936000000000005</v>
      </c>
      <c r="H2919" s="3"/>
      <c r="I2919" s="3"/>
      <c r="J2919" s="3">
        <f t="shared" si="94"/>
        <v>0.52936000000000005</v>
      </c>
      <c r="K2919" s="3" t="str">
        <f t="array" ref="K2919">INDEX($J$3:$J$4464,MATCH(B2919&amp;"Rate of out-of-school children of primary school age, female (household survey data) (%)",$B$3:$B$4464&amp;$A$3:$A$4464,0))</f>
        <v/>
      </c>
      <c r="L2919" s="3">
        <f t="array" ref="L2919">(IF(ISERROR(INDEX(Table34[Out-of-school children (%) - primary],MATCH(MAX(IF(Table34[Country]=B2919,Table34[Year],0)),IF(Table34[Country]=B2919,Table34[Year],"")))),"",INDEX(Table34[Out-of-school children (%) - primary],MATCH(MAX(IF(Table34[Country]=B2919,Table34[Year],0)),IF(Table34[Country]=B2919,Table34[Year],"")))*100))</f>
        <v>0.78321999999999992</v>
      </c>
      <c r="M2919" s="3">
        <f t="shared" si="95"/>
        <v>0.52936000000000005</v>
      </c>
    </row>
    <row r="2920" spans="1:13" ht="20.399999999999999" x14ac:dyDescent="0.25">
      <c r="A2920" s="2" t="s">
        <v>3</v>
      </c>
      <c r="B2920" s="2" t="s">
        <v>11</v>
      </c>
      <c r="C2920" s="4"/>
      <c r="D2920" s="4"/>
      <c r="E2920" s="4"/>
      <c r="F2920" s="4"/>
      <c r="G2920" s="4"/>
      <c r="H2920" s="4">
        <v>3.7181299999999999</v>
      </c>
      <c r="I2920" s="4"/>
      <c r="J2920" s="4">
        <f t="shared" si="94"/>
        <v>3.7181299999999999</v>
      </c>
      <c r="K2920" s="4">
        <f t="array" ref="K2920">INDEX($J$3:$J$4464,MATCH(B2920&amp;"Rate of out-of-school children of primary school age, female (household survey data) (%)",$B$3:$B$4464&amp;$A$3:$A$4464,0))</f>
        <v>5.2104100000000004</v>
      </c>
      <c r="L2920" s="4">
        <f t="array" ref="L2920">(IF(ISERROR(INDEX(Table34[Out-of-school children (%) - primary],MATCH(MAX(IF(Table34[Country]=B2920,Table34[Year],0)),IF(Table34[Country]=B2920,Table34[Year],"")))),"",INDEX(Table34[Out-of-school children (%) - primary],MATCH(MAX(IF(Table34[Country]=B2920,Table34[Year],0)),IF(Table34[Country]=B2920,Table34[Year],"")))*100))</f>
        <v>0.58282</v>
      </c>
      <c r="M2920" s="4">
        <f t="shared" si="95"/>
        <v>3.7181299999999999</v>
      </c>
    </row>
    <row r="2921" spans="1:13" ht="20.399999999999999" x14ac:dyDescent="0.25">
      <c r="A2921" s="2" t="s">
        <v>3</v>
      </c>
      <c r="B2921" s="2" t="s">
        <v>12</v>
      </c>
      <c r="C2921" s="3">
        <v>2.37039</v>
      </c>
      <c r="D2921" s="3">
        <v>1.8489199999999999</v>
      </c>
      <c r="E2921" s="3">
        <v>2.0785100000000001</v>
      </c>
      <c r="F2921" s="3">
        <v>2.36056</v>
      </c>
      <c r="G2921" s="3">
        <v>2.6362000000000001</v>
      </c>
      <c r="H2921" s="3">
        <v>2.5190999999999999</v>
      </c>
      <c r="I2921" s="3"/>
      <c r="J2921" s="3">
        <f t="shared" si="94"/>
        <v>2.5190999999999999</v>
      </c>
      <c r="K2921" s="3" t="str">
        <f t="array" ref="K2921">INDEX($J$3:$J$4464,MATCH(B2921&amp;"Rate of out-of-school children of primary school age, female (household survey data) (%)",$B$3:$B$4464&amp;$A$3:$A$4464,0))</f>
        <v/>
      </c>
      <c r="L2921" s="3" t="str">
        <f t="array" ref="L2921">(IF(ISBLANK(INDEX(Table34[Out-of-school children (%) - primary],MATCH(MAX(IF(Table34[Country]=B2921,Table34[Year],0)),IF(Table34[Country]=B2921,Table34[Year],"")))),"",INDEX(Table34[Out-of-school children (%) - primary],MATCH(MAX(IF(Table34[Country]=B2921,Table34[Year],0)),IF(Table34[Country]=B2921,Table34[Year],"")))*100))</f>
        <v/>
      </c>
      <c r="M2921" s="3">
        <f t="shared" si="95"/>
        <v>2.5190999999999999</v>
      </c>
    </row>
    <row r="2922" spans="1:13" ht="20.399999999999999" x14ac:dyDescent="0.25">
      <c r="A2922" s="2" t="s">
        <v>3</v>
      </c>
      <c r="B2922" s="2" t="s">
        <v>13</v>
      </c>
      <c r="C2922" s="4"/>
      <c r="D2922" s="4"/>
      <c r="E2922" s="4"/>
      <c r="F2922" s="4"/>
      <c r="G2922" s="4"/>
      <c r="H2922" s="4"/>
      <c r="I2922" s="4"/>
      <c r="J2922" s="4" t="str">
        <f t="shared" si="94"/>
        <v/>
      </c>
      <c r="K2922" s="4" t="str">
        <f t="array" ref="K2922">INDEX($J$3:$J$4464,MATCH(B2922&amp;"Rate of out-of-school children of primary school age, female (household survey data) (%)",$B$3:$B$4464&amp;$A$3:$A$4464,0))</f>
        <v/>
      </c>
      <c r="L2922" s="4" t="str">
        <f t="array" ref="L2922">(IF(ISBLANK(INDEX(Table34[Out-of-school children (%) - primary],MATCH(MAX(IF(Table34[Country]=B2922,Table34[Year],0)),IF(Table34[Country]=B2922,Table34[Year],"")))),"",INDEX(Table34[Out-of-school children (%) - primary],MATCH(MAX(IF(Table34[Country]=B2922,Table34[Year],0)),IF(Table34[Country]=B2922,Table34[Year],"")))*100))</f>
        <v/>
      </c>
      <c r="M2922" s="4" t="str">
        <f t="shared" si="95"/>
        <v/>
      </c>
    </row>
    <row r="2923" spans="1:13" ht="20.399999999999999" x14ac:dyDescent="0.25">
      <c r="A2923" s="2" t="s">
        <v>3</v>
      </c>
      <c r="B2923" s="2" t="s">
        <v>14</v>
      </c>
      <c r="C2923" s="3">
        <v>15.906029999999999</v>
      </c>
      <c r="D2923" s="3">
        <v>14.03457</v>
      </c>
      <c r="E2923" s="3">
        <v>11.893190000000001</v>
      </c>
      <c r="F2923" s="3">
        <v>8.1734600000000004</v>
      </c>
      <c r="G2923" s="3">
        <v>6.0570700000000004</v>
      </c>
      <c r="H2923" s="3">
        <v>7.0370699999999999</v>
      </c>
      <c r="I2923" s="3"/>
      <c r="J2923" s="3">
        <f t="shared" si="94"/>
        <v>7.0370699999999999</v>
      </c>
      <c r="K2923" s="3" t="str">
        <f t="array" ref="K2923">INDEX($J$3:$J$4464,MATCH(B2923&amp;"Rate of out-of-school children of primary school age, female (household survey data) (%)",$B$3:$B$4464&amp;$A$3:$A$4464,0))</f>
        <v/>
      </c>
      <c r="L2923" s="3" t="str">
        <f t="array" ref="L2923">(IF(ISERROR(INDEX(Table34[Out-of-school children (%) - primary],MATCH(MAX(IF(Table34[Country]=B2923,Table34[Year],0)),IF(Table34[Country]=B2923,Table34[Year],"")))),"",INDEX(Table34[Out-of-school children (%) - primary],MATCH(MAX(IF(Table34[Country]=B2923,Table34[Year],0)),IF(Table34[Country]=B2923,Table34[Year],"")))*100))</f>
        <v/>
      </c>
      <c r="M2923" s="3">
        <f t="shared" si="95"/>
        <v>7.0370699999999999</v>
      </c>
    </row>
    <row r="2924" spans="1:13" ht="20.399999999999999" x14ac:dyDescent="0.25">
      <c r="A2924" s="2" t="s">
        <v>3</v>
      </c>
      <c r="B2924" s="2" t="s">
        <v>15</v>
      </c>
      <c r="C2924" s="4"/>
      <c r="D2924" s="4"/>
      <c r="E2924" s="4"/>
      <c r="F2924" s="4"/>
      <c r="G2924" s="4"/>
      <c r="H2924" s="4"/>
      <c r="I2924" s="4"/>
      <c r="J2924" s="4" t="str">
        <f t="shared" si="94"/>
        <v/>
      </c>
      <c r="K2924" s="4" t="str">
        <f t="array" ref="K2924">INDEX($J$3:$J$4464,MATCH(B2924&amp;"Rate of out-of-school children of primary school age, female (household survey data) (%)",$B$3:$B$4464&amp;$A$3:$A$4464,0))</f>
        <v/>
      </c>
      <c r="L2924" s="4" t="str">
        <f t="array" ref="L2924">(IF(ISERROR(INDEX(Table34[Out-of-school children (%) - primary],MATCH(MAX(IF(Table34[Country]=B2924,Table34[Year],0)),IF(Table34[Country]=B2924,Table34[Year],"")))),"",INDEX(Table34[Out-of-school children (%) - primary],MATCH(MAX(IF(Table34[Country]=B2924,Table34[Year],0)),IF(Table34[Country]=B2924,Table34[Year],"")))*100))</f>
        <v/>
      </c>
      <c r="M2924" s="4" t="str">
        <f t="shared" si="95"/>
        <v/>
      </c>
    </row>
    <row r="2925" spans="1:13" ht="20.399999999999999" x14ac:dyDescent="0.25">
      <c r="A2925" s="2" t="s">
        <v>3</v>
      </c>
      <c r="B2925" s="2" t="s">
        <v>16</v>
      </c>
      <c r="C2925" s="3"/>
      <c r="D2925" s="3">
        <v>7.0112800000000002</v>
      </c>
      <c r="E2925" s="3">
        <v>6.4353800000000003</v>
      </c>
      <c r="F2925" s="3">
        <v>5.6961899999999996</v>
      </c>
      <c r="G2925" s="3">
        <v>3.6793200000000001</v>
      </c>
      <c r="H2925" s="3">
        <v>1.5198700000000001</v>
      </c>
      <c r="I2925" s="3"/>
      <c r="J2925" s="3">
        <f t="shared" si="94"/>
        <v>1.5198700000000001</v>
      </c>
      <c r="K2925" s="3" t="str">
        <f t="array" ref="K2925">INDEX($J$3:$J$4464,MATCH(B2925&amp;"Rate of out-of-school children of primary school age, female (household survey data) (%)",$B$3:$B$4464&amp;$A$3:$A$4464,0))</f>
        <v/>
      </c>
      <c r="L2925" s="3" t="str">
        <f t="array" ref="L2925">(IF(ISERROR(INDEX(Table34[Out-of-school children (%) - primary],MATCH(MAX(IF(Table34[Country]=B2925,Table34[Year],0)),IF(Table34[Country]=B2925,Table34[Year],"")))),"",INDEX(Table34[Out-of-school children (%) - primary],MATCH(MAX(IF(Table34[Country]=B2925,Table34[Year],0)),IF(Table34[Country]=B2925,Table34[Year],"")))*100))</f>
        <v/>
      </c>
      <c r="M2925" s="3">
        <f t="shared" si="95"/>
        <v>1.5198700000000001</v>
      </c>
    </row>
    <row r="2926" spans="1:13" ht="20.399999999999999" x14ac:dyDescent="0.25">
      <c r="A2926" s="2" t="s">
        <v>3</v>
      </c>
      <c r="B2926" s="2" t="s">
        <v>17</v>
      </c>
      <c r="C2926" s="4">
        <v>1.677E-2</v>
      </c>
      <c r="D2926" s="4"/>
      <c r="E2926" s="4"/>
      <c r="F2926" s="4"/>
      <c r="G2926" s="4"/>
      <c r="H2926" s="4"/>
      <c r="I2926" s="4"/>
      <c r="J2926" s="4">
        <f t="shared" si="94"/>
        <v>1.677E-2</v>
      </c>
      <c r="K2926" s="4">
        <f t="array" ref="K2926">INDEX($J$3:$J$4464,MATCH(B2926&amp;"Rate of out-of-school children of primary school age, female (household survey data) (%)",$B$3:$B$4464&amp;$A$3:$A$4464,0))</f>
        <v>7.0581800000000001</v>
      </c>
      <c r="L2926" s="4">
        <f t="array" ref="L2926">(IF(ISERROR(INDEX(Table34[Out-of-school children (%) - primary],MATCH(MAX(IF(Table34[Country]=B2926,Table34[Year],0)),IF(Table34[Country]=B2926,Table34[Year],"")))),"",INDEX(Table34[Out-of-school children (%) - primary],MATCH(MAX(IF(Table34[Country]=B2926,Table34[Year],0)),IF(Table34[Country]=B2926,Table34[Year],"")))*100))</f>
        <v>5.0488900000000001</v>
      </c>
      <c r="M2926" s="4">
        <f t="shared" si="95"/>
        <v>1.677E-2</v>
      </c>
    </row>
    <row r="2927" spans="1:13" ht="20.399999999999999" x14ac:dyDescent="0.25">
      <c r="A2927" s="2" t="s">
        <v>3</v>
      </c>
      <c r="B2927" s="2" t="s">
        <v>18</v>
      </c>
      <c r="C2927" s="3">
        <v>4.1264099999999999</v>
      </c>
      <c r="D2927" s="3">
        <v>5.9437100000000003</v>
      </c>
      <c r="E2927" s="3"/>
      <c r="F2927" s="3"/>
      <c r="G2927" s="3">
        <v>7.5257100000000001</v>
      </c>
      <c r="H2927" s="3"/>
      <c r="I2927" s="3"/>
      <c r="J2927" s="3">
        <f t="shared" si="94"/>
        <v>7.5257100000000001</v>
      </c>
      <c r="K2927" s="3">
        <f t="array" ref="K2927">INDEX($J$3:$J$4464,MATCH(B2927&amp;"Rate of out-of-school children of primary school age, female (household survey data) (%)",$B$3:$B$4464&amp;$A$3:$A$4464,0))</f>
        <v>1.1027800000000001</v>
      </c>
      <c r="L2927" s="3">
        <f t="array" ref="L2927">(IF(ISERROR(INDEX(Table34[Out-of-school children (%) - primary],MATCH(MAX(IF(Table34[Country]=B2927,Table34[Year],0)),IF(Table34[Country]=B2927,Table34[Year],"")))),"",INDEX(Table34[Out-of-school children (%) - primary],MATCH(MAX(IF(Table34[Country]=B2927,Table34[Year],0)),IF(Table34[Country]=B2927,Table34[Year],"")))*100))</f>
        <v>1.1014699999999999</v>
      </c>
      <c r="M2927" s="3">
        <f t="shared" si="95"/>
        <v>7.5257100000000001</v>
      </c>
    </row>
    <row r="2928" spans="1:13" ht="20.399999999999999" x14ac:dyDescent="0.25">
      <c r="A2928" s="2" t="s">
        <v>3</v>
      </c>
      <c r="B2928" s="2" t="s">
        <v>19</v>
      </c>
      <c r="C2928" s="4">
        <v>8.6791099999999997</v>
      </c>
      <c r="D2928" s="4">
        <v>9.0286299999999997</v>
      </c>
      <c r="E2928" s="4">
        <v>5.7877099999999997</v>
      </c>
      <c r="F2928" s="4">
        <v>6.00366</v>
      </c>
      <c r="G2928" s="4">
        <v>5.85358</v>
      </c>
      <c r="H2928" s="4">
        <v>3.5771700000000002</v>
      </c>
      <c r="I2928" s="4"/>
      <c r="J2928" s="4">
        <f t="shared" si="94"/>
        <v>3.5771700000000002</v>
      </c>
      <c r="K2928" s="4">
        <f t="array" ref="K2928">INDEX($J$3:$J$4464,MATCH(B2928&amp;"Rate of out-of-school children of primary school age, female (household survey data) (%)",$B$3:$B$4464&amp;$A$3:$A$4464,0))</f>
        <v>24.56043</v>
      </c>
      <c r="L2928" s="4">
        <f t="array" ref="L2928">(IF(ISBLANK(INDEX(Table34[Out-of-school children (%) - primary],MATCH(MAX(IF(Table34[Country]=B2928,Table34[Year],0)),IF(Table34[Country]=B2928,Table34[Year],"")))),"",INDEX(Table34[Out-of-school children (%) - primary],MATCH(MAX(IF(Table34[Country]=B2928,Table34[Year],0)),IF(Table34[Country]=B2928,Table34[Year],"")))*100))</f>
        <v>0</v>
      </c>
      <c r="M2928" s="4">
        <f t="shared" si="95"/>
        <v>3.5771700000000002</v>
      </c>
    </row>
    <row r="2929" spans="1:13" ht="20.399999999999999" x14ac:dyDescent="0.25">
      <c r="A2929" s="2" t="s">
        <v>3</v>
      </c>
      <c r="B2929" s="2" t="s">
        <v>20</v>
      </c>
      <c r="C2929" s="3">
        <v>1.0198</v>
      </c>
      <c r="D2929" s="3">
        <v>0.95213999999999999</v>
      </c>
      <c r="E2929" s="3">
        <v>0.67625000000000002</v>
      </c>
      <c r="F2929" s="3">
        <v>0.60757000000000005</v>
      </c>
      <c r="G2929" s="3">
        <v>0.79332000000000003</v>
      </c>
      <c r="H2929" s="3">
        <v>0.67222000000000004</v>
      </c>
      <c r="I2929" s="3"/>
      <c r="J2929" s="3">
        <f t="shared" si="94"/>
        <v>0.67222000000000004</v>
      </c>
      <c r="K2929" s="3" t="str">
        <f t="array" ref="K2929">INDEX($J$3:$J$4464,MATCH(B2929&amp;"Rate of out-of-school children of primary school age, female (household survey data) (%)",$B$3:$B$4464&amp;$A$3:$A$4464,0))</f>
        <v/>
      </c>
      <c r="L2929" s="3" t="str">
        <f t="array" ref="L2929">(IF(ISBLANK(INDEX(Table34[Out-of-school children (%) - primary],MATCH(MAX(IF(Table34[Country]=B2929,Table34[Year],0)),IF(Table34[Country]=B2929,Table34[Year],"")))),"",INDEX(Table34[Out-of-school children (%) - primary],MATCH(MAX(IF(Table34[Country]=B2929,Table34[Year],0)),IF(Table34[Country]=B2929,Table34[Year],"")))*100))</f>
        <v/>
      </c>
      <c r="M2929" s="3">
        <f t="shared" si="95"/>
        <v>0.67222000000000004</v>
      </c>
    </row>
    <row r="2930" spans="1:13" ht="20.399999999999999" x14ac:dyDescent="0.25">
      <c r="A2930" s="2" t="s">
        <v>3</v>
      </c>
      <c r="B2930" s="2" t="s">
        <v>21</v>
      </c>
      <c r="C2930" s="4">
        <v>1.85894</v>
      </c>
      <c r="D2930" s="4">
        <v>2.9479799999999998</v>
      </c>
      <c r="E2930" s="4">
        <v>0.19255</v>
      </c>
      <c r="F2930" s="4">
        <v>1.3517600000000001</v>
      </c>
      <c r="G2930" s="4">
        <v>1.5135099999999999</v>
      </c>
      <c r="H2930" s="4">
        <v>1.2642500000000001</v>
      </c>
      <c r="I2930" s="4"/>
      <c r="J2930" s="4">
        <f t="shared" ref="J2930:J2993" si="96">IFERROR(LOOKUP(2,1/(C2930:I2930&lt;&gt;""),C2930:I2930),"")</f>
        <v>1.2642500000000001</v>
      </c>
      <c r="K2930" s="4" t="str">
        <f t="array" ref="K2930">INDEX($J$3:$J$4464,MATCH(B2930&amp;"Rate of out-of-school children of primary school age, female (household survey data) (%)",$B$3:$B$4464&amp;$A$3:$A$4464,0))</f>
        <v/>
      </c>
      <c r="L2930" s="4">
        <f t="array" ref="L2930">(IF(ISERROR(INDEX(Table34[Out-of-school children (%) - primary],MATCH(MAX(IF(Table34[Country]=B2930,Table34[Year],0)),IF(Table34[Country]=B2930,Table34[Year],"")))),"",INDEX(Table34[Out-of-school children (%) - primary],MATCH(MAX(IF(Table34[Country]=B2930,Table34[Year],0)),IF(Table34[Country]=B2930,Table34[Year],"")))*100))</f>
        <v>3.54758</v>
      </c>
      <c r="M2930" s="4">
        <f t="shared" ref="M2930:M2993" si="97">IF(ISNUMBER(J2930),J2930,IF(ISNUMBER(K2930),K2930,IF(ISBLANK(L2930),"",L2930)))</f>
        <v>1.2642500000000001</v>
      </c>
    </row>
    <row r="2931" spans="1:13" ht="20.399999999999999" x14ac:dyDescent="0.25">
      <c r="A2931" s="2" t="s">
        <v>3</v>
      </c>
      <c r="B2931" s="2" t="s">
        <v>22</v>
      </c>
      <c r="C2931" s="3"/>
      <c r="D2931" s="3">
        <v>11.804790000000001</v>
      </c>
      <c r="E2931" s="3"/>
      <c r="F2931" s="3"/>
      <c r="G2931" s="3"/>
      <c r="H2931" s="3"/>
      <c r="I2931" s="3"/>
      <c r="J2931" s="3">
        <f t="shared" si="96"/>
        <v>11.804790000000001</v>
      </c>
      <c r="K2931" s="3">
        <f t="array" ref="K2931">INDEX($J$3:$J$4464,MATCH(B2931&amp;"Rate of out-of-school children of primary school age, female (household survey data) (%)",$B$3:$B$4464&amp;$A$3:$A$4464,0))</f>
        <v>26.71022</v>
      </c>
      <c r="L2931" s="3">
        <f t="array" ref="L2931">(IF(ISERROR(INDEX(Table34[Out-of-school children (%) - primary],MATCH(MAX(IF(Table34[Country]=B2931,Table34[Year],0)),IF(Table34[Country]=B2931,Table34[Year],"")))),"",INDEX(Table34[Out-of-school children (%) - primary],MATCH(MAX(IF(Table34[Country]=B2931,Table34[Year],0)),IF(Table34[Country]=B2931,Table34[Year],"")))*100))</f>
        <v>27.839930000000003</v>
      </c>
      <c r="M2931" s="3">
        <f t="shared" si="97"/>
        <v>11.804790000000001</v>
      </c>
    </row>
    <row r="2932" spans="1:13" ht="20.399999999999999" x14ac:dyDescent="0.25">
      <c r="A2932" s="2" t="s">
        <v>3</v>
      </c>
      <c r="B2932" s="2" t="s">
        <v>23</v>
      </c>
      <c r="C2932" s="4">
        <v>9.8261099999999999</v>
      </c>
      <c r="D2932" s="4">
        <v>9.2716399999999997</v>
      </c>
      <c r="E2932" s="4">
        <v>7.8694499999999996</v>
      </c>
      <c r="F2932" s="4">
        <v>9.5801300000000005</v>
      </c>
      <c r="G2932" s="4">
        <v>9.7403399999999998</v>
      </c>
      <c r="H2932" s="4"/>
      <c r="I2932" s="4"/>
      <c r="J2932" s="4">
        <f t="shared" si="96"/>
        <v>9.7403399999999998</v>
      </c>
      <c r="K2932" s="4">
        <f t="array" ref="K2932">INDEX($J$3:$J$4464,MATCH(B2932&amp;"Rate of out-of-school children of primary school age, female (household survey data) (%)",$B$3:$B$4464&amp;$A$3:$A$4464,0))</f>
        <v>8.2375900000000009</v>
      </c>
      <c r="L2932" s="4">
        <f t="array" ref="L2932">(IF(ISERROR(INDEX(Table34[Out-of-school children (%) - primary],MATCH(MAX(IF(Table34[Country]=B2932,Table34[Year],0)),IF(Table34[Country]=B2932,Table34[Year],"")))),"",INDEX(Table34[Out-of-school children (%) - primary],MATCH(MAX(IF(Table34[Country]=B2932,Table34[Year],0)),IF(Table34[Country]=B2932,Table34[Year],"")))*100))</f>
        <v>8.0455199999999998</v>
      </c>
      <c r="M2932" s="4">
        <f t="shared" si="97"/>
        <v>9.7403399999999998</v>
      </c>
    </row>
    <row r="2933" spans="1:13" ht="20.399999999999999" x14ac:dyDescent="0.25">
      <c r="A2933" s="2" t="s">
        <v>3</v>
      </c>
      <c r="B2933" s="2" t="s">
        <v>24</v>
      </c>
      <c r="C2933" s="3">
        <v>4.6299900000000003</v>
      </c>
      <c r="D2933" s="3">
        <v>6.8625600000000002</v>
      </c>
      <c r="E2933" s="3">
        <v>10.433759999999999</v>
      </c>
      <c r="F2933" s="3">
        <v>6.3017399999999997</v>
      </c>
      <c r="G2933" s="3">
        <v>11.45003</v>
      </c>
      <c r="H2933" s="3">
        <v>10.80242</v>
      </c>
      <c r="I2933" s="3"/>
      <c r="J2933" s="3">
        <f t="shared" si="96"/>
        <v>10.80242</v>
      </c>
      <c r="K2933" s="3" t="str">
        <f t="array" ref="K2933">INDEX($J$3:$J$4464,MATCH(B2933&amp;"Rate of out-of-school children of primary school age, female (household survey data) (%)",$B$3:$B$4464&amp;$A$3:$A$4464,0))</f>
        <v/>
      </c>
      <c r="L2933" s="3" t="str">
        <f t="array" ref="L2933">(IF(ISERROR(INDEX(Table34[Out-of-school children (%) - primary],MATCH(MAX(IF(Table34[Country]=B2933,Table34[Year],0)),IF(Table34[Country]=B2933,Table34[Year],"")))),"",INDEX(Table34[Out-of-school children (%) - primary],MATCH(MAX(IF(Table34[Country]=B2933,Table34[Year],0)),IF(Table34[Country]=B2933,Table34[Year],"")))*100))</f>
        <v/>
      </c>
      <c r="M2933" s="3">
        <f t="shared" si="97"/>
        <v>10.80242</v>
      </c>
    </row>
    <row r="2934" spans="1:13" ht="20.399999999999999" x14ac:dyDescent="0.25">
      <c r="A2934" s="2" t="s">
        <v>3</v>
      </c>
      <c r="B2934" s="2" t="s">
        <v>25</v>
      </c>
      <c r="C2934" s="4"/>
      <c r="D2934" s="4"/>
      <c r="E2934" s="4"/>
      <c r="F2934" s="4"/>
      <c r="G2934" s="4"/>
      <c r="H2934" s="4"/>
      <c r="I2934" s="4"/>
      <c r="J2934" s="4" t="str">
        <f t="shared" si="96"/>
        <v/>
      </c>
      <c r="K2934" s="4" t="str">
        <f t="array" ref="K2934">INDEX($J$3:$J$4464,MATCH(B2934&amp;"Rate of out-of-school children of primary school age, female (household survey data) (%)",$B$3:$B$4464&amp;$A$3:$A$4464,0))</f>
        <v/>
      </c>
      <c r="L2934" s="4">
        <f t="array" ref="L2934">(IF(ISERROR(INDEX(Table34[Out-of-school children (%) - primary],MATCH(MAX(IF(Table34[Country]=B2934,Table34[Year],0)),IF(Table34[Country]=B2934,Table34[Year],"")))),"",INDEX(Table34[Out-of-school children (%) - primary],MATCH(MAX(IF(Table34[Country]=B2934,Table34[Year],0)),IF(Table34[Country]=B2934,Table34[Year],"")))*100))</f>
        <v>3.8447500000000003</v>
      </c>
      <c r="M2934" s="4">
        <f t="shared" si="97"/>
        <v>3.8447500000000003</v>
      </c>
    </row>
    <row r="2935" spans="1:13" ht="20.399999999999999" x14ac:dyDescent="0.25">
      <c r="A2935" s="2" t="s">
        <v>3</v>
      </c>
      <c r="B2935" s="2" t="s">
        <v>26</v>
      </c>
      <c r="C2935" s="3"/>
      <c r="D2935" s="3"/>
      <c r="E2935" s="3">
        <v>8.4005399999999995</v>
      </c>
      <c r="F2935" s="3">
        <v>7.9853399999999999</v>
      </c>
      <c r="G2935" s="3"/>
      <c r="H2935" s="3"/>
      <c r="I2935" s="3"/>
      <c r="J2935" s="3">
        <f t="shared" si="96"/>
        <v>7.9853399999999999</v>
      </c>
      <c r="K2935" s="3" t="str">
        <f t="array" ref="K2935">INDEX($J$3:$J$4464,MATCH(B2935&amp;"Rate of out-of-school children of primary school age, female (household survey data) (%)",$B$3:$B$4464&amp;$A$3:$A$4464,0))</f>
        <v/>
      </c>
      <c r="L2935" s="3" t="str">
        <f t="array" ref="L2935">(IF(ISERROR(INDEX(Table34[Out-of-school children (%) - primary],MATCH(MAX(IF(Table34[Country]=B2935,Table34[Year],0)),IF(Table34[Country]=B2935,Table34[Year],"")))),"",INDEX(Table34[Out-of-school children (%) - primary],MATCH(MAX(IF(Table34[Country]=B2935,Table34[Year],0)),IF(Table34[Country]=B2935,Table34[Year],"")))*100))</f>
        <v/>
      </c>
      <c r="M2935" s="3">
        <f t="shared" si="97"/>
        <v>7.9853399999999999</v>
      </c>
    </row>
    <row r="2936" spans="1:13" ht="20.399999999999999" x14ac:dyDescent="0.25">
      <c r="A2936" s="2" t="s">
        <v>3</v>
      </c>
      <c r="B2936" s="2" t="s">
        <v>27</v>
      </c>
      <c r="C2936" s="4"/>
      <c r="D2936" s="4">
        <v>4.5978899999999996</v>
      </c>
      <c r="E2936" s="4">
        <v>2.4535800000000001</v>
      </c>
      <c r="F2936" s="4">
        <v>6.0876799999999998</v>
      </c>
      <c r="G2936" s="4">
        <v>4.7526400000000004</v>
      </c>
      <c r="H2936" s="4">
        <v>4.5354599999999996</v>
      </c>
      <c r="I2936" s="4"/>
      <c r="J2936" s="4">
        <f t="shared" si="96"/>
        <v>4.5354599999999996</v>
      </c>
      <c r="K2936" s="4" t="str">
        <f t="array" ref="K2936">INDEX($J$3:$J$4464,MATCH(B2936&amp;"Rate of out-of-school children of primary school age, female (household survey data) (%)",$B$3:$B$4464&amp;$A$3:$A$4464,0))</f>
        <v/>
      </c>
      <c r="L2936" s="4">
        <f t="array" ref="L2936">(IF(ISERROR(INDEX(Table34[Out-of-school children (%) - primary],MATCH(MAX(IF(Table34[Country]=B2936,Table34[Year],0)),IF(Table34[Country]=B2936,Table34[Year],"")))),"",INDEX(Table34[Out-of-school children (%) - primary],MATCH(MAX(IF(Table34[Country]=B2936,Table34[Year],0)),IF(Table34[Country]=B2936,Table34[Year],"")))*100))</f>
        <v>1.68303</v>
      </c>
      <c r="M2936" s="4">
        <f t="shared" si="97"/>
        <v>4.5354599999999996</v>
      </c>
    </row>
    <row r="2937" spans="1:13" ht="20.399999999999999" x14ac:dyDescent="0.25">
      <c r="A2937" s="2" t="s">
        <v>3</v>
      </c>
      <c r="B2937" s="2" t="s">
        <v>28</v>
      </c>
      <c r="C2937" s="3"/>
      <c r="D2937" s="3"/>
      <c r="E2937" s="3"/>
      <c r="F2937" s="3"/>
      <c r="G2937" s="3"/>
      <c r="H2937" s="3"/>
      <c r="I2937" s="3"/>
      <c r="J2937" s="3" t="str">
        <f t="shared" si="96"/>
        <v/>
      </c>
      <c r="K2937" s="3" t="str">
        <f t="array" ref="K2937">INDEX($J$3:$J$4464,MATCH(B2937&amp;"Rate of out-of-school children of primary school age, female (household survey data) (%)",$B$3:$B$4464&amp;$A$3:$A$4464,0))</f>
        <v/>
      </c>
      <c r="L2937" s="3" t="str">
        <f t="array" ref="L2937">(IF(ISERROR(INDEX(Table34[Out-of-school children (%) - primary],MATCH(MAX(IF(Table34[Country]=B2937,Table34[Year],0)),IF(Table34[Country]=B2937,Table34[Year],"")))),"",INDEX(Table34[Out-of-school children (%) - primary],MATCH(MAX(IF(Table34[Country]=B2937,Table34[Year],0)),IF(Table34[Country]=B2937,Table34[Year],"")))*100))</f>
        <v/>
      </c>
      <c r="M2937" s="3" t="str">
        <f t="shared" si="97"/>
        <v/>
      </c>
    </row>
    <row r="2938" spans="1:13" ht="20.399999999999999" x14ac:dyDescent="0.25">
      <c r="A2938" s="2" t="s">
        <v>3</v>
      </c>
      <c r="B2938" s="2" t="s">
        <v>29</v>
      </c>
      <c r="C2938" s="4">
        <v>0.26406000000000002</v>
      </c>
      <c r="D2938" s="4">
        <v>1.0190300000000001</v>
      </c>
      <c r="E2938" s="4">
        <v>2.7768700000000002</v>
      </c>
      <c r="F2938" s="4">
        <v>3.2310500000000002</v>
      </c>
      <c r="G2938" s="4">
        <v>3.3754</v>
      </c>
      <c r="H2938" s="4">
        <v>5.1607000000000003</v>
      </c>
      <c r="I2938" s="4"/>
      <c r="J2938" s="4">
        <f t="shared" si="96"/>
        <v>5.1607000000000003</v>
      </c>
      <c r="K2938" s="4" t="str">
        <f t="array" ref="K2938">INDEX($J$3:$J$4464,MATCH(B2938&amp;"Rate of out-of-school children of primary school age, female (household survey data) (%)",$B$3:$B$4464&amp;$A$3:$A$4464,0))</f>
        <v/>
      </c>
      <c r="L2938" s="4" t="str">
        <f t="array" ref="L2938">(IF(ISBLANK(INDEX(Table34[Out-of-school children (%) - primary],MATCH(MAX(IF(Table34[Country]=B2938,Table34[Year],0)),IF(Table34[Country]=B2938,Table34[Year],"")))),"",INDEX(Table34[Out-of-school children (%) - primary],MATCH(MAX(IF(Table34[Country]=B2938,Table34[Year],0)),IF(Table34[Country]=B2938,Table34[Year],"")))*100))</f>
        <v/>
      </c>
      <c r="M2938" s="4">
        <f t="shared" si="97"/>
        <v>5.1607000000000003</v>
      </c>
    </row>
    <row r="2939" spans="1:13" ht="20.399999999999999" x14ac:dyDescent="0.25">
      <c r="A2939" s="2" t="s">
        <v>3</v>
      </c>
      <c r="B2939" s="2" t="s">
        <v>30</v>
      </c>
      <c r="C2939" s="3">
        <v>42.584090000000003</v>
      </c>
      <c r="D2939" s="3">
        <v>37.717140000000001</v>
      </c>
      <c r="E2939" s="3">
        <v>36.260590000000001</v>
      </c>
      <c r="F2939" s="3">
        <v>35.066119999999998</v>
      </c>
      <c r="G2939" s="3">
        <v>33.840049999999998</v>
      </c>
      <c r="H2939" s="3">
        <v>32.13693</v>
      </c>
      <c r="I2939" s="3"/>
      <c r="J2939" s="3">
        <f t="shared" si="96"/>
        <v>32.13693</v>
      </c>
      <c r="K2939" s="3">
        <f t="array" ref="K2939">INDEX($J$3:$J$4464,MATCH(B2939&amp;"Rate of out-of-school children of primary school age, female (household survey data) (%)",$B$3:$B$4464&amp;$A$3:$A$4464,0))</f>
        <v>49.97336</v>
      </c>
      <c r="L2939" s="3">
        <f t="array" ref="L2939">(IF(ISERROR(INDEX(Table34[Out-of-school children (%) - primary],MATCH(MAX(IF(Table34[Country]=B2939,Table34[Year],0)),IF(Table34[Country]=B2939,Table34[Year],"")))),"",INDEX(Table34[Out-of-school children (%) - primary],MATCH(MAX(IF(Table34[Country]=B2939,Table34[Year],0)),IF(Table34[Country]=B2939,Table34[Year],"")))*100))</f>
        <v>50.417979999999993</v>
      </c>
      <c r="M2939" s="3">
        <f t="shared" si="97"/>
        <v>32.13693</v>
      </c>
    </row>
    <row r="2940" spans="1:13" ht="20.399999999999999" x14ac:dyDescent="0.25">
      <c r="A2940" s="2" t="s">
        <v>3</v>
      </c>
      <c r="B2940" s="2" t="s">
        <v>31</v>
      </c>
      <c r="C2940" s="4">
        <v>8.5061999999999998</v>
      </c>
      <c r="D2940" s="4"/>
      <c r="E2940" s="4"/>
      <c r="F2940" s="4">
        <v>10.09554</v>
      </c>
      <c r="G2940" s="4">
        <v>3.3851499999999999</v>
      </c>
      <c r="H2940" s="4">
        <v>4.4853800000000001</v>
      </c>
      <c r="I2940" s="4"/>
      <c r="J2940" s="4">
        <f t="shared" si="96"/>
        <v>4.4853800000000001</v>
      </c>
      <c r="K2940" s="4">
        <f t="array" ref="K2940">INDEX($J$3:$J$4464,MATCH(B2940&amp;"Rate of out-of-school children of primary school age, female (household survey data) (%)",$B$3:$B$4464&amp;$A$3:$A$4464,0))</f>
        <v>15.850339999999999</v>
      </c>
      <c r="L2940" s="4">
        <f t="array" ref="L2940">(IF(ISERROR(INDEX(Table34[Out-of-school children (%) - primary],MATCH(MAX(IF(Table34[Country]=B2940,Table34[Year],0)),IF(Table34[Country]=B2940,Table34[Year],"")))),"",INDEX(Table34[Out-of-school children (%) - primary],MATCH(MAX(IF(Table34[Country]=B2940,Table34[Year],0)),IF(Table34[Country]=B2940,Table34[Year],"")))*100))</f>
        <v>25.481059999999999</v>
      </c>
      <c r="M2940" s="4">
        <f t="shared" si="97"/>
        <v>4.4853800000000001</v>
      </c>
    </row>
    <row r="2941" spans="1:13" ht="20.399999999999999" x14ac:dyDescent="0.25">
      <c r="A2941" s="2" t="s">
        <v>3</v>
      </c>
      <c r="B2941" s="2" t="s">
        <v>35</v>
      </c>
      <c r="C2941" s="4">
        <v>4.7088400000000004</v>
      </c>
      <c r="D2941" s="4">
        <v>3.2456100000000001</v>
      </c>
      <c r="E2941" s="4">
        <v>1.5204</v>
      </c>
      <c r="F2941" s="4">
        <v>1.1909700000000001</v>
      </c>
      <c r="G2941" s="4">
        <v>1.5893699999999999</v>
      </c>
      <c r="H2941" s="4">
        <v>2.63883</v>
      </c>
      <c r="I2941" s="4"/>
      <c r="J2941" s="4">
        <f t="shared" si="96"/>
        <v>2.63883</v>
      </c>
      <c r="K2941" s="4" t="str">
        <f t="array" ref="K2941">INDEX($J$3:$J$4464,MATCH(B2941&amp;"Rate of out-of-school children of primary school age, female (household survey data) (%)",$B$3:$B$4464&amp;$A$3:$A$4464,0))</f>
        <v/>
      </c>
      <c r="L2941" s="4" t="str">
        <f t="array" ref="L2941">(IF(ISERROR(INDEX(Table34[Out-of-school children (%) - primary],MATCH(MAX(IF(Table34[Country]=B2941,Table34[Year],0)),IF(Table34[Country]=B2941,Table34[Year],"")))),"",INDEX(Table34[Out-of-school children (%) - primary],MATCH(MAX(IF(Table34[Country]=B2941,Table34[Year],0)),IF(Table34[Country]=B2941,Table34[Year],"")))*100))</f>
        <v/>
      </c>
      <c r="M2941" s="3">
        <f t="shared" si="97"/>
        <v>2.63883</v>
      </c>
    </row>
    <row r="2942" spans="1:13" ht="20.399999999999999" x14ac:dyDescent="0.25">
      <c r="A2942" s="2" t="s">
        <v>3</v>
      </c>
      <c r="B2942" s="2" t="s">
        <v>32</v>
      </c>
      <c r="C2942" s="3">
        <v>7.6653399999999996</v>
      </c>
      <c r="D2942" s="3">
        <v>4.7852199999999998</v>
      </c>
      <c r="E2942" s="3">
        <v>4.9144199999999998</v>
      </c>
      <c r="F2942" s="3"/>
      <c r="G2942" s="3">
        <v>6.3461499999999997</v>
      </c>
      <c r="H2942" s="3">
        <v>3.7822</v>
      </c>
      <c r="I2942" s="3"/>
      <c r="J2942" s="3">
        <f t="shared" si="96"/>
        <v>3.7822</v>
      </c>
      <c r="K2942" s="3">
        <f t="array" ref="K2942">INDEX($J$3:$J$4464,MATCH(B2942&amp;"Rate of out-of-school children of primary school age, female (household survey data) (%)",$B$3:$B$4464&amp;$A$3:$A$4464,0))</f>
        <v>6.1259499999999996</v>
      </c>
      <c r="L2942" s="3">
        <f t="array" ref="L2942">(IF(ISERROR(INDEX(Table34[Out-of-school children (%) - primary],MATCH(MAX(IF(Table34[Country]=B2942,Table34[Year],0)),IF(Table34[Country]=B2942,Table34[Year],"")))),"",INDEX(Table34[Out-of-school children (%) - primary],MATCH(MAX(IF(Table34[Country]=B2942,Table34[Year],0)),IF(Table34[Country]=B2942,Table34[Year],"")))*100))</f>
        <v>7.9216099999999994</v>
      </c>
      <c r="M2942" s="4">
        <f t="shared" si="97"/>
        <v>3.7822</v>
      </c>
    </row>
    <row r="2943" spans="1:13" ht="20.399999999999999" x14ac:dyDescent="0.25">
      <c r="A2943" s="2" t="s">
        <v>3</v>
      </c>
      <c r="B2943" s="2" t="s">
        <v>33</v>
      </c>
      <c r="C2943" s="4"/>
      <c r="D2943" s="4">
        <v>18.12097</v>
      </c>
      <c r="E2943" s="4">
        <v>11.478529999999999</v>
      </c>
      <c r="F2943" s="4"/>
      <c r="G2943" s="4">
        <v>10.19214</v>
      </c>
      <c r="H2943" s="4">
        <v>9.4003800000000002</v>
      </c>
      <c r="I2943" s="4"/>
      <c r="J2943" s="4">
        <f t="shared" si="96"/>
        <v>9.4003800000000002</v>
      </c>
      <c r="K2943" s="4">
        <f t="array" ref="K2943">INDEX($J$3:$J$4464,MATCH(B2943&amp;"Rate of out-of-school children of primary school age, female (household survey data) (%)",$B$3:$B$4464&amp;$A$3:$A$4464,0))</f>
        <v>17.640999999999998</v>
      </c>
      <c r="L2943" s="4">
        <f t="array" ref="L2943">(IF(ISERROR(INDEX(Table34[Out-of-school children (%) - primary],MATCH(MAX(IF(Table34[Country]=B2943,Table34[Year],0)),IF(Table34[Country]=B2943,Table34[Year],"")))),"",INDEX(Table34[Out-of-school children (%) - primary],MATCH(MAX(IF(Table34[Country]=B2943,Table34[Year],0)),IF(Table34[Country]=B2943,Table34[Year],"")))*100))</f>
        <v>17.438330000000001</v>
      </c>
      <c r="M2943" s="3">
        <f t="shared" si="97"/>
        <v>9.4003800000000002</v>
      </c>
    </row>
    <row r="2944" spans="1:13" ht="20.399999999999999" x14ac:dyDescent="0.25">
      <c r="A2944" s="2" t="s">
        <v>3</v>
      </c>
      <c r="B2944" s="2" t="s">
        <v>34</v>
      </c>
      <c r="C2944" s="3"/>
      <c r="D2944" s="3"/>
      <c r="E2944" s="3"/>
      <c r="F2944" s="3"/>
      <c r="G2944" s="3"/>
      <c r="H2944" s="3"/>
      <c r="I2944" s="3"/>
      <c r="J2944" s="3" t="str">
        <f t="shared" si="96"/>
        <v/>
      </c>
      <c r="K2944" s="3" t="str">
        <f t="array" ref="K2944">INDEX($J$3:$J$4464,MATCH(B2944&amp;"Rate of out-of-school children of primary school age, female (household survey data) (%)",$B$3:$B$4464&amp;$A$3:$A$4464,0))</f>
        <v/>
      </c>
      <c r="L2944" s="3" t="str">
        <f t="array" ref="L2944">(IF(ISBLANK(INDEX(Table34[Out-of-school children (%) - primary],MATCH(MAX(IF(Table34[Country]=B2944,Table34[Year],0)),IF(Table34[Country]=B2944,Table34[Year],"")))),"",INDEX(Table34[Out-of-school children (%) - primary],MATCH(MAX(IF(Table34[Country]=B2944,Table34[Year],0)),IF(Table34[Country]=B2944,Table34[Year],"")))*100))</f>
        <v/>
      </c>
      <c r="M2944" s="4" t="str">
        <f t="shared" si="97"/>
        <v/>
      </c>
    </row>
    <row r="2945" spans="1:13" ht="20.399999999999999" x14ac:dyDescent="0.25">
      <c r="A2945" s="2" t="s">
        <v>3</v>
      </c>
      <c r="B2945" s="2" t="s">
        <v>36</v>
      </c>
      <c r="C2945" s="3">
        <v>40.382689999999997</v>
      </c>
      <c r="D2945" s="3">
        <v>41.447699999999998</v>
      </c>
      <c r="E2945" s="3">
        <v>37.631210000000003</v>
      </c>
      <c r="F2945" s="3"/>
      <c r="G2945" s="3"/>
      <c r="H2945" s="3"/>
      <c r="I2945" s="3"/>
      <c r="J2945" s="3">
        <f t="shared" si="96"/>
        <v>37.631210000000003</v>
      </c>
      <c r="K2945" s="3" t="str">
        <f t="array" ref="K2945">INDEX($J$3:$J$4464,MATCH(B2945&amp;"Rate of out-of-school children of primary school age, female (household survey data) (%)",$B$3:$B$4464&amp;$A$3:$A$4464,0))</f>
        <v/>
      </c>
      <c r="L2945" s="3">
        <f t="array" ref="L2945">(IF(ISERROR(INDEX(Table34[Out-of-school children (%) - primary],MATCH(MAX(IF(Table34[Country]=B2945,Table34[Year],0)),IF(Table34[Country]=B2945,Table34[Year],"")))),"",INDEX(Table34[Out-of-school children (%) - primary],MATCH(MAX(IF(Table34[Country]=B2945,Table34[Year],0)),IF(Table34[Country]=B2945,Table34[Year],"")))*100))</f>
        <v>36.442750000000004</v>
      </c>
      <c r="M2945" s="3">
        <f t="shared" si="97"/>
        <v>37.631210000000003</v>
      </c>
    </row>
    <row r="2946" spans="1:13" ht="20.399999999999999" x14ac:dyDescent="0.25">
      <c r="A2946" s="2" t="s">
        <v>3</v>
      </c>
      <c r="B2946" s="2" t="s">
        <v>37</v>
      </c>
      <c r="C2946" s="4"/>
      <c r="D2946" s="4">
        <v>45.124220000000001</v>
      </c>
      <c r="E2946" s="4"/>
      <c r="F2946" s="4">
        <v>31.300599999999999</v>
      </c>
      <c r="G2946" s="4"/>
      <c r="H2946" s="4"/>
      <c r="I2946" s="4"/>
      <c r="J2946" s="4">
        <f t="shared" si="96"/>
        <v>31.300599999999999</v>
      </c>
      <c r="K2946" s="4">
        <f t="array" ref="K2946">INDEX($J$3:$J$4464,MATCH(B2946&amp;"Rate of out-of-school children of primary school age, female (household survey data) (%)",$B$3:$B$4464&amp;$A$3:$A$4464,0))</f>
        <v>53.059150000000002</v>
      </c>
      <c r="L2946" s="4">
        <f t="array" ref="L2946">(IF(ISERROR(INDEX(Table34[Out-of-school children (%) - primary],MATCH(MAX(IF(Table34[Country]=B2946,Table34[Year],0)),IF(Table34[Country]=B2946,Table34[Year],"")))),"",INDEX(Table34[Out-of-school children (%) - primary],MATCH(MAX(IF(Table34[Country]=B2946,Table34[Year],0)),IF(Table34[Country]=B2946,Table34[Year],"")))*100))</f>
        <v>49.3416</v>
      </c>
      <c r="M2946" s="4">
        <f t="shared" si="97"/>
        <v>31.300599999999999</v>
      </c>
    </row>
    <row r="2947" spans="1:13" ht="20.399999999999999" x14ac:dyDescent="0.25">
      <c r="A2947" s="2" t="s">
        <v>3</v>
      </c>
      <c r="B2947" s="2" t="s">
        <v>38</v>
      </c>
      <c r="C2947" s="3">
        <v>5.0845500000000001</v>
      </c>
      <c r="D2947" s="3">
        <v>6.4609899999999998</v>
      </c>
      <c r="E2947" s="3">
        <v>6.9742499999999996</v>
      </c>
      <c r="F2947" s="3">
        <v>7.5190900000000003</v>
      </c>
      <c r="G2947" s="3">
        <v>6.9937399999999998</v>
      </c>
      <c r="H2947" s="3">
        <v>5.7146299999999997</v>
      </c>
      <c r="I2947" s="3"/>
      <c r="J2947" s="3">
        <f t="shared" si="96"/>
        <v>5.7146299999999997</v>
      </c>
      <c r="K2947" s="3" t="str">
        <f t="array" ref="K2947">INDEX($J$3:$J$4464,MATCH(B2947&amp;"Rate of out-of-school children of primary school age, female (household survey data) (%)",$B$3:$B$4464&amp;$A$3:$A$4464,0))</f>
        <v/>
      </c>
      <c r="L2947" s="3">
        <f t="array" ref="L2947">(IF(ISERROR(INDEX(Table34[Out-of-school children (%) - primary],MATCH(MAX(IF(Table34[Country]=B2947,Table34[Year],0)),IF(Table34[Country]=B2947,Table34[Year],"")))),"",INDEX(Table34[Out-of-school children (%) - primary],MATCH(MAX(IF(Table34[Country]=B2947,Table34[Year],0)),IF(Table34[Country]=B2947,Table34[Year],"")))*100))</f>
        <v>0.55925000000000002</v>
      </c>
      <c r="M2947" s="3">
        <f t="shared" si="97"/>
        <v>5.7146299999999997</v>
      </c>
    </row>
    <row r="2948" spans="1:13" ht="20.399999999999999" x14ac:dyDescent="0.25">
      <c r="A2948" s="2" t="s">
        <v>3</v>
      </c>
      <c r="B2948" s="2" t="s">
        <v>39</v>
      </c>
      <c r="C2948" s="4"/>
      <c r="D2948" s="4"/>
      <c r="E2948" s="4"/>
      <c r="F2948" s="4"/>
      <c r="G2948" s="4"/>
      <c r="H2948" s="4"/>
      <c r="I2948" s="4"/>
      <c r="J2948" s="4" t="str">
        <f t="shared" si="96"/>
        <v/>
      </c>
      <c r="K2948" s="4" t="str">
        <f t="array" ref="K2948">INDEX($J$3:$J$4464,MATCH(B2948&amp;"Rate of out-of-school children of primary school age, female (household survey data) (%)",$B$3:$B$4464&amp;$A$3:$A$4464,0))</f>
        <v/>
      </c>
      <c r="L2948" s="4">
        <f t="array" ref="L2948">(IF(ISERROR(INDEX(Table34[Out-of-school children (%) - primary],MATCH(MAX(IF(Table34[Country]=B2948,Table34[Year],0)),IF(Table34[Country]=B2948,Table34[Year],"")))),"",INDEX(Table34[Out-of-school children (%) - primary],MATCH(MAX(IF(Table34[Country]=B2948,Table34[Year],0)),IF(Table34[Country]=B2948,Table34[Year],"")))*100))</f>
        <v>4.2940800000000001</v>
      </c>
      <c r="M2948" s="4">
        <f t="shared" si="97"/>
        <v>4.2940800000000001</v>
      </c>
    </row>
    <row r="2949" spans="1:13" ht="20.399999999999999" x14ac:dyDescent="0.25">
      <c r="A2949" s="2" t="s">
        <v>3</v>
      </c>
      <c r="B2949" s="2" t="s">
        <v>40</v>
      </c>
      <c r="C2949" s="3">
        <v>2.9590700000000001</v>
      </c>
      <c r="D2949" s="3">
        <v>2.76525</v>
      </c>
      <c r="E2949" s="3">
        <v>5.6858500000000003</v>
      </c>
      <c r="F2949" s="3">
        <v>6.8152499999999998</v>
      </c>
      <c r="G2949" s="3">
        <v>7.5324499999999999</v>
      </c>
      <c r="H2949" s="3">
        <v>6.5558100000000001</v>
      </c>
      <c r="I2949" s="3"/>
      <c r="J2949" s="3">
        <f t="shared" si="96"/>
        <v>6.5558100000000001</v>
      </c>
      <c r="K2949" s="3">
        <f t="array" ref="K2949">INDEX($J$3:$J$4464,MATCH(B2949&amp;"Rate of out-of-school children of primary school age, female (household survey data) (%)",$B$3:$B$4464&amp;$A$3:$A$4464,0))</f>
        <v>7.9905999999999997</v>
      </c>
      <c r="L2949" s="3">
        <f t="array" ref="L2949">(IF(ISERROR(INDEX(Table34[Out-of-school children (%) - primary],MATCH(MAX(IF(Table34[Country]=B2949,Table34[Year],0)),IF(Table34[Country]=B2949,Table34[Year],"")))),"",INDEX(Table34[Out-of-school children (%) - primary],MATCH(MAX(IF(Table34[Country]=B2949,Table34[Year],0)),IF(Table34[Country]=B2949,Table34[Year],"")))*100))</f>
        <v>2.5390299999999999</v>
      </c>
      <c r="M2949" s="3">
        <f t="shared" si="97"/>
        <v>6.5558100000000001</v>
      </c>
    </row>
    <row r="2950" spans="1:13" ht="20.399999999999999" x14ac:dyDescent="0.25">
      <c r="A2950" s="2" t="s">
        <v>3</v>
      </c>
      <c r="B2950" s="2" t="s">
        <v>41</v>
      </c>
      <c r="C2950" s="4"/>
      <c r="D2950" s="4"/>
      <c r="E2950" s="4"/>
      <c r="F2950" s="4">
        <v>17.039059999999999</v>
      </c>
      <c r="G2950" s="4">
        <v>20.115790000000001</v>
      </c>
      <c r="H2950" s="4"/>
      <c r="I2950" s="4"/>
      <c r="J2950" s="4">
        <f t="shared" si="96"/>
        <v>20.115790000000001</v>
      </c>
      <c r="K2950" s="4" t="str">
        <f t="array" ref="K2950">INDEX($J$3:$J$4464,MATCH(B2950&amp;"Rate of out-of-school children of primary school age, female (household survey data) (%)",$B$3:$B$4464&amp;$A$3:$A$4464,0))</f>
        <v/>
      </c>
      <c r="L2950" s="4">
        <f t="array" ref="L2950">(IF(ISERROR(INDEX(Table34[Out-of-school children (%) - primary],MATCH(MAX(IF(Table34[Country]=B2950,Table34[Year],0)),IF(Table34[Country]=B2950,Table34[Year],"")))),"",INDEX(Table34[Out-of-school children (%) - primary],MATCH(MAX(IF(Table34[Country]=B2950,Table34[Year],0)),IF(Table34[Country]=B2950,Table34[Year],"")))*100))</f>
        <v>18.269389999999998</v>
      </c>
      <c r="M2950" s="4">
        <f t="shared" si="97"/>
        <v>20.115790000000001</v>
      </c>
    </row>
    <row r="2951" spans="1:13" ht="20.399999999999999" x14ac:dyDescent="0.25">
      <c r="A2951" s="2" t="s">
        <v>3</v>
      </c>
      <c r="B2951" s="2" t="s">
        <v>42</v>
      </c>
      <c r="C2951" s="3">
        <v>12.39011</v>
      </c>
      <c r="D2951" s="3"/>
      <c r="E2951" s="3">
        <v>3.2386400000000002</v>
      </c>
      <c r="F2951" s="3"/>
      <c r="G2951" s="3"/>
      <c r="H2951" s="3"/>
      <c r="I2951" s="3"/>
      <c r="J2951" s="3">
        <f t="shared" si="96"/>
        <v>3.2386400000000002</v>
      </c>
      <c r="K2951" s="3">
        <f t="array" ref="K2951">INDEX($J$3:$J$4464,MATCH(B2951&amp;"Rate of out-of-school children of primary school age, female (household survey data) (%)",$B$3:$B$4464&amp;$A$3:$A$4464,0))</f>
        <v>4.0858699999999999</v>
      </c>
      <c r="L2951" s="3">
        <f t="array" ref="L2951">(IF(ISERROR(INDEX(Table34[Out-of-school children (%) - primary],MATCH(MAX(IF(Table34[Country]=B2951,Table34[Year],0)),IF(Table34[Country]=B2951,Table34[Year],"")))),"",INDEX(Table34[Out-of-school children (%) - primary],MATCH(MAX(IF(Table34[Country]=B2951,Table34[Year],0)),IF(Table34[Country]=B2951,Table34[Year],"")))*100))</f>
        <v>3.96407</v>
      </c>
      <c r="M2951" s="3">
        <f t="shared" si="97"/>
        <v>3.2386400000000002</v>
      </c>
    </row>
    <row r="2952" spans="1:13" ht="20.399999999999999" x14ac:dyDescent="0.25">
      <c r="A2952" s="2" t="s">
        <v>3</v>
      </c>
      <c r="B2952" s="2" t="s">
        <v>43</v>
      </c>
      <c r="C2952" s="4"/>
      <c r="D2952" s="4">
        <v>0.44012000000000001</v>
      </c>
      <c r="E2952" s="4">
        <v>0.39100000000000001</v>
      </c>
      <c r="F2952" s="4">
        <v>1.3163499999999999</v>
      </c>
      <c r="G2952" s="4">
        <v>3.6425399999999999</v>
      </c>
      <c r="H2952" s="4">
        <v>3.5220600000000002</v>
      </c>
      <c r="I2952" s="4"/>
      <c r="J2952" s="4">
        <f t="shared" si="96"/>
        <v>3.5220600000000002</v>
      </c>
      <c r="K2952" s="4">
        <f t="array" ref="K2952">INDEX($J$3:$J$4464,MATCH(B2952&amp;"Rate of out-of-school children of primary school age, female (household survey data) (%)",$B$3:$B$4464&amp;$A$3:$A$4464,0))</f>
        <v>6.1148600000000002</v>
      </c>
      <c r="L2952" s="4">
        <f t="array" ref="L2952">(IF(ISERROR(INDEX(Table34[Out-of-school children (%) - primary],MATCH(MAX(IF(Table34[Country]=B2952,Table34[Year],0)),IF(Table34[Country]=B2952,Table34[Year],"")))),"",INDEX(Table34[Out-of-school children (%) - primary],MATCH(MAX(IF(Table34[Country]=B2952,Table34[Year],0)),IF(Table34[Country]=B2952,Table34[Year],"")))*100))</f>
        <v>1.8769399999999998</v>
      </c>
      <c r="M2952" s="4">
        <f t="shared" si="97"/>
        <v>3.5220600000000002</v>
      </c>
    </row>
    <row r="2953" spans="1:13" ht="20.399999999999999" x14ac:dyDescent="0.25">
      <c r="A2953" s="2" t="s">
        <v>3</v>
      </c>
      <c r="B2953" s="2" t="s">
        <v>44</v>
      </c>
      <c r="C2953" s="3"/>
      <c r="D2953" s="3"/>
      <c r="E2953" s="3"/>
      <c r="F2953" s="3">
        <v>32.326120000000003</v>
      </c>
      <c r="G2953" s="3">
        <v>29.221109999999999</v>
      </c>
      <c r="H2953" s="3">
        <v>25.2883</v>
      </c>
      <c r="I2953" s="3"/>
      <c r="J2953" s="3">
        <f t="shared" si="96"/>
        <v>25.2883</v>
      </c>
      <c r="K2953" s="3">
        <f t="array" ref="K2953">INDEX($J$3:$J$4464,MATCH(B2953&amp;"Rate of out-of-school children of primary school age, female (household survey data) (%)",$B$3:$B$4464&amp;$A$3:$A$4464,0))</f>
        <v>33.901299999999999</v>
      </c>
      <c r="L2953" s="3">
        <f t="array" ref="L2953">(IF(ISERROR(INDEX(Table34[Out-of-school children (%) - primary],MATCH(MAX(IF(Table34[Country]=B2953,Table34[Year],0)),IF(Table34[Country]=B2953,Table34[Year],"")))),"",INDEX(Table34[Out-of-school children (%) - primary],MATCH(MAX(IF(Table34[Country]=B2953,Table34[Year],0)),IF(Table34[Country]=B2953,Table34[Year],"")))*100))</f>
        <v>29.770700000000001</v>
      </c>
      <c r="M2953" s="3">
        <f t="shared" si="97"/>
        <v>25.2883</v>
      </c>
    </row>
    <row r="2954" spans="1:13" ht="20.399999999999999" x14ac:dyDescent="0.25">
      <c r="A2954" s="2" t="s">
        <v>3</v>
      </c>
      <c r="B2954" s="2" t="s">
        <v>45</v>
      </c>
      <c r="C2954" s="4">
        <v>4.2248599999999996</v>
      </c>
      <c r="D2954" s="4">
        <v>1.97079</v>
      </c>
      <c r="E2954" s="4">
        <v>0.44322</v>
      </c>
      <c r="F2954" s="4">
        <v>0.34116000000000002</v>
      </c>
      <c r="G2954" s="4">
        <v>0.34171000000000001</v>
      </c>
      <c r="H2954" s="4">
        <v>0.34411000000000003</v>
      </c>
      <c r="I2954" s="4"/>
      <c r="J2954" s="4">
        <f t="shared" si="96"/>
        <v>0.34411000000000003</v>
      </c>
      <c r="K2954" s="4" t="str">
        <f t="array" ref="K2954">INDEX($J$3:$J$4464,MATCH(B2954&amp;"Rate of out-of-school children of primary school age, female (household survey data) (%)",$B$3:$B$4464&amp;$A$3:$A$4464,0))</f>
        <v/>
      </c>
      <c r="L2954" s="4" t="str">
        <f t="array" ref="L2954">(IF(ISBLANK(INDEX(Table34[Out-of-school children (%) - primary],MATCH(MAX(IF(Table34[Country]=B2954,Table34[Year],0)),IF(Table34[Country]=B2954,Table34[Year],"")))),"",INDEX(Table34[Out-of-school children (%) - primary],MATCH(MAX(IF(Table34[Country]=B2954,Table34[Year],0)),IF(Table34[Country]=B2954,Table34[Year],"")))*100))</f>
        <v/>
      </c>
      <c r="M2954" s="4">
        <f t="shared" si="97"/>
        <v>0.34411000000000003</v>
      </c>
    </row>
    <row r="2955" spans="1:13" ht="20.399999999999999" x14ac:dyDescent="0.25">
      <c r="A2955" s="2" t="s">
        <v>3</v>
      </c>
      <c r="B2955" s="2" t="s">
        <v>46</v>
      </c>
      <c r="C2955" s="3"/>
      <c r="D2955" s="3">
        <v>1.05799</v>
      </c>
      <c r="E2955" s="3">
        <v>2.61625</v>
      </c>
      <c r="F2955" s="3">
        <v>3.3720699999999999</v>
      </c>
      <c r="G2955" s="3">
        <v>6.3921200000000002</v>
      </c>
      <c r="H2955" s="3">
        <v>7.6249500000000001</v>
      </c>
      <c r="I2955" s="3"/>
      <c r="J2955" s="3">
        <f t="shared" si="96"/>
        <v>7.6249500000000001</v>
      </c>
      <c r="K2955" s="3" t="str">
        <f t="array" ref="K2955">INDEX($J$3:$J$4464,MATCH(B2955&amp;"Rate of out-of-school children of primary school age, female (household survey data) (%)",$B$3:$B$4464&amp;$A$3:$A$4464,0))</f>
        <v/>
      </c>
      <c r="L2955" s="3" t="str">
        <f t="array" ref="L2955">(IF(ISERROR(INDEX(Table34[Out-of-school children (%) - primary],MATCH(MAX(IF(Table34[Country]=B2955,Table34[Year],0)),IF(Table34[Country]=B2955,Table34[Year],"")))),"",INDEX(Table34[Out-of-school children (%) - primary],MATCH(MAX(IF(Table34[Country]=B2955,Table34[Year],0)),IF(Table34[Country]=B2955,Table34[Year],"")))*100))</f>
        <v/>
      </c>
      <c r="M2955" s="3">
        <f t="shared" si="97"/>
        <v>7.6249500000000001</v>
      </c>
    </row>
    <row r="2956" spans="1:13" ht="20.399999999999999" x14ac:dyDescent="0.25">
      <c r="A2956" s="2" t="s">
        <v>3</v>
      </c>
      <c r="B2956" s="2" t="s">
        <v>47</v>
      </c>
      <c r="C2956" s="4">
        <v>0.53519000000000005</v>
      </c>
      <c r="D2956" s="4">
        <v>0.7571</v>
      </c>
      <c r="E2956" s="4">
        <v>1.6544000000000001</v>
      </c>
      <c r="F2956" s="4">
        <v>2.0669499999999998</v>
      </c>
      <c r="G2956" s="4">
        <v>2.2073900000000002</v>
      </c>
      <c r="H2956" s="4">
        <v>1.8408899999999999</v>
      </c>
      <c r="I2956" s="4"/>
      <c r="J2956" s="4">
        <f t="shared" si="96"/>
        <v>1.8408899999999999</v>
      </c>
      <c r="K2956" s="4" t="str">
        <f t="array" ref="K2956">INDEX($J$3:$J$4464,MATCH(B2956&amp;"Rate of out-of-school children of primary school age, female (household survey data) (%)",$B$3:$B$4464&amp;$A$3:$A$4464,0))</f>
        <v/>
      </c>
      <c r="L2956" s="4" t="str">
        <f t="array" ref="L2956">(IF(ISBLANK(INDEX(Table34[Out-of-school children (%) - primary],MATCH(MAX(IF(Table34[Country]=B2956,Table34[Year],0)),IF(Table34[Country]=B2956,Table34[Year],"")))),"",INDEX(Table34[Out-of-school children (%) - primary],MATCH(MAX(IF(Table34[Country]=B2956,Table34[Year],0)),IF(Table34[Country]=B2956,Table34[Year],"")))*100))</f>
        <v/>
      </c>
      <c r="M2956" s="4">
        <f t="shared" si="97"/>
        <v>1.8408899999999999</v>
      </c>
    </row>
    <row r="2957" spans="1:13" ht="20.399999999999999" x14ac:dyDescent="0.25">
      <c r="A2957" s="2" t="s">
        <v>3</v>
      </c>
      <c r="B2957" s="2" t="s">
        <v>48</v>
      </c>
      <c r="C2957" s="3"/>
      <c r="D2957" s="3"/>
      <c r="E2957" s="3"/>
      <c r="F2957" s="3"/>
      <c r="G2957" s="3"/>
      <c r="H2957" s="3"/>
      <c r="I2957" s="3"/>
      <c r="J2957" s="3" t="str">
        <f t="shared" si="96"/>
        <v/>
      </c>
      <c r="K2957" s="3" t="str">
        <f t="array" ref="K2957">INDEX($J$3:$J$4464,MATCH(B2957&amp;"Rate of out-of-school children of primary school age, female (household survey data) (%)",$B$3:$B$4464&amp;$A$3:$A$4464,0))</f>
        <v/>
      </c>
      <c r="L2957" s="3" t="str">
        <f t="array" ref="L2957">(IF(ISBLANK(INDEX(Table34[Out-of-school children (%) - primary],MATCH(MAX(IF(Table34[Country]=B2957,Table34[Year],0)),IF(Table34[Country]=B2957,Table34[Year],"")))),"",INDEX(Table34[Out-of-school children (%) - primary],MATCH(MAX(IF(Table34[Country]=B2957,Table34[Year],0)),IF(Table34[Country]=B2957,Table34[Year],"")))*100))</f>
        <v/>
      </c>
      <c r="M2957" s="3" t="str">
        <f t="shared" si="97"/>
        <v/>
      </c>
    </row>
    <row r="2958" spans="1:13" ht="20.399999999999999" x14ac:dyDescent="0.25">
      <c r="A2958" s="2" t="s">
        <v>3</v>
      </c>
      <c r="B2958" s="2" t="s">
        <v>49</v>
      </c>
      <c r="C2958" s="4"/>
      <c r="D2958" s="4"/>
      <c r="E2958" s="4"/>
      <c r="F2958" s="4"/>
      <c r="G2958" s="4"/>
      <c r="H2958" s="4">
        <v>3.2900299999999998</v>
      </c>
      <c r="I2958" s="4"/>
      <c r="J2958" s="4">
        <f t="shared" si="96"/>
        <v>3.2900299999999998</v>
      </c>
      <c r="K2958" s="4" t="str">
        <f t="array" ref="K2958">INDEX($J$3:$J$4464,MATCH(B2958&amp;"Rate of out-of-school children of primary school age, female (household survey data) (%)",$B$3:$B$4464&amp;$A$3:$A$4464,0))</f>
        <v/>
      </c>
      <c r="L2958" s="4" t="str">
        <f t="array" ref="L2958">(IF(ISERROR(INDEX(Table34[Out-of-school children (%) - primary],MATCH(MAX(IF(Table34[Country]=B2958,Table34[Year],0)),IF(Table34[Country]=B2958,Table34[Year],"")))),"",INDEX(Table34[Out-of-school children (%) - primary],MATCH(MAX(IF(Table34[Country]=B2958,Table34[Year],0)),IF(Table34[Country]=B2958,Table34[Year],"")))*100))</f>
        <v/>
      </c>
      <c r="M2958" s="4">
        <f t="shared" si="97"/>
        <v>3.2900299999999998</v>
      </c>
    </row>
    <row r="2959" spans="1:13" ht="20.399999999999999" x14ac:dyDescent="0.25">
      <c r="A2959" s="2" t="s">
        <v>3</v>
      </c>
      <c r="B2959" s="2" t="s">
        <v>50</v>
      </c>
      <c r="C2959" s="3"/>
      <c r="D2959" s="3"/>
      <c r="E2959" s="3"/>
      <c r="F2959" s="3"/>
      <c r="G2959" s="3"/>
      <c r="H2959" s="3"/>
      <c r="I2959" s="3"/>
      <c r="J2959" s="3" t="str">
        <f t="shared" si="96"/>
        <v/>
      </c>
      <c r="K2959" s="3">
        <f t="array" ref="K2959">INDEX($J$3:$J$4464,MATCH(B2959&amp;"Rate of out-of-school children of primary school age, female (household survey data) (%)",$B$3:$B$4464&amp;$A$3:$A$4464,0))</f>
        <v>14.50751</v>
      </c>
      <c r="L2959" s="3">
        <f t="array" ref="L2959">(IF(ISERROR(INDEX(Table34[Out-of-school children (%) - primary],MATCH(MAX(IF(Table34[Country]=B2959,Table34[Year],0)),IF(Table34[Country]=B2959,Table34[Year],"")))),"",INDEX(Table34[Out-of-school children (%) - primary],MATCH(MAX(IF(Table34[Country]=B2959,Table34[Year],0)),IF(Table34[Country]=B2959,Table34[Year],"")))*100))</f>
        <v>21.590250000000001</v>
      </c>
      <c r="M2959" s="3">
        <f t="shared" si="97"/>
        <v>14.50751</v>
      </c>
    </row>
    <row r="2960" spans="1:13" ht="20.399999999999999" x14ac:dyDescent="0.25">
      <c r="A2960" s="2" t="s">
        <v>3</v>
      </c>
      <c r="B2960" s="2" t="s">
        <v>51</v>
      </c>
      <c r="C2960" s="4">
        <v>2.60886</v>
      </c>
      <c r="D2960" s="4">
        <v>1.63625</v>
      </c>
      <c r="E2960" s="4">
        <v>1.2555499999999999</v>
      </c>
      <c r="F2960" s="4">
        <v>0.98536000000000001</v>
      </c>
      <c r="G2960" s="4">
        <v>1.30538</v>
      </c>
      <c r="H2960" s="4">
        <v>1.16452</v>
      </c>
      <c r="I2960" s="4"/>
      <c r="J2960" s="4">
        <f t="shared" si="96"/>
        <v>1.16452</v>
      </c>
      <c r="K2960" s="4" t="str">
        <f t="array" ref="K2960">INDEX($J$3:$J$4464,MATCH(B2960&amp;"Rate of out-of-school children of primary school age, female (household survey data) (%)",$B$3:$B$4464&amp;$A$3:$A$4464,0))</f>
        <v/>
      </c>
      <c r="L2960" s="4" t="str">
        <f t="array" ref="L2960">(IF(ISBLANK(INDEX(Table34[Out-of-school children (%) - primary],MATCH(MAX(IF(Table34[Country]=B2960,Table34[Year],0)),IF(Table34[Country]=B2960,Table34[Year],"")))),"",INDEX(Table34[Out-of-school children (%) - primary],MATCH(MAX(IF(Table34[Country]=B2960,Table34[Year],0)),IF(Table34[Country]=B2960,Table34[Year],"")))*100))</f>
        <v/>
      </c>
      <c r="M2960" s="4">
        <f t="shared" si="97"/>
        <v>1.16452</v>
      </c>
    </row>
    <row r="2961" spans="1:13" ht="20.399999999999999" x14ac:dyDescent="0.25">
      <c r="A2961" s="2" t="s">
        <v>3</v>
      </c>
      <c r="B2961" s="2" t="s">
        <v>52</v>
      </c>
      <c r="C2961" s="3"/>
      <c r="D2961" s="3">
        <v>45.381349999999998</v>
      </c>
      <c r="E2961" s="3"/>
      <c r="F2961" s="3">
        <v>46.30359</v>
      </c>
      <c r="G2961" s="3">
        <v>40.095030000000001</v>
      </c>
      <c r="H2961" s="3">
        <v>46.022950000000002</v>
      </c>
      <c r="I2961" s="3"/>
      <c r="J2961" s="3">
        <f t="shared" si="96"/>
        <v>46.022950000000002</v>
      </c>
      <c r="K2961" s="3" t="str">
        <f t="array" ref="K2961">INDEX($J$3:$J$4464,MATCH(B2961&amp;"Rate of out-of-school children of primary school age, female (household survey data) (%)",$B$3:$B$4464&amp;$A$3:$A$4464,0))</f>
        <v/>
      </c>
      <c r="L2961" s="3" t="str">
        <f t="array" ref="L2961">(IF(ISERROR(INDEX(Table34[Out-of-school children (%) - primary],MATCH(MAX(IF(Table34[Country]=B2961,Table34[Year],0)),IF(Table34[Country]=B2961,Table34[Year],"")))),"",INDEX(Table34[Out-of-school children (%) - primary],MATCH(MAX(IF(Table34[Country]=B2961,Table34[Year],0)),IF(Table34[Country]=B2961,Table34[Year],"")))*100))</f>
        <v/>
      </c>
      <c r="M2961" s="3">
        <f t="shared" si="97"/>
        <v>46.022950000000002</v>
      </c>
    </row>
    <row r="2962" spans="1:13" ht="20.399999999999999" x14ac:dyDescent="0.25">
      <c r="A2962" s="2" t="s">
        <v>3</v>
      </c>
      <c r="B2962" s="2" t="s">
        <v>53</v>
      </c>
      <c r="C2962" s="4"/>
      <c r="D2962" s="4"/>
      <c r="E2962" s="4"/>
      <c r="F2962" s="4"/>
      <c r="G2962" s="4"/>
      <c r="H2962" s="4"/>
      <c r="I2962" s="4"/>
      <c r="J2962" s="4" t="str">
        <f t="shared" si="96"/>
        <v/>
      </c>
      <c r="K2962" s="4" t="str">
        <f t="array" ref="K2962">INDEX($J$3:$J$4464,MATCH(B2962&amp;"Rate of out-of-school children of primary school age, female (household survey data) (%)",$B$3:$B$4464&amp;$A$3:$A$4464,0))</f>
        <v/>
      </c>
      <c r="L2962" s="4" t="str">
        <f t="array" ref="L2962">(IF(ISERROR(INDEX(Table34[Out-of-school children (%) - primary],MATCH(MAX(IF(Table34[Country]=B2962,Table34[Year],0)),IF(Table34[Country]=B2962,Table34[Year],"")))),"",INDEX(Table34[Out-of-school children (%) - primary],MATCH(MAX(IF(Table34[Country]=B2962,Table34[Year],0)),IF(Table34[Country]=B2962,Table34[Year],"")))*100))</f>
        <v/>
      </c>
      <c r="M2962" s="4" t="str">
        <f t="shared" si="97"/>
        <v/>
      </c>
    </row>
    <row r="2963" spans="1:13" ht="20.399999999999999" x14ac:dyDescent="0.25">
      <c r="A2963" s="2" t="s">
        <v>3</v>
      </c>
      <c r="B2963" s="2" t="s">
        <v>54</v>
      </c>
      <c r="C2963" s="3">
        <v>10.45661</v>
      </c>
      <c r="D2963" s="3">
        <v>9.9551700000000007</v>
      </c>
      <c r="E2963" s="3">
        <v>11.65751</v>
      </c>
      <c r="F2963" s="3">
        <v>12.50578</v>
      </c>
      <c r="G2963" s="3">
        <v>14.65591</v>
      </c>
      <c r="H2963" s="3">
        <v>11.6784</v>
      </c>
      <c r="I2963" s="3"/>
      <c r="J2963" s="3">
        <f t="shared" si="96"/>
        <v>11.6784</v>
      </c>
      <c r="K2963" s="3">
        <f t="array" ref="K2963">INDEX($J$3:$J$4464,MATCH(B2963&amp;"Rate of out-of-school children of primary school age, female (household survey data) (%)",$B$3:$B$4464&amp;$A$3:$A$4464,0))</f>
        <v>3.3094800000000002</v>
      </c>
      <c r="L2963" s="3">
        <f t="array" ref="L2963">(IF(ISERROR(INDEX(Table34[Out-of-school children (%) - primary],MATCH(MAX(IF(Table34[Country]=B2963,Table34[Year],0)),IF(Table34[Country]=B2963,Table34[Year],"")))),"",INDEX(Table34[Out-of-school children (%) - primary],MATCH(MAX(IF(Table34[Country]=B2963,Table34[Year],0)),IF(Table34[Country]=B2963,Table34[Year],"")))*100))</f>
        <v>3.1132499999999999</v>
      </c>
      <c r="M2963" s="3">
        <f t="shared" si="97"/>
        <v>11.6784</v>
      </c>
    </row>
    <row r="2964" spans="1:13" ht="20.399999999999999" x14ac:dyDescent="0.25">
      <c r="A2964" s="2" t="s">
        <v>3</v>
      </c>
      <c r="B2964" s="2" t="s">
        <v>55</v>
      </c>
      <c r="C2964" s="4">
        <v>2.3041100000000001</v>
      </c>
      <c r="D2964" s="4"/>
      <c r="E2964" s="4"/>
      <c r="F2964" s="4">
        <v>2.3419099999999999</v>
      </c>
      <c r="G2964" s="4">
        <v>0.92227999999999999</v>
      </c>
      <c r="H2964" s="4">
        <v>1.0419799999999999</v>
      </c>
      <c r="I2964" s="4">
        <v>0.82982</v>
      </c>
      <c r="J2964" s="4">
        <f t="shared" si="96"/>
        <v>0.82982</v>
      </c>
      <c r="K2964" s="4" t="str">
        <f t="array" ref="K2964">INDEX($J$3:$J$4464,MATCH(B2964&amp;"Rate of out-of-school children of primary school age, female (household survey data) (%)",$B$3:$B$4464&amp;$A$3:$A$4464,0))</f>
        <v/>
      </c>
      <c r="L2964" s="4">
        <f t="array" ref="L2964">(IF(ISERROR(INDEX(Table34[Out-of-school children (%) - primary],MATCH(MAX(IF(Table34[Country]=B2964,Table34[Year],0)),IF(Table34[Country]=B2964,Table34[Year],"")))),"",INDEX(Table34[Out-of-school children (%) - primary],MATCH(MAX(IF(Table34[Country]=B2964,Table34[Year],0)),IF(Table34[Country]=B2964,Table34[Year],"")))*100))</f>
        <v>0.61809999999999998</v>
      </c>
      <c r="M2964" s="4">
        <f t="shared" si="97"/>
        <v>0.82982</v>
      </c>
    </row>
    <row r="2965" spans="1:13" ht="20.399999999999999" x14ac:dyDescent="0.25">
      <c r="A2965" s="2" t="s">
        <v>3</v>
      </c>
      <c r="B2965" s="2" t="s">
        <v>56</v>
      </c>
      <c r="C2965" s="3"/>
      <c r="D2965" s="3"/>
      <c r="E2965" s="3">
        <v>0.55808000000000002</v>
      </c>
      <c r="F2965" s="3"/>
      <c r="G2965" s="3">
        <v>0.63978000000000002</v>
      </c>
      <c r="H2965" s="3"/>
      <c r="I2965" s="3"/>
      <c r="J2965" s="3">
        <f t="shared" si="96"/>
        <v>0.63978000000000002</v>
      </c>
      <c r="K2965" s="3">
        <f t="array" ref="K2965">INDEX($J$3:$J$4464,MATCH(B2965&amp;"Rate of out-of-school children of primary school age, female (household survey data) (%)",$B$3:$B$4464&amp;$A$3:$A$4464,0))</f>
        <v>3.4744000000000002</v>
      </c>
      <c r="L2965" s="3">
        <f t="array" ref="L2965">(IF(ISERROR(INDEX(Table34[Out-of-school children (%) - primary],MATCH(MAX(IF(Table34[Country]=B2965,Table34[Year],0)),IF(Table34[Country]=B2965,Table34[Year],"")))),"",INDEX(Table34[Out-of-school children (%) - primary],MATCH(MAX(IF(Table34[Country]=B2965,Table34[Year],0)),IF(Table34[Country]=B2965,Table34[Year],"")))*100))</f>
        <v>3.3401899999999998</v>
      </c>
      <c r="M2965" s="3">
        <f t="shared" si="97"/>
        <v>0.63978000000000002</v>
      </c>
    </row>
    <row r="2966" spans="1:13" ht="20.399999999999999" x14ac:dyDescent="0.25">
      <c r="A2966" s="2" t="s">
        <v>3</v>
      </c>
      <c r="B2966" s="2" t="s">
        <v>57</v>
      </c>
      <c r="C2966" s="4">
        <v>3.7245699999999999</v>
      </c>
      <c r="D2966" s="4">
        <v>4.1242799999999997</v>
      </c>
      <c r="E2966" s="4">
        <v>4.3128500000000001</v>
      </c>
      <c r="F2966" s="4">
        <v>4.0330300000000001</v>
      </c>
      <c r="G2966" s="4">
        <v>5.5518000000000001</v>
      </c>
      <c r="H2966" s="4">
        <v>7.4587000000000003</v>
      </c>
      <c r="I2966" s="4"/>
      <c r="J2966" s="4">
        <f t="shared" si="96"/>
        <v>7.4587000000000003</v>
      </c>
      <c r="K2966" s="4" t="str">
        <f t="array" ref="K2966">INDEX($J$3:$J$4464,MATCH(B2966&amp;"Rate of out-of-school children of primary school age, female (household survey data) (%)",$B$3:$B$4464&amp;$A$3:$A$4464,0))</f>
        <v/>
      </c>
      <c r="L2966" s="4" t="str">
        <f t="array" ref="L2966">(IF(ISERROR(INDEX(Table34[Out-of-school children (%) - primary],MATCH(MAX(IF(Table34[Country]=B2966,Table34[Year],0)),IF(Table34[Country]=B2966,Table34[Year],"")))),"",INDEX(Table34[Out-of-school children (%) - primary],MATCH(MAX(IF(Table34[Country]=B2966,Table34[Year],0)),IF(Table34[Country]=B2966,Table34[Year],"")))*100))</f>
        <v/>
      </c>
      <c r="M2966" s="4">
        <f t="shared" si="97"/>
        <v>7.4587000000000003</v>
      </c>
    </row>
    <row r="2967" spans="1:13" ht="20.399999999999999" x14ac:dyDescent="0.25">
      <c r="A2967" s="2" t="s">
        <v>3</v>
      </c>
      <c r="B2967" s="2" t="s">
        <v>58</v>
      </c>
      <c r="C2967" s="3">
        <v>47.146520000000002</v>
      </c>
      <c r="D2967" s="3">
        <v>44.66489</v>
      </c>
      <c r="E2967" s="3">
        <v>42.125680000000003</v>
      </c>
      <c r="F2967" s="3"/>
      <c r="G2967" s="3"/>
      <c r="H2967" s="3">
        <v>43.013379999999998</v>
      </c>
      <c r="I2967" s="3"/>
      <c r="J2967" s="3">
        <f t="shared" si="96"/>
        <v>43.013379999999998</v>
      </c>
      <c r="K2967" s="3" t="str">
        <f t="array" ref="K2967">INDEX($J$3:$J$4464,MATCH(B2967&amp;"Rate of out-of-school children of primary school age, female (household survey data) (%)",$B$3:$B$4464&amp;$A$3:$A$4464,0))</f>
        <v/>
      </c>
      <c r="L2967" s="3" t="str">
        <f t="array" ref="L2967">(IF(ISERROR(INDEX(Table34[Out-of-school children (%) - primary],MATCH(MAX(IF(Table34[Country]=B2967,Table34[Year],0)),IF(Table34[Country]=B2967,Table34[Year],"")))),"",INDEX(Table34[Out-of-school children (%) - primary],MATCH(MAX(IF(Table34[Country]=B2967,Table34[Year],0)),IF(Table34[Country]=B2967,Table34[Year],"")))*100))</f>
        <v/>
      </c>
      <c r="M2967" s="3">
        <f t="shared" si="97"/>
        <v>43.013379999999998</v>
      </c>
    </row>
    <row r="2968" spans="1:13" ht="20.399999999999999" x14ac:dyDescent="0.25">
      <c r="A2968" s="2" t="s">
        <v>3</v>
      </c>
      <c r="B2968" s="2" t="s">
        <v>59</v>
      </c>
      <c r="C2968" s="4">
        <v>63.947330000000001</v>
      </c>
      <c r="D2968" s="4">
        <v>62.01746</v>
      </c>
      <c r="E2968" s="4">
        <v>60.132210000000001</v>
      </c>
      <c r="F2968" s="4">
        <v>61.537979999999997</v>
      </c>
      <c r="G2968" s="4">
        <v>61.432459999999999</v>
      </c>
      <c r="H2968" s="4">
        <v>62.719430000000003</v>
      </c>
      <c r="I2968" s="4"/>
      <c r="J2968" s="4">
        <f t="shared" si="96"/>
        <v>62.719430000000003</v>
      </c>
      <c r="K2968" s="4" t="str">
        <f t="array" ref="K2968">INDEX($J$3:$J$4464,MATCH(B2968&amp;"Rate of out-of-school children of primary school age, female (household survey data) (%)",$B$3:$B$4464&amp;$A$3:$A$4464,0))</f>
        <v/>
      </c>
      <c r="L2968" s="4" t="str">
        <f t="array" ref="L2968">(IF(ISERROR(INDEX(Table34[Out-of-school children (%) - primary],MATCH(MAX(IF(Table34[Country]=B2968,Table34[Year],0)),IF(Table34[Country]=B2968,Table34[Year],"")))),"",INDEX(Table34[Out-of-school children (%) - primary],MATCH(MAX(IF(Table34[Country]=B2968,Table34[Year],0)),IF(Table34[Country]=B2968,Table34[Year],"")))*100))</f>
        <v/>
      </c>
      <c r="M2968" s="4">
        <f t="shared" si="97"/>
        <v>62.719430000000003</v>
      </c>
    </row>
    <row r="2969" spans="1:13" ht="20.399999999999999" x14ac:dyDescent="0.25">
      <c r="A2969" s="2" t="s">
        <v>3</v>
      </c>
      <c r="B2969" s="2" t="s">
        <v>60</v>
      </c>
      <c r="C2969" s="3">
        <v>1.39574</v>
      </c>
      <c r="D2969" s="3">
        <v>0.23282</v>
      </c>
      <c r="E2969" s="3">
        <v>0.18426000000000001</v>
      </c>
      <c r="F2969" s="3">
        <v>0.57118999999999998</v>
      </c>
      <c r="G2969" s="3">
        <v>4.0179600000000004</v>
      </c>
      <c r="H2969" s="3">
        <v>4.2778999999999998</v>
      </c>
      <c r="I2969" s="3"/>
      <c r="J2969" s="3">
        <f t="shared" si="96"/>
        <v>4.2778999999999998</v>
      </c>
      <c r="K2969" s="3" t="str">
        <f t="array" ref="K2969">INDEX($J$3:$J$4464,MATCH(B2969&amp;"Rate of out-of-school children of primary school age, female (household survey data) (%)",$B$3:$B$4464&amp;$A$3:$A$4464,0))</f>
        <v/>
      </c>
      <c r="L2969" s="3" t="str">
        <f t="array" ref="L2969">(IF(ISBLANK(INDEX(Table34[Out-of-school children (%) - primary],MATCH(MAX(IF(Table34[Country]=B2969,Table34[Year],0)),IF(Table34[Country]=B2969,Table34[Year],"")))),"",INDEX(Table34[Out-of-school children (%) - primary],MATCH(MAX(IF(Table34[Country]=B2969,Table34[Year],0)),IF(Table34[Country]=B2969,Table34[Year],"")))*100))</f>
        <v/>
      </c>
      <c r="M2969" s="3">
        <f t="shared" si="97"/>
        <v>4.2778999999999998</v>
      </c>
    </row>
    <row r="2970" spans="1:13" ht="20.399999999999999" x14ac:dyDescent="0.25">
      <c r="A2970" s="2" t="s">
        <v>3</v>
      </c>
      <c r="B2970" s="2" t="s">
        <v>61</v>
      </c>
      <c r="C2970" s="4">
        <v>27.476959999999998</v>
      </c>
      <c r="D2970" s="4">
        <v>23.797560000000001</v>
      </c>
      <c r="E2970" s="4">
        <v>22.481110000000001</v>
      </c>
      <c r="F2970" s="4"/>
      <c r="G2970" s="4">
        <v>16.405670000000001</v>
      </c>
      <c r="H2970" s="4">
        <v>17.013639999999999</v>
      </c>
      <c r="I2970" s="4"/>
      <c r="J2970" s="4">
        <f t="shared" si="96"/>
        <v>17.013639999999999</v>
      </c>
      <c r="K2970" s="4">
        <f t="array" ref="K2970">INDEX($J$3:$J$4464,MATCH(B2970&amp;"Rate of out-of-school children of primary school age, female (household survey data) (%)",$B$3:$B$4464&amp;$A$3:$A$4464,0))</f>
        <v>37.90401</v>
      </c>
      <c r="L2970" s="4">
        <f t="array" ref="L2970">(IF(ISERROR(INDEX(Table34[Out-of-school children (%) - primary],MATCH(MAX(IF(Table34[Country]=B2970,Table34[Year],0)),IF(Table34[Country]=B2970,Table34[Year],"")))),"",INDEX(Table34[Out-of-school children (%) - primary],MATCH(MAX(IF(Table34[Country]=B2970,Table34[Year],0)),IF(Table34[Country]=B2970,Table34[Year],"")))*100))</f>
        <v>29.771039999999999</v>
      </c>
      <c r="M2970" s="4">
        <f t="shared" si="97"/>
        <v>17.013639999999999</v>
      </c>
    </row>
    <row r="2971" spans="1:13" ht="20.399999999999999" x14ac:dyDescent="0.25">
      <c r="A2971" s="2" t="s">
        <v>3</v>
      </c>
      <c r="B2971" s="2" t="s">
        <v>62</v>
      </c>
      <c r="C2971" s="3"/>
      <c r="D2971" s="3"/>
      <c r="E2971" s="3"/>
      <c r="F2971" s="3">
        <v>1.6251</v>
      </c>
      <c r="G2971" s="3"/>
      <c r="H2971" s="3">
        <v>1.61025</v>
      </c>
      <c r="I2971" s="3"/>
      <c r="J2971" s="3">
        <f t="shared" si="96"/>
        <v>1.61025</v>
      </c>
      <c r="K2971" s="3" t="str">
        <f t="array" ref="K2971">INDEX($J$3:$J$4464,MATCH(B2971&amp;"Rate of out-of-school children of primary school age, female (household survey data) (%)",$B$3:$B$4464&amp;$A$3:$A$4464,0))</f>
        <v/>
      </c>
      <c r="L2971" s="3" t="str">
        <f t="array" ref="L2971">(IF(ISERROR(INDEX(Table34[Out-of-school children (%) - primary],MATCH(MAX(IF(Table34[Country]=B2971,Table34[Year],0)),IF(Table34[Country]=B2971,Table34[Year],"")))),"",INDEX(Table34[Out-of-school children (%) - primary],MATCH(MAX(IF(Table34[Country]=B2971,Table34[Year],0)),IF(Table34[Country]=B2971,Table34[Year],"")))*100))</f>
        <v/>
      </c>
      <c r="M2971" s="3">
        <f t="shared" si="97"/>
        <v>1.61025</v>
      </c>
    </row>
    <row r="2972" spans="1:13" ht="20.399999999999999" x14ac:dyDescent="0.25">
      <c r="A2972" s="2" t="s">
        <v>3</v>
      </c>
      <c r="B2972" s="2" t="s">
        <v>63</v>
      </c>
      <c r="C2972" s="4">
        <v>2.0179100000000001</v>
      </c>
      <c r="D2972" s="4">
        <v>1.7048700000000001</v>
      </c>
      <c r="E2972" s="4">
        <v>0.74546000000000001</v>
      </c>
      <c r="F2972" s="4">
        <v>0.19739000000000001</v>
      </c>
      <c r="G2972" s="4">
        <v>0.11552</v>
      </c>
      <c r="H2972" s="4">
        <v>0.11297</v>
      </c>
      <c r="I2972" s="4"/>
      <c r="J2972" s="4">
        <f t="shared" si="96"/>
        <v>0.11297</v>
      </c>
      <c r="K2972" s="4" t="str">
        <f t="array" ref="K2972">INDEX($J$3:$J$4464,MATCH(B2972&amp;"Rate of out-of-school children of primary school age, female (household survey data) (%)",$B$3:$B$4464&amp;$A$3:$A$4464,0))</f>
        <v/>
      </c>
      <c r="L2972" s="4" t="str">
        <f t="array" ref="L2972">(IF(ISBLANK(INDEX(Table34[Out-of-school children (%) - primary],MATCH(MAX(IF(Table34[Country]=B2972,Table34[Year],0)),IF(Table34[Country]=B2972,Table34[Year],"")))),"",INDEX(Table34[Out-of-school children (%) - primary],MATCH(MAX(IF(Table34[Country]=B2972,Table34[Year],0)),IF(Table34[Country]=B2972,Table34[Year],"")))*100))</f>
        <v/>
      </c>
      <c r="M2972" s="4">
        <f t="shared" si="97"/>
        <v>0.11297</v>
      </c>
    </row>
    <row r="2973" spans="1:13" ht="20.399999999999999" x14ac:dyDescent="0.25">
      <c r="A2973" s="2" t="s">
        <v>3</v>
      </c>
      <c r="B2973" s="2" t="s">
        <v>64</v>
      </c>
      <c r="C2973" s="3">
        <v>0.57072000000000001</v>
      </c>
      <c r="D2973" s="3">
        <v>0.53544000000000003</v>
      </c>
      <c r="E2973" s="3">
        <v>0.53281000000000001</v>
      </c>
      <c r="F2973" s="3">
        <v>0.36324000000000001</v>
      </c>
      <c r="G2973" s="3">
        <v>0.34739999999999999</v>
      </c>
      <c r="H2973" s="3"/>
      <c r="I2973" s="3"/>
      <c r="J2973" s="3">
        <f t="shared" si="96"/>
        <v>0.34739999999999999</v>
      </c>
      <c r="K2973" s="3" t="str">
        <f t="array" ref="K2973">INDEX($J$3:$J$4464,MATCH(B2973&amp;"Rate of out-of-school children of primary school age, female (household survey data) (%)",$B$3:$B$4464&amp;$A$3:$A$4464,0))</f>
        <v/>
      </c>
      <c r="L2973" s="3" t="str">
        <f t="array" ref="L2973">(IF(ISBLANK(INDEX(Table34[Out-of-school children (%) - primary],MATCH(MAX(IF(Table34[Country]=B2973,Table34[Year],0)),IF(Table34[Country]=B2973,Table34[Year],"")))),"",INDEX(Table34[Out-of-school children (%) - primary],MATCH(MAX(IF(Table34[Country]=B2973,Table34[Year],0)),IF(Table34[Country]=B2973,Table34[Year],"")))*100))</f>
        <v/>
      </c>
      <c r="M2973" s="3">
        <f t="shared" si="97"/>
        <v>0.34739999999999999</v>
      </c>
    </row>
    <row r="2974" spans="1:13" ht="20.399999999999999" x14ac:dyDescent="0.25">
      <c r="A2974" s="2" t="s">
        <v>3</v>
      </c>
      <c r="B2974" s="2" t="s">
        <v>65</v>
      </c>
      <c r="C2974" s="4"/>
      <c r="D2974" s="4"/>
      <c r="E2974" s="4"/>
      <c r="F2974" s="4"/>
      <c r="G2974" s="4"/>
      <c r="H2974" s="4"/>
      <c r="I2974" s="4"/>
      <c r="J2974" s="4" t="str">
        <f t="shared" si="96"/>
        <v/>
      </c>
      <c r="K2974" s="4">
        <f t="array" ref="K2974">INDEX($J$3:$J$4464,MATCH(B2974&amp;"Rate of out-of-school children of primary school age, female (household survey data) (%)",$B$3:$B$4464&amp;$A$3:$A$4464,0))</f>
        <v>4.86069</v>
      </c>
      <c r="L2974" s="4">
        <f t="array" ref="L2974">(IF(ISERROR(INDEX(Table34[Out-of-school children (%) - primary],MATCH(MAX(IF(Table34[Country]=B2974,Table34[Year],0)),IF(Table34[Country]=B2974,Table34[Year],"")))),"",INDEX(Table34[Out-of-school children (%) - primary],MATCH(MAX(IF(Table34[Country]=B2974,Table34[Year],0)),IF(Table34[Country]=B2974,Table34[Year],"")))*100))</f>
        <v>1.6346400000000001</v>
      </c>
      <c r="M2974" s="4">
        <f t="shared" si="97"/>
        <v>4.86069</v>
      </c>
    </row>
    <row r="2975" spans="1:13" ht="20.399999999999999" x14ac:dyDescent="0.25">
      <c r="A2975" s="2" t="s">
        <v>3</v>
      </c>
      <c r="B2975" s="2" t="s">
        <v>66</v>
      </c>
      <c r="C2975" s="3">
        <v>28.070740000000001</v>
      </c>
      <c r="D2975" s="3">
        <v>27.743379999999998</v>
      </c>
      <c r="E2975" s="3">
        <v>24.882940000000001</v>
      </c>
      <c r="F2975" s="3">
        <v>29.101800000000001</v>
      </c>
      <c r="G2975" s="3">
        <v>25.84112</v>
      </c>
      <c r="H2975" s="3">
        <v>22.702300000000001</v>
      </c>
      <c r="I2975" s="3">
        <v>20.371739999999999</v>
      </c>
      <c r="J2975" s="3">
        <f t="shared" si="96"/>
        <v>20.371739999999999</v>
      </c>
      <c r="K2975" s="3">
        <f t="array" ref="K2975">INDEX($J$3:$J$4464,MATCH(B2975&amp;"Rate of out-of-school children of primary school age, female (household survey data) (%)",$B$3:$B$4464&amp;$A$3:$A$4464,0))</f>
        <v>29.05546</v>
      </c>
      <c r="L2975" s="3">
        <f t="array" ref="L2975">(IF(ISERROR(INDEX(Table34[Out-of-school children (%) - primary],MATCH(MAX(IF(Table34[Country]=B2975,Table34[Year],0)),IF(Table34[Country]=B2975,Table34[Year],"")))),"",INDEX(Table34[Out-of-school children (%) - primary],MATCH(MAX(IF(Table34[Country]=B2975,Table34[Year],0)),IF(Table34[Country]=B2975,Table34[Year],"")))*100))</f>
        <v>26.506119999999999</v>
      </c>
      <c r="M2975" s="3">
        <f t="shared" si="97"/>
        <v>20.371739999999999</v>
      </c>
    </row>
    <row r="2976" spans="1:13" ht="20.399999999999999" x14ac:dyDescent="0.25">
      <c r="A2976" s="2" t="s">
        <v>3</v>
      </c>
      <c r="B2976" s="2" t="s">
        <v>67</v>
      </c>
      <c r="C2976" s="4"/>
      <c r="D2976" s="4"/>
      <c r="E2976" s="4"/>
      <c r="F2976" s="4"/>
      <c r="G2976" s="4"/>
      <c r="H2976" s="4"/>
      <c r="I2976" s="4"/>
      <c r="J2976" s="4" t="str">
        <f t="shared" si="96"/>
        <v/>
      </c>
      <c r="K2976" s="4" t="str">
        <f t="array" ref="K2976">INDEX($J$3:$J$4464,MATCH(B2976&amp;"Rate of out-of-school children of primary school age, female (household survey data) (%)",$B$3:$B$4464&amp;$A$3:$A$4464,0))</f>
        <v/>
      </c>
      <c r="L2976" s="4">
        <f t="array" ref="L2976">(IF(ISERROR(INDEX(Table34[Out-of-school children (%) - primary],MATCH(MAX(IF(Table34[Country]=B2976,Table34[Year],0)),IF(Table34[Country]=B2976,Table34[Year],"")))),"",INDEX(Table34[Out-of-school children (%) - primary],MATCH(MAX(IF(Table34[Country]=B2976,Table34[Year],0)),IF(Table34[Country]=B2976,Table34[Year],"")))*100))</f>
        <v>4.7835999999999999</v>
      </c>
      <c r="M2976" s="4">
        <f t="shared" si="97"/>
        <v>4.7835999999999999</v>
      </c>
    </row>
    <row r="2977" spans="1:13" ht="20.399999999999999" x14ac:dyDescent="0.25">
      <c r="A2977" s="2" t="s">
        <v>3</v>
      </c>
      <c r="B2977" s="2" t="s">
        <v>68</v>
      </c>
      <c r="C2977" s="3"/>
      <c r="D2977" s="3"/>
      <c r="E2977" s="3"/>
      <c r="F2977" s="3"/>
      <c r="G2977" s="3"/>
      <c r="H2977" s="3"/>
      <c r="I2977" s="3"/>
      <c r="J2977" s="3" t="str">
        <f t="shared" si="96"/>
        <v/>
      </c>
      <c r="K2977" s="3" t="str">
        <f t="array" ref="K2977">INDEX($J$3:$J$4464,MATCH(B2977&amp;"Rate of out-of-school children of primary school age, female (household survey data) (%)",$B$3:$B$4464&amp;$A$3:$A$4464,0))</f>
        <v/>
      </c>
      <c r="L2977" s="3" t="str">
        <f t="array" ref="L2977">(IF(ISBLANK(INDEX(Table34[Out-of-school children (%) - primary],MATCH(MAX(IF(Table34[Country]=B2977,Table34[Year],0)),IF(Table34[Country]=B2977,Table34[Year],"")))),"",INDEX(Table34[Out-of-school children (%) - primary],MATCH(MAX(IF(Table34[Country]=B2977,Table34[Year],0)),IF(Table34[Country]=B2977,Table34[Year],"")))*100))</f>
        <v/>
      </c>
      <c r="M2977" s="3" t="str">
        <f t="shared" si="97"/>
        <v/>
      </c>
    </row>
    <row r="2978" spans="1:13" ht="20.399999999999999" x14ac:dyDescent="0.25">
      <c r="A2978" s="2" t="s">
        <v>3</v>
      </c>
      <c r="B2978" s="2" t="s">
        <v>69</v>
      </c>
      <c r="C2978" s="4"/>
      <c r="D2978" s="4">
        <v>16.013629999999999</v>
      </c>
      <c r="E2978" s="4"/>
      <c r="F2978" s="4">
        <v>13.028639999999999</v>
      </c>
      <c r="G2978" s="4">
        <v>10.518800000000001</v>
      </c>
      <c r="H2978" s="4">
        <v>8.6184899999999995</v>
      </c>
      <c r="I2978" s="4">
        <v>11.264760000000001</v>
      </c>
      <c r="J2978" s="4">
        <f t="shared" si="96"/>
        <v>11.264760000000001</v>
      </c>
      <c r="K2978" s="4">
        <f t="array" ref="K2978">INDEX($J$3:$J$4464,MATCH(B2978&amp;"Rate of out-of-school children of primary school age, female (household survey data) (%)",$B$3:$B$4464&amp;$A$3:$A$4464,0))</f>
        <v>30.334669999999999</v>
      </c>
      <c r="L2978" s="4">
        <f t="array" ref="L2978">(IF(ISERROR(INDEX(Table34[Out-of-school children (%) - primary],MATCH(MAX(IF(Table34[Country]=B2978,Table34[Year],0)),IF(Table34[Country]=B2978,Table34[Year],"")))),"",INDEX(Table34[Out-of-school children (%) - primary],MATCH(MAX(IF(Table34[Country]=B2978,Table34[Year],0)),IF(Table34[Country]=B2978,Table34[Year],"")))*100))</f>
        <v>18.99953</v>
      </c>
      <c r="M2978" s="4">
        <f t="shared" si="97"/>
        <v>11.264760000000001</v>
      </c>
    </row>
    <row r="2979" spans="1:13" ht="20.399999999999999" x14ac:dyDescent="0.25">
      <c r="A2979" s="2" t="s">
        <v>3</v>
      </c>
      <c r="B2979" s="2" t="s">
        <v>70</v>
      </c>
      <c r="C2979" s="3">
        <v>2.2077300000000002</v>
      </c>
      <c r="D2979" s="3">
        <v>2.65367</v>
      </c>
      <c r="E2979" s="3">
        <v>2.6783899999999998</v>
      </c>
      <c r="F2979" s="3">
        <v>3.2814399999999999</v>
      </c>
      <c r="G2979" s="3">
        <v>4.0198299999999998</v>
      </c>
      <c r="H2979" s="3"/>
      <c r="I2979" s="3"/>
      <c r="J2979" s="3">
        <f t="shared" si="96"/>
        <v>4.0198299999999998</v>
      </c>
      <c r="K2979" s="3" t="str">
        <f t="array" ref="K2979">INDEX($J$3:$J$4464,MATCH(B2979&amp;"Rate of out-of-school children of primary school age, female (household survey data) (%)",$B$3:$B$4464&amp;$A$3:$A$4464,0))</f>
        <v/>
      </c>
      <c r="L2979" s="3" t="str">
        <f t="array" ref="L2979">(IF(ISBLANK(INDEX(Table34[Out-of-school children (%) - primary],MATCH(MAX(IF(Table34[Country]=B2979,Table34[Year],0)),IF(Table34[Country]=B2979,Table34[Year],"")))),"",INDEX(Table34[Out-of-school children (%) - primary],MATCH(MAX(IF(Table34[Country]=B2979,Table34[Year],0)),IF(Table34[Country]=B2979,Table34[Year],"")))*100))</f>
        <v/>
      </c>
      <c r="M2979" s="3">
        <f t="shared" si="97"/>
        <v>4.0198299999999998</v>
      </c>
    </row>
    <row r="2980" spans="1:13" ht="20.399999999999999" x14ac:dyDescent="0.25">
      <c r="A2980" s="2" t="s">
        <v>3</v>
      </c>
      <c r="B2980" s="2" t="s">
        <v>71</v>
      </c>
      <c r="C2980" s="4"/>
      <c r="D2980" s="4"/>
      <c r="E2980" s="4"/>
      <c r="F2980" s="4">
        <v>1.57592</v>
      </c>
      <c r="G2980" s="4">
        <v>2.7588300000000001</v>
      </c>
      <c r="H2980" s="4">
        <v>2.4338299999999999</v>
      </c>
      <c r="I2980" s="4"/>
      <c r="J2980" s="4">
        <f t="shared" si="96"/>
        <v>2.4338299999999999</v>
      </c>
      <c r="K2980" s="4" t="str">
        <f t="array" ref="K2980">INDEX($J$3:$J$4464,MATCH(B2980&amp;"Rate of out-of-school children of primary school age, female (household survey data) (%)",$B$3:$B$4464&amp;$A$3:$A$4464,0))</f>
        <v/>
      </c>
      <c r="L2980" s="4" t="str">
        <f t="array" ref="L2980">(IF(ISERROR(INDEX(Table34[Out-of-school children (%) - primary],MATCH(MAX(IF(Table34[Country]=B2980,Table34[Year],0)),IF(Table34[Country]=B2980,Table34[Year],"")))),"",INDEX(Table34[Out-of-school children (%) - primary],MATCH(MAX(IF(Table34[Country]=B2980,Table34[Year],0)),IF(Table34[Country]=B2980,Table34[Year],"")))*100))</f>
        <v/>
      </c>
      <c r="M2980" s="4">
        <f t="shared" si="97"/>
        <v>2.4338299999999999</v>
      </c>
    </row>
    <row r="2981" spans="1:13" ht="20.399999999999999" x14ac:dyDescent="0.25">
      <c r="A2981" s="2" t="s">
        <v>3</v>
      </c>
      <c r="B2981" s="2" t="s">
        <v>72</v>
      </c>
      <c r="C2981" s="3">
        <v>1.4915099999999999</v>
      </c>
      <c r="D2981" s="3">
        <v>3.40456</v>
      </c>
      <c r="E2981" s="3">
        <v>6.3453499999999998</v>
      </c>
      <c r="F2981" s="3">
        <v>8.8584599999999991</v>
      </c>
      <c r="G2981" s="3">
        <v>11.13579</v>
      </c>
      <c r="H2981" s="3">
        <v>12.080539999999999</v>
      </c>
      <c r="I2981" s="3"/>
      <c r="J2981" s="3">
        <f t="shared" si="96"/>
        <v>12.080539999999999</v>
      </c>
      <c r="K2981" s="3" t="str">
        <f t="array" ref="K2981">INDEX($J$3:$J$4464,MATCH(B2981&amp;"Rate of out-of-school children of primary school age, female (household survey data) (%)",$B$3:$B$4464&amp;$A$3:$A$4464,0))</f>
        <v/>
      </c>
      <c r="L2981" s="3">
        <f t="array" ref="L2981">(IF(ISERROR(INDEX(Table34[Out-of-school children (%) - primary],MATCH(MAX(IF(Table34[Country]=B2981,Table34[Year],0)),IF(Table34[Country]=B2981,Table34[Year],"")))),"",INDEX(Table34[Out-of-school children (%) - primary],MATCH(MAX(IF(Table34[Country]=B2981,Table34[Year],0)),IF(Table34[Country]=B2981,Table34[Year],"")))*100))</f>
        <v>5.5385499999999999</v>
      </c>
      <c r="M2981" s="3">
        <f t="shared" si="97"/>
        <v>12.080539999999999</v>
      </c>
    </row>
    <row r="2982" spans="1:13" ht="20.399999999999999" x14ac:dyDescent="0.25">
      <c r="A2982" s="2" t="s">
        <v>3</v>
      </c>
      <c r="B2982" s="2" t="s">
        <v>73</v>
      </c>
      <c r="C2982" s="4">
        <v>35.902270000000001</v>
      </c>
      <c r="D2982" s="4">
        <v>31.12358</v>
      </c>
      <c r="E2982" s="4">
        <v>31.828520000000001</v>
      </c>
      <c r="F2982" s="4">
        <v>31.097480000000001</v>
      </c>
      <c r="G2982" s="4">
        <v>27.759779999999999</v>
      </c>
      <c r="H2982" s="4"/>
      <c r="I2982" s="4"/>
      <c r="J2982" s="4">
        <f t="shared" si="96"/>
        <v>27.759779999999999</v>
      </c>
      <c r="K2982" s="4">
        <f t="array" ref="K2982">INDEX($J$3:$J$4464,MATCH(B2982&amp;"Rate of out-of-school children of primary school age, female (household survey data) (%)",$B$3:$B$4464&amp;$A$3:$A$4464,0))</f>
        <v>47.319000000000003</v>
      </c>
      <c r="L2982" s="4">
        <f t="array" ref="L2982">(IF(ISERROR(INDEX(Table34[Out-of-school children (%) - primary],MATCH(MAX(IF(Table34[Country]=B2982,Table34[Year],0)),IF(Table34[Country]=B2982,Table34[Year],"")))),"",INDEX(Table34[Out-of-school children (%) - primary],MATCH(MAX(IF(Table34[Country]=B2982,Table34[Year],0)),IF(Table34[Country]=B2982,Table34[Year],"")))*100))</f>
        <v>47.0289</v>
      </c>
      <c r="M2982" s="4">
        <f t="shared" si="97"/>
        <v>27.759779999999999</v>
      </c>
    </row>
    <row r="2983" spans="1:13" ht="20.399999999999999" x14ac:dyDescent="0.25">
      <c r="A2983" s="2" t="s">
        <v>3</v>
      </c>
      <c r="B2983" s="2" t="s">
        <v>74</v>
      </c>
      <c r="C2983" s="3">
        <v>32.449710000000003</v>
      </c>
      <c r="D2983" s="3"/>
      <c r="E2983" s="3"/>
      <c r="F2983" s="3"/>
      <c r="G2983" s="3"/>
      <c r="H2983" s="3"/>
      <c r="I2983" s="3"/>
      <c r="J2983" s="3">
        <f t="shared" si="96"/>
        <v>32.449710000000003</v>
      </c>
      <c r="K2983" s="3" t="str">
        <f t="array" ref="K2983">INDEX($J$3:$J$4464,MATCH(B2983&amp;"Rate of out-of-school children of primary school age, female (household survey data) (%)",$B$3:$B$4464&amp;$A$3:$A$4464,0))</f>
        <v/>
      </c>
      <c r="L2983" s="3" t="str">
        <f t="array" ref="L2983">(IF(ISERROR(INDEX(Table34[Out-of-school children (%) - primary],MATCH(MAX(IF(Table34[Country]=B2983,Table34[Year],0)),IF(Table34[Country]=B2983,Table34[Year],"")))),"",INDEX(Table34[Out-of-school children (%) - primary],MATCH(MAX(IF(Table34[Country]=B2983,Table34[Year],0)),IF(Table34[Country]=B2983,Table34[Year],"")))*100))</f>
        <v/>
      </c>
      <c r="M2983" s="3">
        <f t="shared" si="97"/>
        <v>32.449710000000003</v>
      </c>
    </row>
    <row r="2984" spans="1:13" ht="20.399999999999999" x14ac:dyDescent="0.25">
      <c r="A2984" s="2" t="s">
        <v>3</v>
      </c>
      <c r="B2984" s="2" t="s">
        <v>75</v>
      </c>
      <c r="C2984" s="4">
        <v>16.864049999999999</v>
      </c>
      <c r="D2984" s="4">
        <v>16.070029999999999</v>
      </c>
      <c r="E2984" s="4">
        <v>16.432169999999999</v>
      </c>
      <c r="F2984" s="4"/>
      <c r="G2984" s="4"/>
      <c r="H2984" s="4"/>
      <c r="I2984" s="4"/>
      <c r="J2984" s="4">
        <f t="shared" si="96"/>
        <v>16.432169999999999</v>
      </c>
      <c r="K2984" s="4" t="str">
        <f t="array" ref="K2984">INDEX($J$3:$J$4464,MATCH(B2984&amp;"Rate of out-of-school children of primary school age, female (household survey data) (%)",$B$3:$B$4464&amp;$A$3:$A$4464,0))</f>
        <v/>
      </c>
      <c r="L2984" s="4" t="str">
        <f t="array" ref="L2984">(IF(ISERROR(INDEX(Table34[Out-of-school children (%) - primary],MATCH(MAX(IF(Table34[Country]=B2984,Table34[Year],0)),IF(Table34[Country]=B2984,Table34[Year],"")))),"",INDEX(Table34[Out-of-school children (%) - primary],MATCH(MAX(IF(Table34[Country]=B2984,Table34[Year],0)),IF(Table34[Country]=B2984,Table34[Year],"")))*100))</f>
        <v/>
      </c>
      <c r="M2984" s="4">
        <f t="shared" si="97"/>
        <v>16.432169999999999</v>
      </c>
    </row>
    <row r="2985" spans="1:13" ht="20.399999999999999" x14ac:dyDescent="0.25">
      <c r="A2985" s="2" t="s">
        <v>3</v>
      </c>
      <c r="B2985" s="2" t="s">
        <v>76</v>
      </c>
      <c r="C2985" s="3"/>
      <c r="D2985" s="3"/>
      <c r="E2985" s="3"/>
      <c r="F2985" s="3"/>
      <c r="G2985" s="3"/>
      <c r="H2985" s="3"/>
      <c r="I2985" s="3"/>
      <c r="J2985" s="3" t="str">
        <f t="shared" si="96"/>
        <v/>
      </c>
      <c r="K2985" s="3">
        <f t="array" ref="K2985">INDEX($J$3:$J$4464,MATCH(B2985&amp;"Rate of out-of-school children of primary school age, female (household survey data) (%)",$B$3:$B$4464&amp;$A$3:$A$4464,0))</f>
        <v>13.78603</v>
      </c>
      <c r="L2985" s="3">
        <f t="array" ref="L2985">(IF(ISERROR(INDEX(Table34[Out-of-school children (%) - primary],MATCH(MAX(IF(Table34[Country]=B2985,Table34[Year],0)),IF(Table34[Country]=B2985,Table34[Year],"")))),"",INDEX(Table34[Out-of-school children (%) - primary],MATCH(MAX(IF(Table34[Country]=B2985,Table34[Year],0)),IF(Table34[Country]=B2985,Table34[Year],"")))*100))</f>
        <v>5.5374699999999999</v>
      </c>
      <c r="M2985" s="3">
        <f t="shared" si="97"/>
        <v>13.78603</v>
      </c>
    </row>
    <row r="2986" spans="1:13" ht="20.399999999999999" x14ac:dyDescent="0.25">
      <c r="A2986" s="2" t="s">
        <v>3</v>
      </c>
      <c r="B2986" s="2" t="s">
        <v>77</v>
      </c>
      <c r="C2986" s="4">
        <v>3.0212400000000001</v>
      </c>
      <c r="D2986" s="4">
        <v>1.9592499999999999</v>
      </c>
      <c r="E2986" s="4">
        <v>2.1062500000000002</v>
      </c>
      <c r="F2986" s="4">
        <v>4.7391199999999998</v>
      </c>
      <c r="G2986" s="4">
        <v>4.8385199999999999</v>
      </c>
      <c r="H2986" s="4">
        <v>5.5603600000000002</v>
      </c>
      <c r="I2986" s="4"/>
      <c r="J2986" s="4">
        <f t="shared" si="96"/>
        <v>5.5603600000000002</v>
      </c>
      <c r="K2986" s="4">
        <f t="array" ref="K2986">INDEX($J$3:$J$4464,MATCH(B2986&amp;"Rate of out-of-school children of primary school age, female (household survey data) (%)",$B$3:$B$4464&amp;$A$3:$A$4464,0))</f>
        <v>4.8757099999999998</v>
      </c>
      <c r="L2986" s="4">
        <f t="array" ref="L2986">(IF(ISERROR(INDEX(Table34[Out-of-school children (%) - primary],MATCH(MAX(IF(Table34[Country]=B2986,Table34[Year],0)),IF(Table34[Country]=B2986,Table34[Year],"")))),"",INDEX(Table34[Out-of-school children (%) - primary],MATCH(MAX(IF(Table34[Country]=B2986,Table34[Year],0)),IF(Table34[Country]=B2986,Table34[Year],"")))*100))</f>
        <v>4.5592600000000001</v>
      </c>
      <c r="M2986" s="4">
        <f t="shared" si="97"/>
        <v>5.5603600000000002</v>
      </c>
    </row>
    <row r="2987" spans="1:13" ht="20.399999999999999" x14ac:dyDescent="0.25">
      <c r="A2987" s="2" t="s">
        <v>3</v>
      </c>
      <c r="B2987" s="2" t="s">
        <v>78</v>
      </c>
      <c r="C2987" s="3">
        <v>1.2557499999999999</v>
      </c>
      <c r="D2987" s="3">
        <v>2.0573100000000002</v>
      </c>
      <c r="E2987" s="3">
        <v>3.0950899999999999</v>
      </c>
      <c r="F2987" s="3">
        <v>3.93811</v>
      </c>
      <c r="G2987" s="3">
        <v>4.1034899999999999</v>
      </c>
      <c r="H2987" s="3">
        <v>4.2225599999999996</v>
      </c>
      <c r="I2987" s="3"/>
      <c r="J2987" s="3">
        <f t="shared" si="96"/>
        <v>4.2225599999999996</v>
      </c>
      <c r="K2987" s="3" t="str">
        <f t="array" ref="K2987">INDEX($J$3:$J$4464,MATCH(B2987&amp;"Rate of out-of-school children of primary school age, female (household survey data) (%)",$B$3:$B$4464&amp;$A$3:$A$4464,0))</f>
        <v/>
      </c>
      <c r="L2987" s="3" t="str">
        <f t="array" ref="L2987">(IF(ISBLANK(INDEX(Table34[Out-of-school children (%) - primary],MATCH(MAX(IF(Table34[Country]=B2987,Table34[Year],0)),IF(Table34[Country]=B2987,Table34[Year],"")))),"",INDEX(Table34[Out-of-school children (%) - primary],MATCH(MAX(IF(Table34[Country]=B2987,Table34[Year],0)),IF(Table34[Country]=B2987,Table34[Year],"")))*100))</f>
        <v/>
      </c>
      <c r="M2987" s="3">
        <f t="shared" si="97"/>
        <v>4.2225599999999996</v>
      </c>
    </row>
    <row r="2988" spans="1:13" ht="20.399999999999999" x14ac:dyDescent="0.25">
      <c r="A2988" s="2" t="s">
        <v>3</v>
      </c>
      <c r="B2988" s="2" t="s">
        <v>79</v>
      </c>
      <c r="C2988" s="4">
        <v>1.0396099999999999</v>
      </c>
      <c r="D2988" s="4">
        <v>1.16422</v>
      </c>
      <c r="E2988" s="4">
        <v>1.10422</v>
      </c>
      <c r="F2988" s="4">
        <v>1.3793599999999999</v>
      </c>
      <c r="G2988" s="4"/>
      <c r="H2988" s="4"/>
      <c r="I2988" s="4"/>
      <c r="J2988" s="4">
        <f t="shared" si="96"/>
        <v>1.3793599999999999</v>
      </c>
      <c r="K2988" s="4" t="str">
        <f t="array" ref="K2988">INDEX($J$3:$J$4464,MATCH(B2988&amp;"Rate of out-of-school children of primary school age, female (household survey data) (%)",$B$3:$B$4464&amp;$A$3:$A$4464,0))</f>
        <v/>
      </c>
      <c r="L2988" s="4" t="str">
        <f t="array" ref="L2988">(IF(ISBLANK(INDEX(Table34[Out-of-school children (%) - primary],MATCH(MAX(IF(Table34[Country]=B2988,Table34[Year],0)),IF(Table34[Country]=B2988,Table34[Year],"")))),"",INDEX(Table34[Out-of-school children (%) - primary],MATCH(MAX(IF(Table34[Country]=B2988,Table34[Year],0)),IF(Table34[Country]=B2988,Table34[Year],"")))*100))</f>
        <v/>
      </c>
      <c r="M2988" s="4">
        <f t="shared" si="97"/>
        <v>1.3793599999999999</v>
      </c>
    </row>
    <row r="2989" spans="1:13" ht="20.399999999999999" x14ac:dyDescent="0.25">
      <c r="A2989" s="2" t="s">
        <v>3</v>
      </c>
      <c r="B2989" s="2" t="s">
        <v>80</v>
      </c>
      <c r="C2989" s="3">
        <v>2.81745</v>
      </c>
      <c r="D2989" s="3">
        <v>2.82335</v>
      </c>
      <c r="E2989" s="3">
        <v>2.3010700000000002</v>
      </c>
      <c r="F2989" s="3">
        <v>1.54555</v>
      </c>
      <c r="G2989" s="3"/>
      <c r="H2989" s="3"/>
      <c r="I2989" s="3"/>
      <c r="J2989" s="3">
        <f t="shared" si="96"/>
        <v>1.54555</v>
      </c>
      <c r="K2989" s="3" t="str">
        <f t="array" ref="K2989">INDEX($J$3:$J$4464,MATCH(B2989&amp;"Rate of out-of-school children of primary school age, female (household survey data) (%)",$B$3:$B$4464&amp;$A$3:$A$4464,0))</f>
        <v/>
      </c>
      <c r="L2989" s="3">
        <f t="array" ref="L2989">(IF(ISERROR(INDEX(Table34[Out-of-school children (%) - primary],MATCH(MAX(IF(Table34[Country]=B2989,Table34[Year],0)),IF(Table34[Country]=B2989,Table34[Year],"")))),"",INDEX(Table34[Out-of-school children (%) - primary],MATCH(MAX(IF(Table34[Country]=B2989,Table34[Year],0)),IF(Table34[Country]=B2989,Table34[Year],"")))*100))</f>
        <v>0.66564000000000001</v>
      </c>
      <c r="M2989" s="3">
        <f t="shared" si="97"/>
        <v>1.54555</v>
      </c>
    </row>
    <row r="2990" spans="1:13" ht="20.399999999999999" x14ac:dyDescent="0.25">
      <c r="A2990" s="2" t="s">
        <v>3</v>
      </c>
      <c r="B2990" s="2" t="s">
        <v>81</v>
      </c>
      <c r="C2990" s="4">
        <v>2.8006700000000002</v>
      </c>
      <c r="D2990" s="4">
        <v>1.6598599999999999</v>
      </c>
      <c r="E2990" s="4">
        <v>4.04657</v>
      </c>
      <c r="F2990" s="4">
        <v>6.2287999999999997</v>
      </c>
      <c r="G2990" s="4">
        <v>7.6262299999999996</v>
      </c>
      <c r="H2990" s="4">
        <v>9.9348100000000006</v>
      </c>
      <c r="I2990" s="4"/>
      <c r="J2990" s="4">
        <f t="shared" si="96"/>
        <v>9.9348100000000006</v>
      </c>
      <c r="K2990" s="4" t="str">
        <f t="array" ref="K2990">INDEX($J$3:$J$4464,MATCH(B2990&amp;"Rate of out-of-school children of primary school age, female (household survey data) (%)",$B$3:$B$4464&amp;$A$3:$A$4464,0))</f>
        <v/>
      </c>
      <c r="L2990" s="4">
        <f t="array" ref="L2990">(IF(ISERROR(INDEX(Table34[Out-of-school children (%) - primary],MATCH(MAX(IF(Table34[Country]=B2990,Table34[Year],0)),IF(Table34[Country]=B2990,Table34[Year],"")))),"",INDEX(Table34[Out-of-school children (%) - primary],MATCH(MAX(IF(Table34[Country]=B2990,Table34[Year],0)),IF(Table34[Country]=B2990,Table34[Year],"")))*100))</f>
        <v>2.3094199999999998</v>
      </c>
      <c r="M2990" s="4">
        <f t="shared" si="97"/>
        <v>9.9348100000000006</v>
      </c>
    </row>
    <row r="2991" spans="1:13" ht="20.399999999999999" x14ac:dyDescent="0.25">
      <c r="A2991" s="2" t="s">
        <v>3</v>
      </c>
      <c r="B2991" s="2" t="s">
        <v>82</v>
      </c>
      <c r="C2991" s="3"/>
      <c r="D2991" s="3"/>
      <c r="E2991" s="3"/>
      <c r="F2991" s="3"/>
      <c r="G2991" s="3"/>
      <c r="H2991" s="3"/>
      <c r="I2991" s="3"/>
      <c r="J2991" s="3" t="str">
        <f t="shared" si="96"/>
        <v/>
      </c>
      <c r="K2991" s="3" t="str">
        <f t="array" ref="K2991">INDEX($J$3:$J$4464,MATCH(B2991&amp;"Rate of out-of-school children of primary school age, female (household survey data) (%)",$B$3:$B$4464&amp;$A$3:$A$4464,0))</f>
        <v/>
      </c>
      <c r="L2991" s="3" t="str">
        <f t="array" ref="L2991">(IF(ISERROR(INDEX(Table34[Out-of-school children (%) - primary],MATCH(MAX(IF(Table34[Country]=B2991,Table34[Year],0)),IF(Table34[Country]=B2991,Table34[Year],"")))),"",INDEX(Table34[Out-of-school children (%) - primary],MATCH(MAX(IF(Table34[Country]=B2991,Table34[Year],0)),IF(Table34[Country]=B2991,Table34[Year],"")))*100))</f>
        <v/>
      </c>
      <c r="M2991" s="3" t="str">
        <f t="shared" si="97"/>
        <v/>
      </c>
    </row>
    <row r="2992" spans="1:13" ht="20.399999999999999" x14ac:dyDescent="0.25">
      <c r="A2992" s="2" t="s">
        <v>3</v>
      </c>
      <c r="B2992" s="2" t="s">
        <v>83</v>
      </c>
      <c r="C2992" s="4"/>
      <c r="D2992" s="4"/>
      <c r="E2992" s="4"/>
      <c r="F2992" s="4"/>
      <c r="G2992" s="4"/>
      <c r="H2992" s="4"/>
      <c r="I2992" s="4"/>
      <c r="J2992" s="4" t="str">
        <f t="shared" si="96"/>
        <v/>
      </c>
      <c r="K2992" s="4">
        <f t="array" ref="K2992">INDEX($J$3:$J$4464,MATCH(B2992&amp;"Rate of out-of-school children of primary school age, female (household survey data) (%)",$B$3:$B$4464&amp;$A$3:$A$4464,0))</f>
        <v>12.77786</v>
      </c>
      <c r="L2992" s="4">
        <f t="array" ref="L2992">(IF(ISERROR(INDEX(Table34[Out-of-school children (%) - primary],MATCH(MAX(IF(Table34[Country]=B2992,Table34[Year],0)),IF(Table34[Country]=B2992,Table34[Year],"")))),"",INDEX(Table34[Out-of-school children (%) - primary],MATCH(MAX(IF(Table34[Country]=B2992,Table34[Year],0)),IF(Table34[Country]=B2992,Table34[Year],"")))*100))</f>
        <v>13.31465</v>
      </c>
      <c r="M2992" s="4">
        <f t="shared" si="97"/>
        <v>12.77786</v>
      </c>
    </row>
    <row r="2993" spans="1:13" ht="20.399999999999999" x14ac:dyDescent="0.25">
      <c r="A2993" s="2" t="s">
        <v>3</v>
      </c>
      <c r="B2993" s="2" t="s">
        <v>84</v>
      </c>
      <c r="C2993" s="3">
        <v>1.064E-2</v>
      </c>
      <c r="D2993" s="3">
        <v>0.86548000000000003</v>
      </c>
      <c r="E2993" s="3">
        <v>0.18328</v>
      </c>
      <c r="F2993" s="3">
        <v>0.39074999999999999</v>
      </c>
      <c r="G2993" s="3">
        <v>0.38299</v>
      </c>
      <c r="H2993" s="3"/>
      <c r="I2993" s="3"/>
      <c r="J2993" s="3">
        <f t="shared" si="96"/>
        <v>0.38299</v>
      </c>
      <c r="K2993" s="3" t="str">
        <f t="array" ref="K2993">INDEX($J$3:$J$4464,MATCH(B2993&amp;"Rate of out-of-school children of primary school age, female (household survey data) (%)",$B$3:$B$4464&amp;$A$3:$A$4464,0))</f>
        <v/>
      </c>
      <c r="L2993" s="3" t="str">
        <f t="array" ref="L2993">(IF(ISERROR(INDEX(Table34[Out-of-school children (%) - primary],MATCH(MAX(IF(Table34[Country]=B2993,Table34[Year],0)),IF(Table34[Country]=B2993,Table34[Year],"")))),"",INDEX(Table34[Out-of-school children (%) - primary],MATCH(MAX(IF(Table34[Country]=B2993,Table34[Year],0)),IF(Table34[Country]=B2993,Table34[Year],"")))*100))</f>
        <v/>
      </c>
      <c r="M2993" s="3">
        <f t="shared" si="97"/>
        <v>0.38299</v>
      </c>
    </row>
    <row r="2994" spans="1:13" ht="20.399999999999999" x14ac:dyDescent="0.25">
      <c r="A2994" s="2" t="s">
        <v>3</v>
      </c>
      <c r="B2994" s="2" t="s">
        <v>85</v>
      </c>
      <c r="C2994" s="4">
        <v>2.2290000000000001</v>
      </c>
      <c r="D2994" s="4">
        <v>2.6291000000000002</v>
      </c>
      <c r="E2994" s="4">
        <v>2.0144899999999999</v>
      </c>
      <c r="F2994" s="4">
        <v>2.47818</v>
      </c>
      <c r="G2994" s="4">
        <v>2.63903</v>
      </c>
      <c r="H2994" s="4">
        <v>2.1044999999999998</v>
      </c>
      <c r="I2994" s="4"/>
      <c r="J2994" s="4">
        <f t="shared" ref="J2994:J3057" si="98">IFERROR(LOOKUP(2,1/(C2994:I2994&lt;&gt;""),C2994:I2994),"")</f>
        <v>2.1044999999999998</v>
      </c>
      <c r="K2994" s="4" t="str">
        <f t="array" ref="K2994">INDEX($J$3:$J$4464,MATCH(B2994&amp;"Rate of out-of-school children of primary school age, female (household survey data) (%)",$B$3:$B$4464&amp;$A$3:$A$4464,0))</f>
        <v/>
      </c>
      <c r="L2994" s="4">
        <f t="array" ref="L2994">(IF(ISERROR(INDEX(Table34[Out-of-school children (%) - primary],MATCH(MAX(IF(Table34[Country]=B2994,Table34[Year],0)),IF(Table34[Country]=B2994,Table34[Year],"")))),"",INDEX(Table34[Out-of-school children (%) - primary],MATCH(MAX(IF(Table34[Country]=B2994,Table34[Year],0)),IF(Table34[Country]=B2994,Table34[Year],"")))*100))</f>
        <v>0.29876999999999998</v>
      </c>
      <c r="M2994" s="4">
        <f t="shared" ref="M2994:M3057" si="99">IF(ISNUMBER(J2994),J2994,IF(ISNUMBER(K2994),K2994,IF(ISBLANK(L2994),"",L2994)))</f>
        <v>2.1044999999999998</v>
      </c>
    </row>
    <row r="2995" spans="1:13" ht="20.399999999999999" x14ac:dyDescent="0.25">
      <c r="A2995" s="2" t="s">
        <v>3</v>
      </c>
      <c r="B2995" s="2" t="s">
        <v>86</v>
      </c>
      <c r="C2995" s="3">
        <v>1.1563699999999999</v>
      </c>
      <c r="D2995" s="3">
        <v>1.5205</v>
      </c>
      <c r="E2995" s="3">
        <v>1.03548</v>
      </c>
      <c r="F2995" s="3">
        <v>0.78371000000000002</v>
      </c>
      <c r="G2995" s="3">
        <v>0.98443999999999998</v>
      </c>
      <c r="H2995" s="3">
        <v>1.2781800000000001</v>
      </c>
      <c r="I2995" s="3"/>
      <c r="J2995" s="3">
        <f t="shared" si="98"/>
        <v>1.2781800000000001</v>
      </c>
      <c r="K2995" s="3" t="str">
        <f t="array" ref="K2995">INDEX($J$3:$J$4464,MATCH(B2995&amp;"Rate of out-of-school children of primary school age, female (household survey data) (%)",$B$3:$B$4464&amp;$A$3:$A$4464,0))</f>
        <v/>
      </c>
      <c r="L2995" s="3" t="str">
        <f t="array" ref="L2995">(IF(ISBLANK(INDEX(Table34[Out-of-school children (%) - primary],MATCH(MAX(IF(Table34[Country]=B2995,Table34[Year],0)),IF(Table34[Country]=B2995,Table34[Year],"")))),"",INDEX(Table34[Out-of-school children (%) - primary],MATCH(MAX(IF(Table34[Country]=B2995,Table34[Year],0)),IF(Table34[Country]=B2995,Table34[Year],"")))*100))</f>
        <v/>
      </c>
      <c r="M2995" s="3">
        <f t="shared" si="99"/>
        <v>1.2781800000000001</v>
      </c>
    </row>
    <row r="2996" spans="1:13" ht="20.399999999999999" x14ac:dyDescent="0.25">
      <c r="A2996" s="2" t="s">
        <v>3</v>
      </c>
      <c r="B2996" s="2" t="s">
        <v>87</v>
      </c>
      <c r="C2996" s="4"/>
      <c r="D2996" s="4"/>
      <c r="E2996" s="4"/>
      <c r="F2996" s="4"/>
      <c r="G2996" s="4"/>
      <c r="H2996" s="4"/>
      <c r="I2996" s="4"/>
      <c r="J2996" s="4" t="str">
        <f t="shared" si="98"/>
        <v/>
      </c>
      <c r="K2996" s="4" t="str">
        <f t="array" ref="K2996">INDEX($J$3:$J$4464,MATCH(B2996&amp;"Rate of out-of-school children of primary school age, female (household survey data) (%)",$B$3:$B$4464&amp;$A$3:$A$4464,0))</f>
        <v/>
      </c>
      <c r="L2996" s="4">
        <f t="array" ref="L2996">(IF(ISERROR(INDEX(Table34[Out-of-school children (%) - primary],MATCH(MAX(IF(Table34[Country]=B2996,Table34[Year],0)),IF(Table34[Country]=B2996,Table34[Year],"")))),"",INDEX(Table34[Out-of-school children (%) - primary],MATCH(MAX(IF(Table34[Country]=B2996,Table34[Year],0)),IF(Table34[Country]=B2996,Table34[Year],"")))*100))</f>
        <v>8.4279999999999994E-2</v>
      </c>
      <c r="M2996" s="4">
        <f t="shared" si="99"/>
        <v>8.4279999999999994E-2</v>
      </c>
    </row>
    <row r="2997" spans="1:13" ht="20.399999999999999" x14ac:dyDescent="0.25">
      <c r="A2997" s="2" t="s">
        <v>3</v>
      </c>
      <c r="B2997" s="2" t="s">
        <v>88</v>
      </c>
      <c r="C2997" s="3">
        <v>6.0100000000000001E-2</v>
      </c>
      <c r="D2997" s="3">
        <v>4.9630000000000001E-2</v>
      </c>
      <c r="E2997" s="3">
        <v>5.6000000000000001E-2</v>
      </c>
      <c r="F2997" s="3">
        <v>4.999E-2</v>
      </c>
      <c r="G2997" s="3">
        <v>4.9979999999999997E-2</v>
      </c>
      <c r="H2997" s="3"/>
      <c r="I2997" s="3"/>
      <c r="J2997" s="3">
        <f t="shared" si="98"/>
        <v>4.9979999999999997E-2</v>
      </c>
      <c r="K2997" s="3" t="str">
        <f t="array" ref="K2997">INDEX($J$3:$J$4464,MATCH(B2997&amp;"Rate of out-of-school children of primary school age, female (household survey data) (%)",$B$3:$B$4464&amp;$A$3:$A$4464,0))</f>
        <v/>
      </c>
      <c r="L2997" s="3" t="str">
        <f t="array" ref="L2997">(IF(ISERROR(INDEX(Table34[Out-of-school children (%) - primary],MATCH(MAX(IF(Table34[Country]=B2997,Table34[Year],0)),IF(Table34[Country]=B2997,Table34[Year],"")))),"",INDEX(Table34[Out-of-school children (%) - primary],MATCH(MAX(IF(Table34[Country]=B2997,Table34[Year],0)),IF(Table34[Country]=B2997,Table34[Year],"")))*100))</f>
        <v/>
      </c>
      <c r="M2997" s="3">
        <f t="shared" si="99"/>
        <v>4.9979999999999997E-2</v>
      </c>
    </row>
    <row r="2998" spans="1:13" ht="20.399999999999999" x14ac:dyDescent="0.25">
      <c r="A2998" s="2" t="s">
        <v>3</v>
      </c>
      <c r="B2998" s="2" t="s">
        <v>89</v>
      </c>
      <c r="C2998" s="4">
        <v>10.25896</v>
      </c>
      <c r="D2998" s="4">
        <v>11.480119999999999</v>
      </c>
      <c r="E2998" s="4">
        <v>12.94816</v>
      </c>
      <c r="F2998" s="4">
        <v>10.8232</v>
      </c>
      <c r="G2998" s="4"/>
      <c r="H2998" s="4"/>
      <c r="I2998" s="4"/>
      <c r="J2998" s="4">
        <f t="shared" si="98"/>
        <v>10.8232</v>
      </c>
      <c r="K2998" s="4" t="str">
        <f t="array" ref="K2998">INDEX($J$3:$J$4464,MATCH(B2998&amp;"Rate of out-of-school children of primary school age, female (household survey data) (%)",$B$3:$B$4464&amp;$A$3:$A$4464,0))</f>
        <v/>
      </c>
      <c r="L2998" s="4">
        <f t="array" ref="L2998">(IF(ISERROR(INDEX(Table34[Out-of-school children (%) - primary],MATCH(MAX(IF(Table34[Country]=B2998,Table34[Year],0)),IF(Table34[Country]=B2998,Table34[Year],"")))),"",INDEX(Table34[Out-of-school children (%) - primary],MATCH(MAX(IF(Table34[Country]=B2998,Table34[Year],0)),IF(Table34[Country]=B2998,Table34[Year],"")))*100))</f>
        <v>1.9161600000000001</v>
      </c>
      <c r="M2998" s="4">
        <f t="shared" si="99"/>
        <v>10.8232</v>
      </c>
    </row>
    <row r="2999" spans="1:13" ht="20.399999999999999" x14ac:dyDescent="0.25">
      <c r="A2999" s="2" t="s">
        <v>3</v>
      </c>
      <c r="B2999" s="2" t="s">
        <v>90</v>
      </c>
      <c r="C2999" s="3"/>
      <c r="D2999" s="3">
        <v>0.32766000000000001</v>
      </c>
      <c r="E2999" s="3">
        <v>0.34082000000000001</v>
      </c>
      <c r="F2999" s="3">
        <v>0.36499999999999999</v>
      </c>
      <c r="G2999" s="3">
        <v>0.40138000000000001</v>
      </c>
      <c r="H2999" s="3">
        <v>8.4750000000000006E-2</v>
      </c>
      <c r="I2999" s="3">
        <v>8.3180000000000004E-2</v>
      </c>
      <c r="J2999" s="3">
        <f t="shared" si="98"/>
        <v>8.3180000000000004E-2</v>
      </c>
      <c r="K2999" s="3" t="str">
        <f t="array" ref="K2999">INDEX($J$3:$J$4464,MATCH(B2999&amp;"Rate of out-of-school children of primary school age, female (household survey data) (%)",$B$3:$B$4464&amp;$A$3:$A$4464,0))</f>
        <v/>
      </c>
      <c r="L2999" s="3">
        <f t="array" ref="L2999">(IF(ISERROR(INDEX(Table34[Out-of-school children (%) - primary],MATCH(MAX(IF(Table34[Country]=B2999,Table34[Year],0)),IF(Table34[Country]=B2999,Table34[Year],"")))),"",INDEX(Table34[Out-of-school children (%) - primary],MATCH(MAX(IF(Table34[Country]=B2999,Table34[Year],0)),IF(Table34[Country]=B2999,Table34[Year],"")))*100))</f>
        <v>3.89283</v>
      </c>
      <c r="M2999" s="3">
        <f t="shared" si="99"/>
        <v>8.3180000000000004E-2</v>
      </c>
    </row>
    <row r="3000" spans="1:13" ht="20.399999999999999" x14ac:dyDescent="0.25">
      <c r="A3000" s="2" t="s">
        <v>3</v>
      </c>
      <c r="B3000" s="2" t="s">
        <v>91</v>
      </c>
      <c r="C3000" s="4"/>
      <c r="D3000" s="4"/>
      <c r="E3000" s="4">
        <v>11.99194</v>
      </c>
      <c r="F3000" s="4"/>
      <c r="G3000" s="4"/>
      <c r="H3000" s="4"/>
      <c r="I3000" s="4"/>
      <c r="J3000" s="4">
        <f t="shared" si="98"/>
        <v>11.99194</v>
      </c>
      <c r="K3000" s="4">
        <f t="array" ref="K3000">INDEX($J$3:$J$4464,MATCH(B3000&amp;"Rate of out-of-school children of primary school age, female (household survey data) (%)",$B$3:$B$4464&amp;$A$3:$A$4464,0))</f>
        <v>10.80804</v>
      </c>
      <c r="L3000" s="4">
        <f t="array" ref="L3000">(IF(ISERROR(INDEX(Table34[Out-of-school children (%) - primary],MATCH(MAX(IF(Table34[Country]=B3000,Table34[Year],0)),IF(Table34[Country]=B3000,Table34[Year],"")))),"",INDEX(Table34[Out-of-school children (%) - primary],MATCH(MAX(IF(Table34[Country]=B3000,Table34[Year],0)),IF(Table34[Country]=B3000,Table34[Year],"")))*100))</f>
        <v>3.0814900000000001</v>
      </c>
      <c r="M3000" s="4">
        <f t="shared" si="99"/>
        <v>11.99194</v>
      </c>
    </row>
    <row r="3001" spans="1:13" ht="20.399999999999999" x14ac:dyDescent="0.25">
      <c r="A3001" s="2" t="s">
        <v>3</v>
      </c>
      <c r="B3001" s="2" t="s">
        <v>92</v>
      </c>
      <c r="C3001" s="3"/>
      <c r="D3001" s="3"/>
      <c r="E3001" s="3"/>
      <c r="F3001" s="3"/>
      <c r="G3001" s="3"/>
      <c r="H3001" s="3"/>
      <c r="I3001" s="3"/>
      <c r="J3001" s="3" t="str">
        <f t="shared" si="98"/>
        <v/>
      </c>
      <c r="K3001" s="3" t="str">
        <f t="array" ref="K3001">INDEX($J$3:$J$4464,MATCH(B3001&amp;"Rate of out-of-school children of primary school age, female (household survey data) (%)",$B$3:$B$4464&amp;$A$3:$A$4464,0))</f>
        <v/>
      </c>
      <c r="L3001" s="3" t="str">
        <f t="array" ref="L3001">(IF(ISERROR(INDEX(Table34[Out-of-school children (%) - primary],MATCH(MAX(IF(Table34[Country]=B3001,Table34[Year],0)),IF(Table34[Country]=B3001,Table34[Year],"")))),"",INDEX(Table34[Out-of-school children (%) - primary],MATCH(MAX(IF(Table34[Country]=B3001,Table34[Year],0)),IF(Table34[Country]=B3001,Table34[Year],"")))*100))</f>
        <v/>
      </c>
      <c r="M3001" s="3" t="str">
        <f t="shared" si="99"/>
        <v/>
      </c>
    </row>
    <row r="3002" spans="1:13" ht="20.399999999999999" x14ac:dyDescent="0.25">
      <c r="A3002" s="2" t="s">
        <v>3</v>
      </c>
      <c r="B3002" s="2" t="s">
        <v>93</v>
      </c>
      <c r="C3002" s="4">
        <v>0.51032</v>
      </c>
      <c r="D3002" s="4">
        <v>0.33593000000000001</v>
      </c>
      <c r="E3002" s="4">
        <v>0.52883000000000002</v>
      </c>
      <c r="F3002" s="4">
        <v>0.69567000000000001</v>
      </c>
      <c r="G3002" s="4">
        <v>0.66644000000000003</v>
      </c>
      <c r="H3002" s="4"/>
      <c r="I3002" s="4"/>
      <c r="J3002" s="4">
        <f t="shared" si="98"/>
        <v>0.66644000000000003</v>
      </c>
      <c r="K3002" s="4" t="str">
        <f t="array" ref="K3002">INDEX($J$3:$J$4464,MATCH(B3002&amp;"Rate of out-of-school children of primary school age, female (household survey data) (%)",$B$3:$B$4464&amp;$A$3:$A$4464,0))</f>
        <v/>
      </c>
      <c r="L3002" s="4" t="str">
        <f t="array" ref="L3002">(IF(ISERROR(INDEX(Table34[Out-of-school children (%) - primary],MATCH(MAX(IF(Table34[Country]=B3002,Table34[Year],0)),IF(Table34[Country]=B3002,Table34[Year],"")))),"",INDEX(Table34[Out-of-school children (%) - primary],MATCH(MAX(IF(Table34[Country]=B3002,Table34[Year],0)),IF(Table34[Country]=B3002,Table34[Year],"")))*100))</f>
        <v/>
      </c>
      <c r="M3002" s="4">
        <f t="shared" si="99"/>
        <v>0.66644000000000003</v>
      </c>
    </row>
    <row r="3003" spans="1:13" ht="20.399999999999999" x14ac:dyDescent="0.25">
      <c r="A3003" s="2" t="s">
        <v>3</v>
      </c>
      <c r="B3003" s="2" t="s">
        <v>94</v>
      </c>
      <c r="C3003" s="3">
        <v>6.4674800000000001</v>
      </c>
      <c r="D3003" s="3">
        <v>6.3933499999999999</v>
      </c>
      <c r="E3003" s="3">
        <v>3.1455199999999999</v>
      </c>
      <c r="F3003" s="3">
        <v>2.1508699999999998</v>
      </c>
      <c r="G3003" s="3">
        <v>2.46861</v>
      </c>
      <c r="H3003" s="3">
        <v>2.5608399999999998</v>
      </c>
      <c r="I3003" s="3"/>
      <c r="J3003" s="3">
        <f t="shared" si="98"/>
        <v>2.5608399999999998</v>
      </c>
      <c r="K3003" s="3">
        <f t="array" ref="K3003">INDEX($J$3:$J$4464,MATCH(B3003&amp;"Rate of out-of-school children of primary school age, female (household survey data) (%)",$B$3:$B$4464&amp;$A$3:$A$4464,0))</f>
        <v>9.0215200000000006</v>
      </c>
      <c r="L3003" s="3">
        <f t="array" ref="L3003">(IF(ISERROR(INDEX(Table34[Out-of-school children (%) - primary],MATCH(MAX(IF(Table34[Country]=B3003,Table34[Year],0)),IF(Table34[Country]=B3003,Table34[Year],"")))),"",INDEX(Table34[Out-of-school children (%) - primary],MATCH(MAX(IF(Table34[Country]=B3003,Table34[Year],0)),IF(Table34[Country]=B3003,Table34[Year],"")))*100))</f>
        <v>0.65946000000000005</v>
      </c>
      <c r="M3003" s="3">
        <f t="shared" si="99"/>
        <v>2.5608399999999998</v>
      </c>
    </row>
    <row r="3004" spans="1:13" ht="20.399999999999999" x14ac:dyDescent="0.25">
      <c r="A3004" s="2" t="s">
        <v>3</v>
      </c>
      <c r="B3004" s="2" t="s">
        <v>95</v>
      </c>
      <c r="C3004" s="4">
        <v>7.4491500000000004</v>
      </c>
      <c r="D3004" s="4">
        <v>7.1257700000000002</v>
      </c>
      <c r="E3004" s="4">
        <v>7.29826</v>
      </c>
      <c r="F3004" s="4">
        <v>5.5778299999999996</v>
      </c>
      <c r="G3004" s="4">
        <v>5.6731800000000003</v>
      </c>
      <c r="H3004" s="4">
        <v>7.8510200000000001</v>
      </c>
      <c r="I3004" s="4"/>
      <c r="J3004" s="4">
        <f t="shared" si="98"/>
        <v>7.8510200000000001</v>
      </c>
      <c r="K3004" s="4">
        <f t="array" ref="K3004">INDEX($J$3:$J$4464,MATCH(B3004&amp;"Rate of out-of-school children of primary school age, female (household survey data) (%)",$B$3:$B$4464&amp;$A$3:$A$4464,0))</f>
        <v>14.52983</v>
      </c>
      <c r="L3004" s="4">
        <f t="array" ref="L3004">(IF(ISERROR(INDEX(Table34[Out-of-school children (%) - primary],MATCH(MAX(IF(Table34[Country]=B3004,Table34[Year],0)),IF(Table34[Country]=B3004,Table34[Year],"")))),"",INDEX(Table34[Out-of-school children (%) - primary],MATCH(MAX(IF(Table34[Country]=B3004,Table34[Year],0)),IF(Table34[Country]=B3004,Table34[Year],"")))*100))</f>
        <v>14.85164</v>
      </c>
      <c r="M3004" s="4">
        <f t="shared" si="99"/>
        <v>7.8510200000000001</v>
      </c>
    </row>
    <row r="3005" spans="1:13" ht="20.399999999999999" x14ac:dyDescent="0.25">
      <c r="A3005" s="2" t="s">
        <v>3</v>
      </c>
      <c r="B3005" s="2" t="s">
        <v>96</v>
      </c>
      <c r="C3005" s="3">
        <v>0.87273000000000001</v>
      </c>
      <c r="D3005" s="3">
        <v>1.0022599999999999</v>
      </c>
      <c r="E3005" s="3">
        <v>1.11771</v>
      </c>
      <c r="F3005" s="3">
        <v>1.0802799999999999</v>
      </c>
      <c r="G3005" s="3">
        <v>2.6569400000000001</v>
      </c>
      <c r="H3005" s="3">
        <v>3.1029200000000001</v>
      </c>
      <c r="I3005" s="3"/>
      <c r="J3005" s="3">
        <f t="shared" si="98"/>
        <v>3.1029200000000001</v>
      </c>
      <c r="K3005" s="3" t="str">
        <f t="array" ref="K3005">INDEX($J$3:$J$4464,MATCH(B3005&amp;"Rate of out-of-school children of primary school age, female (household survey data) (%)",$B$3:$B$4464&amp;$A$3:$A$4464,0))</f>
        <v/>
      </c>
      <c r="L3005" s="3" t="str">
        <f t="array" ref="L3005">(IF(ISBLANK(INDEX(Table34[Out-of-school children (%) - primary],MATCH(MAX(IF(Table34[Country]=B3005,Table34[Year],0)),IF(Table34[Country]=B3005,Table34[Year],"")))),"",INDEX(Table34[Out-of-school children (%) - primary],MATCH(MAX(IF(Table34[Country]=B3005,Table34[Year],0)),IF(Table34[Country]=B3005,Table34[Year],"")))*100))</f>
        <v/>
      </c>
      <c r="M3005" s="3">
        <f t="shared" si="99"/>
        <v>3.1029200000000001</v>
      </c>
    </row>
    <row r="3006" spans="1:13" ht="20.399999999999999" x14ac:dyDescent="0.25">
      <c r="A3006" s="2" t="s">
        <v>3</v>
      </c>
      <c r="B3006" s="2" t="s">
        <v>97</v>
      </c>
      <c r="C3006" s="4">
        <v>9.8584899999999998</v>
      </c>
      <c r="D3006" s="4">
        <v>10.00568</v>
      </c>
      <c r="E3006" s="4">
        <v>12.87336</v>
      </c>
      <c r="F3006" s="4">
        <v>14.060890000000001</v>
      </c>
      <c r="G3006" s="4">
        <v>18.85473</v>
      </c>
      <c r="H3006" s="4">
        <v>19.195679999999999</v>
      </c>
      <c r="I3006" s="4"/>
      <c r="J3006" s="4">
        <f t="shared" si="98"/>
        <v>19.195679999999999</v>
      </c>
      <c r="K3006" s="4" t="str">
        <f t="array" ref="K3006">INDEX($J$3:$J$4464,MATCH(B3006&amp;"Rate of out-of-school children of primary school age, female (household survey data) (%)",$B$3:$B$4464&amp;$A$3:$A$4464,0))</f>
        <v/>
      </c>
      <c r="L3006" s="4" t="str">
        <f t="array" ref="L3006">(IF(ISERROR(INDEX(Table34[Out-of-school children (%) - primary],MATCH(MAX(IF(Table34[Country]=B3006,Table34[Year],0)),IF(Table34[Country]=B3006,Table34[Year],"")))),"",INDEX(Table34[Out-of-school children (%) - primary],MATCH(MAX(IF(Table34[Country]=B3006,Table34[Year],0)),IF(Table34[Country]=B3006,Table34[Year],"")))*100))</f>
        <v/>
      </c>
      <c r="M3006" s="4">
        <f t="shared" si="99"/>
        <v>19.195679999999999</v>
      </c>
    </row>
    <row r="3007" spans="1:13" ht="20.399999999999999" x14ac:dyDescent="0.25">
      <c r="A3007" s="2" t="s">
        <v>3</v>
      </c>
      <c r="B3007" s="2" t="s">
        <v>98</v>
      </c>
      <c r="C3007" s="3">
        <v>19.02394</v>
      </c>
      <c r="D3007" s="3">
        <v>17.788319999999999</v>
      </c>
      <c r="E3007" s="3">
        <v>16.267859999999999</v>
      </c>
      <c r="F3007" s="3">
        <v>17.999130000000001</v>
      </c>
      <c r="G3007" s="3">
        <v>17.515280000000001</v>
      </c>
      <c r="H3007" s="3">
        <v>17.68712</v>
      </c>
      <c r="I3007" s="3"/>
      <c r="J3007" s="3">
        <f t="shared" si="98"/>
        <v>17.68712</v>
      </c>
      <c r="K3007" s="3">
        <f t="array" ref="K3007">INDEX($J$3:$J$4464,MATCH(B3007&amp;"Rate of out-of-school children of primary school age, female (household survey data) (%)",$B$3:$B$4464&amp;$A$3:$A$4464,0))</f>
        <v>2.0352000000000001</v>
      </c>
      <c r="L3007" s="3" t="str">
        <f t="array" ref="L3007">(IF(ISERROR(INDEX(Table34[Out-of-school children (%) - primary],MATCH(MAX(IF(Table34[Country]=B3007,Table34[Year],0)),IF(Table34[Country]=B3007,Table34[Year],"")))),"",INDEX(Table34[Out-of-school children (%) - primary],MATCH(MAX(IF(Table34[Country]=B3007,Table34[Year],0)),IF(Table34[Country]=B3007,Table34[Year],"")))*100))</f>
        <v/>
      </c>
      <c r="M3007" s="3">
        <f t="shared" si="99"/>
        <v>17.68712</v>
      </c>
    </row>
    <row r="3008" spans="1:13" ht="20.399999999999999" x14ac:dyDescent="0.25">
      <c r="A3008" s="2" t="s">
        <v>3</v>
      </c>
      <c r="B3008" s="2" t="s">
        <v>99</v>
      </c>
      <c r="C3008" s="4"/>
      <c r="D3008" s="4">
        <v>60.215600000000002</v>
      </c>
      <c r="E3008" s="4"/>
      <c r="F3008" s="4"/>
      <c r="G3008" s="4">
        <v>62.895319999999998</v>
      </c>
      <c r="H3008" s="4">
        <v>63.726010000000002</v>
      </c>
      <c r="I3008" s="4"/>
      <c r="J3008" s="4">
        <f t="shared" si="98"/>
        <v>63.726010000000002</v>
      </c>
      <c r="K3008" s="4">
        <f t="array" ref="K3008">INDEX($J$3:$J$4464,MATCH(B3008&amp;"Rate of out-of-school children of primary school age, female (household survey data) (%)",$B$3:$B$4464&amp;$A$3:$A$4464,0))</f>
        <v>56.52758</v>
      </c>
      <c r="L3008" s="4">
        <f t="array" ref="L3008">(IF(ISERROR(INDEX(Table34[Out-of-school children (%) - primary],MATCH(MAX(IF(Table34[Country]=B3008,Table34[Year],0)),IF(Table34[Country]=B3008,Table34[Year],"")))),"",INDEX(Table34[Out-of-school children (%) - primary],MATCH(MAX(IF(Table34[Country]=B3008,Table34[Year],0)),IF(Table34[Country]=B3008,Table34[Year],"")))*100))</f>
        <v>17.008799999999997</v>
      </c>
      <c r="M3008" s="4">
        <f t="shared" si="99"/>
        <v>63.726010000000002</v>
      </c>
    </row>
    <row r="3009" spans="1:13" ht="20.399999999999999" x14ac:dyDescent="0.25">
      <c r="A3009" s="2" t="s">
        <v>3</v>
      </c>
      <c r="B3009" s="2" t="s">
        <v>100</v>
      </c>
      <c r="C3009" s="3"/>
      <c r="D3009" s="3"/>
      <c r="E3009" s="3"/>
      <c r="F3009" s="3"/>
      <c r="G3009" s="3"/>
      <c r="H3009" s="3"/>
      <c r="I3009" s="3"/>
      <c r="J3009" s="3" t="str">
        <f t="shared" si="98"/>
        <v/>
      </c>
      <c r="K3009" s="3" t="str">
        <f t="array" ref="K3009">INDEX($J$3:$J$4464,MATCH(B3009&amp;"Rate of out-of-school children of primary school age, female (household survey data) (%)",$B$3:$B$4464&amp;$A$3:$A$4464,0))</f>
        <v/>
      </c>
      <c r="L3009" s="3" t="str">
        <f t="array" ref="L3009">(IF(ISERROR(INDEX(Table34[Out-of-school children (%) - primary],MATCH(MAX(IF(Table34[Country]=B3009,Table34[Year],0)),IF(Table34[Country]=B3009,Table34[Year],"")))),"",INDEX(Table34[Out-of-school children (%) - primary],MATCH(MAX(IF(Table34[Country]=B3009,Table34[Year],0)),IF(Table34[Country]=B3009,Table34[Year],"")))*100))</f>
        <v/>
      </c>
      <c r="M3009" s="3" t="str">
        <f t="shared" si="99"/>
        <v/>
      </c>
    </row>
    <row r="3010" spans="1:13" ht="20.399999999999999" x14ac:dyDescent="0.25">
      <c r="A3010" s="2" t="s">
        <v>3</v>
      </c>
      <c r="B3010" s="2" t="s">
        <v>101</v>
      </c>
      <c r="C3010" s="4"/>
      <c r="D3010" s="4"/>
      <c r="E3010" s="4"/>
      <c r="F3010" s="4"/>
      <c r="G3010" s="4">
        <v>1.9334</v>
      </c>
      <c r="H3010" s="4"/>
      <c r="I3010" s="4"/>
      <c r="J3010" s="4">
        <f t="shared" si="98"/>
        <v>1.9334</v>
      </c>
      <c r="K3010" s="4" t="str">
        <f t="array" ref="K3010">INDEX($J$3:$J$4464,MATCH(B3010&amp;"Rate of out-of-school children of primary school age, female (household survey data) (%)",$B$3:$B$4464&amp;$A$3:$A$4464,0))</f>
        <v/>
      </c>
      <c r="L3010" s="4" t="str">
        <f t="array" ref="L3010">(IF(ISERROR(INDEX(Table34[Out-of-school children (%) - primary],MATCH(MAX(IF(Table34[Country]=B3010,Table34[Year],0)),IF(Table34[Country]=B3010,Table34[Year],"")))),"",INDEX(Table34[Out-of-school children (%) - primary],MATCH(MAX(IF(Table34[Country]=B3010,Table34[Year],0)),IF(Table34[Country]=B3010,Table34[Year],"")))*100))</f>
        <v/>
      </c>
      <c r="M3010" s="4">
        <f t="shared" si="99"/>
        <v>1.9334</v>
      </c>
    </row>
    <row r="3011" spans="1:13" ht="20.399999999999999" x14ac:dyDescent="0.25">
      <c r="A3011" s="2" t="s">
        <v>3</v>
      </c>
      <c r="B3011" s="2" t="s">
        <v>102</v>
      </c>
      <c r="C3011" s="3">
        <v>0.60989000000000004</v>
      </c>
      <c r="D3011" s="3">
        <v>1.8594599999999999</v>
      </c>
      <c r="E3011" s="3">
        <v>1.20082</v>
      </c>
      <c r="F3011" s="3">
        <v>0.14618999999999999</v>
      </c>
      <c r="G3011" s="3">
        <v>0.12745000000000001</v>
      </c>
      <c r="H3011" s="3">
        <v>0.13286000000000001</v>
      </c>
      <c r="I3011" s="3"/>
      <c r="J3011" s="3">
        <f t="shared" si="98"/>
        <v>0.13286000000000001</v>
      </c>
      <c r="K3011" s="3" t="str">
        <f t="array" ref="K3011">INDEX($J$3:$J$4464,MATCH(B3011&amp;"Rate of out-of-school children of primary school age, female (household survey data) (%)",$B$3:$B$4464&amp;$A$3:$A$4464,0))</f>
        <v/>
      </c>
      <c r="L3011" s="3" t="str">
        <f t="array" ref="L3011">(IF(ISBLANK(INDEX(Table34[Out-of-school children (%) - primary],MATCH(MAX(IF(Table34[Country]=B3011,Table34[Year],0)),IF(Table34[Country]=B3011,Table34[Year],"")))),"",INDEX(Table34[Out-of-school children (%) - primary],MATCH(MAX(IF(Table34[Country]=B3011,Table34[Year],0)),IF(Table34[Country]=B3011,Table34[Year],"")))*100))</f>
        <v/>
      </c>
      <c r="M3011" s="3">
        <f t="shared" si="99"/>
        <v>0.13286000000000001</v>
      </c>
    </row>
    <row r="3012" spans="1:13" ht="20.399999999999999" x14ac:dyDescent="0.25">
      <c r="A3012" s="2" t="s">
        <v>3</v>
      </c>
      <c r="B3012" s="2" t="s">
        <v>103</v>
      </c>
      <c r="C3012" s="4">
        <v>3.8256999999999999</v>
      </c>
      <c r="D3012" s="4">
        <v>4.3334799999999998</v>
      </c>
      <c r="E3012" s="4">
        <v>3.94625</v>
      </c>
      <c r="F3012" s="4">
        <v>3.8820700000000001</v>
      </c>
      <c r="G3012" s="4">
        <v>3.80376</v>
      </c>
      <c r="H3012" s="4"/>
      <c r="I3012" s="4"/>
      <c r="J3012" s="4">
        <f t="shared" si="98"/>
        <v>3.80376</v>
      </c>
      <c r="K3012" s="4" t="str">
        <f t="array" ref="K3012">INDEX($J$3:$J$4464,MATCH(B3012&amp;"Rate of out-of-school children of primary school age, female (household survey data) (%)",$B$3:$B$4464&amp;$A$3:$A$4464,0))</f>
        <v/>
      </c>
      <c r="L3012" s="4" t="str">
        <f t="array" ref="L3012">(IF(ISBLANK(INDEX(Table34[Out-of-school children (%) - primary],MATCH(MAX(IF(Table34[Country]=B3012,Table34[Year],0)),IF(Table34[Country]=B3012,Table34[Year],"")))),"",INDEX(Table34[Out-of-school children (%) - primary],MATCH(MAX(IF(Table34[Country]=B3012,Table34[Year],0)),IF(Table34[Country]=B3012,Table34[Year],"")))*100))</f>
        <v/>
      </c>
      <c r="M3012" s="4">
        <f t="shared" si="99"/>
        <v>3.80376</v>
      </c>
    </row>
    <row r="3013" spans="1:13" ht="20.399999999999999" x14ac:dyDescent="0.25">
      <c r="A3013" s="2" t="s">
        <v>3</v>
      </c>
      <c r="B3013" s="2" t="s">
        <v>104</v>
      </c>
      <c r="C3013" s="3"/>
      <c r="D3013" s="3"/>
      <c r="E3013" s="3"/>
      <c r="F3013" s="3"/>
      <c r="G3013" s="3"/>
      <c r="H3013" s="3"/>
      <c r="I3013" s="3"/>
      <c r="J3013" s="3" t="str">
        <f t="shared" si="98"/>
        <v/>
      </c>
      <c r="K3013" s="3" t="str">
        <f t="array" ref="K3013">INDEX($J$3:$J$4464,MATCH(B3013&amp;"Rate of out-of-school children of primary school age, female (household survey data) (%)",$B$3:$B$4464&amp;$A$3:$A$4464,0))</f>
        <v/>
      </c>
      <c r="L3013" s="3" t="str">
        <f t="array" ref="L3013">(IF(ISERROR(INDEX(Table34[Out-of-school children (%) - primary],MATCH(MAX(IF(Table34[Country]=B3013,Table34[Year],0)),IF(Table34[Country]=B3013,Table34[Year],"")))),"",INDEX(Table34[Out-of-school children (%) - primary],MATCH(MAX(IF(Table34[Country]=B3013,Table34[Year],0)),IF(Table34[Country]=B3013,Table34[Year],"")))*100))</f>
        <v/>
      </c>
      <c r="M3013" s="3" t="str">
        <f t="shared" si="99"/>
        <v/>
      </c>
    </row>
    <row r="3014" spans="1:13" ht="20.399999999999999" x14ac:dyDescent="0.25">
      <c r="A3014" s="2" t="s">
        <v>3</v>
      </c>
      <c r="B3014" s="2" t="s">
        <v>105</v>
      </c>
      <c r="C3014" s="4"/>
      <c r="D3014" s="4"/>
      <c r="E3014" s="4"/>
      <c r="F3014" s="4"/>
      <c r="G3014" s="4"/>
      <c r="H3014" s="4"/>
      <c r="I3014" s="4"/>
      <c r="J3014" s="4" t="str">
        <f t="shared" si="98"/>
        <v/>
      </c>
      <c r="K3014" s="4">
        <f t="array" ref="K3014">INDEX($J$3:$J$4464,MATCH(B3014&amp;"Rate of out-of-school children of primary school age, female (household survey data) (%)",$B$3:$B$4464&amp;$A$3:$A$4464,0))</f>
        <v>8.36097</v>
      </c>
      <c r="L3014" s="4">
        <f t="array" ref="L3014">(IF(ISERROR(INDEX(Table34[Out-of-school children (%) - primary],MATCH(MAX(IF(Table34[Country]=B3014,Table34[Year],0)),IF(Table34[Country]=B3014,Table34[Year],"")))),"",INDEX(Table34[Out-of-school children (%) - primary],MATCH(MAX(IF(Table34[Country]=B3014,Table34[Year],0)),IF(Table34[Country]=B3014,Table34[Year],"")))*100))</f>
        <v>5.87324</v>
      </c>
      <c r="M3014" s="4">
        <f t="shared" si="99"/>
        <v>8.36097</v>
      </c>
    </row>
    <row r="3015" spans="1:13" ht="20.399999999999999" x14ac:dyDescent="0.25">
      <c r="A3015" s="2" t="s">
        <v>3</v>
      </c>
      <c r="B3015" s="2" t="s">
        <v>106</v>
      </c>
      <c r="C3015" s="3">
        <v>3.2811699999999999</v>
      </c>
      <c r="D3015" s="3">
        <v>2.8260900000000002</v>
      </c>
      <c r="E3015" s="3">
        <v>2.1091700000000002</v>
      </c>
      <c r="F3015" s="3">
        <v>1.0830299999999999</v>
      </c>
      <c r="G3015" s="3">
        <v>1.95888</v>
      </c>
      <c r="H3015" s="3">
        <v>1.6385700000000001</v>
      </c>
      <c r="I3015" s="3"/>
      <c r="J3015" s="3">
        <f t="shared" si="98"/>
        <v>1.6385700000000001</v>
      </c>
      <c r="K3015" s="3" t="str">
        <f t="array" ref="K3015">INDEX($J$3:$J$4464,MATCH(B3015&amp;"Rate of out-of-school children of primary school age, female (household survey data) (%)",$B$3:$B$4464&amp;$A$3:$A$4464,0))</f>
        <v/>
      </c>
      <c r="L3015" s="3" t="str">
        <f t="array" ref="L3015">(IF(ISERROR(INDEX(Table34[Out-of-school children (%) - primary],MATCH(MAX(IF(Table34[Country]=B3015,Table34[Year],0)),IF(Table34[Country]=B3015,Table34[Year],"")))),"",INDEX(Table34[Out-of-school children (%) - primary],MATCH(MAX(IF(Table34[Country]=B3015,Table34[Year],0)),IF(Table34[Country]=B3015,Table34[Year],"")))*100))</f>
        <v/>
      </c>
      <c r="M3015" s="3">
        <f t="shared" si="99"/>
        <v>1.6385700000000001</v>
      </c>
    </row>
    <row r="3016" spans="1:13" ht="20.399999999999999" x14ac:dyDescent="0.25">
      <c r="A3016" s="2" t="s">
        <v>3</v>
      </c>
      <c r="B3016" s="2" t="s">
        <v>107</v>
      </c>
      <c r="C3016" s="4"/>
      <c r="D3016" s="4"/>
      <c r="E3016" s="4"/>
      <c r="F3016" s="4"/>
      <c r="G3016" s="4"/>
      <c r="H3016" s="4"/>
      <c r="I3016" s="4">
        <v>4.00129</v>
      </c>
      <c r="J3016" s="4">
        <f t="shared" si="98"/>
        <v>4.00129</v>
      </c>
      <c r="K3016" s="4" t="str">
        <f t="array" ref="K3016">INDEX($J$3:$J$4464,MATCH(B3016&amp;"Rate of out-of-school children of primary school age, female (household survey data) (%)",$B$3:$B$4464&amp;$A$3:$A$4464,0))</f>
        <v/>
      </c>
      <c r="L3016" s="4" t="str">
        <f t="array" ref="L3016">(IF(ISERROR(INDEX(Table34[Out-of-school children (%) - primary],MATCH(MAX(IF(Table34[Country]=B3016,Table34[Year],0)),IF(Table34[Country]=B3016,Table34[Year],"")))),"",INDEX(Table34[Out-of-school children (%) - primary],MATCH(MAX(IF(Table34[Country]=B3016,Table34[Year],0)),IF(Table34[Country]=B3016,Table34[Year],"")))*100))</f>
        <v/>
      </c>
      <c r="M3016" s="4">
        <f t="shared" si="99"/>
        <v>4.00129</v>
      </c>
    </row>
    <row r="3017" spans="1:13" ht="20.399999999999999" x14ac:dyDescent="0.25">
      <c r="A3017" s="2" t="s">
        <v>3</v>
      </c>
      <c r="B3017" s="2" t="s">
        <v>108</v>
      </c>
      <c r="C3017" s="3">
        <v>37.204900000000002</v>
      </c>
      <c r="D3017" s="3">
        <v>35.666060000000002</v>
      </c>
      <c r="E3017" s="3">
        <v>37.365079999999999</v>
      </c>
      <c r="F3017" s="3"/>
      <c r="G3017" s="3">
        <v>40.00591</v>
      </c>
      <c r="H3017" s="3">
        <v>42.734220000000001</v>
      </c>
      <c r="I3017" s="3"/>
      <c r="J3017" s="3">
        <f t="shared" si="98"/>
        <v>42.734220000000001</v>
      </c>
      <c r="K3017" s="3">
        <f t="array" ref="K3017">INDEX($J$3:$J$4464,MATCH(B3017&amp;"Rate of out-of-school children of primary school age, female (household survey data) (%)",$B$3:$B$4464&amp;$A$3:$A$4464,0))</f>
        <v>48.320709999999998</v>
      </c>
      <c r="L3017" s="3">
        <f t="array" ref="L3017">(IF(ISERROR(INDEX(Table34[Out-of-school children (%) - primary],MATCH(MAX(IF(Table34[Country]=B3017,Table34[Year],0)),IF(Table34[Country]=B3017,Table34[Year],"")))),"",INDEX(Table34[Out-of-school children (%) - primary],MATCH(MAX(IF(Table34[Country]=B3017,Table34[Year],0)),IF(Table34[Country]=B3017,Table34[Year],"")))*100))</f>
        <v>48.50761</v>
      </c>
      <c r="M3017" s="3">
        <f t="shared" si="99"/>
        <v>42.734220000000001</v>
      </c>
    </row>
    <row r="3018" spans="1:13" ht="20.399999999999999" x14ac:dyDescent="0.25">
      <c r="A3018" s="2" t="s">
        <v>3</v>
      </c>
      <c r="B3018" s="2" t="s">
        <v>109</v>
      </c>
      <c r="C3018" s="4"/>
      <c r="D3018" s="4">
        <v>0.99619999999999997</v>
      </c>
      <c r="E3018" s="4">
        <v>1.9010800000000001</v>
      </c>
      <c r="F3018" s="4">
        <v>0.31314999999999998</v>
      </c>
      <c r="G3018" s="4">
        <v>0.29909000000000002</v>
      </c>
      <c r="H3018" s="4">
        <v>0.24276</v>
      </c>
      <c r="I3018" s="4"/>
      <c r="J3018" s="4">
        <f t="shared" si="98"/>
        <v>0.24276</v>
      </c>
      <c r="K3018" s="4" t="str">
        <f t="array" ref="K3018">INDEX($J$3:$J$4464,MATCH(B3018&amp;"Rate of out-of-school children of primary school age, female (household survey data) (%)",$B$3:$B$4464&amp;$A$3:$A$4464,0))</f>
        <v/>
      </c>
      <c r="L3018" s="4" t="str">
        <f t="array" ref="L3018">(IF(ISBLANK(INDEX(Table34[Out-of-school children (%) - primary],MATCH(MAX(IF(Table34[Country]=B3018,Table34[Year],0)),IF(Table34[Country]=B3018,Table34[Year],"")))),"",INDEX(Table34[Out-of-school children (%) - primary],MATCH(MAX(IF(Table34[Country]=B3018,Table34[Year],0)),IF(Table34[Country]=B3018,Table34[Year],"")))*100))</f>
        <v/>
      </c>
      <c r="M3018" s="4">
        <f t="shared" si="99"/>
        <v>0.24276</v>
      </c>
    </row>
    <row r="3019" spans="1:13" ht="20.399999999999999" x14ac:dyDescent="0.25">
      <c r="A3019" s="2" t="s">
        <v>3</v>
      </c>
      <c r="B3019" s="2" t="s">
        <v>110</v>
      </c>
      <c r="C3019" s="3"/>
      <c r="D3019" s="3"/>
      <c r="E3019" s="3"/>
      <c r="F3019" s="3"/>
      <c r="G3019" s="3"/>
      <c r="H3019" s="3">
        <v>19.241569999999999</v>
      </c>
      <c r="I3019" s="3"/>
      <c r="J3019" s="3">
        <f t="shared" si="98"/>
        <v>19.241569999999999</v>
      </c>
      <c r="K3019" s="3" t="str">
        <f t="array" ref="K3019">INDEX($J$3:$J$4464,MATCH(B3019&amp;"Rate of out-of-school children of primary school age, female (household survey data) (%)",$B$3:$B$4464&amp;$A$3:$A$4464,0))</f>
        <v/>
      </c>
      <c r="L3019" s="3" t="str">
        <f t="array" ref="L3019">(IF(ISERROR(INDEX(Table34[Out-of-school children (%) - primary],MATCH(MAX(IF(Table34[Country]=B3019,Table34[Year],0)),IF(Table34[Country]=B3019,Table34[Year],"")))),"",INDEX(Table34[Out-of-school children (%) - primary],MATCH(MAX(IF(Table34[Country]=B3019,Table34[Year],0)),IF(Table34[Country]=B3019,Table34[Year],"")))*100))</f>
        <v/>
      </c>
      <c r="M3019" s="3">
        <f t="shared" si="99"/>
        <v>19.241569999999999</v>
      </c>
    </row>
    <row r="3020" spans="1:13" ht="20.399999999999999" x14ac:dyDescent="0.25">
      <c r="A3020" s="2" t="s">
        <v>3</v>
      </c>
      <c r="B3020" s="2" t="s">
        <v>111</v>
      </c>
      <c r="C3020" s="4">
        <v>28.463640000000002</v>
      </c>
      <c r="D3020" s="4">
        <v>27.378589999999999</v>
      </c>
      <c r="E3020" s="4">
        <v>27.835750000000001</v>
      </c>
      <c r="F3020" s="4">
        <v>25.59965</v>
      </c>
      <c r="G3020" s="4">
        <v>23.16938</v>
      </c>
      <c r="H3020" s="4">
        <v>18.286429999999999</v>
      </c>
      <c r="I3020" s="4"/>
      <c r="J3020" s="4">
        <f t="shared" si="98"/>
        <v>18.286429999999999</v>
      </c>
      <c r="K3020" s="4" t="str">
        <f t="array" ref="K3020">INDEX($J$3:$J$4464,MATCH(B3020&amp;"Rate of out-of-school children of primary school age, female (household survey data) (%)",$B$3:$B$4464&amp;$A$3:$A$4464,0))</f>
        <v/>
      </c>
      <c r="L3020" s="4">
        <f t="array" ref="L3020">(IF(ISERROR(INDEX(Table34[Out-of-school children (%) - primary],MATCH(MAX(IF(Table34[Country]=B3020,Table34[Year],0)),IF(Table34[Country]=B3020,Table34[Year],"")))),"",INDEX(Table34[Out-of-school children (%) - primary],MATCH(MAX(IF(Table34[Country]=B3020,Table34[Year],0)),IF(Table34[Country]=B3020,Table34[Year],"")))*100))</f>
        <v>17.210660000000001</v>
      </c>
      <c r="M3020" s="4">
        <f t="shared" si="99"/>
        <v>18.286429999999999</v>
      </c>
    </row>
    <row r="3021" spans="1:13" ht="20.399999999999999" x14ac:dyDescent="0.25">
      <c r="A3021" s="2" t="s">
        <v>3</v>
      </c>
      <c r="B3021" s="2" t="s">
        <v>112</v>
      </c>
      <c r="C3021" s="3">
        <v>2.43024</v>
      </c>
      <c r="D3021" s="3">
        <v>2.0620799999999999</v>
      </c>
      <c r="E3021" s="3">
        <v>5.0495700000000001</v>
      </c>
      <c r="F3021" s="3">
        <v>2.4972300000000001</v>
      </c>
      <c r="G3021" s="3">
        <v>2.3861599999999998</v>
      </c>
      <c r="H3021" s="3">
        <v>2.6884199999999998</v>
      </c>
      <c r="I3021" s="3"/>
      <c r="J3021" s="3">
        <f t="shared" si="98"/>
        <v>2.6884199999999998</v>
      </c>
      <c r="K3021" s="3" t="str">
        <f t="array" ref="K3021">INDEX($J$3:$J$4464,MATCH(B3021&amp;"Rate of out-of-school children of primary school age, female (household survey data) (%)",$B$3:$B$4464&amp;$A$3:$A$4464,0))</f>
        <v/>
      </c>
      <c r="L3021" s="3" t="str">
        <f t="array" ref="L3021">(IF(ISERROR(INDEX(Table34[Out-of-school children (%) - primary],MATCH(MAX(IF(Table34[Country]=B3021,Table34[Year],0)),IF(Table34[Country]=B3021,Table34[Year],"")))),"",INDEX(Table34[Out-of-school children (%) - primary],MATCH(MAX(IF(Table34[Country]=B3021,Table34[Year],0)),IF(Table34[Country]=B3021,Table34[Year],"")))*100))</f>
        <v/>
      </c>
      <c r="M3021" s="3">
        <f t="shared" si="99"/>
        <v>2.6884199999999998</v>
      </c>
    </row>
    <row r="3022" spans="1:13" ht="20.399999999999999" x14ac:dyDescent="0.25">
      <c r="A3022" s="2" t="s">
        <v>3</v>
      </c>
      <c r="B3022" s="2" t="s">
        <v>113</v>
      </c>
      <c r="C3022" s="4">
        <v>3.4352900000000002</v>
      </c>
      <c r="D3022" s="4">
        <v>2.5832899999999999</v>
      </c>
      <c r="E3022" s="4">
        <v>1.96271</v>
      </c>
      <c r="F3022" s="4">
        <v>2.0305800000000001</v>
      </c>
      <c r="G3022" s="4">
        <v>1.8462099999999999</v>
      </c>
      <c r="H3022" s="4"/>
      <c r="I3022" s="4"/>
      <c r="J3022" s="4">
        <f t="shared" si="98"/>
        <v>1.8462099999999999</v>
      </c>
      <c r="K3022" s="4" t="str">
        <f t="array" ref="K3022">INDEX($J$3:$J$4464,MATCH(B3022&amp;"Rate of out-of-school children of primary school age, female (household survey data) (%)",$B$3:$B$4464&amp;$A$3:$A$4464,0))</f>
        <v/>
      </c>
      <c r="L3022" s="4">
        <f t="array" ref="L3022">(IF(ISERROR(INDEX(Table34[Out-of-school children (%) - primary],MATCH(MAX(IF(Table34[Country]=B3022,Table34[Year],0)),IF(Table34[Country]=B3022,Table34[Year],"")))),"",INDEX(Table34[Out-of-school children (%) - primary],MATCH(MAX(IF(Table34[Country]=B3022,Table34[Year],0)),IF(Table34[Country]=B3022,Table34[Year],"")))*100))</f>
        <v>0.58409</v>
      </c>
      <c r="M3022" s="4">
        <f t="shared" si="99"/>
        <v>1.8462099999999999</v>
      </c>
    </row>
    <row r="3023" spans="1:13" ht="20.399999999999999" x14ac:dyDescent="0.25">
      <c r="A3023" s="2" t="s">
        <v>3</v>
      </c>
      <c r="B3023" s="2" t="s">
        <v>114</v>
      </c>
      <c r="C3023" s="3"/>
      <c r="D3023" s="3"/>
      <c r="E3023" s="3"/>
      <c r="F3023" s="3"/>
      <c r="G3023" s="3">
        <v>11.70303</v>
      </c>
      <c r="H3023" s="3">
        <v>14.60707</v>
      </c>
      <c r="I3023" s="3"/>
      <c r="J3023" s="3">
        <f t="shared" si="98"/>
        <v>14.60707</v>
      </c>
      <c r="K3023" s="3" t="str">
        <f t="array" ref="K3023">INDEX($J$3:$J$4464,MATCH(B3023&amp;"Rate of out-of-school children of primary school age, female (household survey data) (%)",$B$3:$B$4464&amp;$A$3:$A$4464,0))</f>
        <v/>
      </c>
      <c r="L3023" s="3" t="str">
        <f t="array" ref="L3023">(IF(ISERROR(INDEX(Table34[Out-of-school children (%) - primary],MATCH(MAX(IF(Table34[Country]=B3023,Table34[Year],0)),IF(Table34[Country]=B3023,Table34[Year],"")))),"",INDEX(Table34[Out-of-school children (%) - primary],MATCH(MAX(IF(Table34[Country]=B3023,Table34[Year],0)),IF(Table34[Country]=B3023,Table34[Year],"")))*100))</f>
        <v/>
      </c>
      <c r="M3023" s="3">
        <f t="shared" si="99"/>
        <v>14.60707</v>
      </c>
    </row>
    <row r="3024" spans="1:13" ht="20.399999999999999" x14ac:dyDescent="0.25">
      <c r="A3024" s="2" t="s">
        <v>3</v>
      </c>
      <c r="B3024" s="2" t="s">
        <v>115</v>
      </c>
      <c r="C3024" s="4"/>
      <c r="D3024" s="4"/>
      <c r="E3024" s="4"/>
      <c r="F3024" s="4"/>
      <c r="G3024" s="4"/>
      <c r="H3024" s="4"/>
      <c r="I3024" s="4"/>
      <c r="J3024" s="4" t="str">
        <f t="shared" si="98"/>
        <v/>
      </c>
      <c r="K3024" s="4" t="str">
        <f t="array" ref="K3024">INDEX($J$3:$J$4464,MATCH(B3024&amp;"Rate of out-of-school children of primary school age, female (household survey data) (%)",$B$3:$B$4464&amp;$A$3:$A$4464,0))</f>
        <v/>
      </c>
      <c r="L3024" s="4" t="str">
        <f t="array" ref="L3024">(IF(ISERROR(INDEX(Table34[Out-of-school children (%) - primary],MATCH(MAX(IF(Table34[Country]=B3024,Table34[Year],0)),IF(Table34[Country]=B3024,Table34[Year],"")))),"",INDEX(Table34[Out-of-school children (%) - primary],MATCH(MAX(IF(Table34[Country]=B3024,Table34[Year],0)),IF(Table34[Country]=B3024,Table34[Year],"")))*100))</f>
        <v/>
      </c>
      <c r="M3024" s="4" t="str">
        <f t="shared" si="99"/>
        <v/>
      </c>
    </row>
    <row r="3025" spans="1:13" ht="20.399999999999999" x14ac:dyDescent="0.25">
      <c r="A3025" s="2" t="s">
        <v>3</v>
      </c>
      <c r="B3025" s="2" t="s">
        <v>116</v>
      </c>
      <c r="C3025" s="3">
        <v>2.9714700000000001</v>
      </c>
      <c r="D3025" s="3">
        <v>2.58575</v>
      </c>
      <c r="E3025" s="3">
        <v>3.10521</v>
      </c>
      <c r="F3025" s="3">
        <v>5.5169300000000003</v>
      </c>
      <c r="G3025" s="3">
        <v>5.01349</v>
      </c>
      <c r="H3025" s="3">
        <v>3.3354200000000001</v>
      </c>
      <c r="I3025" s="3"/>
      <c r="J3025" s="3">
        <f t="shared" si="98"/>
        <v>3.3354200000000001</v>
      </c>
      <c r="K3025" s="3" t="str">
        <f t="array" ref="K3025">INDEX($J$3:$J$4464,MATCH(B3025&amp;"Rate of out-of-school children of primary school age, female (household survey data) (%)",$B$3:$B$4464&amp;$A$3:$A$4464,0))</f>
        <v/>
      </c>
      <c r="L3025" s="3">
        <f t="array" ref="L3025">(IF(ISERROR(INDEX(Table34[Out-of-school children (%) - primary],MATCH(MAX(IF(Table34[Country]=B3025,Table34[Year],0)),IF(Table34[Country]=B3025,Table34[Year],"")))),"",INDEX(Table34[Out-of-school children (%) - primary],MATCH(MAX(IF(Table34[Country]=B3025,Table34[Year],0)),IF(Table34[Country]=B3025,Table34[Year],"")))*100))</f>
        <v>1.4753499999999999</v>
      </c>
      <c r="M3025" s="3">
        <f t="shared" si="99"/>
        <v>3.3354200000000001</v>
      </c>
    </row>
    <row r="3026" spans="1:13" ht="20.399999999999999" x14ac:dyDescent="0.25">
      <c r="A3026" s="2" t="s">
        <v>3</v>
      </c>
      <c r="B3026" s="2" t="s">
        <v>117</v>
      </c>
      <c r="C3026" s="4"/>
      <c r="D3026" s="4">
        <v>8.0091000000000001</v>
      </c>
      <c r="E3026" s="4">
        <v>5.4647600000000001</v>
      </c>
      <c r="F3026" s="4"/>
      <c r="G3026" s="4"/>
      <c r="H3026" s="4">
        <v>6.8519600000000001</v>
      </c>
      <c r="I3026" s="4"/>
      <c r="J3026" s="4">
        <f t="shared" si="98"/>
        <v>6.8519600000000001</v>
      </c>
      <c r="K3026" s="4">
        <f t="array" ref="K3026">INDEX($J$3:$J$4464,MATCH(B3026&amp;"Rate of out-of-school children of primary school age, female (household survey data) (%)",$B$3:$B$4464&amp;$A$3:$A$4464,0))</f>
        <v>1.6538299999999999</v>
      </c>
      <c r="L3026" s="4">
        <f t="array" ref="L3026">(IF(ISERROR(INDEX(Table34[Out-of-school children (%) - primary],MATCH(MAX(IF(Table34[Country]=B3026,Table34[Year],0)),IF(Table34[Country]=B3026,Table34[Year],"")))),"",INDEX(Table34[Out-of-school children (%) - primary],MATCH(MAX(IF(Table34[Country]=B3026,Table34[Year],0)),IF(Table34[Country]=B3026,Table34[Year],"")))*100))</f>
        <v>0.26435999999999998</v>
      </c>
      <c r="M3026" s="4">
        <f t="shared" si="99"/>
        <v>6.8519600000000001</v>
      </c>
    </row>
    <row r="3027" spans="1:13" ht="20.399999999999999" x14ac:dyDescent="0.25">
      <c r="A3027" s="2" t="s">
        <v>3</v>
      </c>
      <c r="B3027" s="2" t="s">
        <v>118</v>
      </c>
      <c r="C3027" s="3">
        <v>5.6642599999999996</v>
      </c>
      <c r="D3027" s="3">
        <v>2.93492</v>
      </c>
      <c r="E3027" s="3">
        <v>2.30349</v>
      </c>
      <c r="F3027" s="3">
        <v>1.1963299999999999</v>
      </c>
      <c r="G3027" s="3">
        <v>1.1932199999999999</v>
      </c>
      <c r="H3027" s="3"/>
      <c r="I3027" s="3"/>
      <c r="J3027" s="3">
        <f t="shared" si="98"/>
        <v>1.1932199999999999</v>
      </c>
      <c r="K3027" s="3" t="str">
        <f t="array" ref="K3027">INDEX($J$3:$J$4464,MATCH(B3027&amp;"Rate of out-of-school children of primary school age, female (household survey data) (%)",$B$3:$B$4464&amp;$A$3:$A$4464,0))</f>
        <v/>
      </c>
      <c r="L3027" s="3" t="str">
        <f t="array" ref="L3027">(IF(ISERROR(INDEX(Table34[Out-of-school children (%) - primary],MATCH(MAX(IF(Table34[Country]=B3027,Table34[Year],0)),IF(Table34[Country]=B3027,Table34[Year],"")))),"",INDEX(Table34[Out-of-school children (%) - primary],MATCH(MAX(IF(Table34[Country]=B3027,Table34[Year],0)),IF(Table34[Country]=B3027,Table34[Year],"")))*100))</f>
        <v/>
      </c>
      <c r="M3027" s="3">
        <f t="shared" si="99"/>
        <v>1.1932199999999999</v>
      </c>
    </row>
    <row r="3028" spans="1:13" ht="20.399999999999999" x14ac:dyDescent="0.25">
      <c r="A3028" s="2" t="s">
        <v>3</v>
      </c>
      <c r="B3028" s="2" t="s">
        <v>119</v>
      </c>
      <c r="C3028" s="4">
        <v>15.52379</v>
      </c>
      <c r="D3028" s="4">
        <v>17.09806</v>
      </c>
      <c r="E3028" s="4">
        <v>16.649529999999999</v>
      </c>
      <c r="F3028" s="4">
        <v>15.456189999999999</v>
      </c>
      <c r="G3028" s="4">
        <v>14.559060000000001</v>
      </c>
      <c r="H3028" s="4">
        <v>13.16765</v>
      </c>
      <c r="I3028" s="4"/>
      <c r="J3028" s="4">
        <f t="shared" si="98"/>
        <v>13.16765</v>
      </c>
      <c r="K3028" s="4">
        <f t="array" ref="K3028">INDEX($J$3:$J$4464,MATCH(B3028&amp;"Rate of out-of-school children of primary school age, female (household survey data) (%)",$B$3:$B$4464&amp;$A$3:$A$4464,0))</f>
        <v>23.03547</v>
      </c>
      <c r="L3028" s="4">
        <f t="array" ref="L3028">(IF(ISERROR(INDEX(Table34[Out-of-school children (%) - primary],MATCH(MAX(IF(Table34[Country]=B3028,Table34[Year],0)),IF(Table34[Country]=B3028,Table34[Year],"")))),"",INDEX(Table34[Out-of-school children (%) - primary],MATCH(MAX(IF(Table34[Country]=B3028,Table34[Year],0)),IF(Table34[Country]=B3028,Table34[Year],"")))*100))</f>
        <v>23.52965</v>
      </c>
      <c r="M3028" s="4">
        <f t="shared" si="99"/>
        <v>13.16765</v>
      </c>
    </row>
    <row r="3029" spans="1:13" ht="20.399999999999999" x14ac:dyDescent="0.25">
      <c r="A3029" s="2" t="s">
        <v>3</v>
      </c>
      <c r="B3029" s="2" t="s">
        <v>120</v>
      </c>
      <c r="C3029" s="3">
        <v>12.74939</v>
      </c>
      <c r="D3029" s="3"/>
      <c r="E3029" s="3"/>
      <c r="F3029" s="3"/>
      <c r="G3029" s="3"/>
      <c r="H3029" s="3"/>
      <c r="I3029" s="3"/>
      <c r="J3029" s="3">
        <f t="shared" si="98"/>
        <v>12.74939</v>
      </c>
      <c r="K3029" s="3" t="str">
        <f t="array" ref="K3029">INDEX($J$3:$J$4464,MATCH(B3029&amp;"Rate of out-of-school children of primary school age, female (household survey data) (%)",$B$3:$B$4464&amp;$A$3:$A$4464,0))</f>
        <v/>
      </c>
      <c r="L3029" s="3" t="str">
        <f t="array" ref="L3029">(IF(ISERROR(INDEX(Table34[Out-of-school children (%) - primary],MATCH(MAX(IF(Table34[Country]=B3029,Table34[Year],0)),IF(Table34[Country]=B3029,Table34[Year],"")))),"",INDEX(Table34[Out-of-school children (%) - primary],MATCH(MAX(IF(Table34[Country]=B3029,Table34[Year],0)),IF(Table34[Country]=B3029,Table34[Year],"")))*100))</f>
        <v/>
      </c>
      <c r="M3029" s="3">
        <f t="shared" si="99"/>
        <v>12.74939</v>
      </c>
    </row>
    <row r="3030" spans="1:13" ht="20.399999999999999" x14ac:dyDescent="0.25">
      <c r="A3030" s="2" t="s">
        <v>3</v>
      </c>
      <c r="B3030" s="2" t="s">
        <v>121</v>
      </c>
      <c r="C3030" s="4">
        <v>11.33381</v>
      </c>
      <c r="D3030" s="4"/>
      <c r="E3030" s="4">
        <v>9.8319500000000009</v>
      </c>
      <c r="F3030" s="4">
        <v>7.84307</v>
      </c>
      <c r="G3030" s="4"/>
      <c r="H3030" s="4"/>
      <c r="I3030" s="4"/>
      <c r="J3030" s="4">
        <f t="shared" si="98"/>
        <v>7.84307</v>
      </c>
      <c r="K3030" s="4">
        <f t="array" ref="K3030">INDEX($J$3:$J$4464,MATCH(B3030&amp;"Rate of out-of-school children of primary school age, female (household survey data) (%)",$B$3:$B$4464&amp;$A$3:$A$4464,0))</f>
        <v>5.4308800000000002</v>
      </c>
      <c r="L3030" s="4">
        <f t="array" ref="L3030">(IF(ISERROR(INDEX(Table34[Out-of-school children (%) - primary],MATCH(MAX(IF(Table34[Country]=B3030,Table34[Year],0)),IF(Table34[Country]=B3030,Table34[Year],"")))),"",INDEX(Table34[Out-of-school children (%) - primary],MATCH(MAX(IF(Table34[Country]=B3030,Table34[Year],0)),IF(Table34[Country]=B3030,Table34[Year],"")))*100))</f>
        <v>3.9021800000000004</v>
      </c>
      <c r="M3030" s="4">
        <f t="shared" si="99"/>
        <v>7.84307</v>
      </c>
    </row>
    <row r="3031" spans="1:13" ht="20.399999999999999" x14ac:dyDescent="0.25">
      <c r="A3031" s="2" t="s">
        <v>3</v>
      </c>
      <c r="B3031" s="2" t="s">
        <v>122</v>
      </c>
      <c r="C3031" s="3"/>
      <c r="D3031" s="3"/>
      <c r="E3031" s="3">
        <v>22.109829999999999</v>
      </c>
      <c r="F3031" s="3"/>
      <c r="G3031" s="3">
        <v>15.50802</v>
      </c>
      <c r="H3031" s="3"/>
      <c r="I3031" s="3"/>
      <c r="J3031" s="3">
        <f t="shared" si="98"/>
        <v>15.50802</v>
      </c>
      <c r="K3031" s="3" t="str">
        <f t="array" ref="K3031">INDEX($J$3:$J$4464,MATCH(B3031&amp;"Rate of out-of-school children of primary school age, female (household survey data) (%)",$B$3:$B$4464&amp;$A$3:$A$4464,0))</f>
        <v/>
      </c>
      <c r="L3031" s="3" t="str">
        <f t="array" ref="L3031">(IF(ISERROR(INDEX(Table34[Out-of-school children (%) - primary],MATCH(MAX(IF(Table34[Country]=B3031,Table34[Year],0)),IF(Table34[Country]=B3031,Table34[Year],"")))),"",INDEX(Table34[Out-of-school children (%) - primary],MATCH(MAX(IF(Table34[Country]=B3031,Table34[Year],0)),IF(Table34[Country]=B3031,Table34[Year],"")))*100))</f>
        <v/>
      </c>
      <c r="M3031" s="3">
        <f t="shared" si="99"/>
        <v>15.50802</v>
      </c>
    </row>
    <row r="3032" spans="1:13" ht="20.399999999999999" x14ac:dyDescent="0.25">
      <c r="A3032" s="2" t="s">
        <v>3</v>
      </c>
      <c r="B3032" s="2" t="s">
        <v>123</v>
      </c>
      <c r="C3032" s="4"/>
      <c r="D3032" s="4">
        <v>2.0628899999999999</v>
      </c>
      <c r="E3032" s="4"/>
      <c r="F3032" s="4"/>
      <c r="G3032" s="4">
        <v>6.0284399999999998</v>
      </c>
      <c r="H3032" s="4">
        <v>3.6408499999999999</v>
      </c>
      <c r="I3032" s="4">
        <v>3.2668200000000001</v>
      </c>
      <c r="J3032" s="4">
        <f t="shared" si="98"/>
        <v>3.2668200000000001</v>
      </c>
      <c r="K3032" s="4">
        <f t="array" ref="K3032">INDEX($J$3:$J$4464,MATCH(B3032&amp;"Rate of out-of-school children of primary school age, female (household survey data) (%)",$B$3:$B$4464&amp;$A$3:$A$4464,0))</f>
        <v>10.92545</v>
      </c>
      <c r="L3032" s="4">
        <f t="array" ref="L3032">(IF(ISERROR(INDEX(Table34[Out-of-school children (%) - primary],MATCH(MAX(IF(Table34[Country]=B3032,Table34[Year],0)),IF(Table34[Country]=B3032,Table34[Year],"")))),"",INDEX(Table34[Out-of-school children (%) - primary],MATCH(MAX(IF(Table34[Country]=B3032,Table34[Year],0)),IF(Table34[Country]=B3032,Table34[Year],"")))*100))</f>
        <v>6.2366900000000003</v>
      </c>
      <c r="M3032" s="4">
        <f t="shared" si="99"/>
        <v>3.2668200000000001</v>
      </c>
    </row>
    <row r="3033" spans="1:13" ht="20.399999999999999" x14ac:dyDescent="0.25">
      <c r="A3033" s="2" t="s">
        <v>3</v>
      </c>
      <c r="B3033" s="2" t="s">
        <v>124</v>
      </c>
      <c r="C3033" s="3"/>
      <c r="D3033" s="3"/>
      <c r="E3033" s="3"/>
      <c r="F3033" s="3"/>
      <c r="G3033" s="3"/>
      <c r="H3033" s="3">
        <v>1.1325799999999999</v>
      </c>
      <c r="I3033" s="3"/>
      <c r="J3033" s="3">
        <f t="shared" si="98"/>
        <v>1.1325799999999999</v>
      </c>
      <c r="K3033" s="3" t="str">
        <f t="array" ref="K3033">INDEX($J$3:$J$4464,MATCH(B3033&amp;"Rate of out-of-school children of primary school age, female (household survey data) (%)",$B$3:$B$4464&amp;$A$3:$A$4464,0))</f>
        <v/>
      </c>
      <c r="L3033" s="3" t="str">
        <f t="array" ref="L3033">(IF(ISBLANK(INDEX(Table34[Out-of-school children (%) - primary],MATCH(MAX(IF(Table34[Country]=B3033,Table34[Year],0)),IF(Table34[Country]=B3033,Table34[Year],"")))),"",INDEX(Table34[Out-of-school children (%) - primary],MATCH(MAX(IF(Table34[Country]=B3033,Table34[Year],0)),IF(Table34[Country]=B3033,Table34[Year],"")))*100))</f>
        <v/>
      </c>
      <c r="M3033" s="3">
        <f t="shared" si="99"/>
        <v>1.1325799999999999</v>
      </c>
    </row>
    <row r="3034" spans="1:13" ht="20.399999999999999" x14ac:dyDescent="0.25">
      <c r="A3034" s="2" t="s">
        <v>3</v>
      </c>
      <c r="B3034" s="2" t="s">
        <v>125</v>
      </c>
      <c r="C3034" s="4">
        <v>0.35709999999999997</v>
      </c>
      <c r="D3034" s="4">
        <v>0.55791999999999997</v>
      </c>
      <c r="E3034" s="4">
        <v>1.2561800000000001</v>
      </c>
      <c r="F3034" s="4">
        <v>1.4734499999999999</v>
      </c>
      <c r="G3034" s="4">
        <v>1.6468</v>
      </c>
      <c r="H3034" s="4">
        <v>1.04802</v>
      </c>
      <c r="I3034" s="4"/>
      <c r="J3034" s="4">
        <f t="shared" si="98"/>
        <v>1.04802</v>
      </c>
      <c r="K3034" s="4" t="str">
        <f t="array" ref="K3034">INDEX($J$3:$J$4464,MATCH(B3034&amp;"Rate of out-of-school children of primary school age, female (household survey data) (%)",$B$3:$B$4464&amp;$A$3:$A$4464,0))</f>
        <v/>
      </c>
      <c r="L3034" s="4" t="str">
        <f t="array" ref="L3034">(IF(ISERROR(INDEX(Table34[Out-of-school children (%) - primary],MATCH(MAX(IF(Table34[Country]=B3034,Table34[Year],0)),IF(Table34[Country]=B3034,Table34[Year],"")))),"",INDEX(Table34[Out-of-school children (%) - primary],MATCH(MAX(IF(Table34[Country]=B3034,Table34[Year],0)),IF(Table34[Country]=B3034,Table34[Year],"")))*100))</f>
        <v/>
      </c>
      <c r="M3034" s="4">
        <f t="shared" si="99"/>
        <v>1.04802</v>
      </c>
    </row>
    <row r="3035" spans="1:13" ht="20.399999999999999" x14ac:dyDescent="0.25">
      <c r="A3035" s="2" t="s">
        <v>3</v>
      </c>
      <c r="B3035" s="2" t="s">
        <v>126</v>
      </c>
      <c r="C3035" s="3">
        <v>0.28588000000000002</v>
      </c>
      <c r="D3035" s="3"/>
      <c r="E3035" s="3"/>
      <c r="F3035" s="3"/>
      <c r="G3035" s="3"/>
      <c r="H3035" s="3"/>
      <c r="I3035" s="3"/>
      <c r="J3035" s="3">
        <f t="shared" si="98"/>
        <v>0.28588000000000002</v>
      </c>
      <c r="K3035" s="3" t="str">
        <f t="array" ref="K3035">INDEX($J$3:$J$4464,MATCH(B3035&amp;"Rate of out-of-school children of primary school age, female (household survey data) (%)",$B$3:$B$4464&amp;$A$3:$A$4464,0))</f>
        <v/>
      </c>
      <c r="L3035" s="3" t="str">
        <f t="array" ref="L3035">(IF(ISERROR(INDEX(Table34[Out-of-school children (%) - primary],MATCH(MAX(IF(Table34[Country]=B3035,Table34[Year],0)),IF(Table34[Country]=B3035,Table34[Year],"")))),"",INDEX(Table34[Out-of-school children (%) - primary],MATCH(MAX(IF(Table34[Country]=B3035,Table34[Year],0)),IF(Table34[Country]=B3035,Table34[Year],"")))*100))</f>
        <v/>
      </c>
      <c r="M3035" s="3">
        <f t="shared" si="99"/>
        <v>0.28588000000000002</v>
      </c>
    </row>
    <row r="3036" spans="1:13" ht="20.399999999999999" x14ac:dyDescent="0.25">
      <c r="A3036" s="2" t="s">
        <v>3</v>
      </c>
      <c r="B3036" s="2" t="s">
        <v>127</v>
      </c>
      <c r="C3036" s="4">
        <v>50.475540000000002</v>
      </c>
      <c r="D3036" s="4">
        <v>45.671810000000001</v>
      </c>
      <c r="E3036" s="4">
        <v>43.560160000000003</v>
      </c>
      <c r="F3036" s="4">
        <v>43.580579999999998</v>
      </c>
      <c r="G3036" s="4">
        <v>43.130699999999997</v>
      </c>
      <c r="H3036" s="4">
        <v>41.692839999999997</v>
      </c>
      <c r="I3036" s="4"/>
      <c r="J3036" s="4">
        <f t="shared" si="98"/>
        <v>41.692839999999997</v>
      </c>
      <c r="K3036" s="4">
        <f t="array" ref="K3036">INDEX($J$3:$J$4464,MATCH(B3036&amp;"Rate of out-of-school children of primary school age, female (household survey data) (%)",$B$3:$B$4464&amp;$A$3:$A$4464,0))</f>
        <v>53.942120000000003</v>
      </c>
      <c r="L3036" s="4">
        <f t="array" ref="L3036">(IF(ISERROR(INDEX(Table34[Out-of-school children (%) - primary],MATCH(MAX(IF(Table34[Country]=B3036,Table34[Year],0)),IF(Table34[Country]=B3036,Table34[Year],"")))),"",INDEX(Table34[Out-of-school children (%) - primary],MATCH(MAX(IF(Table34[Country]=B3036,Table34[Year],0)),IF(Table34[Country]=B3036,Table34[Year],"")))*100))</f>
        <v>54.018299999999996</v>
      </c>
      <c r="M3036" s="4">
        <f t="shared" si="99"/>
        <v>41.692839999999997</v>
      </c>
    </row>
    <row r="3037" spans="1:13" ht="20.399999999999999" x14ac:dyDescent="0.25">
      <c r="A3037" s="2" t="s">
        <v>3</v>
      </c>
      <c r="B3037" s="2" t="s">
        <v>128</v>
      </c>
      <c r="C3037" s="3">
        <v>40.02807</v>
      </c>
      <c r="D3037" s="3"/>
      <c r="E3037" s="3"/>
      <c r="F3037" s="3"/>
      <c r="G3037" s="3"/>
      <c r="H3037" s="3"/>
      <c r="I3037" s="3"/>
      <c r="J3037" s="3">
        <f t="shared" si="98"/>
        <v>40.02807</v>
      </c>
      <c r="K3037" s="3">
        <f t="array" ref="K3037">INDEX($J$3:$J$4464,MATCH(B3037&amp;"Rate of out-of-school children of primary school age, female (household survey data) (%)",$B$3:$B$4464&amp;$A$3:$A$4464,0))</f>
        <v>33.349899999999998</v>
      </c>
      <c r="L3037" s="3">
        <f t="array" ref="L3037">(IF(ISERROR(INDEX(Table34[Out-of-school children (%) - primary],MATCH(MAX(IF(Table34[Country]=B3037,Table34[Year],0)),IF(Table34[Country]=B3037,Table34[Year],"")))),"",INDEX(Table34[Out-of-school children (%) - primary],MATCH(MAX(IF(Table34[Country]=B3037,Table34[Year],0)),IF(Table34[Country]=B3037,Table34[Year],"")))*100))</f>
        <v>30.973420000000001</v>
      </c>
      <c r="M3037" s="3">
        <f t="shared" si="99"/>
        <v>40.02807</v>
      </c>
    </row>
    <row r="3038" spans="1:13" ht="20.399999999999999" x14ac:dyDescent="0.25">
      <c r="A3038" s="2" t="s">
        <v>3</v>
      </c>
      <c r="B3038" s="2" t="s">
        <v>129</v>
      </c>
      <c r="C3038" s="4">
        <v>0.87868000000000002</v>
      </c>
      <c r="D3038" s="4">
        <v>0.64988000000000001</v>
      </c>
      <c r="E3038" s="4">
        <v>9.8729999999999998E-2</v>
      </c>
      <c r="F3038" s="4">
        <v>0.18023</v>
      </c>
      <c r="G3038" s="4">
        <v>0.13408</v>
      </c>
      <c r="H3038" s="4">
        <v>0.34150999999999998</v>
      </c>
      <c r="I3038" s="4"/>
      <c r="J3038" s="4">
        <f t="shared" si="98"/>
        <v>0.34150999999999998</v>
      </c>
      <c r="K3038" s="4" t="str">
        <f t="array" ref="K3038">INDEX($J$3:$J$4464,MATCH(B3038&amp;"Rate of out-of-school children of primary school age, female (household survey data) (%)",$B$3:$B$4464&amp;$A$3:$A$4464,0))</f>
        <v/>
      </c>
      <c r="L3038" s="4" t="str">
        <f t="array" ref="L3038">(IF(ISBLANK(INDEX(Table34[Out-of-school children (%) - primary],MATCH(MAX(IF(Table34[Country]=B3038,Table34[Year],0)),IF(Table34[Country]=B3038,Table34[Year],"")))),"",INDEX(Table34[Out-of-school children (%) - primary],MATCH(MAX(IF(Table34[Country]=B3038,Table34[Year],0)),IF(Table34[Country]=B3038,Table34[Year],"")))*100))</f>
        <v/>
      </c>
      <c r="M3038" s="4">
        <f t="shared" si="99"/>
        <v>0.34150999999999998</v>
      </c>
    </row>
    <row r="3039" spans="1:13" ht="20.399999999999999" x14ac:dyDescent="0.25">
      <c r="A3039" s="2" t="s">
        <v>3</v>
      </c>
      <c r="B3039" s="2" t="s">
        <v>130</v>
      </c>
      <c r="C3039" s="3"/>
      <c r="D3039" s="3">
        <v>2.5252500000000002</v>
      </c>
      <c r="E3039" s="3">
        <v>2.4772699999999999</v>
      </c>
      <c r="F3039" s="3">
        <v>2.0422799999999999</v>
      </c>
      <c r="G3039" s="3">
        <v>1.8690199999999999</v>
      </c>
      <c r="H3039" s="3">
        <v>1.99282</v>
      </c>
      <c r="I3039" s="3"/>
      <c r="J3039" s="3">
        <f t="shared" si="98"/>
        <v>1.99282</v>
      </c>
      <c r="K3039" s="3" t="str">
        <f t="array" ref="K3039">INDEX($J$3:$J$4464,MATCH(B3039&amp;"Rate of out-of-school children of primary school age, female (household survey data) (%)",$B$3:$B$4464&amp;$A$3:$A$4464,0))</f>
        <v/>
      </c>
      <c r="L3039" s="3" t="str">
        <f t="array" ref="L3039">(IF(ISERROR(INDEX(Table34[Out-of-school children (%) - primary],MATCH(MAX(IF(Table34[Country]=B3039,Table34[Year],0)),IF(Table34[Country]=B3039,Table34[Year],"")))),"",INDEX(Table34[Out-of-school children (%) - primary],MATCH(MAX(IF(Table34[Country]=B3039,Table34[Year],0)),IF(Table34[Country]=B3039,Table34[Year],"")))*100))</f>
        <v/>
      </c>
      <c r="M3039" s="3">
        <f t="shared" si="99"/>
        <v>1.99282</v>
      </c>
    </row>
    <row r="3040" spans="1:13" ht="20.399999999999999" x14ac:dyDescent="0.25">
      <c r="A3040" s="2" t="s">
        <v>3</v>
      </c>
      <c r="B3040" s="2" t="s">
        <v>131</v>
      </c>
      <c r="C3040" s="4">
        <v>31.51549</v>
      </c>
      <c r="D3040" s="4">
        <v>33.950369999999999</v>
      </c>
      <c r="E3040" s="4">
        <v>33.850700000000003</v>
      </c>
      <c r="F3040" s="4">
        <v>35.087580000000003</v>
      </c>
      <c r="G3040" s="4">
        <v>33.068060000000003</v>
      </c>
      <c r="H3040" s="4">
        <v>32.119370000000004</v>
      </c>
      <c r="I3040" s="4"/>
      <c r="J3040" s="4">
        <f t="shared" si="98"/>
        <v>32.119370000000004</v>
      </c>
      <c r="K3040" s="4">
        <f t="array" ref="K3040">INDEX($J$3:$J$4464,MATCH(B3040&amp;"Rate of out-of-school children of primary school age, female (household survey data) (%)",$B$3:$B$4464&amp;$A$3:$A$4464,0))</f>
        <v>40.156570000000002</v>
      </c>
      <c r="L3040" s="4">
        <f t="array" ref="L3040">(IF(ISERROR(INDEX(Table34[Out-of-school children (%) - primary],MATCH(MAX(IF(Table34[Country]=B3040,Table34[Year],0)),IF(Table34[Country]=B3040,Table34[Year],"")))),"",INDEX(Table34[Out-of-school children (%) - primary],MATCH(MAX(IF(Table34[Country]=B3040,Table34[Year],0)),IF(Table34[Country]=B3040,Table34[Year],"")))*100))</f>
        <v>30.154710000000001</v>
      </c>
      <c r="M3040" s="4">
        <f t="shared" si="99"/>
        <v>32.119370000000004</v>
      </c>
    </row>
    <row r="3041" spans="1:13" ht="20.399999999999999" x14ac:dyDescent="0.25">
      <c r="A3041" s="2" t="s">
        <v>3</v>
      </c>
      <c r="B3041" s="2" t="s">
        <v>132</v>
      </c>
      <c r="C3041" s="3"/>
      <c r="D3041" s="3"/>
      <c r="E3041" s="3"/>
      <c r="F3041" s="3"/>
      <c r="G3041" s="3"/>
      <c r="H3041" s="3"/>
      <c r="I3041" s="3">
        <v>13.1934</v>
      </c>
      <c r="J3041" s="3">
        <f t="shared" si="98"/>
        <v>13.1934</v>
      </c>
      <c r="K3041" s="3" t="str">
        <f t="array" ref="K3041">INDEX($J$3:$J$4464,MATCH(B3041&amp;"Rate of out-of-school children of primary school age, female (household survey data) (%)",$B$3:$B$4464&amp;$A$3:$A$4464,0))</f>
        <v/>
      </c>
      <c r="L3041" s="3" t="str">
        <f t="array" ref="L3041">(IF(ISERROR(INDEX(Table34[Out-of-school children (%) - primary],MATCH(MAX(IF(Table34[Country]=B3041,Table34[Year],0)),IF(Table34[Country]=B3041,Table34[Year],"")))),"",INDEX(Table34[Out-of-school children (%) - primary],MATCH(MAX(IF(Table34[Country]=B3041,Table34[Year],0)),IF(Table34[Country]=B3041,Table34[Year],"")))*100))</f>
        <v/>
      </c>
      <c r="M3041" s="3">
        <f t="shared" si="99"/>
        <v>13.1934</v>
      </c>
    </row>
    <row r="3042" spans="1:13" ht="20.399999999999999" x14ac:dyDescent="0.25">
      <c r="A3042" s="2" t="s">
        <v>3</v>
      </c>
      <c r="B3042" s="2" t="s">
        <v>133</v>
      </c>
      <c r="C3042" s="4">
        <v>11.738200000000001</v>
      </c>
      <c r="D3042" s="4">
        <v>10.425689999999999</v>
      </c>
      <c r="E3042" s="4">
        <v>7.91073</v>
      </c>
      <c r="F3042" s="4">
        <v>7.0779500000000004</v>
      </c>
      <c r="G3042" s="4">
        <v>7.0054999999999996</v>
      </c>
      <c r="H3042" s="4">
        <v>7.3005000000000004</v>
      </c>
      <c r="I3042" s="4"/>
      <c r="J3042" s="4">
        <f t="shared" si="98"/>
        <v>7.3005000000000004</v>
      </c>
      <c r="K3042" s="4">
        <f t="array" ref="K3042">INDEX($J$3:$J$4464,MATCH(B3042&amp;"Rate of out-of-school children of primary school age, female (household survey data) (%)",$B$3:$B$4464&amp;$A$3:$A$4464,0))</f>
        <v>1.1522699999999999</v>
      </c>
      <c r="L3042" s="4">
        <f t="array" ref="L3042">(IF(ISERROR(INDEX(Table34[Out-of-school children (%) - primary],MATCH(MAX(IF(Table34[Country]=B3042,Table34[Year],0)),IF(Table34[Country]=B3042,Table34[Year],"")))),"",INDEX(Table34[Out-of-school children (%) - primary],MATCH(MAX(IF(Table34[Country]=B3042,Table34[Year],0)),IF(Table34[Country]=B3042,Table34[Year],"")))*100))</f>
        <v>0.39490000000000003</v>
      </c>
      <c r="M3042" s="4">
        <f t="shared" si="99"/>
        <v>7.3005000000000004</v>
      </c>
    </row>
    <row r="3043" spans="1:13" ht="20.399999999999999" x14ac:dyDescent="0.25">
      <c r="A3043" s="2" t="s">
        <v>3</v>
      </c>
      <c r="B3043" s="2" t="s">
        <v>134</v>
      </c>
      <c r="C3043" s="3">
        <v>2.7952900000000001</v>
      </c>
      <c r="D3043" s="3">
        <v>2.9596300000000002</v>
      </c>
      <c r="E3043" s="3">
        <v>3.0277500000000002</v>
      </c>
      <c r="F3043" s="3">
        <v>3.8837600000000001</v>
      </c>
      <c r="G3043" s="3">
        <v>6.81548</v>
      </c>
      <c r="H3043" s="3"/>
      <c r="I3043" s="3"/>
      <c r="J3043" s="3">
        <f t="shared" si="98"/>
        <v>6.81548</v>
      </c>
      <c r="K3043" s="3" t="str">
        <f t="array" ref="K3043">INDEX($J$3:$J$4464,MATCH(B3043&amp;"Rate of out-of-school children of primary school age, female (household survey data) (%)",$B$3:$B$4464&amp;$A$3:$A$4464,0))</f>
        <v/>
      </c>
      <c r="L3043" s="3">
        <f t="array" ref="L3043">(IF(ISERROR(INDEX(Table34[Out-of-school children (%) - primary],MATCH(MAX(IF(Table34[Country]=B3043,Table34[Year],0)),IF(Table34[Country]=B3043,Table34[Year],"")))),"",INDEX(Table34[Out-of-school children (%) - primary],MATCH(MAX(IF(Table34[Country]=B3043,Table34[Year],0)),IF(Table34[Country]=B3043,Table34[Year],"")))*100))</f>
        <v>0.92571000000000003</v>
      </c>
      <c r="M3043" s="3">
        <f t="shared" si="99"/>
        <v>6.81548</v>
      </c>
    </row>
    <row r="3044" spans="1:13" ht="20.399999999999999" x14ac:dyDescent="0.25">
      <c r="A3044" s="2" t="s">
        <v>3</v>
      </c>
      <c r="B3044" s="2" t="s">
        <v>135</v>
      </c>
      <c r="C3044" s="4"/>
      <c r="D3044" s="4"/>
      <c r="E3044" s="4">
        <v>16.374310000000001</v>
      </c>
      <c r="F3044" s="4"/>
      <c r="G3044" s="4"/>
      <c r="H3044" s="4"/>
      <c r="I3044" s="4"/>
      <c r="J3044" s="4">
        <f t="shared" si="98"/>
        <v>16.374310000000001</v>
      </c>
      <c r="K3044" s="4" t="str">
        <f t="array" ref="K3044">INDEX($J$3:$J$4464,MATCH(B3044&amp;"Rate of out-of-school children of primary school age, female (household survey data) (%)",$B$3:$B$4464&amp;$A$3:$A$4464,0))</f>
        <v/>
      </c>
      <c r="L3044" s="4" t="str">
        <f t="array" ref="L3044">(IF(ISERROR(INDEX(Table34[Out-of-school children (%) - primary],MATCH(MAX(IF(Table34[Country]=B3044,Table34[Year],0)),IF(Table34[Country]=B3044,Table34[Year],"")))),"",INDEX(Table34[Out-of-school children (%) - primary],MATCH(MAX(IF(Table34[Country]=B3044,Table34[Year],0)),IF(Table34[Country]=B3044,Table34[Year],"")))*100))</f>
        <v/>
      </c>
      <c r="M3044" s="4">
        <f t="shared" si="99"/>
        <v>16.374310000000001</v>
      </c>
    </row>
    <row r="3045" spans="1:13" ht="20.399999999999999" x14ac:dyDescent="0.25">
      <c r="A3045" s="2" t="s">
        <v>3</v>
      </c>
      <c r="B3045" s="2" t="s">
        <v>136</v>
      </c>
      <c r="C3045" s="3">
        <v>10.480119999999999</v>
      </c>
      <c r="D3045" s="3">
        <v>10.38383</v>
      </c>
      <c r="E3045" s="3">
        <v>10.95232</v>
      </c>
      <c r="F3045" s="3"/>
      <c r="G3045" s="3"/>
      <c r="H3045" s="3"/>
      <c r="I3045" s="3"/>
      <c r="J3045" s="3">
        <f t="shared" si="98"/>
        <v>10.95232</v>
      </c>
      <c r="K3045" s="3" t="str">
        <f t="array" ref="K3045">INDEX($J$3:$J$4464,MATCH(B3045&amp;"Rate of out-of-school children of primary school age, female (household survey data) (%)",$B$3:$B$4464&amp;$A$3:$A$4464,0))</f>
        <v/>
      </c>
      <c r="L3045" s="3" t="str">
        <f t="array" ref="L3045">(IF(ISERROR(INDEX(Table34[Out-of-school children (%) - primary],MATCH(MAX(IF(Table34[Country]=B3045,Table34[Year],0)),IF(Table34[Country]=B3045,Table34[Year],"")))),"",INDEX(Table34[Out-of-school children (%) - primary],MATCH(MAX(IF(Table34[Country]=B3045,Table34[Year],0)),IF(Table34[Country]=B3045,Table34[Year],"")))*100))</f>
        <v/>
      </c>
      <c r="M3045" s="3">
        <f t="shared" si="99"/>
        <v>10.95232</v>
      </c>
    </row>
    <row r="3046" spans="1:13" ht="20.399999999999999" x14ac:dyDescent="0.25">
      <c r="A3046" s="2" t="s">
        <v>3</v>
      </c>
      <c r="B3046" s="2" t="s">
        <v>137</v>
      </c>
      <c r="C3046" s="4">
        <v>0.14938000000000001</v>
      </c>
      <c r="D3046" s="4">
        <v>0.82782999999999995</v>
      </c>
      <c r="E3046" s="4">
        <v>6.9324500000000002</v>
      </c>
      <c r="F3046" s="4">
        <v>4.0716999999999999</v>
      </c>
      <c r="G3046" s="4">
        <v>4.2888299999999999</v>
      </c>
      <c r="H3046" s="4">
        <v>1.71912</v>
      </c>
      <c r="I3046" s="4"/>
      <c r="J3046" s="4">
        <f t="shared" si="98"/>
        <v>1.71912</v>
      </c>
      <c r="K3046" s="4" t="str">
        <f t="array" ref="K3046">INDEX($J$3:$J$4464,MATCH(B3046&amp;"Rate of out-of-school children of primary school age, female (household survey data) (%)",$B$3:$B$4464&amp;$A$3:$A$4464,0))</f>
        <v/>
      </c>
      <c r="L3046" s="4">
        <f t="array" ref="L3046">(IF(ISERROR(INDEX(Table34[Out-of-school children (%) - primary],MATCH(MAX(IF(Table34[Country]=B3046,Table34[Year],0)),IF(Table34[Country]=B3046,Table34[Year],"")))),"",INDEX(Table34[Out-of-school children (%) - primary],MATCH(MAX(IF(Table34[Country]=B3046,Table34[Year],0)),IF(Table34[Country]=B3046,Table34[Year],"")))*100))</f>
        <v>2.7524699999999998</v>
      </c>
      <c r="M3046" s="4">
        <f t="shared" si="99"/>
        <v>1.71912</v>
      </c>
    </row>
    <row r="3047" spans="1:13" ht="20.399999999999999" x14ac:dyDescent="0.25">
      <c r="A3047" s="2" t="s">
        <v>3</v>
      </c>
      <c r="B3047" s="2" t="s">
        <v>138</v>
      </c>
      <c r="C3047" s="3"/>
      <c r="D3047" s="3"/>
      <c r="E3047" s="3"/>
      <c r="F3047" s="3">
        <v>1.1921999999999999</v>
      </c>
      <c r="G3047" s="3"/>
      <c r="H3047" s="3"/>
      <c r="I3047" s="3"/>
      <c r="J3047" s="3">
        <f t="shared" si="98"/>
        <v>1.1921999999999999</v>
      </c>
      <c r="K3047" s="3" t="str">
        <f t="array" ref="K3047">INDEX($J$3:$J$4464,MATCH(B3047&amp;"Rate of out-of-school children of primary school age, female (household survey data) (%)",$B$3:$B$4464&amp;$A$3:$A$4464,0))</f>
        <v/>
      </c>
      <c r="L3047" s="3" t="str">
        <f t="array" ref="L3047">(IF(ISBLANK(INDEX(Table34[Out-of-school children (%) - primary],MATCH(MAX(IF(Table34[Country]=B3047,Table34[Year],0)),IF(Table34[Country]=B3047,Table34[Year],"")))),"",INDEX(Table34[Out-of-school children (%) - primary],MATCH(MAX(IF(Table34[Country]=B3047,Table34[Year],0)),IF(Table34[Country]=B3047,Table34[Year],"")))*100))</f>
        <v/>
      </c>
      <c r="M3047" s="3">
        <f t="shared" si="99"/>
        <v>1.1921999999999999</v>
      </c>
    </row>
    <row r="3048" spans="1:13" ht="20.399999999999999" x14ac:dyDescent="0.25">
      <c r="A3048" s="2" t="s">
        <v>3</v>
      </c>
      <c r="B3048" s="2" t="s">
        <v>139</v>
      </c>
      <c r="C3048" s="4">
        <v>3.1338300000000001</v>
      </c>
      <c r="D3048" s="4">
        <v>3.1635300000000002</v>
      </c>
      <c r="E3048" s="4">
        <v>2.8849</v>
      </c>
      <c r="F3048" s="4">
        <v>2.8284400000000001</v>
      </c>
      <c r="G3048" s="4">
        <v>3.4595899999999999</v>
      </c>
      <c r="H3048" s="4"/>
      <c r="I3048" s="4"/>
      <c r="J3048" s="4">
        <f t="shared" si="98"/>
        <v>3.4595899999999999</v>
      </c>
      <c r="K3048" s="4" t="str">
        <f t="array" ref="K3048">INDEX($J$3:$J$4464,MATCH(B3048&amp;"Rate of out-of-school children of primary school age, female (household survey data) (%)",$B$3:$B$4464&amp;$A$3:$A$4464,0))</f>
        <v/>
      </c>
      <c r="L3048" s="4" t="str">
        <f t="array" ref="L3048">(IF(ISBLANK(INDEX(Table34[Out-of-school children (%) - primary],MATCH(MAX(IF(Table34[Country]=B3048,Table34[Year],0)),IF(Table34[Country]=B3048,Table34[Year],"")))),"",INDEX(Table34[Out-of-school children (%) - primary],MATCH(MAX(IF(Table34[Country]=B3048,Table34[Year],0)),IF(Table34[Country]=B3048,Table34[Year],"")))*100))</f>
        <v/>
      </c>
      <c r="M3048" s="4">
        <f t="shared" si="99"/>
        <v>3.4595899999999999</v>
      </c>
    </row>
    <row r="3049" spans="1:13" ht="20.399999999999999" x14ac:dyDescent="0.25">
      <c r="A3049" s="2" t="s">
        <v>3</v>
      </c>
      <c r="B3049" s="2" t="s">
        <v>140</v>
      </c>
      <c r="C3049" s="3">
        <v>0.41339999999999999</v>
      </c>
      <c r="D3049" s="3">
        <v>1.0550600000000001</v>
      </c>
      <c r="E3049" s="3">
        <v>0.93062999999999996</v>
      </c>
      <c r="F3049" s="3">
        <v>1.00177</v>
      </c>
      <c r="G3049" s="3">
        <v>1.36168</v>
      </c>
      <c r="H3049" s="3">
        <v>2.2034699999999998</v>
      </c>
      <c r="I3049" s="3"/>
      <c r="J3049" s="3">
        <f t="shared" si="98"/>
        <v>2.2034699999999998</v>
      </c>
      <c r="K3049" s="3" t="str">
        <f t="array" ref="K3049">INDEX($J$3:$J$4464,MATCH(B3049&amp;"Rate of out-of-school children of primary school age, female (household survey data) (%)",$B$3:$B$4464&amp;$A$3:$A$4464,0))</f>
        <v/>
      </c>
      <c r="L3049" s="3" t="str">
        <f t="array" ref="L3049">(IF(ISBLANK(INDEX(Table34[Out-of-school children (%) - primary],MATCH(MAX(IF(Table34[Country]=B3049,Table34[Year],0)),IF(Table34[Country]=B3049,Table34[Year],"")))),"",INDEX(Table34[Out-of-school children (%) - primary],MATCH(MAX(IF(Table34[Country]=B3049,Table34[Year],0)),IF(Table34[Country]=B3049,Table34[Year],"")))*100))</f>
        <v/>
      </c>
      <c r="M3049" s="3">
        <f t="shared" si="99"/>
        <v>2.2034699999999998</v>
      </c>
    </row>
    <row r="3050" spans="1:13" ht="20.399999999999999" x14ac:dyDescent="0.25">
      <c r="A3050" s="2" t="s">
        <v>3</v>
      </c>
      <c r="B3050" s="2" t="s">
        <v>141</v>
      </c>
      <c r="C3050" s="4">
        <v>3.4144000000000001</v>
      </c>
      <c r="D3050" s="4">
        <v>1.4109799999999999</v>
      </c>
      <c r="E3050" s="4">
        <v>0.63144</v>
      </c>
      <c r="F3050" s="4">
        <v>4.0635899999999996</v>
      </c>
      <c r="G3050" s="4">
        <v>4.5108800000000002</v>
      </c>
      <c r="H3050" s="4">
        <v>2.7461700000000002</v>
      </c>
      <c r="I3050" s="4"/>
      <c r="J3050" s="4">
        <f t="shared" si="98"/>
        <v>2.7461700000000002</v>
      </c>
      <c r="K3050" s="4" t="str">
        <f t="array" ref="K3050">INDEX($J$3:$J$4464,MATCH(B3050&amp;"Rate of out-of-school children of primary school age, female (household survey data) (%)",$B$3:$B$4464&amp;$A$3:$A$4464,0))</f>
        <v/>
      </c>
      <c r="L3050" s="4" t="str">
        <f t="array" ref="L3050">(IF(ISERROR(INDEX(Table34[Out-of-school children (%) - primary],MATCH(MAX(IF(Table34[Country]=B3050,Table34[Year],0)),IF(Table34[Country]=B3050,Table34[Year],"")))),"",INDEX(Table34[Out-of-school children (%) - primary],MATCH(MAX(IF(Table34[Country]=B3050,Table34[Year],0)),IF(Table34[Country]=B3050,Table34[Year],"")))*100))</f>
        <v/>
      </c>
      <c r="M3050" s="4">
        <f t="shared" si="99"/>
        <v>2.7461700000000002</v>
      </c>
    </row>
    <row r="3051" spans="1:13" ht="20.399999999999999" x14ac:dyDescent="0.25">
      <c r="A3051" s="2" t="s">
        <v>3</v>
      </c>
      <c r="B3051" s="2" t="s">
        <v>142</v>
      </c>
      <c r="C3051" s="3">
        <v>1.4967600000000001</v>
      </c>
      <c r="D3051" s="3">
        <v>1.3973500000000001</v>
      </c>
      <c r="E3051" s="3">
        <v>1.36175</v>
      </c>
      <c r="F3051" s="3">
        <v>3.8999299999999999</v>
      </c>
      <c r="G3051" s="3">
        <v>3.7080299999999999</v>
      </c>
      <c r="H3051" s="3">
        <v>1.43489</v>
      </c>
      <c r="I3051" s="3"/>
      <c r="J3051" s="3">
        <f t="shared" si="98"/>
        <v>1.43489</v>
      </c>
      <c r="K3051" s="3" t="str">
        <f t="array" ref="K3051">INDEX($J$3:$J$4464,MATCH(B3051&amp;"Rate of out-of-school children of primary school age, female (household survey data) (%)",$B$3:$B$4464&amp;$A$3:$A$4464,0))</f>
        <v/>
      </c>
      <c r="L3051" s="3" t="str">
        <f t="array" ref="L3051">(IF(ISERROR(INDEX(Table34[Out-of-school children (%) - primary],MATCH(MAX(IF(Table34[Country]=B3051,Table34[Year],0)),IF(Table34[Country]=B3051,Table34[Year],"")))),"",INDEX(Table34[Out-of-school children (%) - primary],MATCH(MAX(IF(Table34[Country]=B3051,Table34[Year],0)),IF(Table34[Country]=B3051,Table34[Year],"")))*100))</f>
        <v/>
      </c>
      <c r="M3051" s="3">
        <f t="shared" si="99"/>
        <v>1.43489</v>
      </c>
    </row>
    <row r="3052" spans="1:13" ht="20.399999999999999" x14ac:dyDescent="0.25">
      <c r="A3052" s="2" t="s">
        <v>3</v>
      </c>
      <c r="B3052" s="2" t="s">
        <v>143</v>
      </c>
      <c r="C3052" s="4">
        <v>9.8550599999999999</v>
      </c>
      <c r="D3052" s="4">
        <v>9.7802299999999995</v>
      </c>
      <c r="E3052" s="4">
        <v>9.5444399999999998</v>
      </c>
      <c r="F3052" s="4">
        <v>9.3847500000000004</v>
      </c>
      <c r="G3052" s="4">
        <v>10.06061</v>
      </c>
      <c r="H3052" s="4">
        <v>10.313560000000001</v>
      </c>
      <c r="I3052" s="4"/>
      <c r="J3052" s="4">
        <f t="shared" si="98"/>
        <v>10.313560000000001</v>
      </c>
      <c r="K3052" s="4" t="str">
        <f t="array" ref="K3052">INDEX($J$3:$J$4464,MATCH(B3052&amp;"Rate of out-of-school children of primary school age, female (household survey data) (%)",$B$3:$B$4464&amp;$A$3:$A$4464,0))</f>
        <v/>
      </c>
      <c r="L3052" s="4">
        <f t="array" ref="L3052">(IF(ISERROR(INDEX(Table34[Out-of-school children (%) - primary],MATCH(MAX(IF(Table34[Country]=B3052,Table34[Year],0)),IF(Table34[Country]=B3052,Table34[Year],"")))),"",INDEX(Table34[Out-of-school children (%) - primary],MATCH(MAX(IF(Table34[Country]=B3052,Table34[Year],0)),IF(Table34[Country]=B3052,Table34[Year],"")))*100))</f>
        <v>0.8869800000000001</v>
      </c>
      <c r="M3052" s="4">
        <f t="shared" si="99"/>
        <v>10.313560000000001</v>
      </c>
    </row>
    <row r="3053" spans="1:13" ht="20.399999999999999" x14ac:dyDescent="0.25">
      <c r="A3053" s="2" t="s">
        <v>3</v>
      </c>
      <c r="B3053" s="2" t="s">
        <v>144</v>
      </c>
      <c r="C3053" s="3">
        <v>6.6927599999999998</v>
      </c>
      <c r="D3053" s="3">
        <v>7.5586099999999998</v>
      </c>
      <c r="E3053" s="3">
        <v>8.8733799999999992</v>
      </c>
      <c r="F3053" s="3"/>
      <c r="G3053" s="3"/>
      <c r="H3053" s="3">
        <v>9.9380400000000009</v>
      </c>
      <c r="I3053" s="3"/>
      <c r="J3053" s="3">
        <f t="shared" si="98"/>
        <v>9.9380400000000009</v>
      </c>
      <c r="K3053" s="3" t="str">
        <f t="array" ref="K3053">INDEX($J$3:$J$4464,MATCH(B3053&amp;"Rate of out-of-school children of primary school age, female (household survey data) (%)",$B$3:$B$4464&amp;$A$3:$A$4464,0))</f>
        <v/>
      </c>
      <c r="L3053" s="3" t="str">
        <f t="array" ref="L3053">(IF(ISBLANK(INDEX(Table34[Out-of-school children (%) - primary],MATCH(MAX(IF(Table34[Country]=B3053,Table34[Year],0)),IF(Table34[Country]=B3053,Table34[Year],"")))),"",INDEX(Table34[Out-of-school children (%) - primary],MATCH(MAX(IF(Table34[Country]=B3053,Table34[Year],0)),IF(Table34[Country]=B3053,Table34[Year],"")))*100))</f>
        <v/>
      </c>
      <c r="M3053" s="3">
        <f t="shared" si="99"/>
        <v>9.9380400000000009</v>
      </c>
    </row>
    <row r="3054" spans="1:13" ht="20.399999999999999" x14ac:dyDescent="0.25">
      <c r="A3054" s="2" t="s">
        <v>213</v>
      </c>
      <c r="B3054" s="2" t="s">
        <v>175</v>
      </c>
      <c r="C3054" s="4"/>
      <c r="D3054" s="4"/>
      <c r="E3054" s="4"/>
      <c r="F3054" s="4"/>
      <c r="G3054" s="4">
        <v>98.48639</v>
      </c>
      <c r="H3054" s="4">
        <v>98.484960000000001</v>
      </c>
      <c r="I3054" s="4"/>
      <c r="J3054" s="4">
        <f t="shared" si="98"/>
        <v>98.484960000000001</v>
      </c>
      <c r="K3054" s="4"/>
      <c r="L3054" s="4">
        <f t="array" ref="L3054">(IF(ISERROR(INDEX(Table34[Youth literacy rate (15-24)],MATCH(MAX(IF(Table34[Country]=B3054,Table34[Year],0)),IF(Table34[Country]=B3054,Table34[Year],"")))),"",INDEX(Table34[Youth literacy rate (15-24)],MATCH(MAX(IF(Table34[Country]=B3054,Table34[Year],0)),IF(Table34[Country]=B3054,Table34[Year],"")))*100))</f>
        <v>99.357100000000003</v>
      </c>
      <c r="M3054" s="4">
        <f t="shared" si="99"/>
        <v>98.484960000000001</v>
      </c>
    </row>
    <row r="3055" spans="1:13" ht="20.399999999999999" x14ac:dyDescent="0.25">
      <c r="A3055" s="2" t="s">
        <v>3</v>
      </c>
      <c r="B3055" s="2" t="s">
        <v>146</v>
      </c>
      <c r="C3055" s="3"/>
      <c r="D3055" s="3"/>
      <c r="E3055" s="3"/>
      <c r="F3055" s="3">
        <v>2.6114299999999999</v>
      </c>
      <c r="G3055" s="3">
        <v>2.3988999999999998</v>
      </c>
      <c r="H3055" s="3">
        <v>3.9081600000000001</v>
      </c>
      <c r="I3055" s="3"/>
      <c r="J3055" s="3">
        <f t="shared" si="98"/>
        <v>3.9081600000000001</v>
      </c>
      <c r="K3055" s="3">
        <f t="array" ref="K3055">INDEX($J$3:$J$4464,MATCH(B3055&amp;"Rate of out-of-school children of primary school age, female (household survey data) (%)",$B$3:$B$4464&amp;$A$3:$A$4464,0))</f>
        <v>4.5767300000000004</v>
      </c>
      <c r="L3055" s="3">
        <f t="array" ref="L3055">(IF(ISERROR(INDEX(Table34[Out-of-school children (%) - primary],MATCH(MAX(IF(Table34[Country]=B3055,Table34[Year],0)),IF(Table34[Country]=B3055,Table34[Year],"")))),"",INDEX(Table34[Out-of-school children (%) - primary],MATCH(MAX(IF(Table34[Country]=B3055,Table34[Year],0)),IF(Table34[Country]=B3055,Table34[Year],"")))*100))</f>
        <v>9.0078500000000012</v>
      </c>
      <c r="M3055" s="3">
        <f t="shared" si="99"/>
        <v>3.9081600000000001</v>
      </c>
    </row>
    <row r="3056" spans="1:13" ht="20.399999999999999" x14ac:dyDescent="0.25">
      <c r="A3056" s="2" t="s">
        <v>3</v>
      </c>
      <c r="B3056" s="2" t="s">
        <v>147</v>
      </c>
      <c r="C3056" s="4">
        <v>13.771190000000001</v>
      </c>
      <c r="D3056" s="4">
        <v>11.19927</v>
      </c>
      <c r="E3056" s="4">
        <v>14.566079999999999</v>
      </c>
      <c r="F3056" s="4">
        <v>16.164719999999999</v>
      </c>
      <c r="G3056" s="4">
        <v>17.44472</v>
      </c>
      <c r="H3056" s="4">
        <v>18.16789</v>
      </c>
      <c r="I3056" s="4"/>
      <c r="J3056" s="4">
        <f t="shared" si="98"/>
        <v>18.16789</v>
      </c>
      <c r="K3056" s="4" t="str">
        <f t="array" ref="K3056">INDEX($J$3:$J$4464,MATCH(B3056&amp;"Rate of out-of-school children of primary school age, female (household survey data) (%)",$B$3:$B$4464&amp;$A$3:$A$4464,0))</f>
        <v/>
      </c>
      <c r="L3056" s="4" t="str">
        <f t="array" ref="L3056">(IF(ISERROR(INDEX(Table34[Out-of-school children (%) - primary],MATCH(MAX(IF(Table34[Country]=B3056,Table34[Year],0)),IF(Table34[Country]=B3056,Table34[Year],"")))),"",INDEX(Table34[Out-of-school children (%) - primary],MATCH(MAX(IF(Table34[Country]=B3056,Table34[Year],0)),IF(Table34[Country]=B3056,Table34[Year],"")))*100))</f>
        <v/>
      </c>
      <c r="M3056" s="4">
        <f t="shared" si="99"/>
        <v>18.16789</v>
      </c>
    </row>
    <row r="3057" spans="1:13" ht="20.399999999999999" x14ac:dyDescent="0.25">
      <c r="A3057" s="2" t="s">
        <v>3</v>
      </c>
      <c r="B3057" s="2" t="s">
        <v>148</v>
      </c>
      <c r="C3057" s="3"/>
      <c r="D3057" s="3"/>
      <c r="E3057" s="3"/>
      <c r="F3057" s="3"/>
      <c r="G3057" s="3"/>
      <c r="H3057" s="3"/>
      <c r="I3057" s="3"/>
      <c r="J3057" s="3" t="str">
        <f t="shared" si="98"/>
        <v/>
      </c>
      <c r="K3057" s="3">
        <f t="array" ref="K3057">INDEX($J$3:$J$4464,MATCH(B3057&amp;"Rate of out-of-school children of primary school age, female (household survey data) (%)",$B$3:$B$4464&amp;$A$3:$A$4464,0))</f>
        <v>7.0886100000000001</v>
      </c>
      <c r="L3057" s="3">
        <f t="array" ref="L3057">(IF(ISBLANK(INDEX(Table34[Out-of-school children (%) - primary],MATCH(MAX(IF(Table34[Country]=B3057,Table34[Year],0)),IF(Table34[Country]=B3057,Table34[Year],"")))),"",INDEX(Table34[Out-of-school children (%) - primary],MATCH(MAX(IF(Table34[Country]=B3057,Table34[Year],0)),IF(Table34[Country]=B3057,Table34[Year],"")))*100))</f>
        <v>0</v>
      </c>
      <c r="M3057" s="3">
        <f t="shared" si="99"/>
        <v>7.0886100000000001</v>
      </c>
    </row>
    <row r="3058" spans="1:13" ht="20.399999999999999" x14ac:dyDescent="0.25">
      <c r="A3058" s="2" t="s">
        <v>3</v>
      </c>
      <c r="B3058" s="2" t="s">
        <v>149</v>
      </c>
      <c r="C3058" s="4"/>
      <c r="D3058" s="4">
        <v>3.2715200000000002</v>
      </c>
      <c r="E3058" s="4"/>
      <c r="F3058" s="4">
        <v>4.8005199999999997</v>
      </c>
      <c r="G3058" s="4">
        <v>9.1138399999999997</v>
      </c>
      <c r="H3058" s="4">
        <v>1.23149</v>
      </c>
      <c r="I3058" s="4"/>
      <c r="J3058" s="4">
        <f t="shared" ref="J3058:J3121" si="100">IFERROR(LOOKUP(2,1/(C3058:I3058&lt;&gt;""),C3058:I3058),"")</f>
        <v>1.23149</v>
      </c>
      <c r="K3058" s="4" t="str">
        <f t="array" ref="K3058">INDEX($J$3:$J$4464,MATCH(B3058&amp;"Rate of out-of-school children of primary school age, female (household survey data) (%)",$B$3:$B$4464&amp;$A$3:$A$4464,0))</f>
        <v/>
      </c>
      <c r="L3058" s="4" t="str">
        <f t="array" ref="L3058">(IF(ISERROR(INDEX(Table34[Out-of-school children (%) - primary],MATCH(MAX(IF(Table34[Country]=B3058,Table34[Year],0)),IF(Table34[Country]=B3058,Table34[Year],"")))),"",INDEX(Table34[Out-of-school children (%) - primary],MATCH(MAX(IF(Table34[Country]=B3058,Table34[Year],0)),IF(Table34[Country]=B3058,Table34[Year],"")))*100))</f>
        <v/>
      </c>
      <c r="M3058" s="4">
        <f t="shared" ref="M3058:M3121" si="101">IF(ISNUMBER(J3058),J3058,IF(ISNUMBER(K3058),K3058,IF(ISBLANK(L3058),"",L3058)))</f>
        <v>1.23149</v>
      </c>
    </row>
    <row r="3059" spans="1:13" ht="20.399999999999999" x14ac:dyDescent="0.25">
      <c r="A3059" s="2" t="s">
        <v>3</v>
      </c>
      <c r="B3059" s="2" t="s">
        <v>150</v>
      </c>
      <c r="C3059" s="3">
        <v>2.8976299999999999</v>
      </c>
      <c r="D3059" s="3">
        <v>3.8403900000000002</v>
      </c>
      <c r="E3059" s="3">
        <v>2.5626199999999999</v>
      </c>
      <c r="F3059" s="3"/>
      <c r="G3059" s="3">
        <v>1.90463</v>
      </c>
      <c r="H3059" s="3">
        <v>2.0720100000000001</v>
      </c>
      <c r="I3059" s="3"/>
      <c r="J3059" s="3">
        <f t="shared" si="100"/>
        <v>2.0720100000000001</v>
      </c>
      <c r="K3059" s="3" t="str">
        <f t="array" ref="K3059">INDEX($J$3:$J$4464,MATCH(B3059&amp;"Rate of out-of-school children of primary school age, female (household survey data) (%)",$B$3:$B$4464&amp;$A$3:$A$4464,0))</f>
        <v/>
      </c>
      <c r="L3059" s="3" t="str">
        <f t="array" ref="L3059">(IF(ISERROR(INDEX(Table34[Out-of-school children (%) - primary],MATCH(MAX(IF(Table34[Country]=B3059,Table34[Year],0)),IF(Table34[Country]=B3059,Table34[Year],"")))),"",INDEX(Table34[Out-of-school children (%) - primary],MATCH(MAX(IF(Table34[Country]=B3059,Table34[Year],0)),IF(Table34[Country]=B3059,Table34[Year],"")))*100))</f>
        <v/>
      </c>
      <c r="M3059" s="3">
        <f t="shared" si="101"/>
        <v>2.0720100000000001</v>
      </c>
    </row>
    <row r="3060" spans="1:13" ht="20.399999999999999" x14ac:dyDescent="0.25">
      <c r="A3060" s="2" t="s">
        <v>3</v>
      </c>
      <c r="B3060" s="2" t="s">
        <v>151</v>
      </c>
      <c r="C3060" s="4"/>
      <c r="D3060" s="4"/>
      <c r="E3060" s="4">
        <v>7.0967700000000002</v>
      </c>
      <c r="F3060" s="4"/>
      <c r="G3060" s="4"/>
      <c r="H3060" s="4"/>
      <c r="I3060" s="4"/>
      <c r="J3060" s="4">
        <f t="shared" si="100"/>
        <v>7.0967700000000002</v>
      </c>
      <c r="K3060" s="4" t="str">
        <f t="array" ref="K3060">INDEX($J$3:$J$4464,MATCH(B3060&amp;"Rate of out-of-school children of primary school age, female (household survey data) (%)",$B$3:$B$4464&amp;$A$3:$A$4464,0))</f>
        <v/>
      </c>
      <c r="L3060" s="4" t="str">
        <f t="array" ref="L3060">(IF(ISERROR(INDEX(Table34[Out-of-school children (%) - primary],MATCH(MAX(IF(Table34[Country]=B3060,Table34[Year],0)),IF(Table34[Country]=B3060,Table34[Year],"")))),"",INDEX(Table34[Out-of-school children (%) - primary],MATCH(MAX(IF(Table34[Country]=B3060,Table34[Year],0)),IF(Table34[Country]=B3060,Table34[Year],"")))*100))</f>
        <v/>
      </c>
      <c r="M3060" s="4">
        <f t="shared" si="101"/>
        <v>7.0967700000000002</v>
      </c>
    </row>
    <row r="3061" spans="1:13" ht="20.399999999999999" x14ac:dyDescent="0.25">
      <c r="A3061" s="2" t="s">
        <v>3</v>
      </c>
      <c r="B3061" s="2" t="s">
        <v>152</v>
      </c>
      <c r="C3061" s="3">
        <v>4.0639900000000004</v>
      </c>
      <c r="D3061" s="3"/>
      <c r="E3061" s="3"/>
      <c r="F3061" s="3">
        <v>5.0648099999999996</v>
      </c>
      <c r="G3061" s="3">
        <v>4.7320700000000002</v>
      </c>
      <c r="H3061" s="3">
        <v>5.41289</v>
      </c>
      <c r="I3061" s="3"/>
      <c r="J3061" s="3">
        <f t="shared" si="100"/>
        <v>5.41289</v>
      </c>
      <c r="K3061" s="3" t="str">
        <f t="array" ref="K3061">INDEX($J$3:$J$4464,MATCH(B3061&amp;"Rate of out-of-school children of primary school age, female (household survey data) (%)",$B$3:$B$4464&amp;$A$3:$A$4464,0))</f>
        <v/>
      </c>
      <c r="L3061" s="3" t="str">
        <f t="array" ref="L3061">(IF(ISERROR(INDEX(Table34[Out-of-school children (%) - primary],MATCH(MAX(IF(Table34[Country]=B3061,Table34[Year],0)),IF(Table34[Country]=B3061,Table34[Year],"")))),"",INDEX(Table34[Out-of-school children (%) - primary],MATCH(MAX(IF(Table34[Country]=B3061,Table34[Year],0)),IF(Table34[Country]=B3061,Table34[Year],"")))*100))</f>
        <v/>
      </c>
      <c r="M3061" s="3">
        <f t="shared" si="101"/>
        <v>5.41289</v>
      </c>
    </row>
    <row r="3062" spans="1:13" ht="20.399999999999999" x14ac:dyDescent="0.25">
      <c r="A3062" s="2" t="s">
        <v>3</v>
      </c>
      <c r="B3062" s="2" t="s">
        <v>153</v>
      </c>
      <c r="C3062" s="4">
        <v>9.5273000000000003</v>
      </c>
      <c r="D3062" s="4">
        <v>8.7927400000000002</v>
      </c>
      <c r="E3062" s="4">
        <v>6.09931</v>
      </c>
      <c r="F3062" s="4">
        <v>5.2200800000000003</v>
      </c>
      <c r="G3062" s="4">
        <v>5.0477800000000004</v>
      </c>
      <c r="H3062" s="4">
        <v>1.54356</v>
      </c>
      <c r="I3062" s="4"/>
      <c r="J3062" s="4">
        <f t="shared" si="100"/>
        <v>1.54356</v>
      </c>
      <c r="K3062" s="4" t="str">
        <f t="array" ref="K3062">INDEX($J$3:$J$4464,MATCH(B3062&amp;"Rate of out-of-school children of primary school age, female (household survey data) (%)",$B$3:$B$4464&amp;$A$3:$A$4464,0))</f>
        <v/>
      </c>
      <c r="L3062" s="4" t="str">
        <f t="array" ref="L3062">(IF(ISERROR(INDEX(Table34[Out-of-school children (%) - primary],MATCH(MAX(IF(Table34[Country]=B3062,Table34[Year],0)),IF(Table34[Country]=B3062,Table34[Year],"")))),"",INDEX(Table34[Out-of-school children (%) - primary],MATCH(MAX(IF(Table34[Country]=B3062,Table34[Year],0)),IF(Table34[Country]=B3062,Table34[Year],"")))*100))</f>
        <v/>
      </c>
      <c r="M3062" s="4">
        <f t="shared" si="101"/>
        <v>1.54356</v>
      </c>
    </row>
    <row r="3063" spans="1:13" ht="20.399999999999999" x14ac:dyDescent="0.25">
      <c r="A3063" s="2" t="s">
        <v>3</v>
      </c>
      <c r="B3063" s="2" t="s">
        <v>154</v>
      </c>
      <c r="C3063" s="3">
        <v>27.865449999999999</v>
      </c>
      <c r="D3063" s="3">
        <v>27.279399999999999</v>
      </c>
      <c r="E3063" s="3">
        <v>23.996200000000002</v>
      </c>
      <c r="F3063" s="3">
        <v>25.10782</v>
      </c>
      <c r="G3063" s="3">
        <v>24.10613</v>
      </c>
      <c r="H3063" s="3">
        <v>23.621079999999999</v>
      </c>
      <c r="I3063" s="3"/>
      <c r="J3063" s="3">
        <f t="shared" si="100"/>
        <v>23.621079999999999</v>
      </c>
      <c r="K3063" s="3">
        <f t="array" ref="K3063">INDEX($J$3:$J$4464,MATCH(B3063&amp;"Rate of out-of-school children of primary school age, female (household survey data) (%)",$B$3:$B$4464&amp;$A$3:$A$4464,0))</f>
        <v>36.277769999999997</v>
      </c>
      <c r="L3063" s="3">
        <f t="array" ref="L3063">(IF(ISERROR(INDEX(Table34[Out-of-school children (%) - primary],MATCH(MAX(IF(Table34[Country]=B3063,Table34[Year],0)),IF(Table34[Country]=B3063,Table34[Year],"")))),"",INDEX(Table34[Out-of-school children (%) - primary],MATCH(MAX(IF(Table34[Country]=B3063,Table34[Year],0)),IF(Table34[Country]=B3063,Table34[Year],"")))*100))</f>
        <v>34.050000000000004</v>
      </c>
      <c r="M3063" s="3">
        <f t="shared" si="101"/>
        <v>23.621079999999999</v>
      </c>
    </row>
    <row r="3064" spans="1:13" ht="20.399999999999999" x14ac:dyDescent="0.25">
      <c r="A3064" s="2" t="s">
        <v>3</v>
      </c>
      <c r="B3064" s="2" t="s">
        <v>155</v>
      </c>
      <c r="C3064" s="4">
        <v>5.6246600000000004</v>
      </c>
      <c r="D3064" s="4">
        <v>2.74295</v>
      </c>
      <c r="E3064" s="4">
        <v>3.6370499999999999</v>
      </c>
      <c r="F3064" s="4">
        <v>3.3097599999999998</v>
      </c>
      <c r="G3064" s="4">
        <v>1.1332500000000001</v>
      </c>
      <c r="H3064" s="4">
        <v>0.69703999999999999</v>
      </c>
      <c r="I3064" s="4"/>
      <c r="J3064" s="4">
        <f t="shared" si="100"/>
        <v>0.69703999999999999</v>
      </c>
      <c r="K3064" s="4">
        <f t="array" ref="K3064">INDEX($J$3:$J$4464,MATCH(B3064&amp;"Rate of out-of-school children of primary school age, female (household survey data) (%)",$B$3:$B$4464&amp;$A$3:$A$4464,0))</f>
        <v>0.80842000000000003</v>
      </c>
      <c r="L3064" s="4">
        <f t="array" ref="L3064">(IF(ISERROR(INDEX(Table34[Out-of-school children (%) - primary],MATCH(MAX(IF(Table34[Country]=B3064,Table34[Year],0)),IF(Table34[Country]=B3064,Table34[Year],"")))),"",INDEX(Table34[Out-of-school children (%) - primary],MATCH(MAX(IF(Table34[Country]=B3064,Table34[Year],0)),IF(Table34[Country]=B3064,Table34[Year],"")))*100))</f>
        <v>0.73402000000000001</v>
      </c>
      <c r="M3064" s="4">
        <f t="shared" si="101"/>
        <v>0.69703999999999999</v>
      </c>
    </row>
    <row r="3065" spans="1:13" ht="20.399999999999999" x14ac:dyDescent="0.25">
      <c r="A3065" s="2" t="s">
        <v>3</v>
      </c>
      <c r="B3065" s="2" t="s">
        <v>156</v>
      </c>
      <c r="C3065" s="3"/>
      <c r="D3065" s="3"/>
      <c r="E3065" s="3"/>
      <c r="F3065" s="3">
        <v>3.6299800000000002</v>
      </c>
      <c r="G3065" s="3">
        <v>4.73468</v>
      </c>
      <c r="H3065" s="3">
        <v>3.5174699999999999</v>
      </c>
      <c r="I3065" s="3"/>
      <c r="J3065" s="3">
        <f t="shared" si="100"/>
        <v>3.5174699999999999</v>
      </c>
      <c r="K3065" s="3" t="str">
        <f t="array" ref="K3065">INDEX($J$3:$J$4464,MATCH(B3065&amp;"Rate of out-of-school children of primary school age, female (household survey data) (%)",$B$3:$B$4464&amp;$A$3:$A$4464,0))</f>
        <v/>
      </c>
      <c r="L3065" s="3" t="str">
        <f t="array" ref="L3065">(IF(ISERROR(INDEX(Table34[Out-of-school children (%) - primary],MATCH(MAX(IF(Table34[Country]=B3065,Table34[Year],0)),IF(Table34[Country]=B3065,Table34[Year],"")))),"",INDEX(Table34[Out-of-school children (%) - primary],MATCH(MAX(IF(Table34[Country]=B3065,Table34[Year],0)),IF(Table34[Country]=B3065,Table34[Year],"")))*100))</f>
        <v/>
      </c>
      <c r="M3065" s="3">
        <f t="shared" si="101"/>
        <v>3.5174699999999999</v>
      </c>
    </row>
    <row r="3066" spans="1:13" ht="20.399999999999999" x14ac:dyDescent="0.25">
      <c r="A3066" s="2" t="s">
        <v>3</v>
      </c>
      <c r="B3066" s="2" t="s">
        <v>157</v>
      </c>
      <c r="C3066" s="4"/>
      <c r="D3066" s="4"/>
      <c r="E3066" s="4">
        <v>1.32124</v>
      </c>
      <c r="F3066" s="4"/>
      <c r="G3066" s="4"/>
      <c r="H3066" s="4">
        <v>0.68149000000000004</v>
      </c>
      <c r="I3066" s="4"/>
      <c r="J3066" s="4">
        <f t="shared" si="100"/>
        <v>0.68149000000000004</v>
      </c>
      <c r="K3066" s="4">
        <f t="array" ref="K3066">INDEX($J$3:$J$4464,MATCH(B3066&amp;"Rate of out-of-school children of primary school age, female (household survey data) (%)",$B$3:$B$4464&amp;$A$3:$A$4464,0))</f>
        <v>22.209790000000002</v>
      </c>
      <c r="L3066" s="4">
        <f t="array" ref="L3066">(IF(ISERROR(INDEX(Table34[Out-of-school children (%) - primary],MATCH(MAX(IF(Table34[Country]=B3066,Table34[Year],0)),IF(Table34[Country]=B3066,Table34[Year],"")))),"",INDEX(Table34[Out-of-school children (%) - primary],MATCH(MAX(IF(Table34[Country]=B3066,Table34[Year],0)),IF(Table34[Country]=B3066,Table34[Year],"")))*100))</f>
        <v>22.15438</v>
      </c>
      <c r="M3066" s="4">
        <f t="shared" si="101"/>
        <v>0.68149000000000004</v>
      </c>
    </row>
    <row r="3067" spans="1:13" ht="20.399999999999999" x14ac:dyDescent="0.25">
      <c r="A3067" s="2" t="s">
        <v>3</v>
      </c>
      <c r="B3067" s="2" t="s">
        <v>158</v>
      </c>
      <c r="C3067" s="3"/>
      <c r="D3067" s="3"/>
      <c r="E3067" s="3"/>
      <c r="F3067" s="3"/>
      <c r="G3067" s="3"/>
      <c r="H3067" s="3"/>
      <c r="I3067" s="3"/>
      <c r="J3067" s="3" t="str">
        <f t="shared" si="100"/>
        <v/>
      </c>
      <c r="K3067" s="3" t="str">
        <f t="array" ref="K3067">INDEX($J$3:$J$4464,MATCH(B3067&amp;"Rate of out-of-school children of primary school age, female (household survey data) (%)",$B$3:$B$4464&amp;$A$3:$A$4464,0))</f>
        <v/>
      </c>
      <c r="L3067" s="3" t="str">
        <f t="array" ref="L3067">(IF(ISERROR(INDEX(Table34[Out-of-school children (%) - primary],MATCH(MAX(IF(Table34[Country]=B3067,Table34[Year],0)),IF(Table34[Country]=B3067,Table34[Year],"")))),"",INDEX(Table34[Out-of-school children (%) - primary],MATCH(MAX(IF(Table34[Country]=B3067,Table34[Year],0)),IF(Table34[Country]=B3067,Table34[Year],"")))*100))</f>
        <v/>
      </c>
      <c r="M3067" s="3" t="str">
        <f t="shared" si="101"/>
        <v/>
      </c>
    </row>
    <row r="3068" spans="1:13" ht="20.399999999999999" x14ac:dyDescent="0.25">
      <c r="A3068" s="2" t="s">
        <v>3</v>
      </c>
      <c r="B3068" s="2" t="s">
        <v>159</v>
      </c>
      <c r="C3068" s="4"/>
      <c r="D3068" s="4"/>
      <c r="E3068" s="4"/>
      <c r="F3068" s="4"/>
      <c r="G3068" s="4"/>
      <c r="H3068" s="4"/>
      <c r="I3068" s="4"/>
      <c r="J3068" s="4" t="str">
        <f t="shared" si="100"/>
        <v/>
      </c>
      <c r="K3068" s="4" t="str">
        <f t="array" ref="K3068">INDEX($J$3:$J$4464,MATCH(B3068&amp;"Rate of out-of-school children of primary school age, female (household survey data) (%)",$B$3:$B$4464&amp;$A$3:$A$4464,0))</f>
        <v/>
      </c>
      <c r="L3068" s="4" t="str">
        <f t="array" ref="L3068">(IF(ISBLANK(INDEX(Table34[Out-of-school children (%) - primary],MATCH(MAX(IF(Table34[Country]=B3068,Table34[Year],0)),IF(Table34[Country]=B3068,Table34[Year],"")))),"",INDEX(Table34[Out-of-school children (%) - primary],MATCH(MAX(IF(Table34[Country]=B3068,Table34[Year],0)),IF(Table34[Country]=B3068,Table34[Year],"")))*100))</f>
        <v/>
      </c>
      <c r="M3068" s="4" t="str">
        <f t="shared" si="101"/>
        <v/>
      </c>
    </row>
    <row r="3069" spans="1:13" ht="20.399999999999999" x14ac:dyDescent="0.25">
      <c r="A3069" s="2" t="s">
        <v>3</v>
      </c>
      <c r="B3069" s="2" t="s">
        <v>160</v>
      </c>
      <c r="C3069" s="3">
        <v>2.6818499999999998</v>
      </c>
      <c r="D3069" s="3">
        <v>2.5369700000000002</v>
      </c>
      <c r="E3069" s="3">
        <v>1.7903100000000001</v>
      </c>
      <c r="F3069" s="3">
        <v>1.94055</v>
      </c>
      <c r="G3069" s="3">
        <v>1.6424399999999999</v>
      </c>
      <c r="H3069" s="3"/>
      <c r="I3069" s="3"/>
      <c r="J3069" s="3">
        <f t="shared" si="100"/>
        <v>1.6424399999999999</v>
      </c>
      <c r="K3069" s="3" t="str">
        <f t="array" ref="K3069">INDEX($J$3:$J$4464,MATCH(B3069&amp;"Rate of out-of-school children of primary school age, female (household survey data) (%)",$B$3:$B$4464&amp;$A$3:$A$4464,0))</f>
        <v/>
      </c>
      <c r="L3069" s="3" t="str">
        <f t="array" ref="L3069">(IF(ISBLANK(INDEX(Table34[Out-of-school children (%) - primary],MATCH(MAX(IF(Table34[Country]=B3069,Table34[Year],0)),IF(Table34[Country]=B3069,Table34[Year],"")))),"",INDEX(Table34[Out-of-school children (%) - primary],MATCH(MAX(IF(Table34[Country]=B3069,Table34[Year],0)),IF(Table34[Country]=B3069,Table34[Year],"")))*100))</f>
        <v/>
      </c>
      <c r="M3069" s="3">
        <f t="shared" si="101"/>
        <v>1.6424399999999999</v>
      </c>
    </row>
    <row r="3070" spans="1:13" ht="20.399999999999999" x14ac:dyDescent="0.25">
      <c r="A3070" s="2" t="s">
        <v>3</v>
      </c>
      <c r="B3070" s="2" t="s">
        <v>161</v>
      </c>
      <c r="C3070" s="4"/>
      <c r="D3070" s="4"/>
      <c r="E3070" s="4"/>
      <c r="F3070" s="4">
        <v>29.026479999999999</v>
      </c>
      <c r="G3070" s="4">
        <v>30.160170000000001</v>
      </c>
      <c r="H3070" s="4">
        <v>29.34497</v>
      </c>
      <c r="I3070" s="4"/>
      <c r="J3070" s="4">
        <f t="shared" si="100"/>
        <v>29.34497</v>
      </c>
      <c r="K3070" s="4" t="str">
        <f t="array" ref="K3070">INDEX($J$3:$J$4464,MATCH(B3070&amp;"Rate of out-of-school children of primary school age, female (household survey data) (%)",$B$3:$B$4464&amp;$A$3:$A$4464,0))</f>
        <v/>
      </c>
      <c r="L3070" s="4" t="str">
        <f t="array" ref="L3070">(IF(ISERROR(INDEX(Table34[Out-of-school children (%) - primary],MATCH(MAX(IF(Table34[Country]=B3070,Table34[Year],0)),IF(Table34[Country]=B3070,Table34[Year],"")))),"",INDEX(Table34[Out-of-school children (%) - primary],MATCH(MAX(IF(Table34[Country]=B3070,Table34[Year],0)),IF(Table34[Country]=B3070,Table34[Year],"")))*100))</f>
        <v/>
      </c>
      <c r="M3070" s="4">
        <f t="shared" si="101"/>
        <v>29.34497</v>
      </c>
    </row>
    <row r="3071" spans="1:13" ht="20.399999999999999" x14ac:dyDescent="0.25">
      <c r="A3071" s="2" t="s">
        <v>3</v>
      </c>
      <c r="B3071" s="2" t="s">
        <v>162</v>
      </c>
      <c r="C3071" s="3"/>
      <c r="D3071" s="3"/>
      <c r="E3071" s="3"/>
      <c r="F3071" s="3"/>
      <c r="G3071" s="3"/>
      <c r="H3071" s="3"/>
      <c r="I3071" s="3"/>
      <c r="J3071" s="3" t="str">
        <f t="shared" si="100"/>
        <v/>
      </c>
      <c r="K3071" s="3" t="str">
        <f t="array" ref="K3071">INDEX($J$3:$J$4464,MATCH(B3071&amp;"Rate of out-of-school children of primary school age, female (household survey data) (%)",$B$3:$B$4464&amp;$A$3:$A$4464,0))</f>
        <v/>
      </c>
      <c r="L3071" s="3" t="str">
        <f t="array" ref="L3071">(IF(ISERROR(INDEX(Table34[Out-of-school children (%) - primary],MATCH(MAX(IF(Table34[Country]=B3071,Table34[Year],0)),IF(Table34[Country]=B3071,Table34[Year],"")))),"",INDEX(Table34[Out-of-school children (%) - primary],MATCH(MAX(IF(Table34[Country]=B3071,Table34[Year],0)),IF(Table34[Country]=B3071,Table34[Year],"")))*100))</f>
        <v/>
      </c>
      <c r="M3071" s="3" t="str">
        <f t="shared" si="101"/>
        <v/>
      </c>
    </row>
    <row r="3072" spans="1:13" ht="20.399999999999999" x14ac:dyDescent="0.25">
      <c r="A3072" s="2" t="s">
        <v>3</v>
      </c>
      <c r="B3072" s="2" t="s">
        <v>163</v>
      </c>
      <c r="C3072" s="4"/>
      <c r="D3072" s="4"/>
      <c r="E3072" s="4"/>
      <c r="F3072" s="4"/>
      <c r="G3072" s="4"/>
      <c r="H3072" s="4"/>
      <c r="I3072" s="4"/>
      <c r="J3072" s="4" t="str">
        <f t="shared" si="100"/>
        <v/>
      </c>
      <c r="K3072" s="4" t="str">
        <f t="array" ref="K3072">INDEX($J$3:$J$4464,MATCH(B3072&amp;"Rate of out-of-school children of primary school age, female (household survey data) (%)",$B$3:$B$4464&amp;$A$3:$A$4464,0))</f>
        <v/>
      </c>
      <c r="L3072" s="4">
        <f t="array" ref="L3072">(IF(ISERROR(INDEX(Table34[Out-of-school children (%) - primary],MATCH(MAX(IF(Table34[Country]=B3072,Table34[Year],0)),IF(Table34[Country]=B3072,Table34[Year],"")))),"",INDEX(Table34[Out-of-school children (%) - primary],MATCH(MAX(IF(Table34[Country]=B3072,Table34[Year],0)),IF(Table34[Country]=B3072,Table34[Year],"")))*100))</f>
        <v>0.62819999999999998</v>
      </c>
      <c r="M3072" s="4">
        <f t="shared" si="101"/>
        <v>0.62819999999999998</v>
      </c>
    </row>
    <row r="3073" spans="1:13" ht="20.399999999999999" x14ac:dyDescent="0.25">
      <c r="A3073" s="2" t="s">
        <v>3</v>
      </c>
      <c r="B3073" s="2" t="s">
        <v>164</v>
      </c>
      <c r="C3073" s="3"/>
      <c r="D3073" s="3">
        <v>66.255129999999994</v>
      </c>
      <c r="E3073" s="3"/>
      <c r="F3073" s="3"/>
      <c r="G3073" s="3"/>
      <c r="H3073" s="3">
        <v>73.255399999999995</v>
      </c>
      <c r="I3073" s="3"/>
      <c r="J3073" s="3">
        <f t="shared" si="100"/>
        <v>73.255399999999995</v>
      </c>
      <c r="K3073" s="3">
        <f t="array" ref="K3073">INDEX($J$3:$J$4464,MATCH(B3073&amp;"Rate of out-of-school children of primary school age, female (household survey data) (%)",$B$3:$B$4464&amp;$A$3:$A$4464,0))</f>
        <v>79.645669999999996</v>
      </c>
      <c r="L3073" s="3">
        <f t="array" ref="L3073">(IF(ISERROR(INDEX(Table34[Out-of-school children (%) - primary],MATCH(MAX(IF(Table34[Country]=B3073,Table34[Year],0)),IF(Table34[Country]=B3073,Table34[Year],"")))),"",INDEX(Table34[Out-of-school children (%) - primary],MATCH(MAX(IF(Table34[Country]=B3073,Table34[Year],0)),IF(Table34[Country]=B3073,Table34[Year],"")))*100))</f>
        <v>76.20317</v>
      </c>
      <c r="M3073" s="3">
        <f t="shared" si="101"/>
        <v>73.255399999999995</v>
      </c>
    </row>
    <row r="3074" spans="1:13" ht="20.399999999999999" x14ac:dyDescent="0.25">
      <c r="A3074" s="2" t="s">
        <v>3</v>
      </c>
      <c r="B3074" s="2" t="s">
        <v>165</v>
      </c>
      <c r="C3074" s="4">
        <v>0.16022</v>
      </c>
      <c r="D3074" s="4">
        <v>0.15634000000000001</v>
      </c>
      <c r="E3074" s="4">
        <v>0.13697999999999999</v>
      </c>
      <c r="F3074" s="4">
        <v>0.26147999999999999</v>
      </c>
      <c r="G3074" s="4">
        <v>0.83655000000000002</v>
      </c>
      <c r="H3074" s="4">
        <v>0.35265000000000002</v>
      </c>
      <c r="I3074" s="4"/>
      <c r="J3074" s="4">
        <f t="shared" si="100"/>
        <v>0.35265000000000002</v>
      </c>
      <c r="K3074" s="4" t="str">
        <f t="array" ref="K3074">INDEX($J$3:$J$4464,MATCH(B3074&amp;"Rate of out-of-school children of primary school age, female (household survey data) (%)",$B$3:$B$4464&amp;$A$3:$A$4464,0))</f>
        <v/>
      </c>
      <c r="L3074" s="4" t="str">
        <f t="array" ref="L3074">(IF(ISBLANK(INDEX(Table34[Out-of-school children (%) - primary],MATCH(MAX(IF(Table34[Country]=B3074,Table34[Year],0)),IF(Table34[Country]=B3074,Table34[Year],"")))),"",INDEX(Table34[Out-of-school children (%) - primary],MATCH(MAX(IF(Table34[Country]=B3074,Table34[Year],0)),IF(Table34[Country]=B3074,Table34[Year],"")))*100))</f>
        <v/>
      </c>
      <c r="M3074" s="4">
        <f t="shared" si="101"/>
        <v>0.35265000000000002</v>
      </c>
    </row>
    <row r="3075" spans="1:13" ht="20.399999999999999" x14ac:dyDescent="0.25">
      <c r="A3075" s="2" t="s">
        <v>3</v>
      </c>
      <c r="B3075" s="2" t="s">
        <v>166</v>
      </c>
      <c r="C3075" s="3">
        <v>5.7809100000000004</v>
      </c>
      <c r="D3075" s="3">
        <v>5.8113799999999998</v>
      </c>
      <c r="E3075" s="3">
        <v>5.6230099999999998</v>
      </c>
      <c r="F3075" s="3">
        <v>4.4687999999999999</v>
      </c>
      <c r="G3075" s="3">
        <v>3.55023</v>
      </c>
      <c r="H3075" s="3"/>
      <c r="I3075" s="3"/>
      <c r="J3075" s="3">
        <f t="shared" si="100"/>
        <v>3.55023</v>
      </c>
      <c r="K3075" s="3" t="str">
        <f t="array" ref="K3075">INDEX($J$3:$J$4464,MATCH(B3075&amp;"Rate of out-of-school children of primary school age, female (household survey data) (%)",$B$3:$B$4464&amp;$A$3:$A$4464,0))</f>
        <v/>
      </c>
      <c r="L3075" s="3" t="str">
        <f t="array" ref="L3075">(IF(ISERROR(INDEX(Table34[Out-of-school children (%) - primary],MATCH(MAX(IF(Table34[Country]=B3075,Table34[Year],0)),IF(Table34[Country]=B3075,Table34[Year],"")))),"",INDEX(Table34[Out-of-school children (%) - primary],MATCH(MAX(IF(Table34[Country]=B3075,Table34[Year],0)),IF(Table34[Country]=B3075,Table34[Year],"")))*100))</f>
        <v/>
      </c>
      <c r="M3075" s="3">
        <f t="shared" si="101"/>
        <v>3.55023</v>
      </c>
    </row>
    <row r="3076" spans="1:13" ht="20.399999999999999" x14ac:dyDescent="0.25">
      <c r="A3076" s="2" t="s">
        <v>3</v>
      </c>
      <c r="B3076" s="2" t="s">
        <v>167</v>
      </c>
      <c r="C3076" s="4"/>
      <c r="D3076" s="4">
        <v>46.050330000000002</v>
      </c>
      <c r="E3076" s="4">
        <v>43.944380000000002</v>
      </c>
      <c r="F3076" s="4"/>
      <c r="G3076" s="4"/>
      <c r="H3076" s="4"/>
      <c r="I3076" s="4"/>
      <c r="J3076" s="4">
        <f t="shared" si="100"/>
        <v>43.944380000000002</v>
      </c>
      <c r="K3076" s="4">
        <f t="array" ref="K3076">INDEX($J$3:$J$4464,MATCH(B3076&amp;"Rate of out-of-school children of primary school age, female (household survey data) (%)",$B$3:$B$4464&amp;$A$3:$A$4464,0))</f>
        <v>31.764749999999999</v>
      </c>
      <c r="L3076" s="4">
        <f t="array" ref="L3076">(IF(ISERROR(INDEX(Table34[Out-of-school children (%) - primary],MATCH(MAX(IF(Table34[Country]=B3076,Table34[Year],0)),IF(Table34[Country]=B3076,Table34[Year],"")))),"",INDEX(Table34[Out-of-school children (%) - primary],MATCH(MAX(IF(Table34[Country]=B3076,Table34[Year],0)),IF(Table34[Country]=B3076,Table34[Year],"")))*100))</f>
        <v>26.048359999999999</v>
      </c>
      <c r="M3076" s="4">
        <f t="shared" si="101"/>
        <v>43.944380000000002</v>
      </c>
    </row>
    <row r="3077" spans="1:13" ht="20.399999999999999" x14ac:dyDescent="0.25">
      <c r="A3077" s="2" t="s">
        <v>3</v>
      </c>
      <c r="B3077" s="2" t="s">
        <v>168</v>
      </c>
      <c r="C3077" s="3">
        <v>6.8498200000000002</v>
      </c>
      <c r="D3077" s="3">
        <v>8.0008199999999992</v>
      </c>
      <c r="E3077" s="3">
        <v>7.3391099999999998</v>
      </c>
      <c r="F3077" s="3">
        <v>7.4505600000000003</v>
      </c>
      <c r="G3077" s="3">
        <v>6.5801299999999996</v>
      </c>
      <c r="H3077" s="3">
        <v>4.8848500000000001</v>
      </c>
      <c r="I3077" s="3"/>
      <c r="J3077" s="3">
        <f t="shared" si="100"/>
        <v>4.8848500000000001</v>
      </c>
      <c r="K3077" s="3">
        <f t="array" ref="K3077">INDEX($J$3:$J$4464,MATCH(B3077&amp;"Rate of out-of-school children of primary school age, female (household survey data) (%)",$B$3:$B$4464&amp;$A$3:$A$4464,0))</f>
        <v>3.2184699999999999</v>
      </c>
      <c r="L3077" s="3">
        <f t="array" ref="L3077">(IF(ISERROR(INDEX(Table34[Out-of-school children (%) - primary],MATCH(MAX(IF(Table34[Country]=B3077,Table34[Year],0)),IF(Table34[Country]=B3077,Table34[Year],"")))),"",INDEX(Table34[Out-of-school children (%) - primary],MATCH(MAX(IF(Table34[Country]=B3077,Table34[Year],0)),IF(Table34[Country]=B3077,Table34[Year],"")))*100))</f>
        <v>1.32751</v>
      </c>
      <c r="M3077" s="3">
        <f t="shared" si="101"/>
        <v>4.8848500000000001</v>
      </c>
    </row>
    <row r="3078" spans="1:13" ht="20.399999999999999" x14ac:dyDescent="0.25">
      <c r="A3078" s="2" t="s">
        <v>3</v>
      </c>
      <c r="B3078" s="2" t="s">
        <v>169</v>
      </c>
      <c r="C3078" s="4">
        <v>18.65605</v>
      </c>
      <c r="D3078" s="4">
        <v>19.662479999999999</v>
      </c>
      <c r="E3078" s="4">
        <v>19.292580000000001</v>
      </c>
      <c r="F3078" s="4">
        <v>21.67991</v>
      </c>
      <c r="G3078" s="4">
        <v>20.395759999999999</v>
      </c>
      <c r="H3078" s="4"/>
      <c r="I3078" s="4"/>
      <c r="J3078" s="4">
        <f t="shared" si="100"/>
        <v>20.395759999999999</v>
      </c>
      <c r="K3078" s="4">
        <f t="array" ref="K3078">INDEX($J$3:$J$4464,MATCH(B3078&amp;"Rate of out-of-school children of primary school age, female (household survey data) (%)",$B$3:$B$4464&amp;$A$3:$A$4464,0))</f>
        <v>2.9775299999999998</v>
      </c>
      <c r="L3078" s="4">
        <f t="array" ref="L3078">(IF(ISERROR(INDEX(Table34[Out-of-school children (%) - primary],MATCH(MAX(IF(Table34[Country]=B3078,Table34[Year],0)),IF(Table34[Country]=B3078,Table34[Year],"")))),"",INDEX(Table34[Out-of-school children (%) - primary],MATCH(MAX(IF(Table34[Country]=B3078,Table34[Year],0)),IF(Table34[Country]=B3078,Table34[Year],"")))*100))</f>
        <v>1.6295299999999999</v>
      </c>
      <c r="M3078" s="4">
        <f t="shared" si="101"/>
        <v>20.395759999999999</v>
      </c>
    </row>
    <row r="3079" spans="1:13" ht="20.399999999999999" x14ac:dyDescent="0.25">
      <c r="A3079" s="2" t="s">
        <v>3</v>
      </c>
      <c r="B3079" s="2" t="s">
        <v>170</v>
      </c>
      <c r="C3079" s="3">
        <v>0.95477999999999996</v>
      </c>
      <c r="D3079" s="3">
        <v>0.76888000000000001</v>
      </c>
      <c r="E3079" s="3">
        <v>0.51693</v>
      </c>
      <c r="F3079" s="3">
        <v>0.24271999999999999</v>
      </c>
      <c r="G3079" s="3">
        <v>0.17218</v>
      </c>
      <c r="H3079" s="3">
        <v>0.33294000000000001</v>
      </c>
      <c r="I3079" s="3"/>
      <c r="J3079" s="3">
        <f t="shared" si="100"/>
        <v>0.33294000000000001</v>
      </c>
      <c r="K3079" s="3" t="str">
        <f t="array" ref="K3079">INDEX($J$3:$J$4464,MATCH(B3079&amp;"Rate of out-of-school children of primary school age, female (household survey data) (%)",$B$3:$B$4464&amp;$A$3:$A$4464,0))</f>
        <v/>
      </c>
      <c r="L3079" s="3" t="str">
        <f t="array" ref="L3079">(IF(ISBLANK(INDEX(Table34[Out-of-school children (%) - primary],MATCH(MAX(IF(Table34[Country]=B3079,Table34[Year],0)),IF(Table34[Country]=B3079,Table34[Year],"")))),"",INDEX(Table34[Out-of-school children (%) - primary],MATCH(MAX(IF(Table34[Country]=B3079,Table34[Year],0)),IF(Table34[Country]=B3079,Table34[Year],"")))*100))</f>
        <v/>
      </c>
      <c r="M3079" s="3">
        <f t="shared" si="101"/>
        <v>0.33294000000000001</v>
      </c>
    </row>
    <row r="3080" spans="1:13" ht="20.399999999999999" x14ac:dyDescent="0.25">
      <c r="A3080" s="2" t="s">
        <v>3</v>
      </c>
      <c r="B3080" s="2" t="s">
        <v>171</v>
      </c>
      <c r="C3080" s="4">
        <v>0.66954999999999998</v>
      </c>
      <c r="D3080" s="4">
        <v>0.45537</v>
      </c>
      <c r="E3080" s="4">
        <v>0.38102999999999998</v>
      </c>
      <c r="F3080" s="4">
        <v>0.11047999999999999</v>
      </c>
      <c r="G3080" s="4">
        <v>0.12218</v>
      </c>
      <c r="H3080" s="4">
        <v>0.14094000000000001</v>
      </c>
      <c r="I3080" s="4"/>
      <c r="J3080" s="4">
        <f t="shared" si="100"/>
        <v>0.14094000000000001</v>
      </c>
      <c r="K3080" s="4" t="str">
        <f t="array" ref="K3080">INDEX($J$3:$J$4464,MATCH(B3080&amp;"Rate of out-of-school children of primary school age, female (household survey data) (%)",$B$3:$B$4464&amp;$A$3:$A$4464,0))</f>
        <v/>
      </c>
      <c r="L3080" s="4" t="str">
        <f t="array" ref="L3080">(IF(ISBLANK(INDEX(Table34[Out-of-school children (%) - primary],MATCH(MAX(IF(Table34[Country]=B3080,Table34[Year],0)),IF(Table34[Country]=B3080,Table34[Year],"")))),"",INDEX(Table34[Out-of-school children (%) - primary],MATCH(MAX(IF(Table34[Country]=B3080,Table34[Year],0)),IF(Table34[Country]=B3080,Table34[Year],"")))*100))</f>
        <v/>
      </c>
      <c r="M3080" s="4">
        <f t="shared" si="101"/>
        <v>0.14094000000000001</v>
      </c>
    </row>
    <row r="3081" spans="1:13" ht="20.399999999999999" x14ac:dyDescent="0.25">
      <c r="A3081" s="2" t="s">
        <v>3</v>
      </c>
      <c r="B3081" s="2" t="s">
        <v>172</v>
      </c>
      <c r="C3081" s="3"/>
      <c r="D3081" s="3"/>
      <c r="E3081" s="3"/>
      <c r="F3081" s="3">
        <v>29.86223</v>
      </c>
      <c r="G3081" s="3"/>
      <c r="H3081" s="3"/>
      <c r="I3081" s="3"/>
      <c r="J3081" s="3">
        <f t="shared" si="100"/>
        <v>29.86223</v>
      </c>
      <c r="K3081" s="3" t="str">
        <f t="array" ref="K3081">INDEX($J$3:$J$4464,MATCH(B3081&amp;"Rate of out-of-school children of primary school age, female (household survey data) (%)",$B$3:$B$4464&amp;$A$3:$A$4464,0))</f>
        <v/>
      </c>
      <c r="L3081" s="3" t="str">
        <f t="array" ref="L3081">(IF(ISERROR(INDEX(Table34[Out-of-school children (%) - primary],MATCH(MAX(IF(Table34[Country]=B3081,Table34[Year],0)),IF(Table34[Country]=B3081,Table34[Year],"")))),"",INDEX(Table34[Out-of-school children (%) - primary],MATCH(MAX(IF(Table34[Country]=B3081,Table34[Year],0)),IF(Table34[Country]=B3081,Table34[Year],"")))*100))</f>
        <v/>
      </c>
      <c r="M3081" s="3">
        <f t="shared" si="101"/>
        <v>29.86223</v>
      </c>
    </row>
    <row r="3082" spans="1:13" ht="20.399999999999999" x14ac:dyDescent="0.25">
      <c r="A3082" s="2" t="s">
        <v>3</v>
      </c>
      <c r="B3082" s="2" t="s">
        <v>173</v>
      </c>
      <c r="C3082" s="4">
        <v>3.3313100000000002</v>
      </c>
      <c r="D3082" s="4">
        <v>3.4445299999999999</v>
      </c>
      <c r="E3082" s="4">
        <v>2.7594400000000001</v>
      </c>
      <c r="F3082" s="4">
        <v>2.89636</v>
      </c>
      <c r="G3082" s="4">
        <v>2.9521199999999999</v>
      </c>
      <c r="H3082" s="4">
        <v>1.6710499999999999</v>
      </c>
      <c r="I3082" s="4">
        <v>0.38059999999999999</v>
      </c>
      <c r="J3082" s="4">
        <f t="shared" si="100"/>
        <v>0.38059999999999999</v>
      </c>
      <c r="K3082" s="4">
        <f t="array" ref="K3082">INDEX($J$3:$J$4464,MATCH(B3082&amp;"Rate of out-of-school children of primary school age, female (household survey data) (%)",$B$3:$B$4464&amp;$A$3:$A$4464,0))</f>
        <v>14.77669</v>
      </c>
      <c r="L3082" s="4">
        <f t="array" ref="L3082">(IF(ISERROR(INDEX(Table34[Out-of-school children (%) - primary],MATCH(MAX(IF(Table34[Country]=B3082,Table34[Year],0)),IF(Table34[Country]=B3082,Table34[Year],"")))),"",INDEX(Table34[Out-of-school children (%) - primary],MATCH(MAX(IF(Table34[Country]=B3082,Table34[Year],0)),IF(Table34[Country]=B3082,Table34[Year],"")))*100))</f>
        <v>3.4694500000000001</v>
      </c>
      <c r="M3082" s="4">
        <f t="shared" si="101"/>
        <v>0.38059999999999999</v>
      </c>
    </row>
    <row r="3083" spans="1:13" ht="20.399999999999999" x14ac:dyDescent="0.25">
      <c r="A3083" s="2" t="s">
        <v>3</v>
      </c>
      <c r="B3083" s="2" t="s">
        <v>174</v>
      </c>
      <c r="C3083" s="3"/>
      <c r="D3083" s="3"/>
      <c r="E3083" s="3"/>
      <c r="F3083" s="3"/>
      <c r="G3083" s="3">
        <v>8.0475399999999997</v>
      </c>
      <c r="H3083" s="3">
        <v>12.540229999999999</v>
      </c>
      <c r="I3083" s="3"/>
      <c r="J3083" s="3">
        <f t="shared" si="100"/>
        <v>12.540229999999999</v>
      </c>
      <c r="K3083" s="3">
        <f t="array" ref="K3083">INDEX($J$3:$J$4464,MATCH(B3083&amp;"Rate of out-of-school children of primary school age, female (household survey data) (%)",$B$3:$B$4464&amp;$A$3:$A$4464,0))</f>
        <v>0.98146999999999995</v>
      </c>
      <c r="L3083" s="3" t="str">
        <f t="array" ref="L3083">(IF(ISERROR(INDEX(Table34[Out-of-school children (%) - primary],MATCH(MAX(IF(Table34[Country]=B3083,Table34[Year],0)),IF(Table34[Country]=B3083,Table34[Year],"")))),"",INDEX(Table34[Out-of-school children (%) - primary],MATCH(MAX(IF(Table34[Country]=B3083,Table34[Year],0)),IF(Table34[Country]=B3083,Table34[Year],"")))*100))</f>
        <v/>
      </c>
      <c r="M3083" s="3">
        <f t="shared" si="101"/>
        <v>12.540229999999999</v>
      </c>
    </row>
    <row r="3084" spans="1:13" ht="20.399999999999999" x14ac:dyDescent="0.25">
      <c r="A3084" s="2" t="s">
        <v>214</v>
      </c>
      <c r="B3084" s="2" t="s">
        <v>175</v>
      </c>
      <c r="C3084" s="4"/>
      <c r="D3084" s="4"/>
      <c r="E3084" s="4"/>
      <c r="F3084" s="4"/>
      <c r="G3084" s="4">
        <v>98.757810000000006</v>
      </c>
      <c r="H3084" s="4">
        <v>98.738119999999995</v>
      </c>
      <c r="I3084" s="4"/>
      <c r="J3084" s="4">
        <f t="shared" si="100"/>
        <v>98.738119999999995</v>
      </c>
      <c r="K3084" s="4"/>
      <c r="L3084" s="4" t="str">
        <f t="array" ref="L3084">IF(ISBLANK(INDEX(Table45[[#All],[Youth literacy rate (15-24)]],MATCH(MAX(IF(Table45[[#All],[Country]]=B3084,Table45[[#All],[Year]],0)),IF(Table45[[#All],[Country]]=B3084,Table45[[#All],[Year]],"")))),"",INDEX(Table45[[#All],[Youth literacy rate (15-24)]],MATCH(MAX(IF(Table45[[#All],[Country]]=B3084,Table45[[#All],[Year]],0)),IF(Table45[[#All],[Country]]=B3084,Table45[[#All],[Year]],"")))*100)</f>
        <v/>
      </c>
      <c r="M3084" s="4">
        <f t="shared" si="101"/>
        <v>98.738119999999995</v>
      </c>
    </row>
    <row r="3085" spans="1:13" ht="20.399999999999999" x14ac:dyDescent="0.25">
      <c r="A3085" s="2" t="s">
        <v>3</v>
      </c>
      <c r="B3085" s="2" t="s">
        <v>176</v>
      </c>
      <c r="C3085" s="3">
        <v>4.1956499999999997</v>
      </c>
      <c r="D3085" s="3">
        <v>1.79962</v>
      </c>
      <c r="E3085" s="3">
        <v>2.9911300000000001</v>
      </c>
      <c r="F3085" s="3">
        <v>1.7443</v>
      </c>
      <c r="G3085" s="3">
        <v>0.55054999999999998</v>
      </c>
      <c r="H3085" s="3">
        <v>0.88658000000000003</v>
      </c>
      <c r="I3085" s="3"/>
      <c r="J3085" s="3">
        <f t="shared" si="100"/>
        <v>0.88658000000000003</v>
      </c>
      <c r="K3085" s="3" t="str">
        <f t="array" ref="K3085">INDEX($J$3:$J$4464,MATCH(B3085&amp;"Rate of out-of-school children of primary school age, female (household survey data) (%)",$B$3:$B$4464&amp;$A$3:$A$4464,0))</f>
        <v/>
      </c>
      <c r="L3085" s="3" t="str">
        <f t="array" ref="L3085">(IF(ISERROR(INDEX(Table34[Out-of-school children (%) - primary],MATCH(MAX(IF(Table34[Country]=B3085,Table34[Year],0)),IF(Table34[Country]=B3085,Table34[Year],"")))),"",INDEX(Table34[Out-of-school children (%) - primary],MATCH(MAX(IF(Table34[Country]=B3085,Table34[Year],0)),IF(Table34[Country]=B3085,Table34[Year],"")))*100))</f>
        <v/>
      </c>
      <c r="M3085" s="3">
        <f t="shared" si="101"/>
        <v>0.88658000000000003</v>
      </c>
    </row>
    <row r="3086" spans="1:13" ht="20.399999999999999" x14ac:dyDescent="0.25">
      <c r="A3086" s="2" t="s">
        <v>3</v>
      </c>
      <c r="B3086" s="2" t="s">
        <v>177</v>
      </c>
      <c r="C3086" s="4"/>
      <c r="D3086" s="4"/>
      <c r="E3086" s="4"/>
      <c r="F3086" s="4"/>
      <c r="G3086" s="4">
        <v>10.2119</v>
      </c>
      <c r="H3086" s="4"/>
      <c r="I3086" s="4"/>
      <c r="J3086" s="4">
        <f t="shared" si="100"/>
        <v>10.2119</v>
      </c>
      <c r="K3086" s="4">
        <f t="array" ref="K3086">INDEX($J$3:$J$4464,MATCH(B3086&amp;"Rate of out-of-school children of primary school age, female (household survey data) (%)",$B$3:$B$4464&amp;$A$3:$A$4464,0))</f>
        <v>13.53989</v>
      </c>
      <c r="L3086" s="4">
        <f t="array" ref="L3086">(IF(ISERROR(INDEX(Table34[Out-of-school children (%) - primary],MATCH(MAX(IF(Table34[Country]=B3086,Table34[Year],0)),IF(Table34[Country]=B3086,Table34[Year],"")))),"",INDEX(Table34[Out-of-school children (%) - primary],MATCH(MAX(IF(Table34[Country]=B3086,Table34[Year],0)),IF(Table34[Country]=B3086,Table34[Year],"")))*100))</f>
        <v>13.326779999999999</v>
      </c>
      <c r="M3086" s="4">
        <f t="shared" si="101"/>
        <v>10.2119</v>
      </c>
    </row>
    <row r="3087" spans="1:13" ht="20.399999999999999" x14ac:dyDescent="0.25">
      <c r="A3087" s="2" t="s">
        <v>3</v>
      </c>
      <c r="B3087" s="2" t="s">
        <v>178</v>
      </c>
      <c r="C3087" s="3"/>
      <c r="D3087" s="3"/>
      <c r="E3087" s="3"/>
      <c r="F3087" s="3">
        <v>2.52962</v>
      </c>
      <c r="G3087" s="3"/>
      <c r="H3087" s="3"/>
      <c r="I3087" s="3"/>
      <c r="J3087" s="3">
        <f t="shared" si="100"/>
        <v>2.52962</v>
      </c>
      <c r="K3087" s="3" t="str">
        <f t="array" ref="K3087">INDEX($J$3:$J$4464,MATCH(B3087&amp;"Rate of out-of-school children of primary school age, female (household survey data) (%)",$B$3:$B$4464&amp;$A$3:$A$4464,0))</f>
        <v/>
      </c>
      <c r="L3087" s="3" t="str">
        <f t="array" ref="L3087">(IF(ISERROR(INDEX(Table34[Out-of-school children (%) - primary],MATCH(MAX(IF(Table34[Country]=B3087,Table34[Year],0)),IF(Table34[Country]=B3087,Table34[Year],"")))),"",INDEX(Table34[Out-of-school children (%) - primary],MATCH(MAX(IF(Table34[Country]=B3087,Table34[Year],0)),IF(Table34[Country]=B3087,Table34[Year],"")))*100))</f>
        <v/>
      </c>
      <c r="M3087" s="3">
        <f t="shared" si="101"/>
        <v>2.52962</v>
      </c>
    </row>
    <row r="3088" spans="1:13" ht="20.399999999999999" x14ac:dyDescent="0.25">
      <c r="A3088" s="2" t="s">
        <v>3</v>
      </c>
      <c r="B3088" s="2" t="s">
        <v>179</v>
      </c>
      <c r="C3088" s="4">
        <v>1.6010599999999999</v>
      </c>
      <c r="D3088" s="4"/>
      <c r="E3088" s="4"/>
      <c r="F3088" s="4"/>
      <c r="G3088" s="4"/>
      <c r="H3088" s="4"/>
      <c r="I3088" s="4"/>
      <c r="J3088" s="4">
        <f t="shared" si="100"/>
        <v>1.6010599999999999</v>
      </c>
      <c r="K3088" s="4" t="str">
        <f t="array" ref="K3088">INDEX($J$3:$J$4464,MATCH(B3088&amp;"Rate of out-of-school children of primary school age, female (household survey data) (%)",$B$3:$B$4464&amp;$A$3:$A$4464,0))</f>
        <v/>
      </c>
      <c r="L3088" s="4" t="str">
        <f t="array" ref="L3088">(IF(ISERROR(INDEX(Table34[Out-of-school children (%) - primary],MATCH(MAX(IF(Table34[Country]=B3088,Table34[Year],0)),IF(Table34[Country]=B3088,Table34[Year],"")))),"",INDEX(Table34[Out-of-school children (%) - primary],MATCH(MAX(IF(Table34[Country]=B3088,Table34[Year],0)),IF(Table34[Country]=B3088,Table34[Year],"")))*100))</f>
        <v/>
      </c>
      <c r="M3088" s="4">
        <f t="shared" si="101"/>
        <v>1.6010599999999999</v>
      </c>
    </row>
    <row r="3089" spans="1:13" ht="20.399999999999999" x14ac:dyDescent="0.25">
      <c r="A3089" s="2" t="s">
        <v>3</v>
      </c>
      <c r="B3089" s="2" t="s">
        <v>180</v>
      </c>
      <c r="C3089" s="3"/>
      <c r="D3089" s="3"/>
      <c r="E3089" s="3"/>
      <c r="F3089" s="3"/>
      <c r="G3089" s="3"/>
      <c r="H3089" s="3"/>
      <c r="I3089" s="3"/>
      <c r="J3089" s="3" t="str">
        <f t="shared" si="100"/>
        <v/>
      </c>
      <c r="K3089" s="3">
        <f t="array" ref="K3089">INDEX($J$3:$J$4464,MATCH(B3089&amp;"Rate of out-of-school children of primary school age, female (household survey data) (%)",$B$3:$B$4464&amp;$A$3:$A$4464,0))</f>
        <v>1.8977299999999999</v>
      </c>
      <c r="L3089" s="3">
        <f t="array" ref="L3089">(IF(ISERROR(INDEX(Table34[Out-of-school children (%) - primary],MATCH(MAX(IF(Table34[Country]=B3089,Table34[Year],0)),IF(Table34[Country]=B3089,Table34[Year],"")))),"",INDEX(Table34[Out-of-school children (%) - primary],MATCH(MAX(IF(Table34[Country]=B3089,Table34[Year],0)),IF(Table34[Country]=B3089,Table34[Year],"")))*100))</f>
        <v>2.0245099999999998</v>
      </c>
      <c r="M3089" s="3">
        <f t="shared" si="101"/>
        <v>1.8977299999999999</v>
      </c>
    </row>
    <row r="3090" spans="1:13" ht="20.399999999999999" x14ac:dyDescent="0.25">
      <c r="A3090" s="2" t="s">
        <v>3</v>
      </c>
      <c r="B3090" s="2" t="s">
        <v>181</v>
      </c>
      <c r="C3090" s="4">
        <v>4.3925099999999997</v>
      </c>
      <c r="D3090" s="4">
        <v>5.2648799999999998</v>
      </c>
      <c r="E3090" s="4">
        <v>6.8090099999999998</v>
      </c>
      <c r="F3090" s="4">
        <v>7.4004700000000003</v>
      </c>
      <c r="G3090" s="4">
        <v>6.2464300000000001</v>
      </c>
      <c r="H3090" s="4">
        <v>6.1988500000000002</v>
      </c>
      <c r="I3090" s="4"/>
      <c r="J3090" s="4">
        <f t="shared" si="100"/>
        <v>6.1988500000000002</v>
      </c>
      <c r="K3090" s="4" t="str">
        <f t="array" ref="K3090">INDEX($J$3:$J$4464,MATCH(B3090&amp;"Rate of out-of-school children of primary school age, female (household survey data) (%)",$B$3:$B$4464&amp;$A$3:$A$4464,0))</f>
        <v/>
      </c>
      <c r="L3090" s="4" t="str">
        <f t="array" ref="L3090">(IF(ISERROR(INDEX(Table34[Out-of-school children (%) - primary],MATCH(MAX(IF(Table34[Country]=B3090,Table34[Year],0)),IF(Table34[Country]=B3090,Table34[Year],"")))),"",INDEX(Table34[Out-of-school children (%) - primary],MATCH(MAX(IF(Table34[Country]=B3090,Table34[Year],0)),IF(Table34[Country]=B3090,Table34[Year],"")))*100))</f>
        <v/>
      </c>
      <c r="M3090" s="4">
        <f t="shared" si="101"/>
        <v>6.1988500000000002</v>
      </c>
    </row>
    <row r="3091" spans="1:13" ht="20.399999999999999" x14ac:dyDescent="0.25">
      <c r="A3091" s="2" t="s">
        <v>3</v>
      </c>
      <c r="B3091" s="2" t="s">
        <v>182</v>
      </c>
      <c r="C3091" s="3"/>
      <c r="D3091" s="3"/>
      <c r="E3091" s="3"/>
      <c r="F3091" s="3"/>
      <c r="G3091" s="3"/>
      <c r="H3091" s="3"/>
      <c r="I3091" s="3"/>
      <c r="J3091" s="3" t="str">
        <f t="shared" si="100"/>
        <v/>
      </c>
      <c r="K3091" s="3" t="str">
        <f t="array" ref="K3091">INDEX($J$3:$J$4464,MATCH(B3091&amp;"Rate of out-of-school children of primary school age, female (household survey data) (%)",$B$3:$B$4464&amp;$A$3:$A$4464,0))</f>
        <v/>
      </c>
      <c r="L3091" s="3" t="str">
        <f t="array" ref="L3091">(IF(ISERROR(INDEX(Table34[Out-of-school children (%) - primary],MATCH(MAX(IF(Table34[Country]=B3091,Table34[Year],0)),IF(Table34[Country]=B3091,Table34[Year],"")))),"",INDEX(Table34[Out-of-school children (%) - primary],MATCH(MAX(IF(Table34[Country]=B3091,Table34[Year],0)),IF(Table34[Country]=B3091,Table34[Year],"")))*100))</f>
        <v/>
      </c>
      <c r="M3091" s="3" t="str">
        <f t="shared" si="101"/>
        <v/>
      </c>
    </row>
    <row r="3092" spans="1:13" ht="20.399999999999999" x14ac:dyDescent="0.25">
      <c r="A3092" s="2" t="s">
        <v>3</v>
      </c>
      <c r="B3092" s="2" t="s">
        <v>183</v>
      </c>
      <c r="C3092" s="4"/>
      <c r="D3092" s="4"/>
      <c r="E3092" s="4"/>
      <c r="F3092" s="4"/>
      <c r="G3092" s="4">
        <v>2.2727300000000001</v>
      </c>
      <c r="H3092" s="4"/>
      <c r="I3092" s="4"/>
      <c r="J3092" s="4">
        <f t="shared" si="100"/>
        <v>2.2727300000000001</v>
      </c>
      <c r="K3092" s="4" t="str">
        <f t="array" ref="K3092">INDEX($J$3:$J$4464,MATCH(B3092&amp;"Rate of out-of-school children of primary school age, female (household survey data) (%)",$B$3:$B$4464&amp;$A$3:$A$4464,0))</f>
        <v/>
      </c>
      <c r="L3092" s="4" t="str">
        <f t="array" ref="L3092">(IF(ISERROR(INDEX(Table34[Out-of-school children (%) - primary],MATCH(MAX(IF(Table34[Country]=B3092,Table34[Year],0)),IF(Table34[Country]=B3092,Table34[Year],"")))),"",INDEX(Table34[Out-of-school children (%) - primary],MATCH(MAX(IF(Table34[Country]=B3092,Table34[Year],0)),IF(Table34[Country]=B3092,Table34[Year],"")))*100))</f>
        <v/>
      </c>
      <c r="M3092" s="4">
        <f t="shared" si="101"/>
        <v>2.2727300000000001</v>
      </c>
    </row>
    <row r="3093" spans="1:13" ht="20.399999999999999" x14ac:dyDescent="0.25">
      <c r="A3093" s="2" t="s">
        <v>3</v>
      </c>
      <c r="B3093" s="2" t="s">
        <v>184</v>
      </c>
      <c r="C3093" s="3">
        <v>8.3444099999999999</v>
      </c>
      <c r="D3093" s="3">
        <v>5.5191999999999997</v>
      </c>
      <c r="E3093" s="3"/>
      <c r="F3093" s="3">
        <v>4.7258699999999996</v>
      </c>
      <c r="G3093" s="3"/>
      <c r="H3093" s="3"/>
      <c r="I3093" s="3"/>
      <c r="J3093" s="3">
        <f t="shared" si="100"/>
        <v>4.7258699999999996</v>
      </c>
      <c r="K3093" s="3">
        <f t="array" ref="K3093">INDEX($J$3:$J$4464,MATCH(B3093&amp;"Rate of out-of-school children of primary school age, female (household survey data) (%)",$B$3:$B$4464&amp;$A$3:$A$4464,0))</f>
        <v>11.19571</v>
      </c>
      <c r="L3093" s="3">
        <f t="array" ref="L3093">(IF(ISERROR(INDEX(Table34[Out-of-school children (%) - primary],MATCH(MAX(IF(Table34[Country]=B3093,Table34[Year],0)),IF(Table34[Country]=B3093,Table34[Year],"")))),"",INDEX(Table34[Out-of-school children (%) - primary],MATCH(MAX(IF(Table34[Country]=B3093,Table34[Year],0)),IF(Table34[Country]=B3093,Table34[Year],"")))*100))</f>
        <v>7.8321799999999993</v>
      </c>
      <c r="M3093" s="3">
        <f t="shared" si="101"/>
        <v>4.7258699999999996</v>
      </c>
    </row>
    <row r="3094" spans="1:13" ht="20.399999999999999" x14ac:dyDescent="0.25">
      <c r="A3094" s="2" t="s">
        <v>3</v>
      </c>
      <c r="B3094" s="2" t="s">
        <v>185</v>
      </c>
      <c r="C3094" s="4">
        <v>5.2459199999999999</v>
      </c>
      <c r="D3094" s="4">
        <v>0.76668999999999998</v>
      </c>
      <c r="E3094" s="4"/>
      <c r="F3094" s="4"/>
      <c r="G3094" s="4">
        <v>2.4134699999999998</v>
      </c>
      <c r="H3094" s="4"/>
      <c r="I3094" s="4"/>
      <c r="J3094" s="4">
        <f t="shared" si="100"/>
        <v>2.4134699999999998</v>
      </c>
      <c r="K3094" s="4" t="str">
        <f t="array" ref="K3094">INDEX($J$3:$J$4464,MATCH(B3094&amp;"Rate of out-of-school children of primary school age, female (household survey data) (%)",$B$3:$B$4464&amp;$A$3:$A$4464,0))</f>
        <v/>
      </c>
      <c r="L3094" s="4">
        <f t="array" ref="L3094">(IF(ISERROR(INDEX(Table34[Out-of-school children (%) - primary],MATCH(MAX(IF(Table34[Country]=B3094,Table34[Year],0)),IF(Table34[Country]=B3094,Table34[Year],"")))),"",INDEX(Table34[Out-of-school children (%) - primary],MATCH(MAX(IF(Table34[Country]=B3094,Table34[Year],0)),IF(Table34[Country]=B3094,Table34[Year],"")))*100))</f>
        <v>2.2911100000000002</v>
      </c>
      <c r="M3094" s="4">
        <f t="shared" si="101"/>
        <v>2.4134699999999998</v>
      </c>
    </row>
    <row r="3095" spans="1:13" ht="20.399999999999999" x14ac:dyDescent="0.25">
      <c r="A3095" s="2" t="s">
        <v>3</v>
      </c>
      <c r="B3095" s="2" t="s">
        <v>186</v>
      </c>
      <c r="C3095" s="3">
        <v>4.7559699999999996</v>
      </c>
      <c r="D3095" s="3">
        <v>6.5505199999999997</v>
      </c>
      <c r="E3095" s="3">
        <v>4.0818099999999999</v>
      </c>
      <c r="F3095" s="3">
        <v>4.1484399999999999</v>
      </c>
      <c r="G3095" s="3">
        <v>3.60799</v>
      </c>
      <c r="H3095" s="3">
        <v>4.2884500000000001</v>
      </c>
      <c r="I3095" s="3"/>
      <c r="J3095" s="3">
        <f t="shared" si="100"/>
        <v>4.2884500000000001</v>
      </c>
      <c r="K3095" s="3" t="str">
        <f t="array" ref="K3095">INDEX($J$3:$J$4464,MATCH(B3095&amp;"Rate of out-of-school children of primary school age, female (household survey data) (%)",$B$3:$B$4464&amp;$A$3:$A$4464,0))</f>
        <v/>
      </c>
      <c r="L3095" s="3" t="str">
        <f t="array" ref="L3095">(IF(ISERROR(INDEX(Table34[Out-of-school children (%) - primary],MATCH(MAX(IF(Table34[Country]=B3095,Table34[Year],0)),IF(Table34[Country]=B3095,Table34[Year],"")))),"",INDEX(Table34[Out-of-school children (%) - primary],MATCH(MAX(IF(Table34[Country]=B3095,Table34[Year],0)),IF(Table34[Country]=B3095,Table34[Year],"")))*100))</f>
        <v/>
      </c>
      <c r="M3095" s="3">
        <f t="shared" si="101"/>
        <v>4.2884500000000001</v>
      </c>
    </row>
    <row r="3096" spans="1:13" ht="30.6" x14ac:dyDescent="0.25">
      <c r="A3096" s="2" t="s">
        <v>415</v>
      </c>
      <c r="B3096" s="2" t="s">
        <v>175</v>
      </c>
      <c r="C3096" s="4"/>
      <c r="D3096" s="4"/>
      <c r="E3096" s="4">
        <v>19.039000000000001</v>
      </c>
      <c r="F3096" s="4">
        <v>18.447199999999999</v>
      </c>
      <c r="G3096" s="4">
        <v>17.855399999999999</v>
      </c>
      <c r="H3096" s="4">
        <v>17.2636</v>
      </c>
      <c r="I3096" s="4"/>
      <c r="J3096" s="4">
        <f t="shared" si="100"/>
        <v>17.2636</v>
      </c>
      <c r="K3096" s="4"/>
      <c r="L3096" s="4"/>
      <c r="M3096" s="4">
        <f t="shared" si="101"/>
        <v>17.2636</v>
      </c>
    </row>
    <row r="3097" spans="1:13" ht="20.399999999999999" x14ac:dyDescent="0.25">
      <c r="A3097" s="2" t="s">
        <v>3</v>
      </c>
      <c r="B3097" s="2" t="s">
        <v>188</v>
      </c>
      <c r="C3097" s="3">
        <v>10.517670000000001</v>
      </c>
      <c r="D3097" s="3"/>
      <c r="E3097" s="3">
        <v>14.79364</v>
      </c>
      <c r="F3097" s="3">
        <v>17.64798</v>
      </c>
      <c r="G3097" s="3">
        <v>19.318480000000001</v>
      </c>
      <c r="H3097" s="3"/>
      <c r="I3097" s="3"/>
      <c r="J3097" s="3">
        <f t="shared" si="100"/>
        <v>19.318480000000001</v>
      </c>
      <c r="K3097" s="3">
        <f t="array" ref="K3097">INDEX($J$3:$J$4464,MATCH(B3097&amp;"Rate of out-of-school children of primary school age, female (household survey data) (%)",$B$3:$B$4464&amp;$A$3:$A$4464,0))</f>
        <v>17.56466</v>
      </c>
      <c r="L3097" s="3">
        <f t="array" ref="L3097">(IF(ISERROR(INDEX(Table34[Out-of-school children (%) - primary],MATCH(MAX(IF(Table34[Country]=B3097,Table34[Year],0)),IF(Table34[Country]=B3097,Table34[Year],"")))),"",INDEX(Table34[Out-of-school children (%) - primary],MATCH(MAX(IF(Table34[Country]=B3097,Table34[Year],0)),IF(Table34[Country]=B3097,Table34[Year],"")))*100))</f>
        <v>15.12876</v>
      </c>
      <c r="M3097" s="3">
        <f t="shared" si="101"/>
        <v>19.318480000000001</v>
      </c>
    </row>
    <row r="3098" spans="1:13" ht="20.399999999999999" x14ac:dyDescent="0.25">
      <c r="A3098" s="2" t="s">
        <v>3</v>
      </c>
      <c r="B3098" s="2" t="s">
        <v>189</v>
      </c>
      <c r="C3098" s="4">
        <v>4.8618199999999998</v>
      </c>
      <c r="D3098" s="4">
        <v>5.3254299999999999</v>
      </c>
      <c r="E3098" s="4">
        <v>5.8960900000000001</v>
      </c>
      <c r="F3098" s="4">
        <v>6.1822600000000003</v>
      </c>
      <c r="G3098" s="4">
        <v>5.5679400000000001</v>
      </c>
      <c r="H3098" s="4">
        <v>5.2344600000000003</v>
      </c>
      <c r="I3098" s="4"/>
      <c r="J3098" s="4">
        <f t="shared" si="100"/>
        <v>5.2344600000000003</v>
      </c>
      <c r="K3098" s="4" t="str">
        <f t="array" ref="K3098">INDEX($J$3:$J$4464,MATCH(B3098&amp;"Rate of out-of-school children of primary school age, female (household survey data) (%)",$B$3:$B$4464&amp;$A$3:$A$4464,0))</f>
        <v/>
      </c>
      <c r="L3098" s="4" t="str">
        <f t="array" ref="L3098">(IF(ISBLANK(INDEX(Table34[Out-of-school children (%) - primary],MATCH(MAX(IF(Table34[Country]=B3098,Table34[Year],0)),IF(Table34[Country]=B3098,Table34[Year],"")))),"",INDEX(Table34[Out-of-school children (%) - primary],MATCH(MAX(IF(Table34[Country]=B3098,Table34[Year],0)),IF(Table34[Country]=B3098,Table34[Year],"")))*100))</f>
        <v/>
      </c>
      <c r="M3098" s="4">
        <f t="shared" si="101"/>
        <v>5.2344600000000003</v>
      </c>
    </row>
    <row r="3099" spans="1:13" ht="20.399999999999999" x14ac:dyDescent="0.25">
      <c r="A3099" s="2" t="s">
        <v>3</v>
      </c>
      <c r="B3099" s="2" t="s">
        <v>190</v>
      </c>
      <c r="C3099" s="3"/>
      <c r="D3099" s="3"/>
      <c r="E3099" s="3"/>
      <c r="F3099" s="3">
        <v>0.59787999999999997</v>
      </c>
      <c r="G3099" s="3">
        <v>5.5358900000000002</v>
      </c>
      <c r="H3099" s="3"/>
      <c r="I3099" s="3"/>
      <c r="J3099" s="3">
        <f t="shared" si="100"/>
        <v>5.5358900000000002</v>
      </c>
      <c r="K3099" s="3">
        <f t="array" ref="K3099">INDEX($J$3:$J$4464,MATCH(B3099&amp;"Rate of out-of-school children of primary school age, female (household survey data) (%)",$B$3:$B$4464&amp;$A$3:$A$4464,0))</f>
        <v>3.07986</v>
      </c>
      <c r="L3099" s="3">
        <f t="array" ref="L3099">(IF(ISERROR(INDEX(Table34[Out-of-school children (%) - primary],MATCH(MAX(IF(Table34[Country]=B3099,Table34[Year],0)),IF(Table34[Country]=B3099,Table34[Year],"")))),"",INDEX(Table34[Out-of-school children (%) - primary],MATCH(MAX(IF(Table34[Country]=B3099,Table34[Year],0)),IF(Table34[Country]=B3099,Table34[Year],"")))*100))</f>
        <v>0.79325000000000001</v>
      </c>
      <c r="M3099" s="3">
        <f t="shared" si="101"/>
        <v>5.5358900000000002</v>
      </c>
    </row>
    <row r="3100" spans="1:13" ht="20.399999999999999" x14ac:dyDescent="0.25">
      <c r="A3100" s="2" t="s">
        <v>3</v>
      </c>
      <c r="B3100" s="2" t="s">
        <v>191</v>
      </c>
      <c r="C3100" s="4">
        <v>6.2680199999999999</v>
      </c>
      <c r="D3100" s="4">
        <v>6.1064299999999996</v>
      </c>
      <c r="E3100" s="4">
        <v>5.01403</v>
      </c>
      <c r="F3100" s="4">
        <v>4.19862</v>
      </c>
      <c r="G3100" s="4">
        <v>4.3651900000000001</v>
      </c>
      <c r="H3100" s="4">
        <v>4.3614899999999999</v>
      </c>
      <c r="I3100" s="4">
        <v>3.9780700000000002</v>
      </c>
      <c r="J3100" s="4">
        <f t="shared" si="100"/>
        <v>3.9780700000000002</v>
      </c>
      <c r="K3100" s="4" t="str">
        <f t="array" ref="K3100">INDEX($J$3:$J$4464,MATCH(B3100&amp;"Rate of out-of-school children of primary school age, female (household survey data) (%)",$B$3:$B$4464&amp;$A$3:$A$4464,0))</f>
        <v/>
      </c>
      <c r="L3100" s="4" t="str">
        <f t="array" ref="L3100">(IF(ISERROR(INDEX(Table34[Out-of-school children (%) - primary],MATCH(MAX(IF(Table34[Country]=B3100,Table34[Year],0)),IF(Table34[Country]=B3100,Table34[Year],"")))),"",INDEX(Table34[Out-of-school children (%) - primary],MATCH(MAX(IF(Table34[Country]=B3100,Table34[Year],0)),IF(Table34[Country]=B3100,Table34[Year],"")))*100))</f>
        <v/>
      </c>
      <c r="M3100" s="4">
        <f t="shared" si="101"/>
        <v>3.9780700000000002</v>
      </c>
    </row>
    <row r="3101" spans="1:13" ht="20.399999999999999" x14ac:dyDescent="0.25">
      <c r="A3101" s="2" t="s">
        <v>3</v>
      </c>
      <c r="B3101" s="2" t="s">
        <v>192</v>
      </c>
      <c r="C3101" s="3"/>
      <c r="D3101" s="3"/>
      <c r="E3101" s="3"/>
      <c r="F3101" s="3"/>
      <c r="G3101" s="3"/>
      <c r="H3101" s="3">
        <v>12.02528</v>
      </c>
      <c r="I3101" s="3"/>
      <c r="J3101" s="3">
        <f t="shared" si="100"/>
        <v>12.02528</v>
      </c>
      <c r="K3101" s="3" t="str">
        <f t="array" ref="K3101">INDEX($J$3:$J$4464,MATCH(B3101&amp;"Rate of out-of-school children of primary school age, female (household survey data) (%)",$B$3:$B$4464&amp;$A$3:$A$4464,0))</f>
        <v/>
      </c>
      <c r="L3101" s="3" t="str">
        <f t="array" ref="L3101">(IF(ISERROR(INDEX(Table34[Out-of-school children (%) - primary],MATCH(MAX(IF(Table34[Country]=B3101,Table34[Year],0)),IF(Table34[Country]=B3101,Table34[Year],"")))),"",INDEX(Table34[Out-of-school children (%) - primary],MATCH(MAX(IF(Table34[Country]=B3101,Table34[Year],0)),IF(Table34[Country]=B3101,Table34[Year],"")))*100))</f>
        <v/>
      </c>
      <c r="M3101" s="3">
        <f t="shared" si="101"/>
        <v>12.02528</v>
      </c>
    </row>
    <row r="3102" spans="1:13" ht="20.399999999999999" x14ac:dyDescent="0.25">
      <c r="A3102" s="2" t="s">
        <v>3</v>
      </c>
      <c r="B3102" s="2" t="s">
        <v>193</v>
      </c>
      <c r="C3102" s="4">
        <v>5.9080300000000001</v>
      </c>
      <c r="D3102" s="4">
        <v>5.9098100000000002</v>
      </c>
      <c r="E3102" s="4">
        <v>7.2490899999999998</v>
      </c>
      <c r="F3102" s="4">
        <v>7.8372299999999999</v>
      </c>
      <c r="G3102" s="4">
        <v>6.8637300000000003</v>
      </c>
      <c r="H3102" s="4">
        <v>7.6618899999999996</v>
      </c>
      <c r="I3102" s="4"/>
      <c r="J3102" s="4">
        <f t="shared" si="100"/>
        <v>7.6618899999999996</v>
      </c>
      <c r="K3102" s="4" t="str">
        <f t="array" ref="K3102">INDEX($J$3:$J$4464,MATCH(B3102&amp;"Rate of out-of-school children of primary school age, female (household survey data) (%)",$B$3:$B$4464&amp;$A$3:$A$4464,0))</f>
        <v/>
      </c>
      <c r="L3102" s="4" t="str">
        <f t="array" ref="L3102">(IF(ISERROR(INDEX(Table34[Out-of-school children (%) - primary],MATCH(MAX(IF(Table34[Country]=B3102,Table34[Year],0)),IF(Table34[Country]=B3102,Table34[Year],"")))),"",INDEX(Table34[Out-of-school children (%) - primary],MATCH(MAX(IF(Table34[Country]=B3102,Table34[Year],0)),IF(Table34[Country]=B3102,Table34[Year],"")))*100))</f>
        <v/>
      </c>
      <c r="M3102" s="4">
        <f t="shared" si="101"/>
        <v>7.6618899999999996</v>
      </c>
    </row>
    <row r="3103" spans="1:13" ht="20.399999999999999" x14ac:dyDescent="0.25">
      <c r="A3103" s="2" t="s">
        <v>3</v>
      </c>
      <c r="B3103" s="2" t="s">
        <v>194</v>
      </c>
      <c r="C3103" s="3"/>
      <c r="D3103" s="3"/>
      <c r="E3103" s="3"/>
      <c r="F3103" s="3"/>
      <c r="G3103" s="3"/>
      <c r="H3103" s="3"/>
      <c r="I3103" s="3"/>
      <c r="J3103" s="3" t="str">
        <f t="shared" si="100"/>
        <v/>
      </c>
      <c r="K3103" s="3">
        <f t="array" ref="K3103">INDEX($J$3:$J$4464,MATCH(B3103&amp;"Rate of out-of-school children of primary school age, female (household survey data) (%)",$B$3:$B$4464&amp;$A$3:$A$4464,0))</f>
        <v>2.1634699999999998</v>
      </c>
      <c r="L3103" s="3">
        <f t="array" ref="L3103">(IF(ISERROR(INDEX(Table34[Out-of-school children (%) - primary],MATCH(MAX(IF(Table34[Country]=B3103,Table34[Year],0)),IF(Table34[Country]=B3103,Table34[Year],"")))),"",INDEX(Table34[Out-of-school children (%) - primary],MATCH(MAX(IF(Table34[Country]=B3103,Table34[Year],0)),IF(Table34[Country]=B3103,Table34[Year],"")))*100))</f>
        <v>1.8471299999999999</v>
      </c>
      <c r="M3103" s="3">
        <f t="shared" si="101"/>
        <v>2.1634699999999998</v>
      </c>
    </row>
    <row r="3104" spans="1:13" ht="20.399999999999999" x14ac:dyDescent="0.25">
      <c r="A3104" s="2" t="s">
        <v>3</v>
      </c>
      <c r="B3104" s="2" t="s">
        <v>195</v>
      </c>
      <c r="C3104" s="4">
        <v>26.64226</v>
      </c>
      <c r="D3104" s="4"/>
      <c r="E3104" s="4">
        <v>22.780360000000002</v>
      </c>
      <c r="F3104" s="4">
        <v>21.75254</v>
      </c>
      <c r="G3104" s="4"/>
      <c r="H3104" s="4"/>
      <c r="I3104" s="4"/>
      <c r="J3104" s="4">
        <f t="shared" si="100"/>
        <v>21.75254</v>
      </c>
      <c r="K3104" s="4" t="str">
        <f t="array" ref="K3104">INDEX($J$3:$J$4464,MATCH(B3104&amp;"Rate of out-of-school children of primary school age, female (household survey data) (%)",$B$3:$B$4464&amp;$A$3:$A$4464,0))</f>
        <v/>
      </c>
      <c r="L3104" s="4">
        <f t="array" ref="L3104">(IF(ISERROR(INDEX(Table34[Out-of-school children (%) - primary],MATCH(MAX(IF(Table34[Country]=B3104,Table34[Year],0)),IF(Table34[Country]=B3104,Table34[Year],"")))),"",INDEX(Table34[Out-of-school children (%) - primary],MATCH(MAX(IF(Table34[Country]=B3104,Table34[Year],0)),IF(Table34[Country]=B3104,Table34[Year],"")))*100))</f>
        <v>27.339869999999998</v>
      </c>
      <c r="M3104" s="4">
        <f t="shared" si="101"/>
        <v>21.75254</v>
      </c>
    </row>
    <row r="3105" spans="1:13" ht="20.399999999999999" x14ac:dyDescent="0.25">
      <c r="A3105" s="2" t="s">
        <v>3</v>
      </c>
      <c r="B3105" s="2" t="s">
        <v>196</v>
      </c>
      <c r="C3105" s="3">
        <v>12.30181</v>
      </c>
      <c r="D3105" s="3">
        <v>8.5107599999999994</v>
      </c>
      <c r="E3105" s="3">
        <v>6.7145200000000003</v>
      </c>
      <c r="F3105" s="3">
        <v>9.9721299999999999</v>
      </c>
      <c r="G3105" s="3"/>
      <c r="H3105" s="3"/>
      <c r="I3105" s="3"/>
      <c r="J3105" s="3">
        <f t="shared" si="100"/>
        <v>9.9721299999999999</v>
      </c>
      <c r="K3105" s="3">
        <f t="array" ref="K3105">INDEX($J$3:$J$4464,MATCH(B3105&amp;"Rate of out-of-school children of primary school age, female (household survey data) (%)",$B$3:$B$4464&amp;$A$3:$A$4464,0))</f>
        <v>11.9024</v>
      </c>
      <c r="L3105" s="3">
        <f t="array" ref="L3105">(IF(ISERROR(INDEX(Table34[Out-of-school children (%) - primary],MATCH(MAX(IF(Table34[Country]=B3105,Table34[Year],0)),IF(Table34[Country]=B3105,Table34[Year],"")))),"",INDEX(Table34[Out-of-school children (%) - primary],MATCH(MAX(IF(Table34[Country]=B3105,Table34[Year],0)),IF(Table34[Country]=B3105,Table34[Year],"")))*100))</f>
        <v>15.55861</v>
      </c>
      <c r="M3105" s="3">
        <f t="shared" si="101"/>
        <v>9.9721299999999999</v>
      </c>
    </row>
    <row r="3106" spans="1:13" ht="20.399999999999999" x14ac:dyDescent="0.25">
      <c r="A3106" s="2" t="s">
        <v>3</v>
      </c>
      <c r="B3106" s="2" t="s">
        <v>197</v>
      </c>
      <c r="C3106" s="4"/>
      <c r="D3106" s="4"/>
      <c r="E3106" s="4">
        <v>10.03163</v>
      </c>
      <c r="F3106" s="4">
        <v>12.99718</v>
      </c>
      <c r="G3106" s="4"/>
      <c r="H3106" s="4"/>
      <c r="I3106" s="4"/>
      <c r="J3106" s="4">
        <f t="shared" si="100"/>
        <v>12.99718</v>
      </c>
      <c r="K3106" s="4">
        <f t="array" ref="K3106">INDEX($J$3:$J$4464,MATCH(B3106&amp;"Rate of out-of-school children of primary school age, female (household survey data) (%)",$B$3:$B$4464&amp;$A$3:$A$4464,0))</f>
        <v>5.4758500000000003</v>
      </c>
      <c r="L3106" s="4">
        <f t="array" ref="L3106">(IF(ISERROR(INDEX(Table34[Out-of-school children (%) - primary],MATCH(MAX(IF(Table34[Country]=B3106,Table34[Year],0)),IF(Table34[Country]=B3106,Table34[Year],"")))),"",INDEX(Table34[Out-of-school children (%) - primary],MATCH(MAX(IF(Table34[Country]=B3106,Table34[Year],0)),IF(Table34[Country]=B3106,Table34[Year],"")))*100))</f>
        <v>1.4838100000000001</v>
      </c>
      <c r="M3106" s="4">
        <f t="shared" si="101"/>
        <v>12.99718</v>
      </c>
    </row>
    <row r="3107" spans="1:13" ht="30.6" x14ac:dyDescent="0.25">
      <c r="A3107" s="2" t="s">
        <v>199</v>
      </c>
      <c r="B3107" s="2" t="s">
        <v>4</v>
      </c>
      <c r="C3107" s="3"/>
      <c r="D3107" s="5">
        <v>51.879150000000003</v>
      </c>
      <c r="E3107" s="3"/>
      <c r="F3107" s="3"/>
      <c r="G3107" s="3"/>
      <c r="H3107" s="3"/>
      <c r="I3107" s="3"/>
      <c r="J3107" s="3">
        <f t="shared" si="100"/>
        <v>51.879150000000003</v>
      </c>
      <c r="K3107" s="3"/>
      <c r="L3107" s="3">
        <f t="array" ref="L3107">(IF(ISERROR(INDEX(Table34[Out-of-school children (%) - primary],MATCH(MAX(IF(Table34[Country]=B3107,Table34[Year],0)),IF(Table34[Country]=B3107,Table34[Year],"")))),"",INDEX(Table34[Out-of-school children (%) - primary],MATCH(MAX(IF(Table34[Country]=B3107,Table34[Year],0)),IF(Table34[Country]=B3107,Table34[Year],"")))*100))</f>
        <v>52.826399999999992</v>
      </c>
      <c r="M3107" s="3">
        <f t="shared" si="101"/>
        <v>51.879150000000003</v>
      </c>
    </row>
    <row r="3108" spans="1:13" ht="30.6" x14ac:dyDescent="0.25">
      <c r="A3108" s="2" t="s">
        <v>199</v>
      </c>
      <c r="B3108" s="2" t="s">
        <v>5</v>
      </c>
      <c r="C3108" s="4"/>
      <c r="D3108" s="4"/>
      <c r="E3108" s="4"/>
      <c r="F3108" s="4"/>
      <c r="G3108" s="4"/>
      <c r="H3108" s="4"/>
      <c r="I3108" s="4"/>
      <c r="J3108" s="4" t="str">
        <f t="shared" si="100"/>
        <v/>
      </c>
      <c r="K3108" s="4"/>
      <c r="L3108" s="4" t="str">
        <f t="array" ref="L3108">(IF(ISERROR(INDEX(Table34[Out-of-school children (%) - primary],MATCH(MAX(IF(Table34[Country]=B3108,Table34[Year],0)),IF(Table34[Country]=B3108,Table34[Year],"")))),"",INDEX(Table34[Out-of-school children (%) - primary],MATCH(MAX(IF(Table34[Country]=B3108,Table34[Year],0)),IF(Table34[Country]=B3108,Table34[Year],"")))*100))</f>
        <v/>
      </c>
      <c r="M3108" s="4" t="str">
        <f t="shared" si="101"/>
        <v/>
      </c>
    </row>
    <row r="3109" spans="1:13" ht="30.6" x14ac:dyDescent="0.25">
      <c r="A3109" s="2" t="s">
        <v>199</v>
      </c>
      <c r="B3109" s="2" t="s">
        <v>6</v>
      </c>
      <c r="C3109" s="3"/>
      <c r="D3109" s="3"/>
      <c r="E3109" s="3"/>
      <c r="F3109" s="5">
        <v>2.24037</v>
      </c>
      <c r="G3109" s="3"/>
      <c r="H3109" s="3"/>
      <c r="I3109" s="3"/>
      <c r="J3109" s="3">
        <f t="shared" si="100"/>
        <v>2.24037</v>
      </c>
      <c r="K3109" s="3"/>
      <c r="L3109" s="3" t="str">
        <f t="array" ref="L3109">(IF(ISERROR(INDEX(Table34[Out-of-school children (%) - primary],MATCH(MAX(IF(Table34[Country]=B3109,Table34[Year],0)),IF(Table34[Country]=B3109,Table34[Year],"")))),"",INDEX(Table34[Out-of-school children (%) - primary],MATCH(MAX(IF(Table34[Country]=B3109,Table34[Year],0)),IF(Table34[Country]=B3109,Table34[Year],"")))*100))</f>
        <v/>
      </c>
      <c r="M3109" s="3">
        <f t="shared" si="101"/>
        <v>2.24037</v>
      </c>
    </row>
    <row r="3110" spans="1:13" ht="30.6" x14ac:dyDescent="0.25">
      <c r="A3110" s="2" t="s">
        <v>199</v>
      </c>
      <c r="B3110" s="2" t="s">
        <v>7</v>
      </c>
      <c r="C3110" s="4"/>
      <c r="D3110" s="4"/>
      <c r="E3110" s="4"/>
      <c r="F3110" s="4"/>
      <c r="G3110" s="4"/>
      <c r="H3110" s="4"/>
      <c r="I3110" s="4"/>
      <c r="J3110" s="4" t="str">
        <f t="shared" si="100"/>
        <v/>
      </c>
      <c r="K3110" s="4"/>
      <c r="L3110" s="4" t="str">
        <f t="array" ref="L3110">(IF(ISERROR(INDEX(Table34[Out-of-school children (%) - primary],MATCH(MAX(IF(Table34[Country]=B3110,Table34[Year],0)),IF(Table34[Country]=B3110,Table34[Year],"")))),"",INDEX(Table34[Out-of-school children (%) - primary],MATCH(MAX(IF(Table34[Country]=B3110,Table34[Year],0)),IF(Table34[Country]=B3110,Table34[Year],"")))*100))</f>
        <v/>
      </c>
      <c r="M3110" s="4" t="str">
        <f t="shared" si="101"/>
        <v/>
      </c>
    </row>
    <row r="3111" spans="1:13" ht="30.6" x14ac:dyDescent="0.25">
      <c r="A3111" s="2" t="s">
        <v>199</v>
      </c>
      <c r="B3111" s="2" t="s">
        <v>8</v>
      </c>
      <c r="C3111" s="3"/>
      <c r="D3111" s="3"/>
      <c r="E3111" s="3"/>
      <c r="F3111" s="3"/>
      <c r="G3111" s="3"/>
      <c r="H3111" s="3"/>
      <c r="I3111" s="3"/>
      <c r="J3111" s="3" t="str">
        <f t="shared" si="100"/>
        <v/>
      </c>
      <c r="K3111" s="3"/>
      <c r="L3111" s="3" t="str">
        <f t="array" ref="L3111">(IF(ISERROR(INDEX(Table34[Out-of-school children (%) - primary],MATCH(MAX(IF(Table34[Country]=B3111,Table34[Year],0)),IF(Table34[Country]=B3111,Table34[Year],"")))),"",INDEX(Table34[Out-of-school children (%) - primary],MATCH(MAX(IF(Table34[Country]=B3111,Table34[Year],0)),IF(Table34[Country]=B3111,Table34[Year],"")))*100))</f>
        <v/>
      </c>
      <c r="M3111" s="3" t="str">
        <f t="shared" si="101"/>
        <v/>
      </c>
    </row>
    <row r="3112" spans="1:13" ht="30.6" x14ac:dyDescent="0.25">
      <c r="A3112" s="2" t="s">
        <v>199</v>
      </c>
      <c r="B3112" s="2" t="s">
        <v>9</v>
      </c>
      <c r="C3112" s="4"/>
      <c r="D3112" s="4"/>
      <c r="E3112" s="4"/>
      <c r="F3112" s="4"/>
      <c r="G3112" s="4"/>
      <c r="H3112" s="4"/>
      <c r="I3112" s="4"/>
      <c r="J3112" s="4" t="str">
        <f t="shared" si="100"/>
        <v/>
      </c>
      <c r="K3112" s="4"/>
      <c r="L3112" s="4" t="str">
        <f t="array" ref="L3112">(IF(ISERROR(INDEX(Table34[Out-of-school children (%) - primary],MATCH(MAX(IF(Table34[Country]=B3112,Table34[Year],0)),IF(Table34[Country]=B3112,Table34[Year],"")))),"",INDEX(Table34[Out-of-school children (%) - primary],MATCH(MAX(IF(Table34[Country]=B3112,Table34[Year],0)),IF(Table34[Country]=B3112,Table34[Year],"")))*100))</f>
        <v/>
      </c>
      <c r="M3112" s="4" t="str">
        <f t="shared" si="101"/>
        <v/>
      </c>
    </row>
    <row r="3113" spans="1:13" ht="30.6" x14ac:dyDescent="0.25">
      <c r="A3113" s="2" t="s">
        <v>199</v>
      </c>
      <c r="B3113" s="2" t="s">
        <v>10</v>
      </c>
      <c r="C3113" s="3"/>
      <c r="D3113" s="3"/>
      <c r="E3113" s="3"/>
      <c r="F3113" s="3"/>
      <c r="G3113" s="3"/>
      <c r="H3113" s="3"/>
      <c r="I3113" s="3"/>
      <c r="J3113" s="3" t="str">
        <f t="shared" si="100"/>
        <v/>
      </c>
      <c r="K3113" s="3"/>
      <c r="L3113" s="3">
        <f t="array" ref="L3113">(IF(ISERROR(INDEX(Table34[Out-of-school children (%) - primary],MATCH(MAX(IF(Table34[Country]=B3113,Table34[Year],0)),IF(Table34[Country]=B3113,Table34[Year],"")))),"",INDEX(Table34[Out-of-school children (%) - primary],MATCH(MAX(IF(Table34[Country]=B3113,Table34[Year],0)),IF(Table34[Country]=B3113,Table34[Year],"")))*100))</f>
        <v>0.78321999999999992</v>
      </c>
      <c r="M3113" s="3">
        <f t="shared" si="101"/>
        <v>0.78321999999999992</v>
      </c>
    </row>
    <row r="3114" spans="1:13" ht="30.6" x14ac:dyDescent="0.25">
      <c r="A3114" s="2" t="s">
        <v>199</v>
      </c>
      <c r="B3114" s="2" t="s">
        <v>11</v>
      </c>
      <c r="C3114" s="4"/>
      <c r="D3114" s="6">
        <v>5.2104100000000004</v>
      </c>
      <c r="E3114" s="4"/>
      <c r="F3114" s="4"/>
      <c r="G3114" s="4"/>
      <c r="H3114" s="4"/>
      <c r="I3114" s="4"/>
      <c r="J3114" s="4">
        <f t="shared" si="100"/>
        <v>5.2104100000000004</v>
      </c>
      <c r="K3114" s="4"/>
      <c r="L3114" s="4">
        <f t="array" ref="L3114">(IF(ISERROR(INDEX(Table34[Out-of-school children (%) - primary],MATCH(MAX(IF(Table34[Country]=B3114,Table34[Year],0)),IF(Table34[Country]=B3114,Table34[Year],"")))),"",INDEX(Table34[Out-of-school children (%) - primary],MATCH(MAX(IF(Table34[Country]=B3114,Table34[Year],0)),IF(Table34[Country]=B3114,Table34[Year],"")))*100))</f>
        <v>0.58282</v>
      </c>
      <c r="M3114" s="4">
        <f t="shared" si="101"/>
        <v>5.2104100000000004</v>
      </c>
    </row>
    <row r="3115" spans="1:13" ht="30.6" x14ac:dyDescent="0.25">
      <c r="A3115" s="2" t="s">
        <v>199</v>
      </c>
      <c r="B3115" s="2" t="s">
        <v>12</v>
      </c>
      <c r="C3115" s="3"/>
      <c r="D3115" s="3"/>
      <c r="E3115" s="3"/>
      <c r="F3115" s="3"/>
      <c r="G3115" s="3"/>
      <c r="H3115" s="3"/>
      <c r="I3115" s="3"/>
      <c r="J3115" s="3" t="str">
        <f t="shared" si="100"/>
        <v/>
      </c>
      <c r="K3115" s="3"/>
      <c r="L3115" s="3" t="str">
        <f t="array" ref="L3115">(IF(ISBLANK(INDEX(Table34[Out-of-school children (%) - primary],MATCH(MAX(IF(Table34[Country]=B3115,Table34[Year],0)),IF(Table34[Country]=B3115,Table34[Year],"")))),"",INDEX(Table34[Out-of-school children (%) - primary],MATCH(MAX(IF(Table34[Country]=B3115,Table34[Year],0)),IF(Table34[Country]=B3115,Table34[Year],"")))*100))</f>
        <v/>
      </c>
      <c r="M3115" s="3" t="str">
        <f t="shared" si="101"/>
        <v/>
      </c>
    </row>
    <row r="3116" spans="1:13" ht="30.6" x14ac:dyDescent="0.25">
      <c r="A3116" s="2" t="s">
        <v>199</v>
      </c>
      <c r="B3116" s="2" t="s">
        <v>13</v>
      </c>
      <c r="C3116" s="4"/>
      <c r="D3116" s="4"/>
      <c r="E3116" s="4"/>
      <c r="F3116" s="4"/>
      <c r="G3116" s="4"/>
      <c r="H3116" s="4"/>
      <c r="I3116" s="4"/>
      <c r="J3116" s="4" t="str">
        <f t="shared" si="100"/>
        <v/>
      </c>
      <c r="K3116" s="4"/>
      <c r="L3116" s="4" t="str">
        <f t="array" ref="L3116">(IF(ISBLANK(INDEX(Table34[Out-of-school children (%) - primary],MATCH(MAX(IF(Table34[Country]=B3116,Table34[Year],0)),IF(Table34[Country]=B3116,Table34[Year],"")))),"",INDEX(Table34[Out-of-school children (%) - primary],MATCH(MAX(IF(Table34[Country]=B3116,Table34[Year],0)),IF(Table34[Country]=B3116,Table34[Year],"")))*100))</f>
        <v/>
      </c>
      <c r="M3116" s="4" t="str">
        <f t="shared" si="101"/>
        <v/>
      </c>
    </row>
    <row r="3117" spans="1:13" ht="30.6" x14ac:dyDescent="0.25">
      <c r="A3117" s="2" t="s">
        <v>199</v>
      </c>
      <c r="B3117" s="2" t="s">
        <v>14</v>
      </c>
      <c r="C3117" s="3"/>
      <c r="D3117" s="3"/>
      <c r="E3117" s="3"/>
      <c r="F3117" s="3"/>
      <c r="G3117" s="3"/>
      <c r="H3117" s="3"/>
      <c r="I3117" s="3"/>
      <c r="J3117" s="3" t="str">
        <f t="shared" si="100"/>
        <v/>
      </c>
      <c r="K3117" s="3"/>
      <c r="L3117" s="3" t="str">
        <f t="array" ref="L3117">(IF(ISERROR(INDEX(Table34[Out-of-school children (%) - primary],MATCH(MAX(IF(Table34[Country]=B3117,Table34[Year],0)),IF(Table34[Country]=B3117,Table34[Year],"")))),"",INDEX(Table34[Out-of-school children (%) - primary],MATCH(MAX(IF(Table34[Country]=B3117,Table34[Year],0)),IF(Table34[Country]=B3117,Table34[Year],"")))*100))</f>
        <v/>
      </c>
      <c r="M3117" s="3" t="str">
        <f t="shared" si="101"/>
        <v/>
      </c>
    </row>
    <row r="3118" spans="1:13" ht="30.6" x14ac:dyDescent="0.25">
      <c r="A3118" s="2" t="s">
        <v>199</v>
      </c>
      <c r="B3118" s="2" t="s">
        <v>15</v>
      </c>
      <c r="C3118" s="4"/>
      <c r="D3118" s="4"/>
      <c r="E3118" s="4"/>
      <c r="F3118" s="4"/>
      <c r="G3118" s="4"/>
      <c r="H3118" s="4"/>
      <c r="I3118" s="4"/>
      <c r="J3118" s="4" t="str">
        <f t="shared" si="100"/>
        <v/>
      </c>
      <c r="K3118" s="4"/>
      <c r="L3118" s="4" t="str">
        <f t="array" ref="L3118">(IF(ISERROR(INDEX(Table34[Out-of-school children (%) - primary],MATCH(MAX(IF(Table34[Country]=B3118,Table34[Year],0)),IF(Table34[Country]=B3118,Table34[Year],"")))),"",INDEX(Table34[Out-of-school children (%) - primary],MATCH(MAX(IF(Table34[Country]=B3118,Table34[Year],0)),IF(Table34[Country]=B3118,Table34[Year],"")))*100))</f>
        <v/>
      </c>
      <c r="M3118" s="4" t="str">
        <f t="shared" si="101"/>
        <v/>
      </c>
    </row>
    <row r="3119" spans="1:13" ht="30.6" x14ac:dyDescent="0.25">
      <c r="A3119" s="2" t="s">
        <v>199</v>
      </c>
      <c r="B3119" s="2" t="s">
        <v>16</v>
      </c>
      <c r="C3119" s="3"/>
      <c r="D3119" s="3"/>
      <c r="E3119" s="3"/>
      <c r="F3119" s="3"/>
      <c r="G3119" s="3"/>
      <c r="H3119" s="3"/>
      <c r="I3119" s="3"/>
      <c r="J3119" s="3" t="str">
        <f t="shared" si="100"/>
        <v/>
      </c>
      <c r="K3119" s="3"/>
      <c r="L3119" s="3" t="str">
        <f t="array" ref="L3119">(IF(ISERROR(INDEX(Table34[Out-of-school children (%) - primary],MATCH(MAX(IF(Table34[Country]=B3119,Table34[Year],0)),IF(Table34[Country]=B3119,Table34[Year],"")))),"",INDEX(Table34[Out-of-school children (%) - primary],MATCH(MAX(IF(Table34[Country]=B3119,Table34[Year],0)),IF(Table34[Country]=B3119,Table34[Year],"")))*100))</f>
        <v/>
      </c>
      <c r="M3119" s="3" t="str">
        <f t="shared" si="101"/>
        <v/>
      </c>
    </row>
    <row r="3120" spans="1:13" ht="30.6" x14ac:dyDescent="0.25">
      <c r="A3120" s="2" t="s">
        <v>199</v>
      </c>
      <c r="B3120" s="2" t="s">
        <v>17</v>
      </c>
      <c r="C3120" s="4"/>
      <c r="D3120" s="6">
        <v>11.22265</v>
      </c>
      <c r="E3120" s="4"/>
      <c r="F3120" s="4"/>
      <c r="G3120" s="6">
        <v>7.0581800000000001</v>
      </c>
      <c r="H3120" s="4"/>
      <c r="I3120" s="4"/>
      <c r="J3120" s="4">
        <f t="shared" si="100"/>
        <v>7.0581800000000001</v>
      </c>
      <c r="K3120" s="4"/>
      <c r="L3120" s="4">
        <f t="array" ref="L3120">(IF(ISERROR(INDEX(Table34[Out-of-school children (%) - primary],MATCH(MAX(IF(Table34[Country]=B3120,Table34[Year],0)),IF(Table34[Country]=B3120,Table34[Year],"")))),"",INDEX(Table34[Out-of-school children (%) - primary],MATCH(MAX(IF(Table34[Country]=B3120,Table34[Year],0)),IF(Table34[Country]=B3120,Table34[Year],"")))*100))</f>
        <v>5.0488900000000001</v>
      </c>
      <c r="M3120" s="4">
        <f t="shared" si="101"/>
        <v>7.0581800000000001</v>
      </c>
    </row>
    <row r="3121" spans="1:13" ht="30.6" x14ac:dyDescent="0.25">
      <c r="A3121" s="2" t="s">
        <v>199</v>
      </c>
      <c r="B3121" s="2" t="s">
        <v>18</v>
      </c>
      <c r="C3121" s="3"/>
      <c r="D3121" s="3"/>
      <c r="E3121" s="5">
        <v>1.1027800000000001</v>
      </c>
      <c r="F3121" s="3"/>
      <c r="G3121" s="3"/>
      <c r="H3121" s="3"/>
      <c r="I3121" s="3"/>
      <c r="J3121" s="3">
        <f t="shared" si="100"/>
        <v>1.1027800000000001</v>
      </c>
      <c r="K3121" s="3"/>
      <c r="L3121" s="3">
        <f t="array" ref="L3121">(IF(ISERROR(INDEX(Table34[Out-of-school children (%) - primary],MATCH(MAX(IF(Table34[Country]=B3121,Table34[Year],0)),IF(Table34[Country]=B3121,Table34[Year],"")))),"",INDEX(Table34[Out-of-school children (%) - primary],MATCH(MAX(IF(Table34[Country]=B3121,Table34[Year],0)),IF(Table34[Country]=B3121,Table34[Year],"")))*100))</f>
        <v>1.1014699999999999</v>
      </c>
      <c r="M3121" s="3">
        <f t="shared" si="101"/>
        <v>1.1027800000000001</v>
      </c>
    </row>
    <row r="3122" spans="1:13" ht="30.6" x14ac:dyDescent="0.25">
      <c r="A3122" s="2" t="s">
        <v>199</v>
      </c>
      <c r="B3122" s="2" t="s">
        <v>19</v>
      </c>
      <c r="C3122" s="4"/>
      <c r="D3122" s="4"/>
      <c r="E3122" s="6">
        <v>24.56043</v>
      </c>
      <c r="F3122" s="4"/>
      <c r="G3122" s="4"/>
      <c r="H3122" s="4"/>
      <c r="I3122" s="4"/>
      <c r="J3122" s="4">
        <f t="shared" ref="J3122:J3185" si="102">IFERROR(LOOKUP(2,1/(C3122:I3122&lt;&gt;""),C3122:I3122),"")</f>
        <v>24.56043</v>
      </c>
      <c r="K3122" s="4"/>
      <c r="L3122" s="4">
        <f t="array" ref="L3122">(IF(ISBLANK(INDEX(Table34[Out-of-school children (%) - primary],MATCH(MAX(IF(Table34[Country]=B3122,Table34[Year],0)),IF(Table34[Country]=B3122,Table34[Year],"")))),"",INDEX(Table34[Out-of-school children (%) - primary],MATCH(MAX(IF(Table34[Country]=B3122,Table34[Year],0)),IF(Table34[Country]=B3122,Table34[Year],"")))*100))</f>
        <v>0</v>
      </c>
      <c r="M3122" s="4">
        <f t="shared" ref="M3122:M3185" si="103">IF(ISNUMBER(J3122),J3122,IF(ISNUMBER(K3122),K3122,IF(ISBLANK(L3122),"",L3122)))</f>
        <v>24.56043</v>
      </c>
    </row>
    <row r="3123" spans="1:13" ht="30.6" x14ac:dyDescent="0.25">
      <c r="A3123" s="2" t="s">
        <v>199</v>
      </c>
      <c r="B3123" s="2" t="s">
        <v>20</v>
      </c>
      <c r="C3123" s="3"/>
      <c r="D3123" s="3"/>
      <c r="E3123" s="3"/>
      <c r="F3123" s="3"/>
      <c r="G3123" s="3"/>
      <c r="H3123" s="3"/>
      <c r="I3123" s="3"/>
      <c r="J3123" s="3" t="str">
        <f t="shared" si="102"/>
        <v/>
      </c>
      <c r="K3123" s="3"/>
      <c r="L3123" s="3" t="str">
        <f t="array" ref="L3123">(IF(ISBLANK(INDEX(Table34[Out-of-school children (%) - primary],MATCH(MAX(IF(Table34[Country]=B3123,Table34[Year],0)),IF(Table34[Country]=B3123,Table34[Year],"")))),"",INDEX(Table34[Out-of-school children (%) - primary],MATCH(MAX(IF(Table34[Country]=B3123,Table34[Year],0)),IF(Table34[Country]=B3123,Table34[Year],"")))*100))</f>
        <v/>
      </c>
      <c r="M3123" s="3" t="str">
        <f t="shared" si="103"/>
        <v/>
      </c>
    </row>
    <row r="3124" spans="1:13" ht="30.6" x14ac:dyDescent="0.25">
      <c r="A3124" s="2" t="s">
        <v>199</v>
      </c>
      <c r="B3124" s="2" t="s">
        <v>21</v>
      </c>
      <c r="C3124" s="4"/>
      <c r="D3124" s="4"/>
      <c r="E3124" s="4"/>
      <c r="F3124" s="4"/>
      <c r="G3124" s="4"/>
      <c r="H3124" s="4"/>
      <c r="I3124" s="4"/>
      <c r="J3124" s="4" t="str">
        <f t="shared" si="102"/>
        <v/>
      </c>
      <c r="K3124" s="4"/>
      <c r="L3124" s="4">
        <f t="array" ref="L3124">(IF(ISERROR(INDEX(Table34[Out-of-school children (%) - primary],MATCH(MAX(IF(Table34[Country]=B3124,Table34[Year],0)),IF(Table34[Country]=B3124,Table34[Year],"")))),"",INDEX(Table34[Out-of-school children (%) - primary],MATCH(MAX(IF(Table34[Country]=B3124,Table34[Year],0)),IF(Table34[Country]=B3124,Table34[Year],"")))*100))</f>
        <v>3.54758</v>
      </c>
      <c r="M3124" s="4">
        <f t="shared" si="103"/>
        <v>3.54758</v>
      </c>
    </row>
    <row r="3125" spans="1:13" ht="30.6" x14ac:dyDescent="0.25">
      <c r="A3125" s="2" t="s">
        <v>199</v>
      </c>
      <c r="B3125" s="2" t="s">
        <v>22</v>
      </c>
      <c r="C3125" s="3"/>
      <c r="D3125" s="5">
        <v>26.71022</v>
      </c>
      <c r="E3125" s="3"/>
      <c r="F3125" s="3"/>
      <c r="G3125" s="3"/>
      <c r="H3125" s="3"/>
      <c r="I3125" s="3"/>
      <c r="J3125" s="3">
        <f t="shared" si="102"/>
        <v>26.71022</v>
      </c>
      <c r="K3125" s="3"/>
      <c r="L3125" s="3">
        <f t="array" ref="L3125">(IF(ISERROR(INDEX(Table34[Out-of-school children (%) - primary],MATCH(MAX(IF(Table34[Country]=B3125,Table34[Year],0)),IF(Table34[Country]=B3125,Table34[Year],"")))),"",INDEX(Table34[Out-of-school children (%) - primary],MATCH(MAX(IF(Table34[Country]=B3125,Table34[Year],0)),IF(Table34[Country]=B3125,Table34[Year],"")))*100))</f>
        <v>27.839930000000003</v>
      </c>
      <c r="M3125" s="3">
        <f t="shared" si="103"/>
        <v>26.71022</v>
      </c>
    </row>
    <row r="3126" spans="1:13" ht="30.6" x14ac:dyDescent="0.25">
      <c r="A3126" s="2" t="s">
        <v>199</v>
      </c>
      <c r="B3126" s="2" t="s">
        <v>23</v>
      </c>
      <c r="C3126" s="6">
        <v>8.2375900000000009</v>
      </c>
      <c r="D3126" s="4"/>
      <c r="E3126" s="4"/>
      <c r="F3126" s="4"/>
      <c r="G3126" s="4"/>
      <c r="H3126" s="4"/>
      <c r="I3126" s="4"/>
      <c r="J3126" s="4">
        <f t="shared" si="102"/>
        <v>8.2375900000000009</v>
      </c>
      <c r="K3126" s="4"/>
      <c r="L3126" s="4">
        <f t="array" ref="L3126">(IF(ISERROR(INDEX(Table34[Out-of-school children (%) - primary],MATCH(MAX(IF(Table34[Country]=B3126,Table34[Year],0)),IF(Table34[Country]=B3126,Table34[Year],"")))),"",INDEX(Table34[Out-of-school children (%) - primary],MATCH(MAX(IF(Table34[Country]=B3126,Table34[Year],0)),IF(Table34[Country]=B3126,Table34[Year],"")))*100))</f>
        <v>8.0455199999999998</v>
      </c>
      <c r="M3126" s="4">
        <f t="shared" si="103"/>
        <v>8.2375900000000009</v>
      </c>
    </row>
    <row r="3127" spans="1:13" ht="30.6" x14ac:dyDescent="0.25">
      <c r="A3127" s="2" t="s">
        <v>199</v>
      </c>
      <c r="B3127" s="2" t="s">
        <v>24</v>
      </c>
      <c r="C3127" s="3"/>
      <c r="D3127" s="3"/>
      <c r="E3127" s="3"/>
      <c r="F3127" s="3"/>
      <c r="G3127" s="3"/>
      <c r="H3127" s="3"/>
      <c r="I3127" s="3"/>
      <c r="J3127" s="3" t="str">
        <f t="shared" si="102"/>
        <v/>
      </c>
      <c r="K3127" s="3"/>
      <c r="L3127" s="3" t="str">
        <f t="array" ref="L3127">(IF(ISERROR(INDEX(Table34[Out-of-school children (%) - primary],MATCH(MAX(IF(Table34[Country]=B3127,Table34[Year],0)),IF(Table34[Country]=B3127,Table34[Year],"")))),"",INDEX(Table34[Out-of-school children (%) - primary],MATCH(MAX(IF(Table34[Country]=B3127,Table34[Year],0)),IF(Table34[Country]=B3127,Table34[Year],"")))*100))</f>
        <v/>
      </c>
      <c r="M3127" s="3" t="str">
        <f t="shared" si="103"/>
        <v/>
      </c>
    </row>
    <row r="3128" spans="1:13" ht="30.6" x14ac:dyDescent="0.25">
      <c r="A3128" s="2" t="s">
        <v>199</v>
      </c>
      <c r="B3128" s="2" t="s">
        <v>25</v>
      </c>
      <c r="C3128" s="4"/>
      <c r="D3128" s="4"/>
      <c r="E3128" s="4"/>
      <c r="F3128" s="4"/>
      <c r="G3128" s="4"/>
      <c r="H3128" s="4"/>
      <c r="I3128" s="4"/>
      <c r="J3128" s="4" t="str">
        <f t="shared" si="102"/>
        <v/>
      </c>
      <c r="K3128" s="4"/>
      <c r="L3128" s="4">
        <f t="array" ref="L3128">(IF(ISERROR(INDEX(Table34[Out-of-school children (%) - primary],MATCH(MAX(IF(Table34[Country]=B3128,Table34[Year],0)),IF(Table34[Country]=B3128,Table34[Year],"")))),"",INDEX(Table34[Out-of-school children (%) - primary],MATCH(MAX(IF(Table34[Country]=B3128,Table34[Year],0)),IF(Table34[Country]=B3128,Table34[Year],"")))*100))</f>
        <v>3.8447500000000003</v>
      </c>
      <c r="M3128" s="4">
        <f t="shared" si="103"/>
        <v>3.8447500000000003</v>
      </c>
    </row>
    <row r="3129" spans="1:13" ht="30.6" x14ac:dyDescent="0.25">
      <c r="A3129" s="2" t="s">
        <v>199</v>
      </c>
      <c r="B3129" s="2" t="s">
        <v>26</v>
      </c>
      <c r="C3129" s="3"/>
      <c r="D3129" s="3"/>
      <c r="E3129" s="3"/>
      <c r="F3129" s="3"/>
      <c r="G3129" s="3"/>
      <c r="H3129" s="3"/>
      <c r="I3129" s="3"/>
      <c r="J3129" s="3" t="str">
        <f t="shared" si="102"/>
        <v/>
      </c>
      <c r="K3129" s="3"/>
      <c r="L3129" s="3" t="str">
        <f t="array" ref="L3129">(IF(ISERROR(INDEX(Table34[Out-of-school children (%) - primary],MATCH(MAX(IF(Table34[Country]=B3129,Table34[Year],0)),IF(Table34[Country]=B3129,Table34[Year],"")))),"",INDEX(Table34[Out-of-school children (%) - primary],MATCH(MAX(IF(Table34[Country]=B3129,Table34[Year],0)),IF(Table34[Country]=B3129,Table34[Year],"")))*100))</f>
        <v/>
      </c>
      <c r="M3129" s="3" t="str">
        <f t="shared" si="103"/>
        <v/>
      </c>
    </row>
    <row r="3130" spans="1:13" ht="30.6" x14ac:dyDescent="0.25">
      <c r="A3130" s="2" t="s">
        <v>199</v>
      </c>
      <c r="B3130" s="2" t="s">
        <v>27</v>
      </c>
      <c r="C3130" s="4"/>
      <c r="D3130" s="4"/>
      <c r="E3130" s="4"/>
      <c r="F3130" s="4"/>
      <c r="G3130" s="4"/>
      <c r="H3130" s="4"/>
      <c r="I3130" s="4"/>
      <c r="J3130" s="4" t="str">
        <f t="shared" si="102"/>
        <v/>
      </c>
      <c r="K3130" s="4"/>
      <c r="L3130" s="4">
        <f t="array" ref="L3130">(IF(ISERROR(INDEX(Table34[Out-of-school children (%) - primary],MATCH(MAX(IF(Table34[Country]=B3130,Table34[Year],0)),IF(Table34[Country]=B3130,Table34[Year],"")))),"",INDEX(Table34[Out-of-school children (%) - primary],MATCH(MAX(IF(Table34[Country]=B3130,Table34[Year],0)),IF(Table34[Country]=B3130,Table34[Year],"")))*100))</f>
        <v>1.68303</v>
      </c>
      <c r="M3130" s="4">
        <f t="shared" si="103"/>
        <v>1.68303</v>
      </c>
    </row>
    <row r="3131" spans="1:13" ht="30.6" x14ac:dyDescent="0.25">
      <c r="A3131" s="2" t="s">
        <v>199</v>
      </c>
      <c r="B3131" s="2" t="s">
        <v>28</v>
      </c>
      <c r="C3131" s="3"/>
      <c r="D3131" s="3"/>
      <c r="E3131" s="3"/>
      <c r="F3131" s="3"/>
      <c r="G3131" s="3"/>
      <c r="H3131" s="3"/>
      <c r="I3131" s="3"/>
      <c r="J3131" s="3" t="str">
        <f t="shared" si="102"/>
        <v/>
      </c>
      <c r="K3131" s="3"/>
      <c r="L3131" s="3" t="str">
        <f t="array" ref="L3131">(IF(ISERROR(INDEX(Table34[Out-of-school children (%) - primary],MATCH(MAX(IF(Table34[Country]=B3131,Table34[Year],0)),IF(Table34[Country]=B3131,Table34[Year],"")))),"",INDEX(Table34[Out-of-school children (%) - primary],MATCH(MAX(IF(Table34[Country]=B3131,Table34[Year],0)),IF(Table34[Country]=B3131,Table34[Year],"")))*100))</f>
        <v/>
      </c>
      <c r="M3131" s="3" t="str">
        <f t="shared" si="103"/>
        <v/>
      </c>
    </row>
    <row r="3132" spans="1:13" ht="30.6" x14ac:dyDescent="0.25">
      <c r="A3132" s="2" t="s">
        <v>199</v>
      </c>
      <c r="B3132" s="2" t="s">
        <v>29</v>
      </c>
      <c r="C3132" s="4"/>
      <c r="D3132" s="4"/>
      <c r="E3132" s="4"/>
      <c r="F3132" s="4"/>
      <c r="G3132" s="4"/>
      <c r="H3132" s="4"/>
      <c r="I3132" s="4"/>
      <c r="J3132" s="4" t="str">
        <f t="shared" si="102"/>
        <v/>
      </c>
      <c r="K3132" s="4"/>
      <c r="L3132" s="4" t="str">
        <f t="array" ref="L3132">(IF(ISBLANK(INDEX(Table34[Out-of-school children (%) - primary],MATCH(MAX(IF(Table34[Country]=B3132,Table34[Year],0)),IF(Table34[Country]=B3132,Table34[Year],"")))),"",INDEX(Table34[Out-of-school children (%) - primary],MATCH(MAX(IF(Table34[Country]=B3132,Table34[Year],0)),IF(Table34[Country]=B3132,Table34[Year],"")))*100))</f>
        <v/>
      </c>
      <c r="M3132" s="4" t="str">
        <f t="shared" si="103"/>
        <v/>
      </c>
    </row>
    <row r="3133" spans="1:13" ht="30.6" x14ac:dyDescent="0.25">
      <c r="A3133" s="2" t="s">
        <v>199</v>
      </c>
      <c r="B3133" s="2" t="s">
        <v>30</v>
      </c>
      <c r="C3133" s="5">
        <v>49.97336</v>
      </c>
      <c r="D3133" s="3"/>
      <c r="E3133" s="3"/>
      <c r="F3133" s="3"/>
      <c r="G3133" s="3"/>
      <c r="H3133" s="3"/>
      <c r="I3133" s="3"/>
      <c r="J3133" s="3">
        <f t="shared" si="102"/>
        <v>49.97336</v>
      </c>
      <c r="K3133" s="3"/>
      <c r="L3133" s="3">
        <f t="array" ref="L3133">(IF(ISERROR(INDEX(Table34[Out-of-school children (%) - primary],MATCH(MAX(IF(Table34[Country]=B3133,Table34[Year],0)),IF(Table34[Country]=B3133,Table34[Year],"")))),"",INDEX(Table34[Out-of-school children (%) - primary],MATCH(MAX(IF(Table34[Country]=B3133,Table34[Year],0)),IF(Table34[Country]=B3133,Table34[Year],"")))*100))</f>
        <v>50.417979999999993</v>
      </c>
      <c r="M3133" s="3">
        <f t="shared" si="103"/>
        <v>49.97336</v>
      </c>
    </row>
    <row r="3134" spans="1:13" ht="30.6" x14ac:dyDescent="0.25">
      <c r="A3134" s="2" t="s">
        <v>199</v>
      </c>
      <c r="B3134" s="2" t="s">
        <v>31</v>
      </c>
      <c r="C3134" s="6">
        <v>15.850339999999999</v>
      </c>
      <c r="D3134" s="4"/>
      <c r="E3134" s="4"/>
      <c r="F3134" s="4"/>
      <c r="G3134" s="4"/>
      <c r="H3134" s="4"/>
      <c r="I3134" s="4"/>
      <c r="J3134" s="4">
        <f t="shared" si="102"/>
        <v>15.850339999999999</v>
      </c>
      <c r="K3134" s="4"/>
      <c r="L3134" s="4">
        <f t="array" ref="L3134">(IF(ISERROR(INDEX(Table34[Out-of-school children (%) - primary],MATCH(MAX(IF(Table34[Country]=B3134,Table34[Year],0)),IF(Table34[Country]=B3134,Table34[Year],"")))),"",INDEX(Table34[Out-of-school children (%) - primary],MATCH(MAX(IF(Table34[Country]=B3134,Table34[Year],0)),IF(Table34[Country]=B3134,Table34[Year],"")))*100))</f>
        <v>25.481059999999999</v>
      </c>
      <c r="M3134" s="4">
        <f t="shared" si="103"/>
        <v>15.850339999999999</v>
      </c>
    </row>
    <row r="3135" spans="1:13" ht="30.6" x14ac:dyDescent="0.25">
      <c r="A3135" s="2" t="s">
        <v>199</v>
      </c>
      <c r="B3135" s="2" t="s">
        <v>35</v>
      </c>
      <c r="C3135" s="4"/>
      <c r="D3135" s="4"/>
      <c r="E3135" s="4"/>
      <c r="F3135" s="4"/>
      <c r="G3135" s="4"/>
      <c r="H3135" s="4"/>
      <c r="I3135" s="4"/>
      <c r="J3135" s="4" t="str">
        <f t="shared" si="102"/>
        <v/>
      </c>
      <c r="K3135" s="4"/>
      <c r="L3135" s="4" t="str">
        <f t="array" ref="L3135">(IF(ISERROR(INDEX(Table34[Out-of-school children (%) - primary],MATCH(MAX(IF(Table34[Country]=B3135,Table34[Year],0)),IF(Table34[Country]=B3135,Table34[Year],"")))),"",INDEX(Table34[Out-of-school children (%) - primary],MATCH(MAX(IF(Table34[Country]=B3135,Table34[Year],0)),IF(Table34[Country]=B3135,Table34[Year],"")))*100))</f>
        <v/>
      </c>
      <c r="M3135" s="3" t="str">
        <f t="shared" si="103"/>
        <v/>
      </c>
    </row>
    <row r="3136" spans="1:13" ht="30.6" x14ac:dyDescent="0.25">
      <c r="A3136" s="2" t="s">
        <v>199</v>
      </c>
      <c r="B3136" s="2" t="s">
        <v>32</v>
      </c>
      <c r="C3136" s="5">
        <v>6.0072200000000002</v>
      </c>
      <c r="D3136" s="3"/>
      <c r="E3136" s="3"/>
      <c r="F3136" s="3"/>
      <c r="G3136" s="5">
        <v>6.1259499999999996</v>
      </c>
      <c r="H3136" s="3"/>
      <c r="I3136" s="3"/>
      <c r="J3136" s="3">
        <f t="shared" si="102"/>
        <v>6.1259499999999996</v>
      </c>
      <c r="K3136" s="3"/>
      <c r="L3136" s="3">
        <f t="array" ref="L3136">(IF(ISERROR(INDEX(Table34[Out-of-school children (%) - primary],MATCH(MAX(IF(Table34[Country]=B3136,Table34[Year],0)),IF(Table34[Country]=B3136,Table34[Year],"")))),"",INDEX(Table34[Out-of-school children (%) - primary],MATCH(MAX(IF(Table34[Country]=B3136,Table34[Year],0)),IF(Table34[Country]=B3136,Table34[Year],"")))*100))</f>
        <v>7.9216099999999994</v>
      </c>
      <c r="M3136" s="4">
        <f t="shared" si="103"/>
        <v>6.1259499999999996</v>
      </c>
    </row>
    <row r="3137" spans="1:13" ht="30.6" x14ac:dyDescent="0.25">
      <c r="A3137" s="2" t="s">
        <v>199</v>
      </c>
      <c r="B3137" s="2" t="s">
        <v>33</v>
      </c>
      <c r="C3137" s="4"/>
      <c r="D3137" s="6">
        <v>17.640999999999998</v>
      </c>
      <c r="E3137" s="4"/>
      <c r="F3137" s="4"/>
      <c r="G3137" s="4"/>
      <c r="H3137" s="4"/>
      <c r="I3137" s="4"/>
      <c r="J3137" s="4">
        <f t="shared" si="102"/>
        <v>17.640999999999998</v>
      </c>
      <c r="K3137" s="4"/>
      <c r="L3137" s="4">
        <f t="array" ref="L3137">(IF(ISERROR(INDEX(Table34[Out-of-school children (%) - primary],MATCH(MAX(IF(Table34[Country]=B3137,Table34[Year],0)),IF(Table34[Country]=B3137,Table34[Year],"")))),"",INDEX(Table34[Out-of-school children (%) - primary],MATCH(MAX(IF(Table34[Country]=B3137,Table34[Year],0)),IF(Table34[Country]=B3137,Table34[Year],"")))*100))</f>
        <v>17.438330000000001</v>
      </c>
      <c r="M3137" s="3">
        <f t="shared" si="103"/>
        <v>17.640999999999998</v>
      </c>
    </row>
    <row r="3138" spans="1:13" ht="30.6" x14ac:dyDescent="0.25">
      <c r="A3138" s="2" t="s">
        <v>199</v>
      </c>
      <c r="B3138" s="2" t="s">
        <v>34</v>
      </c>
      <c r="C3138" s="3"/>
      <c r="D3138" s="3"/>
      <c r="E3138" s="3"/>
      <c r="F3138" s="3"/>
      <c r="G3138" s="3"/>
      <c r="H3138" s="3"/>
      <c r="I3138" s="3"/>
      <c r="J3138" s="3" t="str">
        <f t="shared" si="102"/>
        <v/>
      </c>
      <c r="K3138" s="3"/>
      <c r="L3138" s="3" t="str">
        <f t="array" ref="L3138">(IF(ISBLANK(INDEX(Table34[Out-of-school children (%) - primary],MATCH(MAX(IF(Table34[Country]=B3138,Table34[Year],0)),IF(Table34[Country]=B3138,Table34[Year],"")))),"",INDEX(Table34[Out-of-school children (%) - primary],MATCH(MAX(IF(Table34[Country]=B3138,Table34[Year],0)),IF(Table34[Country]=B3138,Table34[Year],"")))*100))</f>
        <v/>
      </c>
      <c r="M3138" s="4" t="str">
        <f t="shared" si="103"/>
        <v/>
      </c>
    </row>
    <row r="3139" spans="1:13" ht="30.6" x14ac:dyDescent="0.25">
      <c r="A3139" s="2" t="s">
        <v>199</v>
      </c>
      <c r="B3139" s="2" t="s">
        <v>36</v>
      </c>
      <c r="C3139" s="3"/>
      <c r="D3139" s="3"/>
      <c r="E3139" s="3"/>
      <c r="F3139" s="3"/>
      <c r="G3139" s="3"/>
      <c r="H3139" s="3"/>
      <c r="I3139" s="3"/>
      <c r="J3139" s="3" t="str">
        <f t="shared" si="102"/>
        <v/>
      </c>
      <c r="K3139" s="3"/>
      <c r="L3139" s="3">
        <f t="array" ref="L3139">(IF(ISERROR(INDEX(Table34[Out-of-school children (%) - primary],MATCH(MAX(IF(Table34[Country]=B3139,Table34[Year],0)),IF(Table34[Country]=B3139,Table34[Year],"")))),"",INDEX(Table34[Out-of-school children (%) - primary],MATCH(MAX(IF(Table34[Country]=B3139,Table34[Year],0)),IF(Table34[Country]=B3139,Table34[Year],"")))*100))</f>
        <v>36.442750000000004</v>
      </c>
      <c r="M3139" s="3">
        <f t="shared" si="103"/>
        <v>36.442750000000004</v>
      </c>
    </row>
    <row r="3140" spans="1:13" ht="30.6" x14ac:dyDescent="0.25">
      <c r="A3140" s="2" t="s">
        <v>199</v>
      </c>
      <c r="B3140" s="2" t="s">
        <v>37</v>
      </c>
      <c r="C3140" s="4"/>
      <c r="D3140" s="4"/>
      <c r="E3140" s="4"/>
      <c r="F3140" s="4"/>
      <c r="G3140" s="6">
        <v>53.059150000000002</v>
      </c>
      <c r="H3140" s="4"/>
      <c r="I3140" s="4"/>
      <c r="J3140" s="4">
        <f t="shared" si="102"/>
        <v>53.059150000000002</v>
      </c>
      <c r="K3140" s="4"/>
      <c r="L3140" s="4">
        <f t="array" ref="L3140">(IF(ISERROR(INDEX(Table34[Out-of-school children (%) - primary],MATCH(MAX(IF(Table34[Country]=B3140,Table34[Year],0)),IF(Table34[Country]=B3140,Table34[Year],"")))),"",INDEX(Table34[Out-of-school children (%) - primary],MATCH(MAX(IF(Table34[Country]=B3140,Table34[Year],0)),IF(Table34[Country]=B3140,Table34[Year],"")))*100))</f>
        <v>49.3416</v>
      </c>
      <c r="M3140" s="4">
        <f t="shared" si="103"/>
        <v>53.059150000000002</v>
      </c>
    </row>
    <row r="3141" spans="1:13" ht="30.6" x14ac:dyDescent="0.25">
      <c r="A3141" s="2" t="s">
        <v>199</v>
      </c>
      <c r="B3141" s="2" t="s">
        <v>38</v>
      </c>
      <c r="C3141" s="3"/>
      <c r="D3141" s="3"/>
      <c r="E3141" s="3"/>
      <c r="F3141" s="3"/>
      <c r="G3141" s="3"/>
      <c r="H3141" s="3"/>
      <c r="I3141" s="3"/>
      <c r="J3141" s="3" t="str">
        <f t="shared" si="102"/>
        <v/>
      </c>
      <c r="K3141" s="3"/>
      <c r="L3141" s="3">
        <f t="array" ref="L3141">(IF(ISERROR(INDEX(Table34[Out-of-school children (%) - primary],MATCH(MAX(IF(Table34[Country]=B3141,Table34[Year],0)),IF(Table34[Country]=B3141,Table34[Year],"")))),"",INDEX(Table34[Out-of-school children (%) - primary],MATCH(MAX(IF(Table34[Country]=B3141,Table34[Year],0)),IF(Table34[Country]=B3141,Table34[Year],"")))*100))</f>
        <v>0.55925000000000002</v>
      </c>
      <c r="M3141" s="3">
        <f t="shared" si="103"/>
        <v>0.55925000000000002</v>
      </c>
    </row>
    <row r="3142" spans="1:13" ht="30.6" x14ac:dyDescent="0.25">
      <c r="A3142" s="2" t="s">
        <v>199</v>
      </c>
      <c r="B3142" s="2" t="s">
        <v>39</v>
      </c>
      <c r="C3142" s="4"/>
      <c r="D3142" s="4"/>
      <c r="E3142" s="4"/>
      <c r="F3142" s="4"/>
      <c r="G3142" s="4"/>
      <c r="H3142" s="4"/>
      <c r="I3142" s="4"/>
      <c r="J3142" s="4" t="str">
        <f t="shared" si="102"/>
        <v/>
      </c>
      <c r="K3142" s="4"/>
      <c r="L3142" s="4">
        <f t="array" ref="L3142">(IF(ISERROR(INDEX(Table34[Out-of-school children (%) - primary],MATCH(MAX(IF(Table34[Country]=B3142,Table34[Year],0)),IF(Table34[Country]=B3142,Table34[Year],"")))),"",INDEX(Table34[Out-of-school children (%) - primary],MATCH(MAX(IF(Table34[Country]=B3142,Table34[Year],0)),IF(Table34[Country]=B3142,Table34[Year],"")))*100))</f>
        <v>4.2940800000000001</v>
      </c>
      <c r="M3142" s="4">
        <f t="shared" si="103"/>
        <v>4.2940800000000001</v>
      </c>
    </row>
    <row r="3143" spans="1:13" ht="30.6" x14ac:dyDescent="0.25">
      <c r="A3143" s="2" t="s">
        <v>199</v>
      </c>
      <c r="B3143" s="2" t="s">
        <v>40</v>
      </c>
      <c r="C3143" s="5">
        <v>7.9905999999999997</v>
      </c>
      <c r="D3143" s="3"/>
      <c r="E3143" s="3"/>
      <c r="F3143" s="3"/>
      <c r="G3143" s="3"/>
      <c r="H3143" s="3"/>
      <c r="I3143" s="3"/>
      <c r="J3143" s="3">
        <f t="shared" si="102"/>
        <v>7.9905999999999997</v>
      </c>
      <c r="K3143" s="3"/>
      <c r="L3143" s="3">
        <f t="array" ref="L3143">(IF(ISERROR(INDEX(Table34[Out-of-school children (%) - primary],MATCH(MAX(IF(Table34[Country]=B3143,Table34[Year],0)),IF(Table34[Country]=B3143,Table34[Year],"")))),"",INDEX(Table34[Out-of-school children (%) - primary],MATCH(MAX(IF(Table34[Country]=B3143,Table34[Year],0)),IF(Table34[Country]=B3143,Table34[Year],"")))*100))</f>
        <v>2.5390299999999999</v>
      </c>
      <c r="M3143" s="3">
        <f t="shared" si="103"/>
        <v>7.9905999999999997</v>
      </c>
    </row>
    <row r="3144" spans="1:13" ht="30.6" x14ac:dyDescent="0.25">
      <c r="A3144" s="2" t="s">
        <v>199</v>
      </c>
      <c r="B3144" s="2" t="s">
        <v>41</v>
      </c>
      <c r="C3144" s="4"/>
      <c r="D3144" s="4"/>
      <c r="E3144" s="4"/>
      <c r="F3144" s="4"/>
      <c r="G3144" s="4"/>
      <c r="H3144" s="4"/>
      <c r="I3144" s="4"/>
      <c r="J3144" s="4" t="str">
        <f t="shared" si="102"/>
        <v/>
      </c>
      <c r="K3144" s="4"/>
      <c r="L3144" s="4">
        <f t="array" ref="L3144">(IF(ISERROR(INDEX(Table34[Out-of-school children (%) - primary],MATCH(MAX(IF(Table34[Country]=B3144,Table34[Year],0)),IF(Table34[Country]=B3144,Table34[Year],"")))),"",INDEX(Table34[Out-of-school children (%) - primary],MATCH(MAX(IF(Table34[Country]=B3144,Table34[Year],0)),IF(Table34[Country]=B3144,Table34[Year],"")))*100))</f>
        <v>18.269389999999998</v>
      </c>
      <c r="M3144" s="4">
        <f t="shared" si="103"/>
        <v>18.269389999999998</v>
      </c>
    </row>
    <row r="3145" spans="1:13" ht="30.6" x14ac:dyDescent="0.25">
      <c r="A3145" s="2" t="s">
        <v>199</v>
      </c>
      <c r="B3145" s="2" t="s">
        <v>42</v>
      </c>
      <c r="C3145" s="3"/>
      <c r="D3145" s="3"/>
      <c r="E3145" s="5">
        <v>4.0858699999999999</v>
      </c>
      <c r="F3145" s="3"/>
      <c r="G3145" s="3"/>
      <c r="H3145" s="3"/>
      <c r="I3145" s="3"/>
      <c r="J3145" s="3">
        <f t="shared" si="102"/>
        <v>4.0858699999999999</v>
      </c>
      <c r="K3145" s="3"/>
      <c r="L3145" s="3">
        <f t="array" ref="L3145">(IF(ISERROR(INDEX(Table34[Out-of-school children (%) - primary],MATCH(MAX(IF(Table34[Country]=B3145,Table34[Year],0)),IF(Table34[Country]=B3145,Table34[Year],"")))),"",INDEX(Table34[Out-of-school children (%) - primary],MATCH(MAX(IF(Table34[Country]=B3145,Table34[Year],0)),IF(Table34[Country]=B3145,Table34[Year],"")))*100))</f>
        <v>3.96407</v>
      </c>
      <c r="M3145" s="3">
        <f t="shared" si="103"/>
        <v>4.0858699999999999</v>
      </c>
    </row>
    <row r="3146" spans="1:13" ht="30.6" x14ac:dyDescent="0.25">
      <c r="A3146" s="2" t="s">
        <v>199</v>
      </c>
      <c r="B3146" s="2" t="s">
        <v>43</v>
      </c>
      <c r="C3146" s="4"/>
      <c r="D3146" s="6">
        <v>6.1148600000000002</v>
      </c>
      <c r="E3146" s="4"/>
      <c r="F3146" s="4"/>
      <c r="G3146" s="4"/>
      <c r="H3146" s="4"/>
      <c r="I3146" s="4"/>
      <c r="J3146" s="4">
        <f t="shared" si="102"/>
        <v>6.1148600000000002</v>
      </c>
      <c r="K3146" s="4"/>
      <c r="L3146" s="4">
        <f t="array" ref="L3146">(IF(ISERROR(INDEX(Table34[Out-of-school children (%) - primary],MATCH(MAX(IF(Table34[Country]=B3146,Table34[Year],0)),IF(Table34[Country]=B3146,Table34[Year],"")))),"",INDEX(Table34[Out-of-school children (%) - primary],MATCH(MAX(IF(Table34[Country]=B3146,Table34[Year],0)),IF(Table34[Country]=B3146,Table34[Year],"")))*100))</f>
        <v>1.8769399999999998</v>
      </c>
      <c r="M3146" s="4">
        <f t="shared" si="103"/>
        <v>6.1148600000000002</v>
      </c>
    </row>
    <row r="3147" spans="1:13" ht="30.6" x14ac:dyDescent="0.25">
      <c r="A3147" s="2" t="s">
        <v>199</v>
      </c>
      <c r="B3147" s="2" t="s">
        <v>44</v>
      </c>
      <c r="C3147" s="3"/>
      <c r="D3147" s="3"/>
      <c r="E3147" s="5">
        <v>33.901299999999999</v>
      </c>
      <c r="F3147" s="3"/>
      <c r="G3147" s="3"/>
      <c r="H3147" s="3"/>
      <c r="I3147" s="3"/>
      <c r="J3147" s="3">
        <f t="shared" si="102"/>
        <v>33.901299999999999</v>
      </c>
      <c r="K3147" s="3"/>
      <c r="L3147" s="3">
        <f t="array" ref="L3147">(IF(ISERROR(INDEX(Table34[Out-of-school children (%) - primary],MATCH(MAX(IF(Table34[Country]=B3147,Table34[Year],0)),IF(Table34[Country]=B3147,Table34[Year],"")))),"",INDEX(Table34[Out-of-school children (%) - primary],MATCH(MAX(IF(Table34[Country]=B3147,Table34[Year],0)),IF(Table34[Country]=B3147,Table34[Year],"")))*100))</f>
        <v>29.770700000000001</v>
      </c>
      <c r="M3147" s="3">
        <f t="shared" si="103"/>
        <v>33.901299999999999</v>
      </c>
    </row>
    <row r="3148" spans="1:13" ht="30.6" x14ac:dyDescent="0.25">
      <c r="A3148" s="2" t="s">
        <v>199</v>
      </c>
      <c r="B3148" s="2" t="s">
        <v>45</v>
      </c>
      <c r="C3148" s="4"/>
      <c r="D3148" s="4"/>
      <c r="E3148" s="4"/>
      <c r="F3148" s="4"/>
      <c r="G3148" s="4"/>
      <c r="H3148" s="4"/>
      <c r="I3148" s="4"/>
      <c r="J3148" s="4" t="str">
        <f t="shared" si="102"/>
        <v/>
      </c>
      <c r="K3148" s="4"/>
      <c r="L3148" s="4" t="str">
        <f t="array" ref="L3148">(IF(ISBLANK(INDEX(Table34[Out-of-school children (%) - primary],MATCH(MAX(IF(Table34[Country]=B3148,Table34[Year],0)),IF(Table34[Country]=B3148,Table34[Year],"")))),"",INDEX(Table34[Out-of-school children (%) - primary],MATCH(MAX(IF(Table34[Country]=B3148,Table34[Year],0)),IF(Table34[Country]=B3148,Table34[Year],"")))*100))</f>
        <v/>
      </c>
      <c r="M3148" s="4" t="str">
        <f t="shared" si="103"/>
        <v/>
      </c>
    </row>
    <row r="3149" spans="1:13" ht="30.6" x14ac:dyDescent="0.25">
      <c r="A3149" s="2" t="s">
        <v>199</v>
      </c>
      <c r="B3149" s="2" t="s">
        <v>46</v>
      </c>
      <c r="C3149" s="3"/>
      <c r="D3149" s="3"/>
      <c r="E3149" s="3"/>
      <c r="F3149" s="3"/>
      <c r="G3149" s="5"/>
      <c r="H3149" s="3"/>
      <c r="I3149" s="3"/>
      <c r="J3149" s="3" t="str">
        <f t="shared" si="102"/>
        <v/>
      </c>
      <c r="K3149" s="3"/>
      <c r="L3149" s="3" t="str">
        <f t="array" ref="L3149">(IF(ISERROR(INDEX(Table34[Out-of-school children (%) - primary],MATCH(MAX(IF(Table34[Country]=B3149,Table34[Year],0)),IF(Table34[Country]=B3149,Table34[Year],"")))),"",INDEX(Table34[Out-of-school children (%) - primary],MATCH(MAX(IF(Table34[Country]=B3149,Table34[Year],0)),IF(Table34[Country]=B3149,Table34[Year],"")))*100))</f>
        <v/>
      </c>
      <c r="M3149" s="3" t="str">
        <f t="shared" si="103"/>
        <v/>
      </c>
    </row>
    <row r="3150" spans="1:13" ht="30.6" x14ac:dyDescent="0.25">
      <c r="A3150" s="2" t="s">
        <v>199</v>
      </c>
      <c r="B3150" s="2" t="s">
        <v>47</v>
      </c>
      <c r="C3150" s="4"/>
      <c r="D3150" s="4"/>
      <c r="E3150" s="4"/>
      <c r="F3150" s="4"/>
      <c r="G3150" s="4"/>
      <c r="H3150" s="4"/>
      <c r="I3150" s="4"/>
      <c r="J3150" s="4" t="str">
        <f t="shared" si="102"/>
        <v/>
      </c>
      <c r="K3150" s="4"/>
      <c r="L3150" s="4" t="str">
        <f t="array" ref="L3150">(IF(ISBLANK(INDEX(Table34[Out-of-school children (%) - primary],MATCH(MAX(IF(Table34[Country]=B3150,Table34[Year],0)),IF(Table34[Country]=B3150,Table34[Year],"")))),"",INDEX(Table34[Out-of-school children (%) - primary],MATCH(MAX(IF(Table34[Country]=B3150,Table34[Year],0)),IF(Table34[Country]=B3150,Table34[Year],"")))*100))</f>
        <v/>
      </c>
      <c r="M3150" s="4" t="str">
        <f t="shared" si="103"/>
        <v/>
      </c>
    </row>
    <row r="3151" spans="1:13" ht="30.6" x14ac:dyDescent="0.25">
      <c r="A3151" s="2" t="s">
        <v>199</v>
      </c>
      <c r="B3151" s="2" t="s">
        <v>48</v>
      </c>
      <c r="C3151" s="3"/>
      <c r="D3151" s="3"/>
      <c r="E3151" s="3"/>
      <c r="F3151" s="3"/>
      <c r="G3151" s="3"/>
      <c r="H3151" s="3"/>
      <c r="I3151" s="3"/>
      <c r="J3151" s="3" t="str">
        <f t="shared" si="102"/>
        <v/>
      </c>
      <c r="K3151" s="3"/>
      <c r="L3151" s="3" t="str">
        <f t="array" ref="L3151">(IF(ISBLANK(INDEX(Table34[Out-of-school children (%) - primary],MATCH(MAX(IF(Table34[Country]=B3151,Table34[Year],0)),IF(Table34[Country]=B3151,Table34[Year],"")))),"",INDEX(Table34[Out-of-school children (%) - primary],MATCH(MAX(IF(Table34[Country]=B3151,Table34[Year],0)),IF(Table34[Country]=B3151,Table34[Year],"")))*100))</f>
        <v/>
      </c>
      <c r="M3151" s="3" t="str">
        <f t="shared" si="103"/>
        <v/>
      </c>
    </row>
    <row r="3152" spans="1:13" ht="30.6" x14ac:dyDescent="0.25">
      <c r="A3152" s="2" t="s">
        <v>199</v>
      </c>
      <c r="B3152" s="2" t="s">
        <v>49</v>
      </c>
      <c r="C3152" s="4"/>
      <c r="D3152" s="4"/>
      <c r="E3152" s="4"/>
      <c r="F3152" s="4"/>
      <c r="G3152" s="4"/>
      <c r="H3152" s="4"/>
      <c r="I3152" s="4"/>
      <c r="J3152" s="4" t="str">
        <f t="shared" si="102"/>
        <v/>
      </c>
      <c r="K3152" s="4"/>
      <c r="L3152" s="4" t="str">
        <f t="array" ref="L3152">(IF(ISERROR(INDEX(Table34[Out-of-school children (%) - primary],MATCH(MAX(IF(Table34[Country]=B3152,Table34[Year],0)),IF(Table34[Country]=B3152,Table34[Year],"")))),"",INDEX(Table34[Out-of-school children (%) - primary],MATCH(MAX(IF(Table34[Country]=B3152,Table34[Year],0)),IF(Table34[Country]=B3152,Table34[Year],"")))*100))</f>
        <v/>
      </c>
      <c r="M3152" s="4" t="str">
        <f t="shared" si="103"/>
        <v/>
      </c>
    </row>
    <row r="3153" spans="1:13" ht="30.6" x14ac:dyDescent="0.25">
      <c r="A3153" s="2" t="s">
        <v>199</v>
      </c>
      <c r="B3153" s="2" t="s">
        <v>50</v>
      </c>
      <c r="C3153" s="5">
        <v>28.594110000000001</v>
      </c>
      <c r="D3153" s="3"/>
      <c r="E3153" s="3"/>
      <c r="F3153" s="5">
        <v>14.50751</v>
      </c>
      <c r="G3153" s="3"/>
      <c r="H3153" s="3"/>
      <c r="I3153" s="3"/>
      <c r="J3153" s="3">
        <f t="shared" si="102"/>
        <v>14.50751</v>
      </c>
      <c r="K3153" s="3"/>
      <c r="L3153" s="3">
        <f t="array" ref="L3153">(IF(ISERROR(INDEX(Table34[Out-of-school children (%) - primary],MATCH(MAX(IF(Table34[Country]=B3153,Table34[Year],0)),IF(Table34[Country]=B3153,Table34[Year],"")))),"",INDEX(Table34[Out-of-school children (%) - primary],MATCH(MAX(IF(Table34[Country]=B3153,Table34[Year],0)),IF(Table34[Country]=B3153,Table34[Year],"")))*100))</f>
        <v>21.590250000000001</v>
      </c>
      <c r="M3153" s="3">
        <f t="shared" si="103"/>
        <v>14.50751</v>
      </c>
    </row>
    <row r="3154" spans="1:13" ht="30.6" x14ac:dyDescent="0.25">
      <c r="A3154" s="2" t="s">
        <v>199</v>
      </c>
      <c r="B3154" s="2" t="s">
        <v>51</v>
      </c>
      <c r="C3154" s="4"/>
      <c r="D3154" s="4"/>
      <c r="E3154" s="4"/>
      <c r="F3154" s="4"/>
      <c r="G3154" s="4"/>
      <c r="H3154" s="4"/>
      <c r="I3154" s="4"/>
      <c r="J3154" s="4" t="str">
        <f t="shared" si="102"/>
        <v/>
      </c>
      <c r="K3154" s="4"/>
      <c r="L3154" s="4" t="str">
        <f t="array" ref="L3154">(IF(ISBLANK(INDEX(Table34[Out-of-school children (%) - primary],MATCH(MAX(IF(Table34[Country]=B3154,Table34[Year],0)),IF(Table34[Country]=B3154,Table34[Year],"")))),"",INDEX(Table34[Out-of-school children (%) - primary],MATCH(MAX(IF(Table34[Country]=B3154,Table34[Year],0)),IF(Table34[Country]=B3154,Table34[Year],"")))*100))</f>
        <v/>
      </c>
      <c r="M3154" s="4" t="str">
        <f t="shared" si="103"/>
        <v/>
      </c>
    </row>
    <row r="3155" spans="1:13" ht="30.6" x14ac:dyDescent="0.25">
      <c r="A3155" s="2" t="s">
        <v>199</v>
      </c>
      <c r="B3155" s="2" t="s">
        <v>52</v>
      </c>
      <c r="C3155" s="3"/>
      <c r="D3155" s="3"/>
      <c r="E3155" s="3"/>
      <c r="F3155" s="3"/>
      <c r="G3155" s="3"/>
      <c r="H3155" s="3"/>
      <c r="I3155" s="3"/>
      <c r="J3155" s="3" t="str">
        <f t="shared" si="102"/>
        <v/>
      </c>
      <c r="K3155" s="3"/>
      <c r="L3155" s="3" t="str">
        <f t="array" ref="L3155">(IF(ISERROR(INDEX(Table34[Out-of-school children (%) - primary],MATCH(MAX(IF(Table34[Country]=B3155,Table34[Year],0)),IF(Table34[Country]=B3155,Table34[Year],"")))),"",INDEX(Table34[Out-of-school children (%) - primary],MATCH(MAX(IF(Table34[Country]=B3155,Table34[Year],0)),IF(Table34[Country]=B3155,Table34[Year],"")))*100))</f>
        <v/>
      </c>
      <c r="M3155" s="3" t="str">
        <f t="shared" si="103"/>
        <v/>
      </c>
    </row>
    <row r="3156" spans="1:13" ht="30.6" x14ac:dyDescent="0.25">
      <c r="A3156" s="2" t="s">
        <v>199</v>
      </c>
      <c r="B3156" s="2" t="s">
        <v>53</v>
      </c>
      <c r="C3156" s="4"/>
      <c r="D3156" s="4"/>
      <c r="E3156" s="4"/>
      <c r="F3156" s="4"/>
      <c r="G3156" s="4"/>
      <c r="H3156" s="4"/>
      <c r="I3156" s="4"/>
      <c r="J3156" s="4" t="str">
        <f t="shared" si="102"/>
        <v/>
      </c>
      <c r="K3156" s="4"/>
      <c r="L3156" s="4" t="str">
        <f t="array" ref="L3156">(IF(ISERROR(INDEX(Table34[Out-of-school children (%) - primary],MATCH(MAX(IF(Table34[Country]=B3156,Table34[Year],0)),IF(Table34[Country]=B3156,Table34[Year],"")))),"",INDEX(Table34[Out-of-school children (%) - primary],MATCH(MAX(IF(Table34[Country]=B3156,Table34[Year],0)),IF(Table34[Country]=B3156,Table34[Year],"")))*100))</f>
        <v/>
      </c>
      <c r="M3156" s="4" t="str">
        <f t="shared" si="103"/>
        <v/>
      </c>
    </row>
    <row r="3157" spans="1:13" ht="30.6" x14ac:dyDescent="0.25">
      <c r="A3157" s="2" t="s">
        <v>199</v>
      </c>
      <c r="B3157" s="2" t="s">
        <v>54</v>
      </c>
      <c r="C3157" s="3"/>
      <c r="D3157" s="3"/>
      <c r="E3157" s="3"/>
      <c r="F3157" s="5">
        <v>3.3094800000000002</v>
      </c>
      <c r="G3157" s="3"/>
      <c r="H3157" s="3"/>
      <c r="I3157" s="3"/>
      <c r="J3157" s="3">
        <f t="shared" si="102"/>
        <v>3.3094800000000002</v>
      </c>
      <c r="K3157" s="3"/>
      <c r="L3157" s="3">
        <f t="array" ref="L3157">(IF(ISERROR(INDEX(Table34[Out-of-school children (%) - primary],MATCH(MAX(IF(Table34[Country]=B3157,Table34[Year],0)),IF(Table34[Country]=B3157,Table34[Year],"")))),"",INDEX(Table34[Out-of-school children (%) - primary],MATCH(MAX(IF(Table34[Country]=B3157,Table34[Year],0)),IF(Table34[Country]=B3157,Table34[Year],"")))*100))</f>
        <v>3.1132499999999999</v>
      </c>
      <c r="M3157" s="3">
        <f t="shared" si="103"/>
        <v>3.3094800000000002</v>
      </c>
    </row>
    <row r="3158" spans="1:13" ht="30.6" x14ac:dyDescent="0.25">
      <c r="A3158" s="2" t="s">
        <v>199</v>
      </c>
      <c r="B3158" s="2" t="s">
        <v>55</v>
      </c>
      <c r="C3158" s="4"/>
      <c r="D3158" s="4"/>
      <c r="E3158" s="4"/>
      <c r="F3158" s="4"/>
      <c r="G3158" s="4"/>
      <c r="H3158" s="4"/>
      <c r="I3158" s="4"/>
      <c r="J3158" s="4" t="str">
        <f t="shared" si="102"/>
        <v/>
      </c>
      <c r="K3158" s="4"/>
      <c r="L3158" s="4">
        <f t="array" ref="L3158">(IF(ISERROR(INDEX(Table34[Out-of-school children (%) - primary],MATCH(MAX(IF(Table34[Country]=B3158,Table34[Year],0)),IF(Table34[Country]=B3158,Table34[Year],"")))),"",INDEX(Table34[Out-of-school children (%) - primary],MATCH(MAX(IF(Table34[Country]=B3158,Table34[Year],0)),IF(Table34[Country]=B3158,Table34[Year],"")))*100))</f>
        <v>0.61809999999999998</v>
      </c>
      <c r="M3158" s="4">
        <f t="shared" si="103"/>
        <v>0.61809999999999998</v>
      </c>
    </row>
    <row r="3159" spans="1:13" ht="30.6" x14ac:dyDescent="0.25">
      <c r="A3159" s="2" t="s">
        <v>199</v>
      </c>
      <c r="B3159" s="2" t="s">
        <v>56</v>
      </c>
      <c r="C3159" s="3"/>
      <c r="D3159" s="3"/>
      <c r="E3159" s="3"/>
      <c r="F3159" s="3"/>
      <c r="G3159" s="5">
        <v>3.4744000000000002</v>
      </c>
      <c r="H3159" s="3"/>
      <c r="I3159" s="3"/>
      <c r="J3159" s="3">
        <f t="shared" si="102"/>
        <v>3.4744000000000002</v>
      </c>
      <c r="K3159" s="3"/>
      <c r="L3159" s="3">
        <f t="array" ref="L3159">(IF(ISERROR(INDEX(Table34[Out-of-school children (%) - primary],MATCH(MAX(IF(Table34[Country]=B3159,Table34[Year],0)),IF(Table34[Country]=B3159,Table34[Year],"")))),"",INDEX(Table34[Out-of-school children (%) - primary],MATCH(MAX(IF(Table34[Country]=B3159,Table34[Year],0)),IF(Table34[Country]=B3159,Table34[Year],"")))*100))</f>
        <v>3.3401899999999998</v>
      </c>
      <c r="M3159" s="3">
        <f t="shared" si="103"/>
        <v>3.4744000000000002</v>
      </c>
    </row>
    <row r="3160" spans="1:13" ht="30.6" x14ac:dyDescent="0.25">
      <c r="A3160" s="2" t="s">
        <v>199</v>
      </c>
      <c r="B3160" s="2" t="s">
        <v>57</v>
      </c>
      <c r="C3160" s="4"/>
      <c r="D3160" s="4"/>
      <c r="E3160" s="4"/>
      <c r="F3160" s="4"/>
      <c r="G3160" s="4"/>
      <c r="H3160" s="4"/>
      <c r="I3160" s="4"/>
      <c r="J3160" s="4" t="str">
        <f t="shared" si="102"/>
        <v/>
      </c>
      <c r="K3160" s="4"/>
      <c r="L3160" s="4" t="str">
        <f t="array" ref="L3160">(IF(ISERROR(INDEX(Table34[Out-of-school children (%) - primary],MATCH(MAX(IF(Table34[Country]=B3160,Table34[Year],0)),IF(Table34[Country]=B3160,Table34[Year],"")))),"",INDEX(Table34[Out-of-school children (%) - primary],MATCH(MAX(IF(Table34[Country]=B3160,Table34[Year],0)),IF(Table34[Country]=B3160,Table34[Year],"")))*100))</f>
        <v/>
      </c>
      <c r="M3160" s="4" t="str">
        <f t="shared" si="103"/>
        <v/>
      </c>
    </row>
    <row r="3161" spans="1:13" ht="30.6" x14ac:dyDescent="0.25">
      <c r="A3161" s="2" t="s">
        <v>199</v>
      </c>
      <c r="B3161" s="2" t="s">
        <v>58</v>
      </c>
      <c r="C3161" s="3"/>
      <c r="D3161" s="3"/>
      <c r="E3161" s="3"/>
      <c r="F3161" s="3"/>
      <c r="G3161" s="3"/>
      <c r="H3161" s="3"/>
      <c r="I3161" s="3"/>
      <c r="J3161" s="3" t="str">
        <f t="shared" si="102"/>
        <v/>
      </c>
      <c r="K3161" s="3"/>
      <c r="L3161" s="3" t="str">
        <f t="array" ref="L3161">(IF(ISERROR(INDEX(Table34[Out-of-school children (%) - primary],MATCH(MAX(IF(Table34[Country]=B3161,Table34[Year],0)),IF(Table34[Country]=B3161,Table34[Year],"")))),"",INDEX(Table34[Out-of-school children (%) - primary],MATCH(MAX(IF(Table34[Country]=B3161,Table34[Year],0)),IF(Table34[Country]=B3161,Table34[Year],"")))*100))</f>
        <v/>
      </c>
      <c r="M3161" s="3" t="str">
        <f t="shared" si="103"/>
        <v/>
      </c>
    </row>
    <row r="3162" spans="1:13" ht="30.6" x14ac:dyDescent="0.25">
      <c r="A3162" s="2" t="s">
        <v>199</v>
      </c>
      <c r="B3162" s="2" t="s">
        <v>59</v>
      </c>
      <c r="C3162" s="4"/>
      <c r="D3162" s="4"/>
      <c r="E3162" s="4"/>
      <c r="F3162" s="4"/>
      <c r="G3162" s="4"/>
      <c r="H3162" s="4"/>
      <c r="I3162" s="4"/>
      <c r="J3162" s="4" t="str">
        <f t="shared" si="102"/>
        <v/>
      </c>
      <c r="K3162" s="4"/>
      <c r="L3162" s="4" t="str">
        <f t="array" ref="L3162">(IF(ISERROR(INDEX(Table34[Out-of-school children (%) - primary],MATCH(MAX(IF(Table34[Country]=B3162,Table34[Year],0)),IF(Table34[Country]=B3162,Table34[Year],"")))),"",INDEX(Table34[Out-of-school children (%) - primary],MATCH(MAX(IF(Table34[Country]=B3162,Table34[Year],0)),IF(Table34[Country]=B3162,Table34[Year],"")))*100))</f>
        <v/>
      </c>
      <c r="M3162" s="4" t="str">
        <f t="shared" si="103"/>
        <v/>
      </c>
    </row>
    <row r="3163" spans="1:13" ht="30.6" x14ac:dyDescent="0.25">
      <c r="A3163" s="2" t="s">
        <v>199</v>
      </c>
      <c r="B3163" s="2" t="s">
        <v>60</v>
      </c>
      <c r="C3163" s="3"/>
      <c r="D3163" s="3"/>
      <c r="E3163" s="3"/>
      <c r="F3163" s="3"/>
      <c r="G3163" s="3"/>
      <c r="H3163" s="3"/>
      <c r="I3163" s="3"/>
      <c r="J3163" s="3" t="str">
        <f t="shared" si="102"/>
        <v/>
      </c>
      <c r="K3163" s="3"/>
      <c r="L3163" s="3" t="str">
        <f t="array" ref="L3163">(IF(ISBLANK(INDEX(Table34[Out-of-school children (%) - primary],MATCH(MAX(IF(Table34[Country]=B3163,Table34[Year],0)),IF(Table34[Country]=B3163,Table34[Year],"")))),"",INDEX(Table34[Out-of-school children (%) - primary],MATCH(MAX(IF(Table34[Country]=B3163,Table34[Year],0)),IF(Table34[Country]=B3163,Table34[Year],"")))*100))</f>
        <v/>
      </c>
      <c r="M3163" s="3" t="str">
        <f t="shared" si="103"/>
        <v/>
      </c>
    </row>
    <row r="3164" spans="1:13" ht="30.6" x14ac:dyDescent="0.25">
      <c r="A3164" s="2" t="s">
        <v>199</v>
      </c>
      <c r="B3164" s="2" t="s">
        <v>61</v>
      </c>
      <c r="C3164" s="4"/>
      <c r="D3164" s="6">
        <v>37.90401</v>
      </c>
      <c r="E3164" s="4"/>
      <c r="F3164" s="4"/>
      <c r="G3164" s="4"/>
      <c r="H3164" s="4"/>
      <c r="I3164" s="4"/>
      <c r="J3164" s="4">
        <f t="shared" si="102"/>
        <v>37.90401</v>
      </c>
      <c r="K3164" s="4"/>
      <c r="L3164" s="4">
        <f t="array" ref="L3164">(IF(ISERROR(INDEX(Table34[Out-of-school children (%) - primary],MATCH(MAX(IF(Table34[Country]=B3164,Table34[Year],0)),IF(Table34[Country]=B3164,Table34[Year],"")))),"",INDEX(Table34[Out-of-school children (%) - primary],MATCH(MAX(IF(Table34[Country]=B3164,Table34[Year],0)),IF(Table34[Country]=B3164,Table34[Year],"")))*100))</f>
        <v>29.771039999999999</v>
      </c>
      <c r="M3164" s="4">
        <f t="shared" si="103"/>
        <v>37.90401</v>
      </c>
    </row>
    <row r="3165" spans="1:13" ht="30.6" x14ac:dyDescent="0.25">
      <c r="A3165" s="2" t="s">
        <v>199</v>
      </c>
      <c r="B3165" s="2" t="s">
        <v>62</v>
      </c>
      <c r="C3165" s="3"/>
      <c r="D3165" s="3"/>
      <c r="E3165" s="3"/>
      <c r="F3165" s="3"/>
      <c r="G3165" s="3"/>
      <c r="H3165" s="3"/>
      <c r="I3165" s="3"/>
      <c r="J3165" s="3" t="str">
        <f t="shared" si="102"/>
        <v/>
      </c>
      <c r="K3165" s="3"/>
      <c r="L3165" s="3" t="str">
        <f t="array" ref="L3165">(IF(ISERROR(INDEX(Table34[Out-of-school children (%) - primary],MATCH(MAX(IF(Table34[Country]=B3165,Table34[Year],0)),IF(Table34[Country]=B3165,Table34[Year],"")))),"",INDEX(Table34[Out-of-school children (%) - primary],MATCH(MAX(IF(Table34[Country]=B3165,Table34[Year],0)),IF(Table34[Country]=B3165,Table34[Year],"")))*100))</f>
        <v/>
      </c>
      <c r="M3165" s="3" t="str">
        <f t="shared" si="103"/>
        <v/>
      </c>
    </row>
    <row r="3166" spans="1:13" ht="30.6" x14ac:dyDescent="0.25">
      <c r="A3166" s="2" t="s">
        <v>199</v>
      </c>
      <c r="B3166" s="2" t="s">
        <v>63</v>
      </c>
      <c r="C3166" s="4"/>
      <c r="D3166" s="4"/>
      <c r="E3166" s="4"/>
      <c r="F3166" s="4"/>
      <c r="G3166" s="4"/>
      <c r="H3166" s="4"/>
      <c r="I3166" s="4"/>
      <c r="J3166" s="4" t="str">
        <f t="shared" si="102"/>
        <v/>
      </c>
      <c r="K3166" s="4"/>
      <c r="L3166" s="4" t="str">
        <f t="array" ref="L3166">(IF(ISBLANK(INDEX(Table34[Out-of-school children (%) - primary],MATCH(MAX(IF(Table34[Country]=B3166,Table34[Year],0)),IF(Table34[Country]=B3166,Table34[Year],"")))),"",INDEX(Table34[Out-of-school children (%) - primary],MATCH(MAX(IF(Table34[Country]=B3166,Table34[Year],0)),IF(Table34[Country]=B3166,Table34[Year],"")))*100))</f>
        <v/>
      </c>
      <c r="M3166" s="4" t="str">
        <f t="shared" si="103"/>
        <v/>
      </c>
    </row>
    <row r="3167" spans="1:13" ht="30.6" x14ac:dyDescent="0.25">
      <c r="A3167" s="2" t="s">
        <v>199</v>
      </c>
      <c r="B3167" s="2" t="s">
        <v>64</v>
      </c>
      <c r="C3167" s="3"/>
      <c r="D3167" s="3"/>
      <c r="E3167" s="3"/>
      <c r="F3167" s="3"/>
      <c r="G3167" s="3"/>
      <c r="H3167" s="3"/>
      <c r="I3167" s="3"/>
      <c r="J3167" s="3" t="str">
        <f t="shared" si="102"/>
        <v/>
      </c>
      <c r="K3167" s="3"/>
      <c r="L3167" s="3" t="str">
        <f t="array" ref="L3167">(IF(ISBLANK(INDEX(Table34[Out-of-school children (%) - primary],MATCH(MAX(IF(Table34[Country]=B3167,Table34[Year],0)),IF(Table34[Country]=B3167,Table34[Year],"")))),"",INDEX(Table34[Out-of-school children (%) - primary],MATCH(MAX(IF(Table34[Country]=B3167,Table34[Year],0)),IF(Table34[Country]=B3167,Table34[Year],"")))*100))</f>
        <v/>
      </c>
      <c r="M3167" s="3" t="str">
        <f t="shared" si="103"/>
        <v/>
      </c>
    </row>
    <row r="3168" spans="1:13" ht="30.6" x14ac:dyDescent="0.25">
      <c r="A3168" s="2" t="s">
        <v>199</v>
      </c>
      <c r="B3168" s="2" t="s">
        <v>65</v>
      </c>
      <c r="C3168" s="4"/>
      <c r="D3168" s="4"/>
      <c r="E3168" s="6">
        <v>4.86069</v>
      </c>
      <c r="F3168" s="4"/>
      <c r="G3168" s="4"/>
      <c r="H3168" s="4"/>
      <c r="I3168" s="4"/>
      <c r="J3168" s="4">
        <f t="shared" si="102"/>
        <v>4.86069</v>
      </c>
      <c r="K3168" s="4"/>
      <c r="L3168" s="4">
        <f t="array" ref="L3168">(IF(ISERROR(INDEX(Table34[Out-of-school children (%) - primary],MATCH(MAX(IF(Table34[Country]=B3168,Table34[Year],0)),IF(Table34[Country]=B3168,Table34[Year],"")))),"",INDEX(Table34[Out-of-school children (%) - primary],MATCH(MAX(IF(Table34[Country]=B3168,Table34[Year],0)),IF(Table34[Country]=B3168,Table34[Year],"")))*100))</f>
        <v>1.6346400000000001</v>
      </c>
      <c r="M3168" s="4">
        <f t="shared" si="103"/>
        <v>4.86069</v>
      </c>
    </row>
    <row r="3169" spans="1:13" ht="30.6" x14ac:dyDescent="0.25">
      <c r="A3169" s="2" t="s">
        <v>199</v>
      </c>
      <c r="B3169" s="2" t="s">
        <v>66</v>
      </c>
      <c r="C3169" s="3"/>
      <c r="D3169" s="3"/>
      <c r="E3169" s="3"/>
      <c r="F3169" s="5">
        <v>29.05546</v>
      </c>
      <c r="G3169" s="3"/>
      <c r="H3169" s="3"/>
      <c r="I3169" s="3"/>
      <c r="J3169" s="3">
        <f t="shared" si="102"/>
        <v>29.05546</v>
      </c>
      <c r="K3169" s="3"/>
      <c r="L3169" s="3">
        <f t="array" ref="L3169">(IF(ISERROR(INDEX(Table34[Out-of-school children (%) - primary],MATCH(MAX(IF(Table34[Country]=B3169,Table34[Year],0)),IF(Table34[Country]=B3169,Table34[Year],"")))),"",INDEX(Table34[Out-of-school children (%) - primary],MATCH(MAX(IF(Table34[Country]=B3169,Table34[Year],0)),IF(Table34[Country]=B3169,Table34[Year],"")))*100))</f>
        <v>26.506119999999999</v>
      </c>
      <c r="M3169" s="3">
        <f t="shared" si="103"/>
        <v>29.05546</v>
      </c>
    </row>
    <row r="3170" spans="1:13" ht="30.6" x14ac:dyDescent="0.25">
      <c r="A3170" s="2" t="s">
        <v>199</v>
      </c>
      <c r="B3170" s="2" t="s">
        <v>67</v>
      </c>
      <c r="C3170" s="4"/>
      <c r="D3170" s="4"/>
      <c r="E3170" s="4"/>
      <c r="F3170" s="4"/>
      <c r="G3170" s="4"/>
      <c r="H3170" s="4"/>
      <c r="I3170" s="4"/>
      <c r="J3170" s="4" t="str">
        <f t="shared" si="102"/>
        <v/>
      </c>
      <c r="K3170" s="4"/>
      <c r="L3170" s="4">
        <f t="array" ref="L3170">(IF(ISERROR(INDEX(Table34[Out-of-school children (%) - primary],MATCH(MAX(IF(Table34[Country]=B3170,Table34[Year],0)),IF(Table34[Country]=B3170,Table34[Year],"")))),"",INDEX(Table34[Out-of-school children (%) - primary],MATCH(MAX(IF(Table34[Country]=B3170,Table34[Year],0)),IF(Table34[Country]=B3170,Table34[Year],"")))*100))</f>
        <v>4.7835999999999999</v>
      </c>
      <c r="M3170" s="4">
        <f t="shared" si="103"/>
        <v>4.7835999999999999</v>
      </c>
    </row>
    <row r="3171" spans="1:13" ht="30.6" x14ac:dyDescent="0.25">
      <c r="A3171" s="2" t="s">
        <v>199</v>
      </c>
      <c r="B3171" s="2" t="s">
        <v>68</v>
      </c>
      <c r="C3171" s="3"/>
      <c r="D3171" s="3"/>
      <c r="E3171" s="3"/>
      <c r="F3171" s="3"/>
      <c r="G3171" s="3"/>
      <c r="H3171" s="3"/>
      <c r="I3171" s="3"/>
      <c r="J3171" s="3" t="str">
        <f t="shared" si="102"/>
        <v/>
      </c>
      <c r="K3171" s="3"/>
      <c r="L3171" s="3" t="str">
        <f t="array" ref="L3171">(IF(ISBLANK(INDEX(Table34[Out-of-school children (%) - primary],MATCH(MAX(IF(Table34[Country]=B3171,Table34[Year],0)),IF(Table34[Country]=B3171,Table34[Year],"")))),"",INDEX(Table34[Out-of-school children (%) - primary],MATCH(MAX(IF(Table34[Country]=B3171,Table34[Year],0)),IF(Table34[Country]=B3171,Table34[Year],"")))*100))</f>
        <v/>
      </c>
      <c r="M3171" s="3" t="str">
        <f t="shared" si="103"/>
        <v/>
      </c>
    </row>
    <row r="3172" spans="1:13" ht="30.6" x14ac:dyDescent="0.25">
      <c r="A3172" s="2" t="s">
        <v>199</v>
      </c>
      <c r="B3172" s="2" t="s">
        <v>69</v>
      </c>
      <c r="C3172" s="4"/>
      <c r="D3172" s="4"/>
      <c r="E3172" s="4"/>
      <c r="F3172" s="4"/>
      <c r="G3172" s="4"/>
      <c r="H3172" s="6">
        <v>30.334669999999999</v>
      </c>
      <c r="I3172" s="4"/>
      <c r="J3172" s="4">
        <f t="shared" si="102"/>
        <v>30.334669999999999</v>
      </c>
      <c r="K3172" s="4"/>
      <c r="L3172" s="4">
        <f t="array" ref="L3172">(IF(ISERROR(INDEX(Table34[Out-of-school children (%) - primary],MATCH(MAX(IF(Table34[Country]=B3172,Table34[Year],0)),IF(Table34[Country]=B3172,Table34[Year],"")))),"",INDEX(Table34[Out-of-school children (%) - primary],MATCH(MAX(IF(Table34[Country]=B3172,Table34[Year],0)),IF(Table34[Country]=B3172,Table34[Year],"")))*100))</f>
        <v>18.99953</v>
      </c>
      <c r="M3172" s="4">
        <f t="shared" si="103"/>
        <v>30.334669999999999</v>
      </c>
    </row>
    <row r="3173" spans="1:13" ht="30.6" x14ac:dyDescent="0.25">
      <c r="A3173" s="2" t="s">
        <v>199</v>
      </c>
      <c r="B3173" s="2" t="s">
        <v>70</v>
      </c>
      <c r="C3173" s="3"/>
      <c r="D3173" s="3"/>
      <c r="E3173" s="3"/>
      <c r="F3173" s="3"/>
      <c r="G3173" s="3"/>
      <c r="H3173" s="3"/>
      <c r="I3173" s="3"/>
      <c r="J3173" s="3" t="str">
        <f t="shared" si="102"/>
        <v/>
      </c>
      <c r="K3173" s="3"/>
      <c r="L3173" s="3" t="str">
        <f t="array" ref="L3173">(IF(ISBLANK(INDEX(Table34[Out-of-school children (%) - primary],MATCH(MAX(IF(Table34[Country]=B3173,Table34[Year],0)),IF(Table34[Country]=B3173,Table34[Year],"")))),"",INDEX(Table34[Out-of-school children (%) - primary],MATCH(MAX(IF(Table34[Country]=B3173,Table34[Year],0)),IF(Table34[Country]=B3173,Table34[Year],"")))*100))</f>
        <v/>
      </c>
      <c r="M3173" s="3" t="str">
        <f t="shared" si="103"/>
        <v/>
      </c>
    </row>
    <row r="3174" spans="1:13" ht="30.6" x14ac:dyDescent="0.25">
      <c r="A3174" s="2" t="s">
        <v>199</v>
      </c>
      <c r="B3174" s="2" t="s">
        <v>71</v>
      </c>
      <c r="C3174" s="4"/>
      <c r="D3174" s="4"/>
      <c r="E3174" s="4"/>
      <c r="F3174" s="4"/>
      <c r="G3174" s="4"/>
      <c r="H3174" s="4"/>
      <c r="I3174" s="4"/>
      <c r="J3174" s="4" t="str">
        <f t="shared" si="102"/>
        <v/>
      </c>
      <c r="K3174" s="4"/>
      <c r="L3174" s="4" t="str">
        <f t="array" ref="L3174">(IF(ISERROR(INDEX(Table34[Out-of-school children (%) - primary],MATCH(MAX(IF(Table34[Country]=B3174,Table34[Year],0)),IF(Table34[Country]=B3174,Table34[Year],"")))),"",INDEX(Table34[Out-of-school children (%) - primary],MATCH(MAX(IF(Table34[Country]=B3174,Table34[Year],0)),IF(Table34[Country]=B3174,Table34[Year],"")))*100))</f>
        <v/>
      </c>
      <c r="M3174" s="4" t="str">
        <f t="shared" si="103"/>
        <v/>
      </c>
    </row>
    <row r="3175" spans="1:13" ht="30.6" x14ac:dyDescent="0.25">
      <c r="A3175" s="2" t="s">
        <v>199</v>
      </c>
      <c r="B3175" s="2" t="s">
        <v>72</v>
      </c>
      <c r="C3175" s="3"/>
      <c r="D3175" s="3"/>
      <c r="E3175" s="3"/>
      <c r="F3175" s="3"/>
      <c r="G3175" s="3"/>
      <c r="H3175" s="3"/>
      <c r="I3175" s="3"/>
      <c r="J3175" s="3" t="str">
        <f t="shared" si="102"/>
        <v/>
      </c>
      <c r="K3175" s="3"/>
      <c r="L3175" s="3">
        <f t="array" ref="L3175">(IF(ISERROR(INDEX(Table34[Out-of-school children (%) - primary],MATCH(MAX(IF(Table34[Country]=B3175,Table34[Year],0)),IF(Table34[Country]=B3175,Table34[Year],"")))),"",INDEX(Table34[Out-of-school children (%) - primary],MATCH(MAX(IF(Table34[Country]=B3175,Table34[Year],0)),IF(Table34[Country]=B3175,Table34[Year],"")))*100))</f>
        <v>5.5385499999999999</v>
      </c>
      <c r="M3175" s="3">
        <f t="shared" si="103"/>
        <v>5.5385499999999999</v>
      </c>
    </row>
    <row r="3176" spans="1:13" ht="30.6" x14ac:dyDescent="0.25">
      <c r="A3176" s="2" t="s">
        <v>199</v>
      </c>
      <c r="B3176" s="2" t="s">
        <v>73</v>
      </c>
      <c r="C3176" s="4"/>
      <c r="D3176" s="4"/>
      <c r="E3176" s="6">
        <v>47.319000000000003</v>
      </c>
      <c r="F3176" s="4"/>
      <c r="G3176" s="4"/>
      <c r="H3176" s="4"/>
      <c r="I3176" s="4"/>
      <c r="J3176" s="4">
        <f t="shared" si="102"/>
        <v>47.319000000000003</v>
      </c>
      <c r="K3176" s="4"/>
      <c r="L3176" s="4">
        <f t="array" ref="L3176">(IF(ISERROR(INDEX(Table34[Out-of-school children (%) - primary],MATCH(MAX(IF(Table34[Country]=B3176,Table34[Year],0)),IF(Table34[Country]=B3176,Table34[Year],"")))),"",INDEX(Table34[Out-of-school children (%) - primary],MATCH(MAX(IF(Table34[Country]=B3176,Table34[Year],0)),IF(Table34[Country]=B3176,Table34[Year],"")))*100))</f>
        <v>47.0289</v>
      </c>
      <c r="M3176" s="4">
        <f t="shared" si="103"/>
        <v>47.319000000000003</v>
      </c>
    </row>
    <row r="3177" spans="1:13" ht="30.6" x14ac:dyDescent="0.25">
      <c r="A3177" s="2" t="s">
        <v>199</v>
      </c>
      <c r="B3177" s="2" t="s">
        <v>74</v>
      </c>
      <c r="C3177" s="3"/>
      <c r="D3177" s="3"/>
      <c r="E3177" s="3"/>
      <c r="F3177" s="3"/>
      <c r="G3177" s="3"/>
      <c r="H3177" s="3"/>
      <c r="I3177" s="3"/>
      <c r="J3177" s="3" t="str">
        <f t="shared" si="102"/>
        <v/>
      </c>
      <c r="K3177" s="3"/>
      <c r="L3177" s="3" t="str">
        <f t="array" ref="L3177">(IF(ISERROR(INDEX(Table34[Out-of-school children (%) - primary],MATCH(MAX(IF(Table34[Country]=B3177,Table34[Year],0)),IF(Table34[Country]=B3177,Table34[Year],"")))),"",INDEX(Table34[Out-of-school children (%) - primary],MATCH(MAX(IF(Table34[Country]=B3177,Table34[Year],0)),IF(Table34[Country]=B3177,Table34[Year],"")))*100))</f>
        <v/>
      </c>
      <c r="M3177" s="3" t="str">
        <f t="shared" si="103"/>
        <v/>
      </c>
    </row>
    <row r="3178" spans="1:13" ht="30.6" x14ac:dyDescent="0.25">
      <c r="A3178" s="2" t="s">
        <v>199</v>
      </c>
      <c r="B3178" s="2" t="s">
        <v>75</v>
      </c>
      <c r="C3178" s="4"/>
      <c r="D3178" s="4"/>
      <c r="E3178" s="4"/>
      <c r="F3178" s="4"/>
      <c r="G3178" s="4"/>
      <c r="H3178" s="4"/>
      <c r="I3178" s="4"/>
      <c r="J3178" s="4" t="str">
        <f t="shared" si="102"/>
        <v/>
      </c>
      <c r="K3178" s="4"/>
      <c r="L3178" s="4" t="str">
        <f t="array" ref="L3178">(IF(ISERROR(INDEX(Table34[Out-of-school children (%) - primary],MATCH(MAX(IF(Table34[Country]=B3178,Table34[Year],0)),IF(Table34[Country]=B3178,Table34[Year],"")))),"",INDEX(Table34[Out-of-school children (%) - primary],MATCH(MAX(IF(Table34[Country]=B3178,Table34[Year],0)),IF(Table34[Country]=B3178,Table34[Year],"")))*100))</f>
        <v/>
      </c>
      <c r="M3178" s="4" t="str">
        <f t="shared" si="103"/>
        <v/>
      </c>
    </row>
    <row r="3179" spans="1:13" ht="30.6" x14ac:dyDescent="0.25">
      <c r="A3179" s="2" t="s">
        <v>199</v>
      </c>
      <c r="B3179" s="2" t="s">
        <v>76</v>
      </c>
      <c r="C3179" s="3"/>
      <c r="D3179" s="3"/>
      <c r="E3179" s="5">
        <v>13.78603</v>
      </c>
      <c r="F3179" s="3"/>
      <c r="G3179" s="3"/>
      <c r="H3179" s="3"/>
      <c r="I3179" s="3"/>
      <c r="J3179" s="3">
        <f t="shared" si="102"/>
        <v>13.78603</v>
      </c>
      <c r="K3179" s="3"/>
      <c r="L3179" s="3">
        <f t="array" ref="L3179">(IF(ISERROR(INDEX(Table34[Out-of-school children (%) - primary],MATCH(MAX(IF(Table34[Country]=B3179,Table34[Year],0)),IF(Table34[Country]=B3179,Table34[Year],"")))),"",INDEX(Table34[Out-of-school children (%) - primary],MATCH(MAX(IF(Table34[Country]=B3179,Table34[Year],0)),IF(Table34[Country]=B3179,Table34[Year],"")))*100))</f>
        <v>5.5374699999999999</v>
      </c>
      <c r="M3179" s="3">
        <f t="shared" si="103"/>
        <v>13.78603</v>
      </c>
    </row>
    <row r="3180" spans="1:13" ht="30.6" x14ac:dyDescent="0.25">
      <c r="A3180" s="2" t="s">
        <v>199</v>
      </c>
      <c r="B3180" s="2" t="s">
        <v>77</v>
      </c>
      <c r="C3180" s="4"/>
      <c r="D3180" s="6">
        <v>4.8757099999999998</v>
      </c>
      <c r="E3180" s="4"/>
      <c r="F3180" s="4"/>
      <c r="G3180" s="4"/>
      <c r="H3180" s="4"/>
      <c r="I3180" s="4"/>
      <c r="J3180" s="4">
        <f t="shared" si="102"/>
        <v>4.8757099999999998</v>
      </c>
      <c r="K3180" s="4"/>
      <c r="L3180" s="4">
        <f t="array" ref="L3180">(IF(ISERROR(INDEX(Table34[Out-of-school children (%) - primary],MATCH(MAX(IF(Table34[Country]=B3180,Table34[Year],0)),IF(Table34[Country]=B3180,Table34[Year],"")))),"",INDEX(Table34[Out-of-school children (%) - primary],MATCH(MAX(IF(Table34[Country]=B3180,Table34[Year],0)),IF(Table34[Country]=B3180,Table34[Year],"")))*100))</f>
        <v>4.5592600000000001</v>
      </c>
      <c r="M3180" s="4">
        <f t="shared" si="103"/>
        <v>4.8757099999999998</v>
      </c>
    </row>
    <row r="3181" spans="1:13" ht="30.6" x14ac:dyDescent="0.25">
      <c r="A3181" s="2" t="s">
        <v>199</v>
      </c>
      <c r="B3181" s="2" t="s">
        <v>78</v>
      </c>
      <c r="C3181" s="3"/>
      <c r="D3181" s="3"/>
      <c r="E3181" s="3"/>
      <c r="F3181" s="3"/>
      <c r="G3181" s="3"/>
      <c r="H3181" s="3"/>
      <c r="I3181" s="3"/>
      <c r="J3181" s="3" t="str">
        <f t="shared" si="102"/>
        <v/>
      </c>
      <c r="K3181" s="3"/>
      <c r="L3181" s="3" t="str">
        <f t="array" ref="L3181">(IF(ISBLANK(INDEX(Table34[Out-of-school children (%) - primary],MATCH(MAX(IF(Table34[Country]=B3181,Table34[Year],0)),IF(Table34[Country]=B3181,Table34[Year],"")))),"",INDEX(Table34[Out-of-school children (%) - primary],MATCH(MAX(IF(Table34[Country]=B3181,Table34[Year],0)),IF(Table34[Country]=B3181,Table34[Year],"")))*100))</f>
        <v/>
      </c>
      <c r="M3181" s="3" t="str">
        <f t="shared" si="103"/>
        <v/>
      </c>
    </row>
    <row r="3182" spans="1:13" ht="30.6" x14ac:dyDescent="0.25">
      <c r="A3182" s="2" t="s">
        <v>199</v>
      </c>
      <c r="B3182" s="2" t="s">
        <v>79</v>
      </c>
      <c r="C3182" s="4"/>
      <c r="D3182" s="4"/>
      <c r="E3182" s="4"/>
      <c r="F3182" s="4"/>
      <c r="G3182" s="4"/>
      <c r="H3182" s="4"/>
      <c r="I3182" s="4"/>
      <c r="J3182" s="4" t="str">
        <f t="shared" si="102"/>
        <v/>
      </c>
      <c r="K3182" s="4"/>
      <c r="L3182" s="4" t="str">
        <f t="array" ref="L3182">(IF(ISBLANK(INDEX(Table34[Out-of-school children (%) - primary],MATCH(MAX(IF(Table34[Country]=B3182,Table34[Year],0)),IF(Table34[Country]=B3182,Table34[Year],"")))),"",INDEX(Table34[Out-of-school children (%) - primary],MATCH(MAX(IF(Table34[Country]=B3182,Table34[Year],0)),IF(Table34[Country]=B3182,Table34[Year],"")))*100))</f>
        <v/>
      </c>
      <c r="M3182" s="4" t="str">
        <f t="shared" si="103"/>
        <v/>
      </c>
    </row>
    <row r="3183" spans="1:13" ht="30.6" x14ac:dyDescent="0.25">
      <c r="A3183" s="2" t="s">
        <v>199</v>
      </c>
      <c r="B3183" s="2" t="s">
        <v>80</v>
      </c>
      <c r="C3183" s="3"/>
      <c r="D3183" s="3"/>
      <c r="E3183" s="3"/>
      <c r="F3183" s="3"/>
      <c r="G3183" s="3"/>
      <c r="H3183" s="3"/>
      <c r="I3183" s="3"/>
      <c r="J3183" s="3" t="str">
        <f t="shared" si="102"/>
        <v/>
      </c>
      <c r="K3183" s="3"/>
      <c r="L3183" s="3">
        <f t="array" ref="L3183">(IF(ISERROR(INDEX(Table34[Out-of-school children (%) - primary],MATCH(MAX(IF(Table34[Country]=B3183,Table34[Year],0)),IF(Table34[Country]=B3183,Table34[Year],"")))),"",INDEX(Table34[Out-of-school children (%) - primary],MATCH(MAX(IF(Table34[Country]=B3183,Table34[Year],0)),IF(Table34[Country]=B3183,Table34[Year],"")))*100))</f>
        <v>0.66564000000000001</v>
      </c>
      <c r="M3183" s="3">
        <f t="shared" si="103"/>
        <v>0.66564000000000001</v>
      </c>
    </row>
    <row r="3184" spans="1:13" ht="30.6" x14ac:dyDescent="0.25">
      <c r="A3184" s="2" t="s">
        <v>199</v>
      </c>
      <c r="B3184" s="2" t="s">
        <v>81</v>
      </c>
      <c r="C3184" s="4"/>
      <c r="D3184" s="4"/>
      <c r="E3184" s="4"/>
      <c r="F3184" s="4"/>
      <c r="G3184" s="4"/>
      <c r="H3184" s="4"/>
      <c r="I3184" s="4"/>
      <c r="J3184" s="4" t="str">
        <f t="shared" si="102"/>
        <v/>
      </c>
      <c r="K3184" s="4"/>
      <c r="L3184" s="4">
        <f t="array" ref="L3184">(IF(ISERROR(INDEX(Table34[Out-of-school children (%) - primary],MATCH(MAX(IF(Table34[Country]=B3184,Table34[Year],0)),IF(Table34[Country]=B3184,Table34[Year],"")))),"",INDEX(Table34[Out-of-school children (%) - primary],MATCH(MAX(IF(Table34[Country]=B3184,Table34[Year],0)),IF(Table34[Country]=B3184,Table34[Year],"")))*100))</f>
        <v>2.3094199999999998</v>
      </c>
      <c r="M3184" s="4">
        <f t="shared" si="103"/>
        <v>2.3094199999999998</v>
      </c>
    </row>
    <row r="3185" spans="1:13" ht="30.6" x14ac:dyDescent="0.25">
      <c r="A3185" s="2" t="s">
        <v>199</v>
      </c>
      <c r="B3185" s="2" t="s">
        <v>82</v>
      </c>
      <c r="C3185" s="3"/>
      <c r="D3185" s="3"/>
      <c r="E3185" s="3"/>
      <c r="F3185" s="3"/>
      <c r="G3185" s="3"/>
      <c r="H3185" s="3"/>
      <c r="I3185" s="3"/>
      <c r="J3185" s="3" t="str">
        <f t="shared" si="102"/>
        <v/>
      </c>
      <c r="K3185" s="3"/>
      <c r="L3185" s="3" t="str">
        <f t="array" ref="L3185">(IF(ISERROR(INDEX(Table34[Out-of-school children (%) - primary],MATCH(MAX(IF(Table34[Country]=B3185,Table34[Year],0)),IF(Table34[Country]=B3185,Table34[Year],"")))),"",INDEX(Table34[Out-of-school children (%) - primary],MATCH(MAX(IF(Table34[Country]=B3185,Table34[Year],0)),IF(Table34[Country]=B3185,Table34[Year],"")))*100))</f>
        <v/>
      </c>
      <c r="M3185" s="3" t="str">
        <f t="shared" si="103"/>
        <v/>
      </c>
    </row>
    <row r="3186" spans="1:13" ht="30.6" x14ac:dyDescent="0.25">
      <c r="A3186" s="2" t="s">
        <v>199</v>
      </c>
      <c r="B3186" s="2" t="s">
        <v>83</v>
      </c>
      <c r="C3186" s="4"/>
      <c r="D3186" s="6">
        <v>12.77786</v>
      </c>
      <c r="E3186" s="4"/>
      <c r="F3186" s="4"/>
      <c r="G3186" s="4"/>
      <c r="H3186" s="4"/>
      <c r="I3186" s="4"/>
      <c r="J3186" s="4">
        <f t="shared" ref="J3186:J3249" si="104">IFERROR(LOOKUP(2,1/(C3186:I3186&lt;&gt;""),C3186:I3186),"")</f>
        <v>12.77786</v>
      </c>
      <c r="K3186" s="4"/>
      <c r="L3186" s="4">
        <f t="array" ref="L3186">(IF(ISERROR(INDEX(Table34[Out-of-school children (%) - primary],MATCH(MAX(IF(Table34[Country]=B3186,Table34[Year],0)),IF(Table34[Country]=B3186,Table34[Year],"")))),"",INDEX(Table34[Out-of-school children (%) - primary],MATCH(MAX(IF(Table34[Country]=B3186,Table34[Year],0)),IF(Table34[Country]=B3186,Table34[Year],"")))*100))</f>
        <v>13.31465</v>
      </c>
      <c r="M3186" s="4">
        <f t="shared" ref="M3186:M3249" si="105">IF(ISNUMBER(J3186),J3186,IF(ISNUMBER(K3186),K3186,IF(ISBLANK(L3186),"",L3186)))</f>
        <v>12.77786</v>
      </c>
    </row>
    <row r="3187" spans="1:13" ht="30.6" x14ac:dyDescent="0.25">
      <c r="A3187" s="2" t="s">
        <v>199</v>
      </c>
      <c r="B3187" s="2" t="s">
        <v>84</v>
      </c>
      <c r="C3187" s="3"/>
      <c r="D3187" s="3"/>
      <c r="E3187" s="3"/>
      <c r="F3187" s="3"/>
      <c r="G3187" s="3"/>
      <c r="H3187" s="3"/>
      <c r="I3187" s="3"/>
      <c r="J3187" s="3" t="str">
        <f t="shared" si="104"/>
        <v/>
      </c>
      <c r="K3187" s="3"/>
      <c r="L3187" s="3" t="str">
        <f t="array" ref="L3187">(IF(ISERROR(INDEX(Table34[Out-of-school children (%) - primary],MATCH(MAX(IF(Table34[Country]=B3187,Table34[Year],0)),IF(Table34[Country]=B3187,Table34[Year],"")))),"",INDEX(Table34[Out-of-school children (%) - primary],MATCH(MAX(IF(Table34[Country]=B3187,Table34[Year],0)),IF(Table34[Country]=B3187,Table34[Year],"")))*100))</f>
        <v/>
      </c>
      <c r="M3187" s="3" t="str">
        <f t="shared" si="105"/>
        <v/>
      </c>
    </row>
    <row r="3188" spans="1:13" ht="30.6" x14ac:dyDescent="0.25">
      <c r="A3188" s="2" t="s">
        <v>199</v>
      </c>
      <c r="B3188" s="2" t="s">
        <v>85</v>
      </c>
      <c r="C3188" s="4"/>
      <c r="D3188" s="4"/>
      <c r="E3188" s="4"/>
      <c r="F3188" s="4"/>
      <c r="G3188" s="4"/>
      <c r="H3188" s="4"/>
      <c r="I3188" s="4"/>
      <c r="J3188" s="4" t="str">
        <f t="shared" si="104"/>
        <v/>
      </c>
      <c r="K3188" s="4"/>
      <c r="L3188" s="4">
        <f t="array" ref="L3188">(IF(ISERROR(INDEX(Table34[Out-of-school children (%) - primary],MATCH(MAX(IF(Table34[Country]=B3188,Table34[Year],0)),IF(Table34[Country]=B3188,Table34[Year],"")))),"",INDEX(Table34[Out-of-school children (%) - primary],MATCH(MAX(IF(Table34[Country]=B3188,Table34[Year],0)),IF(Table34[Country]=B3188,Table34[Year],"")))*100))</f>
        <v>0.29876999999999998</v>
      </c>
      <c r="M3188" s="4">
        <f t="shared" si="105"/>
        <v>0.29876999999999998</v>
      </c>
    </row>
    <row r="3189" spans="1:13" ht="30.6" x14ac:dyDescent="0.25">
      <c r="A3189" s="2" t="s">
        <v>199</v>
      </c>
      <c r="B3189" s="2" t="s">
        <v>86</v>
      </c>
      <c r="C3189" s="3"/>
      <c r="D3189" s="3"/>
      <c r="E3189" s="3"/>
      <c r="F3189" s="3"/>
      <c r="G3189" s="3"/>
      <c r="H3189" s="3"/>
      <c r="I3189" s="3"/>
      <c r="J3189" s="3" t="str">
        <f t="shared" si="104"/>
        <v/>
      </c>
      <c r="K3189" s="3"/>
      <c r="L3189" s="3" t="str">
        <f t="array" ref="L3189">(IF(ISBLANK(INDEX(Table34[Out-of-school children (%) - primary],MATCH(MAX(IF(Table34[Country]=B3189,Table34[Year],0)),IF(Table34[Country]=B3189,Table34[Year],"")))),"",INDEX(Table34[Out-of-school children (%) - primary],MATCH(MAX(IF(Table34[Country]=B3189,Table34[Year],0)),IF(Table34[Country]=B3189,Table34[Year],"")))*100))</f>
        <v/>
      </c>
      <c r="M3189" s="3" t="str">
        <f t="shared" si="105"/>
        <v/>
      </c>
    </row>
    <row r="3190" spans="1:13" ht="30.6" x14ac:dyDescent="0.25">
      <c r="A3190" s="2" t="s">
        <v>199</v>
      </c>
      <c r="B3190" s="2" t="s">
        <v>87</v>
      </c>
      <c r="C3190" s="4"/>
      <c r="D3190" s="4"/>
      <c r="E3190" s="4"/>
      <c r="F3190" s="4"/>
      <c r="G3190" s="4"/>
      <c r="H3190" s="4"/>
      <c r="I3190" s="4"/>
      <c r="J3190" s="4" t="str">
        <f t="shared" si="104"/>
        <v/>
      </c>
      <c r="K3190" s="4"/>
      <c r="L3190" s="4">
        <f t="array" ref="L3190">(IF(ISERROR(INDEX(Table34[Out-of-school children (%) - primary],MATCH(MAX(IF(Table34[Country]=B3190,Table34[Year],0)),IF(Table34[Country]=B3190,Table34[Year],"")))),"",INDEX(Table34[Out-of-school children (%) - primary],MATCH(MAX(IF(Table34[Country]=B3190,Table34[Year],0)),IF(Table34[Country]=B3190,Table34[Year],"")))*100))</f>
        <v>8.4279999999999994E-2</v>
      </c>
      <c r="M3190" s="4">
        <f t="shared" si="105"/>
        <v>8.4279999999999994E-2</v>
      </c>
    </row>
    <row r="3191" spans="1:13" ht="30.6" x14ac:dyDescent="0.25">
      <c r="A3191" s="2" t="s">
        <v>199</v>
      </c>
      <c r="B3191" s="2" t="s">
        <v>88</v>
      </c>
      <c r="C3191" s="3"/>
      <c r="D3191" s="3"/>
      <c r="E3191" s="3"/>
      <c r="F3191" s="3"/>
      <c r="G3191" s="3"/>
      <c r="H3191" s="3"/>
      <c r="I3191" s="3"/>
      <c r="J3191" s="3" t="str">
        <f t="shared" si="104"/>
        <v/>
      </c>
      <c r="K3191" s="3"/>
      <c r="L3191" s="3" t="str">
        <f t="array" ref="L3191">(IF(ISERROR(INDEX(Table34[Out-of-school children (%) - primary],MATCH(MAX(IF(Table34[Country]=B3191,Table34[Year],0)),IF(Table34[Country]=B3191,Table34[Year],"")))),"",INDEX(Table34[Out-of-school children (%) - primary],MATCH(MAX(IF(Table34[Country]=B3191,Table34[Year],0)),IF(Table34[Country]=B3191,Table34[Year],"")))*100))</f>
        <v/>
      </c>
      <c r="M3191" s="3" t="str">
        <f t="shared" si="105"/>
        <v/>
      </c>
    </row>
    <row r="3192" spans="1:13" ht="30.6" x14ac:dyDescent="0.25">
      <c r="A3192" s="2" t="s">
        <v>199</v>
      </c>
      <c r="B3192" s="2" t="s">
        <v>89</v>
      </c>
      <c r="C3192" s="4"/>
      <c r="D3192" s="4"/>
      <c r="E3192" s="4"/>
      <c r="F3192" s="4"/>
      <c r="G3192" s="4"/>
      <c r="H3192" s="4"/>
      <c r="I3192" s="4"/>
      <c r="J3192" s="4" t="str">
        <f t="shared" si="104"/>
        <v/>
      </c>
      <c r="K3192" s="4"/>
      <c r="L3192" s="4">
        <f t="array" ref="L3192">(IF(ISERROR(INDEX(Table34[Out-of-school children (%) - primary],MATCH(MAX(IF(Table34[Country]=B3192,Table34[Year],0)),IF(Table34[Country]=B3192,Table34[Year],"")))),"",INDEX(Table34[Out-of-school children (%) - primary],MATCH(MAX(IF(Table34[Country]=B3192,Table34[Year],0)),IF(Table34[Country]=B3192,Table34[Year],"")))*100))</f>
        <v>1.9161600000000001</v>
      </c>
      <c r="M3192" s="4">
        <f t="shared" si="105"/>
        <v>1.9161600000000001</v>
      </c>
    </row>
    <row r="3193" spans="1:13" ht="30.6" x14ac:dyDescent="0.25">
      <c r="A3193" s="2" t="s">
        <v>199</v>
      </c>
      <c r="B3193" s="2" t="s">
        <v>90</v>
      </c>
      <c r="C3193" s="3"/>
      <c r="D3193" s="3"/>
      <c r="E3193" s="3"/>
      <c r="F3193" s="3"/>
      <c r="G3193" s="3"/>
      <c r="H3193" s="3"/>
      <c r="I3193" s="3"/>
      <c r="J3193" s="3" t="str">
        <f t="shared" si="104"/>
        <v/>
      </c>
      <c r="K3193" s="3"/>
      <c r="L3193" s="3">
        <f t="array" ref="L3193">(IF(ISERROR(INDEX(Table34[Out-of-school children (%) - primary],MATCH(MAX(IF(Table34[Country]=B3193,Table34[Year],0)),IF(Table34[Country]=B3193,Table34[Year],"")))),"",INDEX(Table34[Out-of-school children (%) - primary],MATCH(MAX(IF(Table34[Country]=B3193,Table34[Year],0)),IF(Table34[Country]=B3193,Table34[Year],"")))*100))</f>
        <v>3.89283</v>
      </c>
      <c r="M3193" s="3">
        <f t="shared" si="105"/>
        <v>3.89283</v>
      </c>
    </row>
    <row r="3194" spans="1:13" ht="30.6" x14ac:dyDescent="0.25">
      <c r="A3194" s="2" t="s">
        <v>199</v>
      </c>
      <c r="B3194" s="2" t="s">
        <v>91</v>
      </c>
      <c r="C3194" s="4"/>
      <c r="D3194" s="4"/>
      <c r="E3194" s="4"/>
      <c r="F3194" s="4"/>
      <c r="G3194" s="6">
        <v>10.80804</v>
      </c>
      <c r="H3194" s="4"/>
      <c r="I3194" s="4"/>
      <c r="J3194" s="4">
        <f t="shared" si="104"/>
        <v>10.80804</v>
      </c>
      <c r="K3194" s="4"/>
      <c r="L3194" s="4">
        <f t="array" ref="L3194">(IF(ISERROR(INDEX(Table34[Out-of-school children (%) - primary],MATCH(MAX(IF(Table34[Country]=B3194,Table34[Year],0)),IF(Table34[Country]=B3194,Table34[Year],"")))),"",INDEX(Table34[Out-of-school children (%) - primary],MATCH(MAX(IF(Table34[Country]=B3194,Table34[Year],0)),IF(Table34[Country]=B3194,Table34[Year],"")))*100))</f>
        <v>3.0814900000000001</v>
      </c>
      <c r="M3194" s="4">
        <f t="shared" si="105"/>
        <v>10.80804</v>
      </c>
    </row>
    <row r="3195" spans="1:13" ht="30.6" x14ac:dyDescent="0.25">
      <c r="A3195" s="2" t="s">
        <v>199</v>
      </c>
      <c r="B3195" s="2" t="s">
        <v>92</v>
      </c>
      <c r="C3195" s="3"/>
      <c r="D3195" s="3"/>
      <c r="E3195" s="3"/>
      <c r="F3195" s="3"/>
      <c r="G3195" s="3"/>
      <c r="H3195" s="3"/>
      <c r="I3195" s="3"/>
      <c r="J3195" s="3" t="str">
        <f t="shared" si="104"/>
        <v/>
      </c>
      <c r="K3195" s="3"/>
      <c r="L3195" s="3" t="str">
        <f t="array" ref="L3195">(IF(ISERROR(INDEX(Table34[Out-of-school children (%) - primary],MATCH(MAX(IF(Table34[Country]=B3195,Table34[Year],0)),IF(Table34[Country]=B3195,Table34[Year],"")))),"",INDEX(Table34[Out-of-school children (%) - primary],MATCH(MAX(IF(Table34[Country]=B3195,Table34[Year],0)),IF(Table34[Country]=B3195,Table34[Year],"")))*100))</f>
        <v/>
      </c>
      <c r="M3195" s="3" t="str">
        <f t="shared" si="105"/>
        <v/>
      </c>
    </row>
    <row r="3196" spans="1:13" ht="30.6" x14ac:dyDescent="0.25">
      <c r="A3196" s="2" t="s">
        <v>199</v>
      </c>
      <c r="B3196" s="2" t="s">
        <v>93</v>
      </c>
      <c r="C3196" s="4"/>
      <c r="D3196" s="4"/>
      <c r="E3196" s="4"/>
      <c r="F3196" s="4"/>
      <c r="G3196" s="4"/>
      <c r="H3196" s="4"/>
      <c r="I3196" s="4"/>
      <c r="J3196" s="4" t="str">
        <f t="shared" si="104"/>
        <v/>
      </c>
      <c r="K3196" s="4"/>
      <c r="L3196" s="4" t="str">
        <f t="array" ref="L3196">(IF(ISERROR(INDEX(Table34[Out-of-school children (%) - primary],MATCH(MAX(IF(Table34[Country]=B3196,Table34[Year],0)),IF(Table34[Country]=B3196,Table34[Year],"")))),"",INDEX(Table34[Out-of-school children (%) - primary],MATCH(MAX(IF(Table34[Country]=B3196,Table34[Year],0)),IF(Table34[Country]=B3196,Table34[Year],"")))*100))</f>
        <v/>
      </c>
      <c r="M3196" s="4" t="str">
        <f t="shared" si="105"/>
        <v/>
      </c>
    </row>
    <row r="3197" spans="1:13" ht="30.6" x14ac:dyDescent="0.25">
      <c r="A3197" s="2" t="s">
        <v>199</v>
      </c>
      <c r="B3197" s="2" t="s">
        <v>94</v>
      </c>
      <c r="C3197" s="3"/>
      <c r="D3197" s="3"/>
      <c r="E3197" s="5">
        <v>9.0215200000000006</v>
      </c>
      <c r="F3197" s="3"/>
      <c r="G3197" s="3"/>
      <c r="H3197" s="3"/>
      <c r="I3197" s="3"/>
      <c r="J3197" s="3">
        <f t="shared" si="104"/>
        <v>9.0215200000000006</v>
      </c>
      <c r="K3197" s="3"/>
      <c r="L3197" s="3">
        <f t="array" ref="L3197">(IF(ISERROR(INDEX(Table34[Out-of-school children (%) - primary],MATCH(MAX(IF(Table34[Country]=B3197,Table34[Year],0)),IF(Table34[Country]=B3197,Table34[Year],"")))),"",INDEX(Table34[Out-of-school children (%) - primary],MATCH(MAX(IF(Table34[Country]=B3197,Table34[Year],0)),IF(Table34[Country]=B3197,Table34[Year],"")))*100))</f>
        <v>0.65946000000000005</v>
      </c>
      <c r="M3197" s="3">
        <f t="shared" si="105"/>
        <v>9.0215200000000006</v>
      </c>
    </row>
    <row r="3198" spans="1:13" ht="30.6" x14ac:dyDescent="0.25">
      <c r="A3198" s="2" t="s">
        <v>199</v>
      </c>
      <c r="B3198" s="2" t="s">
        <v>95</v>
      </c>
      <c r="C3198" s="4"/>
      <c r="D3198" s="4"/>
      <c r="E3198" s="6">
        <v>14.52983</v>
      </c>
      <c r="F3198" s="4"/>
      <c r="G3198" s="4"/>
      <c r="H3198" s="4"/>
      <c r="I3198" s="4"/>
      <c r="J3198" s="4">
        <f t="shared" si="104"/>
        <v>14.52983</v>
      </c>
      <c r="K3198" s="4"/>
      <c r="L3198" s="4">
        <f t="array" ref="L3198">(IF(ISERROR(INDEX(Table34[Out-of-school children (%) - primary],MATCH(MAX(IF(Table34[Country]=B3198,Table34[Year],0)),IF(Table34[Country]=B3198,Table34[Year],"")))),"",INDEX(Table34[Out-of-school children (%) - primary],MATCH(MAX(IF(Table34[Country]=B3198,Table34[Year],0)),IF(Table34[Country]=B3198,Table34[Year],"")))*100))</f>
        <v>14.85164</v>
      </c>
      <c r="M3198" s="4">
        <f t="shared" si="105"/>
        <v>14.52983</v>
      </c>
    </row>
    <row r="3199" spans="1:13" ht="30.6" x14ac:dyDescent="0.25">
      <c r="A3199" s="2" t="s">
        <v>199</v>
      </c>
      <c r="B3199" s="2" t="s">
        <v>96</v>
      </c>
      <c r="C3199" s="3"/>
      <c r="D3199" s="3"/>
      <c r="E3199" s="3"/>
      <c r="F3199" s="3"/>
      <c r="G3199" s="3"/>
      <c r="H3199" s="3"/>
      <c r="I3199" s="3"/>
      <c r="J3199" s="3" t="str">
        <f t="shared" si="104"/>
        <v/>
      </c>
      <c r="K3199" s="3"/>
      <c r="L3199" s="3" t="str">
        <f t="array" ref="L3199">(IF(ISBLANK(INDEX(Table34[Out-of-school children (%) - primary],MATCH(MAX(IF(Table34[Country]=B3199,Table34[Year],0)),IF(Table34[Country]=B3199,Table34[Year],"")))),"",INDEX(Table34[Out-of-school children (%) - primary],MATCH(MAX(IF(Table34[Country]=B3199,Table34[Year],0)),IF(Table34[Country]=B3199,Table34[Year],"")))*100))</f>
        <v/>
      </c>
      <c r="M3199" s="3" t="str">
        <f t="shared" si="105"/>
        <v/>
      </c>
    </row>
    <row r="3200" spans="1:13" ht="30.6" x14ac:dyDescent="0.25">
      <c r="A3200" s="2" t="s">
        <v>199</v>
      </c>
      <c r="B3200" s="2" t="s">
        <v>97</v>
      </c>
      <c r="C3200" s="4"/>
      <c r="D3200" s="4"/>
      <c r="E3200" s="4"/>
      <c r="F3200" s="4"/>
      <c r="G3200" s="4"/>
      <c r="H3200" s="4"/>
      <c r="I3200" s="4"/>
      <c r="J3200" s="4" t="str">
        <f t="shared" si="104"/>
        <v/>
      </c>
      <c r="K3200" s="4"/>
      <c r="L3200" s="4" t="str">
        <f t="array" ref="L3200">(IF(ISERROR(INDEX(Table34[Out-of-school children (%) - primary],MATCH(MAX(IF(Table34[Country]=B3200,Table34[Year],0)),IF(Table34[Country]=B3200,Table34[Year],"")))),"",INDEX(Table34[Out-of-school children (%) - primary],MATCH(MAX(IF(Table34[Country]=B3200,Table34[Year],0)),IF(Table34[Country]=B3200,Table34[Year],"")))*100))</f>
        <v/>
      </c>
      <c r="M3200" s="4" t="str">
        <f t="shared" si="105"/>
        <v/>
      </c>
    </row>
    <row r="3201" spans="1:13" ht="30.6" x14ac:dyDescent="0.25">
      <c r="A3201" s="2" t="s">
        <v>199</v>
      </c>
      <c r="B3201" s="2" t="s">
        <v>98</v>
      </c>
      <c r="C3201" s="3"/>
      <c r="D3201" s="3"/>
      <c r="E3201" s="3"/>
      <c r="F3201" s="3"/>
      <c r="G3201" s="5">
        <v>2.0352000000000001</v>
      </c>
      <c r="H3201" s="3"/>
      <c r="I3201" s="3"/>
      <c r="J3201" s="3">
        <f t="shared" si="104"/>
        <v>2.0352000000000001</v>
      </c>
      <c r="K3201" s="3"/>
      <c r="L3201" s="3" t="str">
        <f t="array" ref="L3201">(IF(ISERROR(INDEX(Table34[Out-of-school children (%) - primary],MATCH(MAX(IF(Table34[Country]=B3201,Table34[Year],0)),IF(Table34[Country]=B3201,Table34[Year],"")))),"",INDEX(Table34[Out-of-school children (%) - primary],MATCH(MAX(IF(Table34[Country]=B3201,Table34[Year],0)),IF(Table34[Country]=B3201,Table34[Year],"")))*100))</f>
        <v/>
      </c>
      <c r="M3201" s="3">
        <f t="shared" si="105"/>
        <v>2.0352000000000001</v>
      </c>
    </row>
    <row r="3202" spans="1:13" ht="30.6" x14ac:dyDescent="0.25">
      <c r="A3202" s="2" t="s">
        <v>199</v>
      </c>
      <c r="B3202" s="2" t="s">
        <v>99</v>
      </c>
      <c r="C3202" s="4"/>
      <c r="D3202" s="4"/>
      <c r="E3202" s="4"/>
      <c r="F3202" s="6">
        <v>56.52758</v>
      </c>
      <c r="G3202" s="4"/>
      <c r="H3202" s="4"/>
      <c r="I3202" s="4"/>
      <c r="J3202" s="4">
        <f t="shared" si="104"/>
        <v>56.52758</v>
      </c>
      <c r="K3202" s="4"/>
      <c r="L3202" s="4">
        <f t="array" ref="L3202">(IF(ISERROR(INDEX(Table34[Out-of-school children (%) - primary],MATCH(MAX(IF(Table34[Country]=B3202,Table34[Year],0)),IF(Table34[Country]=B3202,Table34[Year],"")))),"",INDEX(Table34[Out-of-school children (%) - primary],MATCH(MAX(IF(Table34[Country]=B3202,Table34[Year],0)),IF(Table34[Country]=B3202,Table34[Year],"")))*100))</f>
        <v>17.008799999999997</v>
      </c>
      <c r="M3202" s="4">
        <f t="shared" si="105"/>
        <v>56.52758</v>
      </c>
    </row>
    <row r="3203" spans="1:13" ht="30.6" x14ac:dyDescent="0.25">
      <c r="A3203" s="2" t="s">
        <v>199</v>
      </c>
      <c r="B3203" s="2" t="s">
        <v>100</v>
      </c>
      <c r="C3203" s="3"/>
      <c r="D3203" s="3"/>
      <c r="E3203" s="3"/>
      <c r="F3203" s="3"/>
      <c r="G3203" s="3"/>
      <c r="H3203" s="3"/>
      <c r="I3203" s="3"/>
      <c r="J3203" s="3" t="str">
        <f t="shared" si="104"/>
        <v/>
      </c>
      <c r="K3203" s="3"/>
      <c r="L3203" s="3" t="str">
        <f t="array" ref="L3203">(IF(ISERROR(INDEX(Table34[Out-of-school children (%) - primary],MATCH(MAX(IF(Table34[Country]=B3203,Table34[Year],0)),IF(Table34[Country]=B3203,Table34[Year],"")))),"",INDEX(Table34[Out-of-school children (%) - primary],MATCH(MAX(IF(Table34[Country]=B3203,Table34[Year],0)),IF(Table34[Country]=B3203,Table34[Year],"")))*100))</f>
        <v/>
      </c>
      <c r="M3203" s="3" t="str">
        <f t="shared" si="105"/>
        <v/>
      </c>
    </row>
    <row r="3204" spans="1:13" ht="30.6" x14ac:dyDescent="0.25">
      <c r="A3204" s="2" t="s">
        <v>199</v>
      </c>
      <c r="B3204" s="2" t="s">
        <v>101</v>
      </c>
      <c r="C3204" s="4"/>
      <c r="D3204" s="4"/>
      <c r="E3204" s="4"/>
      <c r="F3204" s="4"/>
      <c r="G3204" s="4"/>
      <c r="H3204" s="4"/>
      <c r="I3204" s="4"/>
      <c r="J3204" s="4" t="str">
        <f t="shared" si="104"/>
        <v/>
      </c>
      <c r="K3204" s="4"/>
      <c r="L3204" s="4" t="str">
        <f t="array" ref="L3204">(IF(ISERROR(INDEX(Table34[Out-of-school children (%) - primary],MATCH(MAX(IF(Table34[Country]=B3204,Table34[Year],0)),IF(Table34[Country]=B3204,Table34[Year],"")))),"",INDEX(Table34[Out-of-school children (%) - primary],MATCH(MAX(IF(Table34[Country]=B3204,Table34[Year],0)),IF(Table34[Country]=B3204,Table34[Year],"")))*100))</f>
        <v/>
      </c>
      <c r="M3204" s="4" t="str">
        <f t="shared" si="105"/>
        <v/>
      </c>
    </row>
    <row r="3205" spans="1:13" ht="30.6" x14ac:dyDescent="0.25">
      <c r="A3205" s="2" t="s">
        <v>199</v>
      </c>
      <c r="B3205" s="2" t="s">
        <v>102</v>
      </c>
      <c r="C3205" s="3"/>
      <c r="D3205" s="3"/>
      <c r="E3205" s="3"/>
      <c r="F3205" s="3"/>
      <c r="G3205" s="3"/>
      <c r="H3205" s="3"/>
      <c r="I3205" s="3"/>
      <c r="J3205" s="3" t="str">
        <f t="shared" si="104"/>
        <v/>
      </c>
      <c r="K3205" s="3"/>
      <c r="L3205" s="3" t="str">
        <f t="array" ref="L3205">(IF(ISBLANK(INDEX(Table34[Out-of-school children (%) - primary],MATCH(MAX(IF(Table34[Country]=B3205,Table34[Year],0)),IF(Table34[Country]=B3205,Table34[Year],"")))),"",INDEX(Table34[Out-of-school children (%) - primary],MATCH(MAX(IF(Table34[Country]=B3205,Table34[Year],0)),IF(Table34[Country]=B3205,Table34[Year],"")))*100))</f>
        <v/>
      </c>
      <c r="M3205" s="3" t="str">
        <f t="shared" si="105"/>
        <v/>
      </c>
    </row>
    <row r="3206" spans="1:13" ht="30.6" x14ac:dyDescent="0.25">
      <c r="A3206" s="2" t="s">
        <v>199</v>
      </c>
      <c r="B3206" s="2" t="s">
        <v>103</v>
      </c>
      <c r="C3206" s="4"/>
      <c r="D3206" s="4"/>
      <c r="E3206" s="4"/>
      <c r="F3206" s="4"/>
      <c r="G3206" s="4"/>
      <c r="H3206" s="4"/>
      <c r="I3206" s="4"/>
      <c r="J3206" s="4" t="str">
        <f t="shared" si="104"/>
        <v/>
      </c>
      <c r="K3206" s="4"/>
      <c r="L3206" s="4" t="str">
        <f t="array" ref="L3206">(IF(ISBLANK(INDEX(Table34[Out-of-school children (%) - primary],MATCH(MAX(IF(Table34[Country]=B3206,Table34[Year],0)),IF(Table34[Country]=B3206,Table34[Year],"")))),"",INDEX(Table34[Out-of-school children (%) - primary],MATCH(MAX(IF(Table34[Country]=B3206,Table34[Year],0)),IF(Table34[Country]=B3206,Table34[Year],"")))*100))</f>
        <v/>
      </c>
      <c r="M3206" s="4" t="str">
        <f t="shared" si="105"/>
        <v/>
      </c>
    </row>
    <row r="3207" spans="1:13" ht="30.6" x14ac:dyDescent="0.25">
      <c r="A3207" s="2" t="s">
        <v>199</v>
      </c>
      <c r="B3207" s="2" t="s">
        <v>104</v>
      </c>
      <c r="C3207" s="3"/>
      <c r="D3207" s="3"/>
      <c r="E3207" s="3"/>
      <c r="F3207" s="3"/>
      <c r="G3207" s="3"/>
      <c r="H3207" s="3"/>
      <c r="I3207" s="3"/>
      <c r="J3207" s="3" t="str">
        <f t="shared" si="104"/>
        <v/>
      </c>
      <c r="K3207" s="3"/>
      <c r="L3207" s="3" t="str">
        <f t="array" ref="L3207">(IF(ISERROR(INDEX(Table34[Out-of-school children (%) - primary],MATCH(MAX(IF(Table34[Country]=B3207,Table34[Year],0)),IF(Table34[Country]=B3207,Table34[Year],"")))),"",INDEX(Table34[Out-of-school children (%) - primary],MATCH(MAX(IF(Table34[Country]=B3207,Table34[Year],0)),IF(Table34[Country]=B3207,Table34[Year],"")))*100))</f>
        <v/>
      </c>
      <c r="M3207" s="3" t="str">
        <f t="shared" si="105"/>
        <v/>
      </c>
    </row>
    <row r="3208" spans="1:13" ht="30.6" x14ac:dyDescent="0.25">
      <c r="A3208" s="2" t="s">
        <v>199</v>
      </c>
      <c r="B3208" s="2" t="s">
        <v>105</v>
      </c>
      <c r="C3208" s="6">
        <v>8.36097</v>
      </c>
      <c r="D3208" s="4"/>
      <c r="E3208" s="4"/>
      <c r="F3208" s="4"/>
      <c r="G3208" s="4"/>
      <c r="H3208" s="4"/>
      <c r="I3208" s="4"/>
      <c r="J3208" s="4">
        <f t="shared" si="104"/>
        <v>8.36097</v>
      </c>
      <c r="K3208" s="4"/>
      <c r="L3208" s="4">
        <f t="array" ref="L3208">(IF(ISERROR(INDEX(Table34[Out-of-school children (%) - primary],MATCH(MAX(IF(Table34[Country]=B3208,Table34[Year],0)),IF(Table34[Country]=B3208,Table34[Year],"")))),"",INDEX(Table34[Out-of-school children (%) - primary],MATCH(MAX(IF(Table34[Country]=B3208,Table34[Year],0)),IF(Table34[Country]=B3208,Table34[Year],"")))*100))</f>
        <v>5.87324</v>
      </c>
      <c r="M3208" s="4">
        <f t="shared" si="105"/>
        <v>8.36097</v>
      </c>
    </row>
    <row r="3209" spans="1:13" ht="30.6" x14ac:dyDescent="0.25">
      <c r="A3209" s="2" t="s">
        <v>199</v>
      </c>
      <c r="B3209" s="2" t="s">
        <v>106</v>
      </c>
      <c r="C3209" s="3"/>
      <c r="D3209" s="3"/>
      <c r="E3209" s="3"/>
      <c r="F3209" s="3"/>
      <c r="G3209" s="3"/>
      <c r="H3209" s="3"/>
      <c r="I3209" s="3"/>
      <c r="J3209" s="3" t="str">
        <f t="shared" si="104"/>
        <v/>
      </c>
      <c r="K3209" s="3"/>
      <c r="L3209" s="3" t="str">
        <f t="array" ref="L3209">(IF(ISERROR(INDEX(Table34[Out-of-school children (%) - primary],MATCH(MAX(IF(Table34[Country]=B3209,Table34[Year],0)),IF(Table34[Country]=B3209,Table34[Year],"")))),"",INDEX(Table34[Out-of-school children (%) - primary],MATCH(MAX(IF(Table34[Country]=B3209,Table34[Year],0)),IF(Table34[Country]=B3209,Table34[Year],"")))*100))</f>
        <v/>
      </c>
      <c r="M3209" s="3" t="str">
        <f t="shared" si="105"/>
        <v/>
      </c>
    </row>
    <row r="3210" spans="1:13" ht="30.6" x14ac:dyDescent="0.25">
      <c r="A3210" s="2" t="s">
        <v>199</v>
      </c>
      <c r="B3210" s="2" t="s">
        <v>107</v>
      </c>
      <c r="C3210" s="4"/>
      <c r="D3210" s="4"/>
      <c r="E3210" s="4"/>
      <c r="F3210" s="4"/>
      <c r="G3210" s="4"/>
      <c r="H3210" s="4"/>
      <c r="I3210" s="4"/>
      <c r="J3210" s="4" t="str">
        <f t="shared" si="104"/>
        <v/>
      </c>
      <c r="K3210" s="4"/>
      <c r="L3210" s="4" t="str">
        <f t="array" ref="L3210">(IF(ISERROR(INDEX(Table34[Out-of-school children (%) - primary],MATCH(MAX(IF(Table34[Country]=B3210,Table34[Year],0)),IF(Table34[Country]=B3210,Table34[Year],"")))),"",INDEX(Table34[Out-of-school children (%) - primary],MATCH(MAX(IF(Table34[Country]=B3210,Table34[Year],0)),IF(Table34[Country]=B3210,Table34[Year],"")))*100))</f>
        <v/>
      </c>
      <c r="M3210" s="4" t="str">
        <f t="shared" si="105"/>
        <v/>
      </c>
    </row>
    <row r="3211" spans="1:13" ht="30.6" x14ac:dyDescent="0.25">
      <c r="A3211" s="2" t="s">
        <v>199</v>
      </c>
      <c r="B3211" s="2" t="s">
        <v>108</v>
      </c>
      <c r="C3211" s="3"/>
      <c r="D3211" s="3"/>
      <c r="E3211" s="3"/>
      <c r="F3211" s="5">
        <v>48.320709999999998</v>
      </c>
      <c r="G3211" s="3"/>
      <c r="H3211" s="3"/>
      <c r="I3211" s="3"/>
      <c r="J3211" s="3">
        <f t="shared" si="104"/>
        <v>48.320709999999998</v>
      </c>
      <c r="K3211" s="3"/>
      <c r="L3211" s="3">
        <f t="array" ref="L3211">(IF(ISERROR(INDEX(Table34[Out-of-school children (%) - primary],MATCH(MAX(IF(Table34[Country]=B3211,Table34[Year],0)),IF(Table34[Country]=B3211,Table34[Year],"")))),"",INDEX(Table34[Out-of-school children (%) - primary],MATCH(MAX(IF(Table34[Country]=B3211,Table34[Year],0)),IF(Table34[Country]=B3211,Table34[Year],"")))*100))</f>
        <v>48.50761</v>
      </c>
      <c r="M3211" s="3">
        <f t="shared" si="105"/>
        <v>48.320709999999998</v>
      </c>
    </row>
    <row r="3212" spans="1:13" ht="30.6" x14ac:dyDescent="0.25">
      <c r="A3212" s="2" t="s">
        <v>199</v>
      </c>
      <c r="B3212" s="2" t="s">
        <v>109</v>
      </c>
      <c r="C3212" s="4"/>
      <c r="D3212" s="4"/>
      <c r="E3212" s="4"/>
      <c r="F3212" s="4"/>
      <c r="G3212" s="4"/>
      <c r="H3212" s="4"/>
      <c r="I3212" s="4"/>
      <c r="J3212" s="4" t="str">
        <f t="shared" si="104"/>
        <v/>
      </c>
      <c r="K3212" s="4"/>
      <c r="L3212" s="4" t="str">
        <f t="array" ref="L3212">(IF(ISBLANK(INDEX(Table34[Out-of-school children (%) - primary],MATCH(MAX(IF(Table34[Country]=B3212,Table34[Year],0)),IF(Table34[Country]=B3212,Table34[Year],"")))),"",INDEX(Table34[Out-of-school children (%) - primary],MATCH(MAX(IF(Table34[Country]=B3212,Table34[Year],0)),IF(Table34[Country]=B3212,Table34[Year],"")))*100))</f>
        <v/>
      </c>
      <c r="M3212" s="4" t="str">
        <f t="shared" si="105"/>
        <v/>
      </c>
    </row>
    <row r="3213" spans="1:13" ht="30.6" x14ac:dyDescent="0.25">
      <c r="A3213" s="2" t="s">
        <v>199</v>
      </c>
      <c r="B3213" s="2" t="s">
        <v>110</v>
      </c>
      <c r="C3213" s="3"/>
      <c r="D3213" s="3"/>
      <c r="E3213" s="3"/>
      <c r="F3213" s="3"/>
      <c r="G3213" s="3"/>
      <c r="H3213" s="3"/>
      <c r="I3213" s="3"/>
      <c r="J3213" s="3" t="str">
        <f t="shared" si="104"/>
        <v/>
      </c>
      <c r="K3213" s="3"/>
      <c r="L3213" s="3" t="str">
        <f t="array" ref="L3213">(IF(ISERROR(INDEX(Table34[Out-of-school children (%) - primary],MATCH(MAX(IF(Table34[Country]=B3213,Table34[Year],0)),IF(Table34[Country]=B3213,Table34[Year],"")))),"",INDEX(Table34[Out-of-school children (%) - primary],MATCH(MAX(IF(Table34[Country]=B3213,Table34[Year],0)),IF(Table34[Country]=B3213,Table34[Year],"")))*100))</f>
        <v/>
      </c>
      <c r="M3213" s="3" t="str">
        <f t="shared" si="105"/>
        <v/>
      </c>
    </row>
    <row r="3214" spans="1:13" ht="30.6" x14ac:dyDescent="0.25">
      <c r="A3214" s="2" t="s">
        <v>199</v>
      </c>
      <c r="B3214" s="2" t="s">
        <v>111</v>
      </c>
      <c r="C3214" s="4"/>
      <c r="D3214" s="4"/>
      <c r="E3214" s="4"/>
      <c r="F3214" s="4"/>
      <c r="G3214" s="4"/>
      <c r="H3214" s="4"/>
      <c r="I3214" s="4"/>
      <c r="J3214" s="4" t="str">
        <f t="shared" si="104"/>
        <v/>
      </c>
      <c r="K3214" s="4"/>
      <c r="L3214" s="4">
        <f t="array" ref="L3214">(IF(ISERROR(INDEX(Table34[Out-of-school children (%) - primary],MATCH(MAX(IF(Table34[Country]=B3214,Table34[Year],0)),IF(Table34[Country]=B3214,Table34[Year],"")))),"",INDEX(Table34[Out-of-school children (%) - primary],MATCH(MAX(IF(Table34[Country]=B3214,Table34[Year],0)),IF(Table34[Country]=B3214,Table34[Year],"")))*100))</f>
        <v>17.210660000000001</v>
      </c>
      <c r="M3214" s="4">
        <f t="shared" si="105"/>
        <v>17.210660000000001</v>
      </c>
    </row>
    <row r="3215" spans="1:13" ht="30.6" x14ac:dyDescent="0.25">
      <c r="A3215" s="2" t="s">
        <v>199</v>
      </c>
      <c r="B3215" s="2" t="s">
        <v>112</v>
      </c>
      <c r="C3215" s="3"/>
      <c r="D3215" s="3"/>
      <c r="E3215" s="3"/>
      <c r="F3215" s="3"/>
      <c r="G3215" s="3"/>
      <c r="H3215" s="3"/>
      <c r="I3215" s="3"/>
      <c r="J3215" s="3" t="str">
        <f t="shared" si="104"/>
        <v/>
      </c>
      <c r="K3215" s="3"/>
      <c r="L3215" s="3" t="str">
        <f t="array" ref="L3215">(IF(ISERROR(INDEX(Table34[Out-of-school children (%) - primary],MATCH(MAX(IF(Table34[Country]=B3215,Table34[Year],0)),IF(Table34[Country]=B3215,Table34[Year],"")))),"",INDEX(Table34[Out-of-school children (%) - primary],MATCH(MAX(IF(Table34[Country]=B3215,Table34[Year],0)),IF(Table34[Country]=B3215,Table34[Year],"")))*100))</f>
        <v/>
      </c>
      <c r="M3215" s="3" t="str">
        <f t="shared" si="105"/>
        <v/>
      </c>
    </row>
    <row r="3216" spans="1:13" ht="30.6" x14ac:dyDescent="0.25">
      <c r="A3216" s="2" t="s">
        <v>199</v>
      </c>
      <c r="B3216" s="2" t="s">
        <v>113</v>
      </c>
      <c r="C3216" s="4"/>
      <c r="D3216" s="4"/>
      <c r="E3216" s="4"/>
      <c r="F3216" s="4"/>
      <c r="G3216" s="4"/>
      <c r="H3216" s="4"/>
      <c r="I3216" s="4"/>
      <c r="J3216" s="4" t="str">
        <f t="shared" si="104"/>
        <v/>
      </c>
      <c r="K3216" s="4"/>
      <c r="L3216" s="4">
        <f t="array" ref="L3216">(IF(ISERROR(INDEX(Table34[Out-of-school children (%) - primary],MATCH(MAX(IF(Table34[Country]=B3216,Table34[Year],0)),IF(Table34[Country]=B3216,Table34[Year],"")))),"",INDEX(Table34[Out-of-school children (%) - primary],MATCH(MAX(IF(Table34[Country]=B3216,Table34[Year],0)),IF(Table34[Country]=B3216,Table34[Year],"")))*100))</f>
        <v>0.58409</v>
      </c>
      <c r="M3216" s="4">
        <f t="shared" si="105"/>
        <v>0.58409</v>
      </c>
    </row>
    <row r="3217" spans="1:13" ht="30.6" x14ac:dyDescent="0.25">
      <c r="A3217" s="2" t="s">
        <v>199</v>
      </c>
      <c r="B3217" s="2" t="s">
        <v>114</v>
      </c>
      <c r="C3217" s="3"/>
      <c r="D3217" s="3"/>
      <c r="E3217" s="3"/>
      <c r="F3217" s="3"/>
      <c r="G3217" s="3"/>
      <c r="H3217" s="3"/>
      <c r="I3217" s="3"/>
      <c r="J3217" s="3" t="str">
        <f t="shared" si="104"/>
        <v/>
      </c>
      <c r="K3217" s="3"/>
      <c r="L3217" s="3" t="str">
        <f t="array" ref="L3217">(IF(ISERROR(INDEX(Table34[Out-of-school children (%) - primary],MATCH(MAX(IF(Table34[Country]=B3217,Table34[Year],0)),IF(Table34[Country]=B3217,Table34[Year],"")))),"",INDEX(Table34[Out-of-school children (%) - primary],MATCH(MAX(IF(Table34[Country]=B3217,Table34[Year],0)),IF(Table34[Country]=B3217,Table34[Year],"")))*100))</f>
        <v/>
      </c>
      <c r="M3217" s="3" t="str">
        <f t="shared" si="105"/>
        <v/>
      </c>
    </row>
    <row r="3218" spans="1:13" ht="30.6" x14ac:dyDescent="0.25">
      <c r="A3218" s="2" t="s">
        <v>199</v>
      </c>
      <c r="B3218" s="2" t="s">
        <v>115</v>
      </c>
      <c r="C3218" s="4"/>
      <c r="D3218" s="4"/>
      <c r="E3218" s="4"/>
      <c r="F3218" s="4"/>
      <c r="G3218" s="4"/>
      <c r="H3218" s="4"/>
      <c r="I3218" s="4"/>
      <c r="J3218" s="4" t="str">
        <f t="shared" si="104"/>
        <v/>
      </c>
      <c r="K3218" s="4"/>
      <c r="L3218" s="4" t="str">
        <f t="array" ref="L3218">(IF(ISERROR(INDEX(Table34[Out-of-school children (%) - primary],MATCH(MAX(IF(Table34[Country]=B3218,Table34[Year],0)),IF(Table34[Country]=B3218,Table34[Year],"")))),"",INDEX(Table34[Out-of-school children (%) - primary],MATCH(MAX(IF(Table34[Country]=B3218,Table34[Year],0)),IF(Table34[Country]=B3218,Table34[Year],"")))*100))</f>
        <v/>
      </c>
      <c r="M3218" s="4" t="str">
        <f t="shared" si="105"/>
        <v/>
      </c>
    </row>
    <row r="3219" spans="1:13" ht="30.6" x14ac:dyDescent="0.25">
      <c r="A3219" s="2" t="s">
        <v>199</v>
      </c>
      <c r="B3219" s="2" t="s">
        <v>116</v>
      </c>
      <c r="C3219" s="3"/>
      <c r="D3219" s="3"/>
      <c r="E3219" s="3"/>
      <c r="F3219" s="3"/>
      <c r="G3219" s="3"/>
      <c r="H3219" s="3"/>
      <c r="I3219" s="3"/>
      <c r="J3219" s="3" t="str">
        <f t="shared" si="104"/>
        <v/>
      </c>
      <c r="K3219" s="3"/>
      <c r="L3219" s="3">
        <f t="array" ref="L3219">(IF(ISERROR(INDEX(Table34[Out-of-school children (%) - primary],MATCH(MAX(IF(Table34[Country]=B3219,Table34[Year],0)),IF(Table34[Country]=B3219,Table34[Year],"")))),"",INDEX(Table34[Out-of-school children (%) - primary],MATCH(MAX(IF(Table34[Country]=B3219,Table34[Year],0)),IF(Table34[Country]=B3219,Table34[Year],"")))*100))</f>
        <v>1.4753499999999999</v>
      </c>
      <c r="M3219" s="3">
        <f t="shared" si="105"/>
        <v>1.4753499999999999</v>
      </c>
    </row>
    <row r="3220" spans="1:13" ht="30.6" x14ac:dyDescent="0.25">
      <c r="A3220" s="2" t="s">
        <v>199</v>
      </c>
      <c r="B3220" s="2" t="s">
        <v>117</v>
      </c>
      <c r="C3220" s="4"/>
      <c r="D3220" s="4"/>
      <c r="E3220" s="4"/>
      <c r="F3220" s="6">
        <v>1.6538299999999999</v>
      </c>
      <c r="G3220" s="4"/>
      <c r="H3220" s="4"/>
      <c r="I3220" s="4"/>
      <c r="J3220" s="4">
        <f t="shared" si="104"/>
        <v>1.6538299999999999</v>
      </c>
      <c r="K3220" s="4"/>
      <c r="L3220" s="4">
        <f t="array" ref="L3220">(IF(ISERROR(INDEX(Table34[Out-of-school children (%) - primary],MATCH(MAX(IF(Table34[Country]=B3220,Table34[Year],0)),IF(Table34[Country]=B3220,Table34[Year],"")))),"",INDEX(Table34[Out-of-school children (%) - primary],MATCH(MAX(IF(Table34[Country]=B3220,Table34[Year],0)),IF(Table34[Country]=B3220,Table34[Year],"")))*100))</f>
        <v>0.26435999999999998</v>
      </c>
      <c r="M3220" s="4">
        <f t="shared" si="105"/>
        <v>1.6538299999999999</v>
      </c>
    </row>
    <row r="3221" spans="1:13" ht="30.6" x14ac:dyDescent="0.25">
      <c r="A3221" s="2" t="s">
        <v>199</v>
      </c>
      <c r="B3221" s="2" t="s">
        <v>118</v>
      </c>
      <c r="C3221" s="3"/>
      <c r="D3221" s="3"/>
      <c r="E3221" s="3"/>
      <c r="F3221" s="3"/>
      <c r="G3221" s="3"/>
      <c r="H3221" s="3"/>
      <c r="I3221" s="3"/>
      <c r="J3221" s="3" t="str">
        <f t="shared" si="104"/>
        <v/>
      </c>
      <c r="K3221" s="3"/>
      <c r="L3221" s="3" t="str">
        <f t="array" ref="L3221">(IF(ISERROR(INDEX(Table34[Out-of-school children (%) - primary],MATCH(MAX(IF(Table34[Country]=B3221,Table34[Year],0)),IF(Table34[Country]=B3221,Table34[Year],"")))),"",INDEX(Table34[Out-of-school children (%) - primary],MATCH(MAX(IF(Table34[Country]=B3221,Table34[Year],0)),IF(Table34[Country]=B3221,Table34[Year],"")))*100))</f>
        <v/>
      </c>
      <c r="M3221" s="3" t="str">
        <f t="shared" si="105"/>
        <v/>
      </c>
    </row>
    <row r="3222" spans="1:13" ht="30.6" x14ac:dyDescent="0.25">
      <c r="A3222" s="2" t="s">
        <v>199</v>
      </c>
      <c r="B3222" s="2" t="s">
        <v>119</v>
      </c>
      <c r="C3222" s="4"/>
      <c r="D3222" s="6">
        <v>23.03547</v>
      </c>
      <c r="E3222" s="4"/>
      <c r="F3222" s="4"/>
      <c r="G3222" s="4"/>
      <c r="H3222" s="4"/>
      <c r="I3222" s="4"/>
      <c r="J3222" s="4">
        <f t="shared" si="104"/>
        <v>23.03547</v>
      </c>
      <c r="K3222" s="4"/>
      <c r="L3222" s="4">
        <f t="array" ref="L3222">(IF(ISERROR(INDEX(Table34[Out-of-school children (%) - primary],MATCH(MAX(IF(Table34[Country]=B3222,Table34[Year],0)),IF(Table34[Country]=B3222,Table34[Year],"")))),"",INDEX(Table34[Out-of-school children (%) - primary],MATCH(MAX(IF(Table34[Country]=B3222,Table34[Year],0)),IF(Table34[Country]=B3222,Table34[Year],"")))*100))</f>
        <v>23.52965</v>
      </c>
      <c r="M3222" s="4">
        <f t="shared" si="105"/>
        <v>23.03547</v>
      </c>
    </row>
    <row r="3223" spans="1:13" ht="30.6" x14ac:dyDescent="0.25">
      <c r="A3223" s="2" t="s">
        <v>199</v>
      </c>
      <c r="B3223" s="2" t="s">
        <v>120</v>
      </c>
      <c r="C3223" s="3"/>
      <c r="D3223" s="3"/>
      <c r="E3223" s="3"/>
      <c r="F3223" s="3"/>
      <c r="G3223" s="3"/>
      <c r="H3223" s="3"/>
      <c r="I3223" s="3"/>
      <c r="J3223" s="3" t="str">
        <f t="shared" si="104"/>
        <v/>
      </c>
      <c r="K3223" s="3"/>
      <c r="L3223" s="3" t="str">
        <f t="array" ref="L3223">(IF(ISERROR(INDEX(Table34[Out-of-school children (%) - primary],MATCH(MAX(IF(Table34[Country]=B3223,Table34[Year],0)),IF(Table34[Country]=B3223,Table34[Year],"")))),"",INDEX(Table34[Out-of-school children (%) - primary],MATCH(MAX(IF(Table34[Country]=B3223,Table34[Year],0)),IF(Table34[Country]=B3223,Table34[Year],"")))*100))</f>
        <v/>
      </c>
      <c r="M3223" s="3" t="str">
        <f t="shared" si="105"/>
        <v/>
      </c>
    </row>
    <row r="3224" spans="1:13" ht="30.6" x14ac:dyDescent="0.25">
      <c r="A3224" s="2" t="s">
        <v>199</v>
      </c>
      <c r="B3224" s="2" t="s">
        <v>121</v>
      </c>
      <c r="C3224" s="4"/>
      <c r="D3224" s="4"/>
      <c r="E3224" s="4"/>
      <c r="F3224" s="6">
        <v>5.4308800000000002</v>
      </c>
      <c r="G3224" s="4"/>
      <c r="H3224" s="4"/>
      <c r="I3224" s="4"/>
      <c r="J3224" s="4">
        <f t="shared" si="104"/>
        <v>5.4308800000000002</v>
      </c>
      <c r="K3224" s="4"/>
      <c r="L3224" s="4">
        <f t="array" ref="L3224">(IF(ISERROR(INDEX(Table34[Out-of-school children (%) - primary],MATCH(MAX(IF(Table34[Country]=B3224,Table34[Year],0)),IF(Table34[Country]=B3224,Table34[Year],"")))),"",INDEX(Table34[Out-of-school children (%) - primary],MATCH(MAX(IF(Table34[Country]=B3224,Table34[Year],0)),IF(Table34[Country]=B3224,Table34[Year],"")))*100))</f>
        <v>3.9021800000000004</v>
      </c>
      <c r="M3224" s="4">
        <f t="shared" si="105"/>
        <v>5.4308800000000002</v>
      </c>
    </row>
    <row r="3225" spans="1:13" ht="30.6" x14ac:dyDescent="0.25">
      <c r="A3225" s="2" t="s">
        <v>199</v>
      </c>
      <c r="B3225" s="2" t="s">
        <v>122</v>
      </c>
      <c r="C3225" s="3"/>
      <c r="D3225" s="3"/>
      <c r="E3225" s="3"/>
      <c r="F3225" s="3"/>
      <c r="G3225" s="3"/>
      <c r="H3225" s="3"/>
      <c r="I3225" s="3"/>
      <c r="J3225" s="3" t="str">
        <f t="shared" si="104"/>
        <v/>
      </c>
      <c r="K3225" s="3"/>
      <c r="L3225" s="3" t="str">
        <f t="array" ref="L3225">(IF(ISERROR(INDEX(Table34[Out-of-school children (%) - primary],MATCH(MAX(IF(Table34[Country]=B3225,Table34[Year],0)),IF(Table34[Country]=B3225,Table34[Year],"")))),"",INDEX(Table34[Out-of-school children (%) - primary],MATCH(MAX(IF(Table34[Country]=B3225,Table34[Year],0)),IF(Table34[Country]=B3225,Table34[Year],"")))*100))</f>
        <v/>
      </c>
      <c r="M3225" s="3" t="str">
        <f t="shared" si="105"/>
        <v/>
      </c>
    </row>
    <row r="3226" spans="1:13" ht="30.6" x14ac:dyDescent="0.25">
      <c r="A3226" s="2" t="s">
        <v>199</v>
      </c>
      <c r="B3226" s="2" t="s">
        <v>123</v>
      </c>
      <c r="C3226" s="4"/>
      <c r="D3226" s="6">
        <v>10.92545</v>
      </c>
      <c r="E3226" s="4"/>
      <c r="F3226" s="4"/>
      <c r="G3226" s="4"/>
      <c r="H3226" s="4"/>
      <c r="I3226" s="4"/>
      <c r="J3226" s="4">
        <f t="shared" si="104"/>
        <v>10.92545</v>
      </c>
      <c r="K3226" s="4"/>
      <c r="L3226" s="4">
        <f t="array" ref="L3226">(IF(ISERROR(INDEX(Table34[Out-of-school children (%) - primary],MATCH(MAX(IF(Table34[Country]=B3226,Table34[Year],0)),IF(Table34[Country]=B3226,Table34[Year],"")))),"",INDEX(Table34[Out-of-school children (%) - primary],MATCH(MAX(IF(Table34[Country]=B3226,Table34[Year],0)),IF(Table34[Country]=B3226,Table34[Year],"")))*100))</f>
        <v>6.2366900000000003</v>
      </c>
      <c r="M3226" s="4">
        <f t="shared" si="105"/>
        <v>10.92545</v>
      </c>
    </row>
    <row r="3227" spans="1:13" ht="30.6" x14ac:dyDescent="0.25">
      <c r="A3227" s="2" t="s">
        <v>199</v>
      </c>
      <c r="B3227" s="2" t="s">
        <v>124</v>
      </c>
      <c r="C3227" s="3"/>
      <c r="D3227" s="3"/>
      <c r="E3227" s="3"/>
      <c r="F3227" s="3"/>
      <c r="G3227" s="3"/>
      <c r="H3227" s="3"/>
      <c r="I3227" s="3"/>
      <c r="J3227" s="3" t="str">
        <f t="shared" si="104"/>
        <v/>
      </c>
      <c r="K3227" s="3"/>
      <c r="L3227" s="3" t="str">
        <f t="array" ref="L3227">(IF(ISBLANK(INDEX(Table34[Out-of-school children (%) - primary],MATCH(MAX(IF(Table34[Country]=B3227,Table34[Year],0)),IF(Table34[Country]=B3227,Table34[Year],"")))),"",INDEX(Table34[Out-of-school children (%) - primary],MATCH(MAX(IF(Table34[Country]=B3227,Table34[Year],0)),IF(Table34[Country]=B3227,Table34[Year],"")))*100))</f>
        <v/>
      </c>
      <c r="M3227" s="3" t="str">
        <f t="shared" si="105"/>
        <v/>
      </c>
    </row>
    <row r="3228" spans="1:13" ht="30.6" x14ac:dyDescent="0.25">
      <c r="A3228" s="2" t="s">
        <v>199</v>
      </c>
      <c r="B3228" s="2" t="s">
        <v>125</v>
      </c>
      <c r="C3228" s="4"/>
      <c r="D3228" s="4"/>
      <c r="E3228" s="4"/>
      <c r="F3228" s="4"/>
      <c r="G3228" s="4"/>
      <c r="H3228" s="4"/>
      <c r="I3228" s="4"/>
      <c r="J3228" s="4" t="str">
        <f t="shared" si="104"/>
        <v/>
      </c>
      <c r="K3228" s="4"/>
      <c r="L3228" s="4" t="str">
        <f t="array" ref="L3228">(IF(ISERROR(INDEX(Table34[Out-of-school children (%) - primary],MATCH(MAX(IF(Table34[Country]=B3228,Table34[Year],0)),IF(Table34[Country]=B3228,Table34[Year],"")))),"",INDEX(Table34[Out-of-school children (%) - primary],MATCH(MAX(IF(Table34[Country]=B3228,Table34[Year],0)),IF(Table34[Country]=B3228,Table34[Year],"")))*100))</f>
        <v/>
      </c>
      <c r="M3228" s="4" t="str">
        <f t="shared" si="105"/>
        <v/>
      </c>
    </row>
    <row r="3229" spans="1:13" ht="30.6" x14ac:dyDescent="0.25">
      <c r="A3229" s="2" t="s">
        <v>199</v>
      </c>
      <c r="B3229" s="2" t="s">
        <v>126</v>
      </c>
      <c r="C3229" s="3"/>
      <c r="D3229" s="3"/>
      <c r="E3229" s="3"/>
      <c r="F3229" s="3"/>
      <c r="G3229" s="3"/>
      <c r="H3229" s="3"/>
      <c r="I3229" s="3"/>
      <c r="J3229" s="3" t="str">
        <f t="shared" si="104"/>
        <v/>
      </c>
      <c r="K3229" s="3"/>
      <c r="L3229" s="3" t="str">
        <f t="array" ref="L3229">(IF(ISERROR(INDEX(Table34[Out-of-school children (%) - primary],MATCH(MAX(IF(Table34[Country]=B3229,Table34[Year],0)),IF(Table34[Country]=B3229,Table34[Year],"")))),"",INDEX(Table34[Out-of-school children (%) - primary],MATCH(MAX(IF(Table34[Country]=B3229,Table34[Year],0)),IF(Table34[Country]=B3229,Table34[Year],"")))*100))</f>
        <v/>
      </c>
      <c r="M3229" s="3" t="str">
        <f t="shared" si="105"/>
        <v/>
      </c>
    </row>
    <row r="3230" spans="1:13" ht="30.6" x14ac:dyDescent="0.25">
      <c r="A3230" s="2" t="s">
        <v>199</v>
      </c>
      <c r="B3230" s="2" t="s">
        <v>127</v>
      </c>
      <c r="C3230" s="4"/>
      <c r="D3230" s="4"/>
      <c r="E3230" s="6">
        <v>53.942120000000003</v>
      </c>
      <c r="F3230" s="4"/>
      <c r="G3230" s="4"/>
      <c r="H3230" s="4"/>
      <c r="I3230" s="4"/>
      <c r="J3230" s="4">
        <f t="shared" si="104"/>
        <v>53.942120000000003</v>
      </c>
      <c r="K3230" s="4"/>
      <c r="L3230" s="4">
        <f t="array" ref="L3230">(IF(ISERROR(INDEX(Table34[Out-of-school children (%) - primary],MATCH(MAX(IF(Table34[Country]=B3230,Table34[Year],0)),IF(Table34[Country]=B3230,Table34[Year],"")))),"",INDEX(Table34[Out-of-school children (%) - primary],MATCH(MAX(IF(Table34[Country]=B3230,Table34[Year],0)),IF(Table34[Country]=B3230,Table34[Year],"")))*100))</f>
        <v>54.018299999999996</v>
      </c>
      <c r="M3230" s="4">
        <f t="shared" si="105"/>
        <v>53.942120000000003</v>
      </c>
    </row>
    <row r="3231" spans="1:13" ht="30.6" x14ac:dyDescent="0.25">
      <c r="A3231" s="2" t="s">
        <v>199</v>
      </c>
      <c r="B3231" s="2" t="s">
        <v>128</v>
      </c>
      <c r="C3231" s="3"/>
      <c r="D3231" s="5">
        <v>32.305860000000003</v>
      </c>
      <c r="E3231" s="3"/>
      <c r="F3231" s="5">
        <v>33.349899999999998</v>
      </c>
      <c r="G3231" s="3"/>
      <c r="H3231" s="3"/>
      <c r="I3231" s="3"/>
      <c r="J3231" s="3">
        <f t="shared" si="104"/>
        <v>33.349899999999998</v>
      </c>
      <c r="K3231" s="3"/>
      <c r="L3231" s="3">
        <f t="array" ref="L3231">(IF(ISERROR(INDEX(Table34[Out-of-school children (%) - primary],MATCH(MAX(IF(Table34[Country]=B3231,Table34[Year],0)),IF(Table34[Country]=B3231,Table34[Year],"")))),"",INDEX(Table34[Out-of-school children (%) - primary],MATCH(MAX(IF(Table34[Country]=B3231,Table34[Year],0)),IF(Table34[Country]=B3231,Table34[Year],"")))*100))</f>
        <v>30.973420000000001</v>
      </c>
      <c r="M3231" s="3">
        <f t="shared" si="105"/>
        <v>33.349899999999998</v>
      </c>
    </row>
    <row r="3232" spans="1:13" ht="30.6" x14ac:dyDescent="0.25">
      <c r="A3232" s="2" t="s">
        <v>199</v>
      </c>
      <c r="B3232" s="2" t="s">
        <v>129</v>
      </c>
      <c r="C3232" s="4"/>
      <c r="D3232" s="4"/>
      <c r="E3232" s="4"/>
      <c r="F3232" s="4"/>
      <c r="G3232" s="4"/>
      <c r="H3232" s="4"/>
      <c r="I3232" s="4"/>
      <c r="J3232" s="4" t="str">
        <f t="shared" si="104"/>
        <v/>
      </c>
      <c r="K3232" s="4"/>
      <c r="L3232" s="4" t="str">
        <f t="array" ref="L3232">(IF(ISBLANK(INDEX(Table34[Out-of-school children (%) - primary],MATCH(MAX(IF(Table34[Country]=B3232,Table34[Year],0)),IF(Table34[Country]=B3232,Table34[Year],"")))),"",INDEX(Table34[Out-of-school children (%) - primary],MATCH(MAX(IF(Table34[Country]=B3232,Table34[Year],0)),IF(Table34[Country]=B3232,Table34[Year],"")))*100))</f>
        <v/>
      </c>
      <c r="M3232" s="4" t="str">
        <f t="shared" si="105"/>
        <v/>
      </c>
    </row>
    <row r="3233" spans="1:13" ht="30.6" x14ac:dyDescent="0.25">
      <c r="A3233" s="2" t="s">
        <v>199</v>
      </c>
      <c r="B3233" s="2" t="s">
        <v>130</v>
      </c>
      <c r="C3233" s="3"/>
      <c r="D3233" s="3"/>
      <c r="E3233" s="3"/>
      <c r="F3233" s="3"/>
      <c r="G3233" s="3"/>
      <c r="H3233" s="3"/>
      <c r="I3233" s="3"/>
      <c r="J3233" s="3" t="str">
        <f t="shared" si="104"/>
        <v/>
      </c>
      <c r="K3233" s="3"/>
      <c r="L3233" s="3" t="str">
        <f t="array" ref="L3233">(IF(ISERROR(INDEX(Table34[Out-of-school children (%) - primary],MATCH(MAX(IF(Table34[Country]=B3233,Table34[Year],0)),IF(Table34[Country]=B3233,Table34[Year],"")))),"",INDEX(Table34[Out-of-school children (%) - primary],MATCH(MAX(IF(Table34[Country]=B3233,Table34[Year],0)),IF(Table34[Country]=B3233,Table34[Year],"")))*100))</f>
        <v/>
      </c>
      <c r="M3233" s="3" t="str">
        <f t="shared" si="105"/>
        <v/>
      </c>
    </row>
    <row r="3234" spans="1:13" ht="30.6" x14ac:dyDescent="0.25">
      <c r="A3234" s="2" t="s">
        <v>199</v>
      </c>
      <c r="B3234" s="2" t="s">
        <v>131</v>
      </c>
      <c r="C3234" s="4"/>
      <c r="D3234" s="4"/>
      <c r="E3234" s="6">
        <v>40.156570000000002</v>
      </c>
      <c r="F3234" s="4"/>
      <c r="G3234" s="4"/>
      <c r="H3234" s="4"/>
      <c r="I3234" s="4"/>
      <c r="J3234" s="4">
        <f t="shared" si="104"/>
        <v>40.156570000000002</v>
      </c>
      <c r="K3234" s="4"/>
      <c r="L3234" s="4">
        <f t="array" ref="L3234">(IF(ISERROR(INDEX(Table34[Out-of-school children (%) - primary],MATCH(MAX(IF(Table34[Country]=B3234,Table34[Year],0)),IF(Table34[Country]=B3234,Table34[Year],"")))),"",INDEX(Table34[Out-of-school children (%) - primary],MATCH(MAX(IF(Table34[Country]=B3234,Table34[Year],0)),IF(Table34[Country]=B3234,Table34[Year],"")))*100))</f>
        <v>30.154710000000001</v>
      </c>
      <c r="M3234" s="4">
        <f t="shared" si="105"/>
        <v>40.156570000000002</v>
      </c>
    </row>
    <row r="3235" spans="1:13" ht="30.6" x14ac:dyDescent="0.25">
      <c r="A3235" s="2" t="s">
        <v>199</v>
      </c>
      <c r="B3235" s="2" t="s">
        <v>132</v>
      </c>
      <c r="C3235" s="3"/>
      <c r="D3235" s="3"/>
      <c r="E3235" s="3"/>
      <c r="F3235" s="3"/>
      <c r="G3235" s="3"/>
      <c r="H3235" s="3"/>
      <c r="I3235" s="3"/>
      <c r="J3235" s="3" t="str">
        <f t="shared" si="104"/>
        <v/>
      </c>
      <c r="K3235" s="3"/>
      <c r="L3235" s="3" t="str">
        <f t="array" ref="L3235">(IF(ISERROR(INDEX(Table34[Out-of-school children (%) - primary],MATCH(MAX(IF(Table34[Country]=B3235,Table34[Year],0)),IF(Table34[Country]=B3235,Table34[Year],"")))),"",INDEX(Table34[Out-of-school children (%) - primary],MATCH(MAX(IF(Table34[Country]=B3235,Table34[Year],0)),IF(Table34[Country]=B3235,Table34[Year],"")))*100))</f>
        <v/>
      </c>
      <c r="M3235" s="3" t="str">
        <f t="shared" si="105"/>
        <v/>
      </c>
    </row>
    <row r="3236" spans="1:13" ht="30.6" x14ac:dyDescent="0.25">
      <c r="A3236" s="2" t="s">
        <v>199</v>
      </c>
      <c r="B3236" s="2" t="s">
        <v>133</v>
      </c>
      <c r="C3236" s="4"/>
      <c r="D3236" s="4"/>
      <c r="E3236" s="4"/>
      <c r="F3236" s="4"/>
      <c r="G3236" s="6">
        <v>1.1522699999999999</v>
      </c>
      <c r="H3236" s="4"/>
      <c r="I3236" s="4"/>
      <c r="J3236" s="4">
        <f t="shared" si="104"/>
        <v>1.1522699999999999</v>
      </c>
      <c r="K3236" s="4"/>
      <c r="L3236" s="4">
        <f t="array" ref="L3236">(IF(ISERROR(INDEX(Table34[Out-of-school children (%) - primary],MATCH(MAX(IF(Table34[Country]=B3236,Table34[Year],0)),IF(Table34[Country]=B3236,Table34[Year],"")))),"",INDEX(Table34[Out-of-school children (%) - primary],MATCH(MAX(IF(Table34[Country]=B3236,Table34[Year],0)),IF(Table34[Country]=B3236,Table34[Year],"")))*100))</f>
        <v>0.39490000000000003</v>
      </c>
      <c r="M3236" s="4">
        <f t="shared" si="105"/>
        <v>1.1522699999999999</v>
      </c>
    </row>
    <row r="3237" spans="1:13" ht="30.6" x14ac:dyDescent="0.25">
      <c r="A3237" s="2" t="s">
        <v>199</v>
      </c>
      <c r="B3237" s="2" t="s">
        <v>134</v>
      </c>
      <c r="C3237" s="3"/>
      <c r="D3237" s="3"/>
      <c r="E3237" s="3"/>
      <c r="F3237" s="3"/>
      <c r="G3237" s="3"/>
      <c r="H3237" s="3"/>
      <c r="I3237" s="3"/>
      <c r="J3237" s="3" t="str">
        <f t="shared" si="104"/>
        <v/>
      </c>
      <c r="K3237" s="3"/>
      <c r="L3237" s="3">
        <f t="array" ref="L3237">(IF(ISERROR(INDEX(Table34[Out-of-school children (%) - primary],MATCH(MAX(IF(Table34[Country]=B3237,Table34[Year],0)),IF(Table34[Country]=B3237,Table34[Year],"")))),"",INDEX(Table34[Out-of-school children (%) - primary],MATCH(MAX(IF(Table34[Country]=B3237,Table34[Year],0)),IF(Table34[Country]=B3237,Table34[Year],"")))*100))</f>
        <v>0.92571000000000003</v>
      </c>
      <c r="M3237" s="3">
        <f t="shared" si="105"/>
        <v>0.92571000000000003</v>
      </c>
    </row>
    <row r="3238" spans="1:13" ht="30.6" x14ac:dyDescent="0.25">
      <c r="A3238" s="2" t="s">
        <v>199</v>
      </c>
      <c r="B3238" s="2" t="s">
        <v>135</v>
      </c>
      <c r="C3238" s="4"/>
      <c r="D3238" s="4"/>
      <c r="E3238" s="4"/>
      <c r="F3238" s="4"/>
      <c r="G3238" s="4"/>
      <c r="H3238" s="4"/>
      <c r="I3238" s="4"/>
      <c r="J3238" s="4" t="str">
        <f t="shared" si="104"/>
        <v/>
      </c>
      <c r="K3238" s="4"/>
      <c r="L3238" s="4" t="str">
        <f t="array" ref="L3238">(IF(ISERROR(INDEX(Table34[Out-of-school children (%) - primary],MATCH(MAX(IF(Table34[Country]=B3238,Table34[Year],0)),IF(Table34[Country]=B3238,Table34[Year],"")))),"",INDEX(Table34[Out-of-school children (%) - primary],MATCH(MAX(IF(Table34[Country]=B3238,Table34[Year],0)),IF(Table34[Country]=B3238,Table34[Year],"")))*100))</f>
        <v/>
      </c>
      <c r="M3238" s="4" t="str">
        <f t="shared" si="105"/>
        <v/>
      </c>
    </row>
    <row r="3239" spans="1:13" ht="30.6" x14ac:dyDescent="0.25">
      <c r="A3239" s="2" t="s">
        <v>199</v>
      </c>
      <c r="B3239" s="2" t="s">
        <v>136</v>
      </c>
      <c r="C3239" s="3"/>
      <c r="D3239" s="3"/>
      <c r="E3239" s="3"/>
      <c r="F3239" s="3"/>
      <c r="G3239" s="3"/>
      <c r="H3239" s="3"/>
      <c r="I3239" s="3"/>
      <c r="J3239" s="3" t="str">
        <f t="shared" si="104"/>
        <v/>
      </c>
      <c r="K3239" s="3"/>
      <c r="L3239" s="3" t="str">
        <f t="array" ref="L3239">(IF(ISERROR(INDEX(Table34[Out-of-school children (%) - primary],MATCH(MAX(IF(Table34[Country]=B3239,Table34[Year],0)),IF(Table34[Country]=B3239,Table34[Year],"")))),"",INDEX(Table34[Out-of-school children (%) - primary],MATCH(MAX(IF(Table34[Country]=B3239,Table34[Year],0)),IF(Table34[Country]=B3239,Table34[Year],"")))*100))</f>
        <v/>
      </c>
      <c r="M3239" s="3" t="str">
        <f t="shared" si="105"/>
        <v/>
      </c>
    </row>
    <row r="3240" spans="1:13" ht="30.6" x14ac:dyDescent="0.25">
      <c r="A3240" s="2" t="s">
        <v>199</v>
      </c>
      <c r="B3240" s="2" t="s">
        <v>137</v>
      </c>
      <c r="C3240" s="4"/>
      <c r="D3240" s="4"/>
      <c r="E3240" s="4"/>
      <c r="F3240" s="4"/>
      <c r="G3240" s="4"/>
      <c r="H3240" s="4"/>
      <c r="I3240" s="4"/>
      <c r="J3240" s="4" t="str">
        <f t="shared" si="104"/>
        <v/>
      </c>
      <c r="K3240" s="4"/>
      <c r="L3240" s="4">
        <f t="array" ref="L3240">(IF(ISERROR(INDEX(Table34[Out-of-school children (%) - primary],MATCH(MAX(IF(Table34[Country]=B3240,Table34[Year],0)),IF(Table34[Country]=B3240,Table34[Year],"")))),"",INDEX(Table34[Out-of-school children (%) - primary],MATCH(MAX(IF(Table34[Country]=B3240,Table34[Year],0)),IF(Table34[Country]=B3240,Table34[Year],"")))*100))</f>
        <v>2.7524699999999998</v>
      </c>
      <c r="M3240" s="4">
        <f t="shared" si="105"/>
        <v>2.7524699999999998</v>
      </c>
    </row>
    <row r="3241" spans="1:13" ht="30.6" x14ac:dyDescent="0.25">
      <c r="A3241" s="2" t="s">
        <v>199</v>
      </c>
      <c r="B3241" s="2" t="s">
        <v>138</v>
      </c>
      <c r="C3241" s="3"/>
      <c r="D3241" s="3"/>
      <c r="E3241" s="3"/>
      <c r="F3241" s="3"/>
      <c r="G3241" s="3"/>
      <c r="H3241" s="3"/>
      <c r="I3241" s="3"/>
      <c r="J3241" s="3" t="str">
        <f t="shared" si="104"/>
        <v/>
      </c>
      <c r="K3241" s="3"/>
      <c r="L3241" s="3" t="str">
        <f t="array" ref="L3241">(IF(ISBLANK(INDEX(Table34[Out-of-school children (%) - primary],MATCH(MAX(IF(Table34[Country]=B3241,Table34[Year],0)),IF(Table34[Country]=B3241,Table34[Year],"")))),"",INDEX(Table34[Out-of-school children (%) - primary],MATCH(MAX(IF(Table34[Country]=B3241,Table34[Year],0)),IF(Table34[Country]=B3241,Table34[Year],"")))*100))</f>
        <v/>
      </c>
      <c r="M3241" s="3" t="str">
        <f t="shared" si="105"/>
        <v/>
      </c>
    </row>
    <row r="3242" spans="1:13" ht="30.6" x14ac:dyDescent="0.25">
      <c r="A3242" s="2" t="s">
        <v>199</v>
      </c>
      <c r="B3242" s="2" t="s">
        <v>139</v>
      </c>
      <c r="C3242" s="4"/>
      <c r="D3242" s="4"/>
      <c r="E3242" s="4"/>
      <c r="F3242" s="4"/>
      <c r="G3242" s="4"/>
      <c r="H3242" s="4"/>
      <c r="I3242" s="4"/>
      <c r="J3242" s="4" t="str">
        <f t="shared" si="104"/>
        <v/>
      </c>
      <c r="K3242" s="4"/>
      <c r="L3242" s="4" t="str">
        <f t="array" ref="L3242">(IF(ISBLANK(INDEX(Table34[Out-of-school children (%) - primary],MATCH(MAX(IF(Table34[Country]=B3242,Table34[Year],0)),IF(Table34[Country]=B3242,Table34[Year],"")))),"",INDEX(Table34[Out-of-school children (%) - primary],MATCH(MAX(IF(Table34[Country]=B3242,Table34[Year],0)),IF(Table34[Country]=B3242,Table34[Year],"")))*100))</f>
        <v/>
      </c>
      <c r="M3242" s="4" t="str">
        <f t="shared" si="105"/>
        <v/>
      </c>
    </row>
    <row r="3243" spans="1:13" ht="30.6" x14ac:dyDescent="0.25">
      <c r="A3243" s="2" t="s">
        <v>199</v>
      </c>
      <c r="B3243" s="2" t="s">
        <v>140</v>
      </c>
      <c r="C3243" s="3"/>
      <c r="D3243" s="3"/>
      <c r="E3243" s="3"/>
      <c r="F3243" s="3"/>
      <c r="G3243" s="3"/>
      <c r="H3243" s="3"/>
      <c r="I3243" s="3"/>
      <c r="J3243" s="3" t="str">
        <f t="shared" si="104"/>
        <v/>
      </c>
      <c r="K3243" s="3"/>
      <c r="L3243" s="3" t="str">
        <f t="array" ref="L3243">(IF(ISBLANK(INDEX(Table34[Out-of-school children (%) - primary],MATCH(MAX(IF(Table34[Country]=B3243,Table34[Year],0)),IF(Table34[Country]=B3243,Table34[Year],"")))),"",INDEX(Table34[Out-of-school children (%) - primary],MATCH(MAX(IF(Table34[Country]=B3243,Table34[Year],0)),IF(Table34[Country]=B3243,Table34[Year],"")))*100))</f>
        <v/>
      </c>
      <c r="M3243" s="3" t="str">
        <f t="shared" si="105"/>
        <v/>
      </c>
    </row>
    <row r="3244" spans="1:13" ht="30.6" x14ac:dyDescent="0.25">
      <c r="A3244" s="2" t="s">
        <v>199</v>
      </c>
      <c r="B3244" s="2" t="s">
        <v>141</v>
      </c>
      <c r="C3244" s="4"/>
      <c r="D3244" s="4"/>
      <c r="E3244" s="4"/>
      <c r="F3244" s="4"/>
      <c r="G3244" s="4"/>
      <c r="H3244" s="4"/>
      <c r="I3244" s="4"/>
      <c r="J3244" s="4" t="str">
        <f t="shared" si="104"/>
        <v/>
      </c>
      <c r="K3244" s="4"/>
      <c r="L3244" s="4" t="str">
        <f t="array" ref="L3244">(IF(ISERROR(INDEX(Table34[Out-of-school children (%) - primary],MATCH(MAX(IF(Table34[Country]=B3244,Table34[Year],0)),IF(Table34[Country]=B3244,Table34[Year],"")))),"",INDEX(Table34[Out-of-school children (%) - primary],MATCH(MAX(IF(Table34[Country]=B3244,Table34[Year],0)),IF(Table34[Country]=B3244,Table34[Year],"")))*100))</f>
        <v/>
      </c>
      <c r="M3244" s="4" t="str">
        <f t="shared" si="105"/>
        <v/>
      </c>
    </row>
    <row r="3245" spans="1:13" ht="30.6" x14ac:dyDescent="0.25">
      <c r="A3245" s="2" t="s">
        <v>199</v>
      </c>
      <c r="B3245" s="2" t="s">
        <v>142</v>
      </c>
      <c r="C3245" s="3"/>
      <c r="D3245" s="3"/>
      <c r="E3245" s="3"/>
      <c r="F3245" s="3"/>
      <c r="G3245" s="3"/>
      <c r="H3245" s="3"/>
      <c r="I3245" s="3"/>
      <c r="J3245" s="3" t="str">
        <f t="shared" si="104"/>
        <v/>
      </c>
      <c r="K3245" s="3"/>
      <c r="L3245" s="3" t="str">
        <f t="array" ref="L3245">(IF(ISERROR(INDEX(Table34[Out-of-school children (%) - primary],MATCH(MAX(IF(Table34[Country]=B3245,Table34[Year],0)),IF(Table34[Country]=B3245,Table34[Year],"")))),"",INDEX(Table34[Out-of-school children (%) - primary],MATCH(MAX(IF(Table34[Country]=B3245,Table34[Year],0)),IF(Table34[Country]=B3245,Table34[Year],"")))*100))</f>
        <v/>
      </c>
      <c r="M3245" s="3" t="str">
        <f t="shared" si="105"/>
        <v/>
      </c>
    </row>
    <row r="3246" spans="1:13" ht="30.6" x14ac:dyDescent="0.25">
      <c r="A3246" s="2" t="s">
        <v>199</v>
      </c>
      <c r="B3246" s="2" t="s">
        <v>143</v>
      </c>
      <c r="C3246" s="4"/>
      <c r="D3246" s="4"/>
      <c r="E3246" s="4"/>
      <c r="F3246" s="4"/>
      <c r="G3246" s="4"/>
      <c r="H3246" s="4"/>
      <c r="I3246" s="4"/>
      <c r="J3246" s="4" t="str">
        <f t="shared" si="104"/>
        <v/>
      </c>
      <c r="K3246" s="4"/>
      <c r="L3246" s="4">
        <f t="array" ref="L3246">(IF(ISERROR(INDEX(Table34[Out-of-school children (%) - primary],MATCH(MAX(IF(Table34[Country]=B3246,Table34[Year],0)),IF(Table34[Country]=B3246,Table34[Year],"")))),"",INDEX(Table34[Out-of-school children (%) - primary],MATCH(MAX(IF(Table34[Country]=B3246,Table34[Year],0)),IF(Table34[Country]=B3246,Table34[Year],"")))*100))</f>
        <v>0.8869800000000001</v>
      </c>
      <c r="M3246" s="4">
        <f t="shared" si="105"/>
        <v>0.8869800000000001</v>
      </c>
    </row>
    <row r="3247" spans="1:13" ht="30.6" x14ac:dyDescent="0.25">
      <c r="A3247" s="2" t="s">
        <v>199</v>
      </c>
      <c r="B3247" s="2" t="s">
        <v>144</v>
      </c>
      <c r="C3247" s="3"/>
      <c r="D3247" s="3"/>
      <c r="E3247" s="3"/>
      <c r="F3247" s="3"/>
      <c r="G3247" s="3"/>
      <c r="H3247" s="3"/>
      <c r="I3247" s="3"/>
      <c r="J3247" s="3" t="str">
        <f t="shared" si="104"/>
        <v/>
      </c>
      <c r="K3247" s="3"/>
      <c r="L3247" s="3" t="str">
        <f t="array" ref="L3247">(IF(ISBLANK(INDEX(Table34[Out-of-school children (%) - primary],MATCH(MAX(IF(Table34[Country]=B3247,Table34[Year],0)),IF(Table34[Country]=B3247,Table34[Year],"")))),"",INDEX(Table34[Out-of-school children (%) - primary],MATCH(MAX(IF(Table34[Country]=B3247,Table34[Year],0)),IF(Table34[Country]=B3247,Table34[Year],"")))*100))</f>
        <v/>
      </c>
      <c r="M3247" s="3" t="str">
        <f t="shared" si="105"/>
        <v/>
      </c>
    </row>
    <row r="3248" spans="1:13" ht="20.399999999999999" x14ac:dyDescent="0.25">
      <c r="A3248" s="2" t="s">
        <v>209</v>
      </c>
      <c r="B3248" s="2" t="s">
        <v>187</v>
      </c>
      <c r="C3248" s="4"/>
      <c r="D3248" s="4"/>
      <c r="E3248" s="4"/>
      <c r="F3248" s="4"/>
      <c r="G3248" s="4"/>
      <c r="H3248" s="4"/>
      <c r="I3248" s="4"/>
      <c r="J3248" s="4" t="str">
        <f t="shared" si="104"/>
        <v/>
      </c>
      <c r="K3248" s="4"/>
      <c r="L3248" s="4">
        <f t="array" ref="L3248">(IF(ISERROR(INDEX(Table34[Lower secondary completion rate (%)],MATCH(MAX(IF(Table34[Country]=B3248,Table34[Year],0)),IF(Table34[Country]=B3248,Table34[Year],"")))),"",INDEX(Table34[Lower secondary completion rate (%)],MATCH(MAX(IF(Table34[Country]=B3248,Table34[Year],0)),IF(Table34[Country]=B3248,Table34[Year],"")))*100))</f>
        <v>100</v>
      </c>
      <c r="M3248" s="4">
        <f t="shared" si="105"/>
        <v>100</v>
      </c>
    </row>
    <row r="3249" spans="1:13" ht="30.6" x14ac:dyDescent="0.25">
      <c r="A3249" s="2" t="s">
        <v>199</v>
      </c>
      <c r="B3249" s="2" t="s">
        <v>146</v>
      </c>
      <c r="C3249" s="5">
        <v>6.0587</v>
      </c>
      <c r="D3249" s="3"/>
      <c r="E3249" s="3"/>
      <c r="F3249" s="3"/>
      <c r="G3249" s="3"/>
      <c r="H3249" s="5">
        <v>4.5767300000000004</v>
      </c>
      <c r="I3249" s="3"/>
      <c r="J3249" s="3">
        <f t="shared" si="104"/>
        <v>4.5767300000000004</v>
      </c>
      <c r="K3249" s="3"/>
      <c r="L3249" s="3">
        <f t="array" ref="L3249">(IF(ISERROR(INDEX(Table34[Out-of-school children (%) - primary],MATCH(MAX(IF(Table34[Country]=B3249,Table34[Year],0)),IF(Table34[Country]=B3249,Table34[Year],"")))),"",INDEX(Table34[Out-of-school children (%) - primary],MATCH(MAX(IF(Table34[Country]=B3249,Table34[Year],0)),IF(Table34[Country]=B3249,Table34[Year],"")))*100))</f>
        <v>9.0078500000000012</v>
      </c>
      <c r="M3249" s="3">
        <f t="shared" si="105"/>
        <v>4.5767300000000004</v>
      </c>
    </row>
    <row r="3250" spans="1:13" ht="30.6" x14ac:dyDescent="0.25">
      <c r="A3250" s="2" t="s">
        <v>199</v>
      </c>
      <c r="B3250" s="2" t="s">
        <v>147</v>
      </c>
      <c r="C3250" s="4"/>
      <c r="D3250" s="4"/>
      <c r="E3250" s="4"/>
      <c r="F3250" s="4"/>
      <c r="G3250" s="4"/>
      <c r="H3250" s="4"/>
      <c r="I3250" s="4"/>
      <c r="J3250" s="4" t="str">
        <f t="shared" ref="J3250:J3313" si="106">IFERROR(LOOKUP(2,1/(C3250:I3250&lt;&gt;""),C3250:I3250),"")</f>
        <v/>
      </c>
      <c r="K3250" s="4"/>
      <c r="L3250" s="4" t="str">
        <f t="array" ref="L3250">(IF(ISERROR(INDEX(Table34[Out-of-school children (%) - primary],MATCH(MAX(IF(Table34[Country]=B3250,Table34[Year],0)),IF(Table34[Country]=B3250,Table34[Year],"")))),"",INDEX(Table34[Out-of-school children (%) - primary],MATCH(MAX(IF(Table34[Country]=B3250,Table34[Year],0)),IF(Table34[Country]=B3250,Table34[Year],"")))*100))</f>
        <v/>
      </c>
      <c r="M3250" s="4" t="str">
        <f t="shared" ref="M3250:M3313" si="107">IF(ISNUMBER(J3250),J3250,IF(ISNUMBER(K3250),K3250,IF(ISBLANK(L3250),"",L3250)))</f>
        <v/>
      </c>
    </row>
    <row r="3251" spans="1:13" ht="30.6" x14ac:dyDescent="0.25">
      <c r="A3251" s="2" t="s">
        <v>199</v>
      </c>
      <c r="B3251" s="2" t="s">
        <v>148</v>
      </c>
      <c r="C3251" s="3"/>
      <c r="D3251" s="3"/>
      <c r="E3251" s="5">
        <v>7.0886100000000001</v>
      </c>
      <c r="F3251" s="3"/>
      <c r="G3251" s="3"/>
      <c r="H3251" s="3"/>
      <c r="I3251" s="3"/>
      <c r="J3251" s="3">
        <f t="shared" si="106"/>
        <v>7.0886100000000001</v>
      </c>
      <c r="K3251" s="3"/>
      <c r="L3251" s="3">
        <f t="array" ref="L3251">(IF(ISBLANK(INDEX(Table34[Out-of-school children (%) - primary],MATCH(MAX(IF(Table34[Country]=B3251,Table34[Year],0)),IF(Table34[Country]=B3251,Table34[Year],"")))),"",INDEX(Table34[Out-of-school children (%) - primary],MATCH(MAX(IF(Table34[Country]=B3251,Table34[Year],0)),IF(Table34[Country]=B3251,Table34[Year],"")))*100))</f>
        <v>0</v>
      </c>
      <c r="M3251" s="3">
        <f t="shared" si="107"/>
        <v>7.0886100000000001</v>
      </c>
    </row>
    <row r="3252" spans="1:13" ht="30.6" x14ac:dyDescent="0.25">
      <c r="A3252" s="2" t="s">
        <v>199</v>
      </c>
      <c r="B3252" s="2" t="s">
        <v>149</v>
      </c>
      <c r="C3252" s="4"/>
      <c r="D3252" s="4"/>
      <c r="E3252" s="4"/>
      <c r="F3252" s="4"/>
      <c r="G3252" s="4"/>
      <c r="H3252" s="4"/>
      <c r="I3252" s="4"/>
      <c r="J3252" s="4" t="str">
        <f t="shared" si="106"/>
        <v/>
      </c>
      <c r="K3252" s="4"/>
      <c r="L3252" s="4" t="str">
        <f t="array" ref="L3252">(IF(ISERROR(INDEX(Table34[Out-of-school children (%) - primary],MATCH(MAX(IF(Table34[Country]=B3252,Table34[Year],0)),IF(Table34[Country]=B3252,Table34[Year],"")))),"",INDEX(Table34[Out-of-school children (%) - primary],MATCH(MAX(IF(Table34[Country]=B3252,Table34[Year],0)),IF(Table34[Country]=B3252,Table34[Year],"")))*100))</f>
        <v/>
      </c>
      <c r="M3252" s="4" t="str">
        <f t="shared" si="107"/>
        <v/>
      </c>
    </row>
    <row r="3253" spans="1:13" ht="30.6" x14ac:dyDescent="0.25">
      <c r="A3253" s="2" t="s">
        <v>199</v>
      </c>
      <c r="B3253" s="2" t="s">
        <v>150</v>
      </c>
      <c r="C3253" s="3"/>
      <c r="D3253" s="3"/>
      <c r="E3253" s="3"/>
      <c r="F3253" s="3"/>
      <c r="G3253" s="3"/>
      <c r="H3253" s="3"/>
      <c r="I3253" s="3"/>
      <c r="J3253" s="3" t="str">
        <f t="shared" si="106"/>
        <v/>
      </c>
      <c r="K3253" s="3"/>
      <c r="L3253" s="3" t="str">
        <f t="array" ref="L3253">(IF(ISERROR(INDEX(Table34[Out-of-school children (%) - primary],MATCH(MAX(IF(Table34[Country]=B3253,Table34[Year],0)),IF(Table34[Country]=B3253,Table34[Year],"")))),"",INDEX(Table34[Out-of-school children (%) - primary],MATCH(MAX(IF(Table34[Country]=B3253,Table34[Year],0)),IF(Table34[Country]=B3253,Table34[Year],"")))*100))</f>
        <v/>
      </c>
      <c r="M3253" s="3" t="str">
        <f t="shared" si="107"/>
        <v/>
      </c>
    </row>
    <row r="3254" spans="1:13" ht="30.6" x14ac:dyDescent="0.25">
      <c r="A3254" s="2" t="s">
        <v>199</v>
      </c>
      <c r="B3254" s="2" t="s">
        <v>151</v>
      </c>
      <c r="C3254" s="4"/>
      <c r="D3254" s="4"/>
      <c r="E3254" s="4"/>
      <c r="F3254" s="4"/>
      <c r="G3254" s="4"/>
      <c r="H3254" s="4"/>
      <c r="I3254" s="4"/>
      <c r="J3254" s="4" t="str">
        <f t="shared" si="106"/>
        <v/>
      </c>
      <c r="K3254" s="4"/>
      <c r="L3254" s="4" t="str">
        <f t="array" ref="L3254">(IF(ISERROR(INDEX(Table34[Out-of-school children (%) - primary],MATCH(MAX(IF(Table34[Country]=B3254,Table34[Year],0)),IF(Table34[Country]=B3254,Table34[Year],"")))),"",INDEX(Table34[Out-of-school children (%) - primary],MATCH(MAX(IF(Table34[Country]=B3254,Table34[Year],0)),IF(Table34[Country]=B3254,Table34[Year],"")))*100))</f>
        <v/>
      </c>
      <c r="M3254" s="4" t="str">
        <f t="shared" si="107"/>
        <v/>
      </c>
    </row>
    <row r="3255" spans="1:13" ht="30.6" x14ac:dyDescent="0.25">
      <c r="A3255" s="2" t="s">
        <v>199</v>
      </c>
      <c r="B3255" s="2" t="s">
        <v>152</v>
      </c>
      <c r="C3255" s="3"/>
      <c r="D3255" s="3"/>
      <c r="E3255" s="3"/>
      <c r="F3255" s="3"/>
      <c r="G3255" s="3"/>
      <c r="H3255" s="3"/>
      <c r="I3255" s="3"/>
      <c r="J3255" s="3" t="str">
        <f t="shared" si="106"/>
        <v/>
      </c>
      <c r="K3255" s="3"/>
      <c r="L3255" s="3" t="str">
        <f t="array" ref="L3255">(IF(ISERROR(INDEX(Table34[Out-of-school children (%) - primary],MATCH(MAX(IF(Table34[Country]=B3255,Table34[Year],0)),IF(Table34[Country]=B3255,Table34[Year],"")))),"",INDEX(Table34[Out-of-school children (%) - primary],MATCH(MAX(IF(Table34[Country]=B3255,Table34[Year],0)),IF(Table34[Country]=B3255,Table34[Year],"")))*100))</f>
        <v/>
      </c>
      <c r="M3255" s="3" t="str">
        <f t="shared" si="107"/>
        <v/>
      </c>
    </row>
    <row r="3256" spans="1:13" ht="30.6" x14ac:dyDescent="0.25">
      <c r="A3256" s="2" t="s">
        <v>199</v>
      </c>
      <c r="B3256" s="2" t="s">
        <v>153</v>
      </c>
      <c r="C3256" s="4"/>
      <c r="D3256" s="4"/>
      <c r="E3256" s="4"/>
      <c r="F3256" s="4"/>
      <c r="G3256" s="4"/>
      <c r="H3256" s="4"/>
      <c r="I3256" s="4"/>
      <c r="J3256" s="4" t="str">
        <f t="shared" si="106"/>
        <v/>
      </c>
      <c r="K3256" s="4"/>
      <c r="L3256" s="4" t="str">
        <f t="array" ref="L3256">(IF(ISERROR(INDEX(Table34[Out-of-school children (%) - primary],MATCH(MAX(IF(Table34[Country]=B3256,Table34[Year],0)),IF(Table34[Country]=B3256,Table34[Year],"")))),"",INDEX(Table34[Out-of-school children (%) - primary],MATCH(MAX(IF(Table34[Country]=B3256,Table34[Year],0)),IF(Table34[Country]=B3256,Table34[Year],"")))*100))</f>
        <v/>
      </c>
      <c r="M3256" s="4" t="str">
        <f t="shared" si="107"/>
        <v/>
      </c>
    </row>
    <row r="3257" spans="1:13" ht="30.6" x14ac:dyDescent="0.25">
      <c r="A3257" s="2" t="s">
        <v>199</v>
      </c>
      <c r="B3257" s="2" t="s">
        <v>154</v>
      </c>
      <c r="C3257" s="3"/>
      <c r="D3257" s="5">
        <v>36.277769999999997</v>
      </c>
      <c r="E3257" s="3"/>
      <c r="F3257" s="3"/>
      <c r="G3257" s="3"/>
      <c r="H3257" s="3"/>
      <c r="I3257" s="3"/>
      <c r="J3257" s="3">
        <f t="shared" si="106"/>
        <v>36.277769999999997</v>
      </c>
      <c r="K3257" s="3"/>
      <c r="L3257" s="3">
        <f t="array" ref="L3257">(IF(ISERROR(INDEX(Table34[Out-of-school children (%) - primary],MATCH(MAX(IF(Table34[Country]=B3257,Table34[Year],0)),IF(Table34[Country]=B3257,Table34[Year],"")))),"",INDEX(Table34[Out-of-school children (%) - primary],MATCH(MAX(IF(Table34[Country]=B3257,Table34[Year],0)),IF(Table34[Country]=B3257,Table34[Year],"")))*100))</f>
        <v>34.050000000000004</v>
      </c>
      <c r="M3257" s="3">
        <f t="shared" si="107"/>
        <v>36.277769999999997</v>
      </c>
    </row>
    <row r="3258" spans="1:13" ht="30.6" x14ac:dyDescent="0.25">
      <c r="A3258" s="2" t="s">
        <v>199</v>
      </c>
      <c r="B3258" s="2" t="s">
        <v>155</v>
      </c>
      <c r="C3258" s="4"/>
      <c r="D3258" s="6">
        <v>0.80842000000000003</v>
      </c>
      <c r="E3258" s="4"/>
      <c r="F3258" s="4"/>
      <c r="G3258" s="4"/>
      <c r="H3258" s="4"/>
      <c r="I3258" s="4"/>
      <c r="J3258" s="4">
        <f t="shared" si="106"/>
        <v>0.80842000000000003</v>
      </c>
      <c r="K3258" s="4"/>
      <c r="L3258" s="4">
        <f t="array" ref="L3258">(IF(ISERROR(INDEX(Table34[Out-of-school children (%) - primary],MATCH(MAX(IF(Table34[Country]=B3258,Table34[Year],0)),IF(Table34[Country]=B3258,Table34[Year],"")))),"",INDEX(Table34[Out-of-school children (%) - primary],MATCH(MAX(IF(Table34[Country]=B3258,Table34[Year],0)),IF(Table34[Country]=B3258,Table34[Year],"")))*100))</f>
        <v>0.73402000000000001</v>
      </c>
      <c r="M3258" s="4">
        <f t="shared" si="107"/>
        <v>0.80842000000000003</v>
      </c>
    </row>
    <row r="3259" spans="1:13" ht="30.6" x14ac:dyDescent="0.25">
      <c r="A3259" s="2" t="s">
        <v>199</v>
      </c>
      <c r="B3259" s="2" t="s">
        <v>156</v>
      </c>
      <c r="C3259" s="3"/>
      <c r="D3259" s="3"/>
      <c r="E3259" s="3"/>
      <c r="F3259" s="3"/>
      <c r="G3259" s="3"/>
      <c r="H3259" s="3"/>
      <c r="I3259" s="3"/>
      <c r="J3259" s="3" t="str">
        <f t="shared" si="106"/>
        <v/>
      </c>
      <c r="K3259" s="3"/>
      <c r="L3259" s="3" t="str">
        <f t="array" ref="L3259">(IF(ISERROR(INDEX(Table34[Out-of-school children (%) - primary],MATCH(MAX(IF(Table34[Country]=B3259,Table34[Year],0)),IF(Table34[Country]=B3259,Table34[Year],"")))),"",INDEX(Table34[Out-of-school children (%) - primary],MATCH(MAX(IF(Table34[Country]=B3259,Table34[Year],0)),IF(Table34[Country]=B3259,Table34[Year],"")))*100))</f>
        <v/>
      </c>
      <c r="M3259" s="3" t="str">
        <f t="shared" si="107"/>
        <v/>
      </c>
    </row>
    <row r="3260" spans="1:13" ht="30.6" x14ac:dyDescent="0.25">
      <c r="A3260" s="2" t="s">
        <v>199</v>
      </c>
      <c r="B3260" s="2" t="s">
        <v>157</v>
      </c>
      <c r="C3260" s="4"/>
      <c r="D3260" s="4"/>
      <c r="E3260" s="4"/>
      <c r="F3260" s="6">
        <v>22.209790000000002</v>
      </c>
      <c r="G3260" s="4"/>
      <c r="H3260" s="4"/>
      <c r="I3260" s="4"/>
      <c r="J3260" s="4">
        <f t="shared" si="106"/>
        <v>22.209790000000002</v>
      </c>
      <c r="K3260" s="4"/>
      <c r="L3260" s="4">
        <f t="array" ref="L3260">(IF(ISERROR(INDEX(Table34[Out-of-school children (%) - primary],MATCH(MAX(IF(Table34[Country]=B3260,Table34[Year],0)),IF(Table34[Country]=B3260,Table34[Year],"")))),"",INDEX(Table34[Out-of-school children (%) - primary],MATCH(MAX(IF(Table34[Country]=B3260,Table34[Year],0)),IF(Table34[Country]=B3260,Table34[Year],"")))*100))</f>
        <v>22.15438</v>
      </c>
      <c r="M3260" s="4">
        <f t="shared" si="107"/>
        <v>22.209790000000002</v>
      </c>
    </row>
    <row r="3261" spans="1:13" ht="30.6" x14ac:dyDescent="0.25">
      <c r="A3261" s="2" t="s">
        <v>199</v>
      </c>
      <c r="B3261" s="2" t="s">
        <v>158</v>
      </c>
      <c r="C3261" s="3"/>
      <c r="D3261" s="3"/>
      <c r="E3261" s="3"/>
      <c r="F3261" s="3"/>
      <c r="G3261" s="3"/>
      <c r="H3261" s="3"/>
      <c r="I3261" s="3"/>
      <c r="J3261" s="3" t="str">
        <f t="shared" si="106"/>
        <v/>
      </c>
      <c r="K3261" s="3"/>
      <c r="L3261" s="3" t="str">
        <f t="array" ref="L3261">(IF(ISERROR(INDEX(Table34[Out-of-school children (%) - primary],MATCH(MAX(IF(Table34[Country]=B3261,Table34[Year],0)),IF(Table34[Country]=B3261,Table34[Year],"")))),"",INDEX(Table34[Out-of-school children (%) - primary],MATCH(MAX(IF(Table34[Country]=B3261,Table34[Year],0)),IF(Table34[Country]=B3261,Table34[Year],"")))*100))</f>
        <v/>
      </c>
      <c r="M3261" s="3" t="str">
        <f t="shared" si="107"/>
        <v/>
      </c>
    </row>
    <row r="3262" spans="1:13" ht="30.6" x14ac:dyDescent="0.25">
      <c r="A3262" s="2" t="s">
        <v>199</v>
      </c>
      <c r="B3262" s="2" t="s">
        <v>159</v>
      </c>
      <c r="C3262" s="4"/>
      <c r="D3262" s="4"/>
      <c r="E3262" s="4"/>
      <c r="F3262" s="4"/>
      <c r="G3262" s="4"/>
      <c r="H3262" s="4"/>
      <c r="I3262" s="4"/>
      <c r="J3262" s="4" t="str">
        <f t="shared" si="106"/>
        <v/>
      </c>
      <c r="K3262" s="4"/>
      <c r="L3262" s="4" t="str">
        <f t="array" ref="L3262">(IF(ISBLANK(INDEX(Table34[Out-of-school children (%) - primary],MATCH(MAX(IF(Table34[Country]=B3262,Table34[Year],0)),IF(Table34[Country]=B3262,Table34[Year],"")))),"",INDEX(Table34[Out-of-school children (%) - primary],MATCH(MAX(IF(Table34[Country]=B3262,Table34[Year],0)),IF(Table34[Country]=B3262,Table34[Year],"")))*100))</f>
        <v/>
      </c>
      <c r="M3262" s="4" t="str">
        <f t="shared" si="107"/>
        <v/>
      </c>
    </row>
    <row r="3263" spans="1:13" ht="30.6" x14ac:dyDescent="0.25">
      <c r="A3263" s="2" t="s">
        <v>199</v>
      </c>
      <c r="B3263" s="2" t="s">
        <v>160</v>
      </c>
      <c r="C3263" s="3"/>
      <c r="D3263" s="3"/>
      <c r="E3263" s="3"/>
      <c r="F3263" s="3"/>
      <c r="G3263" s="3"/>
      <c r="H3263" s="3"/>
      <c r="I3263" s="3"/>
      <c r="J3263" s="3" t="str">
        <f t="shared" si="106"/>
        <v/>
      </c>
      <c r="K3263" s="3"/>
      <c r="L3263" s="3" t="str">
        <f t="array" ref="L3263">(IF(ISBLANK(INDEX(Table34[Out-of-school children (%) - primary],MATCH(MAX(IF(Table34[Country]=B3263,Table34[Year],0)),IF(Table34[Country]=B3263,Table34[Year],"")))),"",INDEX(Table34[Out-of-school children (%) - primary],MATCH(MAX(IF(Table34[Country]=B3263,Table34[Year],0)),IF(Table34[Country]=B3263,Table34[Year],"")))*100))</f>
        <v/>
      </c>
      <c r="M3263" s="3" t="str">
        <f t="shared" si="107"/>
        <v/>
      </c>
    </row>
    <row r="3264" spans="1:13" ht="30.6" x14ac:dyDescent="0.25">
      <c r="A3264" s="2" t="s">
        <v>199</v>
      </c>
      <c r="B3264" s="2" t="s">
        <v>161</v>
      </c>
      <c r="C3264" s="4"/>
      <c r="D3264" s="4"/>
      <c r="E3264" s="4"/>
      <c r="F3264" s="4"/>
      <c r="G3264" s="4"/>
      <c r="H3264" s="4"/>
      <c r="I3264" s="4"/>
      <c r="J3264" s="4" t="str">
        <f t="shared" si="106"/>
        <v/>
      </c>
      <c r="K3264" s="4"/>
      <c r="L3264" s="4" t="str">
        <f t="array" ref="L3264">(IF(ISERROR(INDEX(Table34[Out-of-school children (%) - primary],MATCH(MAX(IF(Table34[Country]=B3264,Table34[Year],0)),IF(Table34[Country]=B3264,Table34[Year],"")))),"",INDEX(Table34[Out-of-school children (%) - primary],MATCH(MAX(IF(Table34[Country]=B3264,Table34[Year],0)),IF(Table34[Country]=B3264,Table34[Year],"")))*100))</f>
        <v/>
      </c>
      <c r="M3264" s="4" t="str">
        <f t="shared" si="107"/>
        <v/>
      </c>
    </row>
    <row r="3265" spans="1:13" ht="30.6" x14ac:dyDescent="0.25">
      <c r="A3265" s="2" t="s">
        <v>199</v>
      </c>
      <c r="B3265" s="2" t="s">
        <v>162</v>
      </c>
      <c r="C3265" s="3"/>
      <c r="D3265" s="3"/>
      <c r="E3265" s="3"/>
      <c r="F3265" s="3"/>
      <c r="G3265" s="3"/>
      <c r="H3265" s="3"/>
      <c r="I3265" s="3"/>
      <c r="J3265" s="3" t="str">
        <f t="shared" si="106"/>
        <v/>
      </c>
      <c r="K3265" s="3"/>
      <c r="L3265" s="3" t="str">
        <f t="array" ref="L3265">(IF(ISERROR(INDEX(Table34[Out-of-school children (%) - primary],MATCH(MAX(IF(Table34[Country]=B3265,Table34[Year],0)),IF(Table34[Country]=B3265,Table34[Year],"")))),"",INDEX(Table34[Out-of-school children (%) - primary],MATCH(MAX(IF(Table34[Country]=B3265,Table34[Year],0)),IF(Table34[Country]=B3265,Table34[Year],"")))*100))</f>
        <v/>
      </c>
      <c r="M3265" s="3" t="str">
        <f t="shared" si="107"/>
        <v/>
      </c>
    </row>
    <row r="3266" spans="1:13" ht="30.6" x14ac:dyDescent="0.25">
      <c r="A3266" s="2" t="s">
        <v>199</v>
      </c>
      <c r="B3266" s="2" t="s">
        <v>163</v>
      </c>
      <c r="C3266" s="4"/>
      <c r="D3266" s="4"/>
      <c r="E3266" s="4"/>
      <c r="F3266" s="4"/>
      <c r="G3266" s="4"/>
      <c r="H3266" s="4"/>
      <c r="I3266" s="4"/>
      <c r="J3266" s="4" t="str">
        <f t="shared" si="106"/>
        <v/>
      </c>
      <c r="K3266" s="4"/>
      <c r="L3266" s="4">
        <f t="array" ref="L3266">(IF(ISERROR(INDEX(Table34[Out-of-school children (%) - primary],MATCH(MAX(IF(Table34[Country]=B3266,Table34[Year],0)),IF(Table34[Country]=B3266,Table34[Year],"")))),"",INDEX(Table34[Out-of-school children (%) - primary],MATCH(MAX(IF(Table34[Country]=B3266,Table34[Year],0)),IF(Table34[Country]=B3266,Table34[Year],"")))*100))</f>
        <v>0.62819999999999998</v>
      </c>
      <c r="M3266" s="4">
        <f t="shared" si="107"/>
        <v>0.62819999999999998</v>
      </c>
    </row>
    <row r="3267" spans="1:13" ht="30.6" x14ac:dyDescent="0.25">
      <c r="A3267" s="2" t="s">
        <v>199</v>
      </c>
      <c r="B3267" s="2" t="s">
        <v>164</v>
      </c>
      <c r="C3267" s="5">
        <v>79.645669999999996</v>
      </c>
      <c r="D3267" s="3"/>
      <c r="E3267" s="3"/>
      <c r="F3267" s="3"/>
      <c r="G3267" s="3"/>
      <c r="H3267" s="3"/>
      <c r="I3267" s="3"/>
      <c r="J3267" s="3">
        <f t="shared" si="106"/>
        <v>79.645669999999996</v>
      </c>
      <c r="K3267" s="3"/>
      <c r="L3267" s="3">
        <f t="array" ref="L3267">(IF(ISERROR(INDEX(Table34[Out-of-school children (%) - primary],MATCH(MAX(IF(Table34[Country]=B3267,Table34[Year],0)),IF(Table34[Country]=B3267,Table34[Year],"")))),"",INDEX(Table34[Out-of-school children (%) - primary],MATCH(MAX(IF(Table34[Country]=B3267,Table34[Year],0)),IF(Table34[Country]=B3267,Table34[Year],"")))*100))</f>
        <v>76.20317</v>
      </c>
      <c r="M3267" s="3">
        <f t="shared" si="107"/>
        <v>79.645669999999996</v>
      </c>
    </row>
    <row r="3268" spans="1:13" ht="30.6" x14ac:dyDescent="0.25">
      <c r="A3268" s="2" t="s">
        <v>199</v>
      </c>
      <c r="B3268" s="2" t="s">
        <v>165</v>
      </c>
      <c r="C3268" s="4"/>
      <c r="D3268" s="4"/>
      <c r="E3268" s="4"/>
      <c r="F3268" s="4"/>
      <c r="G3268" s="4"/>
      <c r="H3268" s="4"/>
      <c r="I3268" s="4"/>
      <c r="J3268" s="4" t="str">
        <f t="shared" si="106"/>
        <v/>
      </c>
      <c r="K3268" s="4"/>
      <c r="L3268" s="4" t="str">
        <f t="array" ref="L3268">(IF(ISBLANK(INDEX(Table34[Out-of-school children (%) - primary],MATCH(MAX(IF(Table34[Country]=B3268,Table34[Year],0)),IF(Table34[Country]=B3268,Table34[Year],"")))),"",INDEX(Table34[Out-of-school children (%) - primary],MATCH(MAX(IF(Table34[Country]=B3268,Table34[Year],0)),IF(Table34[Country]=B3268,Table34[Year],"")))*100))</f>
        <v/>
      </c>
      <c r="M3268" s="4" t="str">
        <f t="shared" si="107"/>
        <v/>
      </c>
    </row>
    <row r="3269" spans="1:13" ht="30.6" x14ac:dyDescent="0.25">
      <c r="A3269" s="2" t="s">
        <v>199</v>
      </c>
      <c r="B3269" s="2" t="s">
        <v>166</v>
      </c>
      <c r="C3269" s="3"/>
      <c r="D3269" s="3"/>
      <c r="E3269" s="3"/>
      <c r="F3269" s="3"/>
      <c r="G3269" s="3"/>
      <c r="H3269" s="3"/>
      <c r="I3269" s="3"/>
      <c r="J3269" s="3" t="str">
        <f t="shared" si="106"/>
        <v/>
      </c>
      <c r="K3269" s="3"/>
      <c r="L3269" s="3" t="str">
        <f t="array" ref="L3269">(IF(ISERROR(INDEX(Table34[Out-of-school children (%) - primary],MATCH(MAX(IF(Table34[Country]=B3269,Table34[Year],0)),IF(Table34[Country]=B3269,Table34[Year],"")))),"",INDEX(Table34[Out-of-school children (%) - primary],MATCH(MAX(IF(Table34[Country]=B3269,Table34[Year],0)),IF(Table34[Country]=B3269,Table34[Year],"")))*100))</f>
        <v/>
      </c>
      <c r="M3269" s="3" t="str">
        <f t="shared" si="107"/>
        <v/>
      </c>
    </row>
    <row r="3270" spans="1:13" ht="30.6" x14ac:dyDescent="0.25">
      <c r="A3270" s="2" t="s">
        <v>199</v>
      </c>
      <c r="B3270" s="2" t="s">
        <v>167</v>
      </c>
      <c r="C3270" s="4"/>
      <c r="D3270" s="4"/>
      <c r="E3270" s="4"/>
      <c r="F3270" s="4"/>
      <c r="G3270" s="6">
        <v>31.764749999999999</v>
      </c>
      <c r="H3270" s="4"/>
      <c r="I3270" s="4"/>
      <c r="J3270" s="4">
        <f t="shared" si="106"/>
        <v>31.764749999999999</v>
      </c>
      <c r="K3270" s="4"/>
      <c r="L3270" s="4">
        <f t="array" ref="L3270">(IF(ISERROR(INDEX(Table34[Out-of-school children (%) - primary],MATCH(MAX(IF(Table34[Country]=B3270,Table34[Year],0)),IF(Table34[Country]=B3270,Table34[Year],"")))),"",INDEX(Table34[Out-of-school children (%) - primary],MATCH(MAX(IF(Table34[Country]=B3270,Table34[Year],0)),IF(Table34[Country]=B3270,Table34[Year],"")))*100))</f>
        <v>26.048359999999999</v>
      </c>
      <c r="M3270" s="4">
        <f t="shared" si="107"/>
        <v>31.764749999999999</v>
      </c>
    </row>
    <row r="3271" spans="1:13" ht="30.6" x14ac:dyDescent="0.25">
      <c r="A3271" s="2" t="s">
        <v>199</v>
      </c>
      <c r="B3271" s="2" t="s">
        <v>168</v>
      </c>
      <c r="C3271" s="5">
        <v>3.2184699999999999</v>
      </c>
      <c r="D3271" s="3"/>
      <c r="E3271" s="3"/>
      <c r="F3271" s="3"/>
      <c r="G3271" s="3"/>
      <c r="H3271" s="3"/>
      <c r="I3271" s="3"/>
      <c r="J3271" s="3">
        <f t="shared" si="106"/>
        <v>3.2184699999999999</v>
      </c>
      <c r="K3271" s="3"/>
      <c r="L3271" s="3">
        <f t="array" ref="L3271">(IF(ISERROR(INDEX(Table34[Out-of-school children (%) - primary],MATCH(MAX(IF(Table34[Country]=B3271,Table34[Year],0)),IF(Table34[Country]=B3271,Table34[Year],"")))),"",INDEX(Table34[Out-of-school children (%) - primary],MATCH(MAX(IF(Table34[Country]=B3271,Table34[Year],0)),IF(Table34[Country]=B3271,Table34[Year],"")))*100))</f>
        <v>1.32751</v>
      </c>
      <c r="M3271" s="3">
        <f t="shared" si="107"/>
        <v>3.2184699999999999</v>
      </c>
    </row>
    <row r="3272" spans="1:13" ht="30.6" x14ac:dyDescent="0.25">
      <c r="A3272" s="2" t="s">
        <v>199</v>
      </c>
      <c r="B3272" s="2" t="s">
        <v>169</v>
      </c>
      <c r="C3272" s="6">
        <v>2.9775299999999998</v>
      </c>
      <c r="D3272" s="4"/>
      <c r="E3272" s="4"/>
      <c r="F3272" s="4"/>
      <c r="G3272" s="4"/>
      <c r="H3272" s="4"/>
      <c r="I3272" s="4"/>
      <c r="J3272" s="4">
        <f t="shared" si="106"/>
        <v>2.9775299999999998</v>
      </c>
      <c r="K3272" s="4"/>
      <c r="L3272" s="4">
        <f t="array" ref="L3272">(IF(ISERROR(INDEX(Table34[Out-of-school children (%) - primary],MATCH(MAX(IF(Table34[Country]=B3272,Table34[Year],0)),IF(Table34[Country]=B3272,Table34[Year],"")))),"",INDEX(Table34[Out-of-school children (%) - primary],MATCH(MAX(IF(Table34[Country]=B3272,Table34[Year],0)),IF(Table34[Country]=B3272,Table34[Year],"")))*100))</f>
        <v>1.6295299999999999</v>
      </c>
      <c r="M3272" s="4">
        <f t="shared" si="107"/>
        <v>2.9775299999999998</v>
      </c>
    </row>
    <row r="3273" spans="1:13" ht="30.6" x14ac:dyDescent="0.25">
      <c r="A3273" s="2" t="s">
        <v>199</v>
      </c>
      <c r="B3273" s="2" t="s">
        <v>170</v>
      </c>
      <c r="C3273" s="3"/>
      <c r="D3273" s="3"/>
      <c r="E3273" s="3"/>
      <c r="F3273" s="3"/>
      <c r="G3273" s="3"/>
      <c r="H3273" s="3"/>
      <c r="I3273" s="3"/>
      <c r="J3273" s="3" t="str">
        <f t="shared" si="106"/>
        <v/>
      </c>
      <c r="K3273" s="3"/>
      <c r="L3273" s="3" t="str">
        <f t="array" ref="L3273">(IF(ISBLANK(INDEX(Table34[Out-of-school children (%) - primary],MATCH(MAX(IF(Table34[Country]=B3273,Table34[Year],0)),IF(Table34[Country]=B3273,Table34[Year],"")))),"",INDEX(Table34[Out-of-school children (%) - primary],MATCH(MAX(IF(Table34[Country]=B3273,Table34[Year],0)),IF(Table34[Country]=B3273,Table34[Year],"")))*100))</f>
        <v/>
      </c>
      <c r="M3273" s="3" t="str">
        <f t="shared" si="107"/>
        <v/>
      </c>
    </row>
    <row r="3274" spans="1:13" ht="30.6" x14ac:dyDescent="0.25">
      <c r="A3274" s="2" t="s">
        <v>199</v>
      </c>
      <c r="B3274" s="2" t="s">
        <v>171</v>
      </c>
      <c r="C3274" s="4"/>
      <c r="D3274" s="4"/>
      <c r="E3274" s="4"/>
      <c r="F3274" s="4"/>
      <c r="G3274" s="4"/>
      <c r="H3274" s="4"/>
      <c r="I3274" s="4"/>
      <c r="J3274" s="4" t="str">
        <f t="shared" si="106"/>
        <v/>
      </c>
      <c r="K3274" s="4"/>
      <c r="L3274" s="4" t="str">
        <f t="array" ref="L3274">(IF(ISBLANK(INDEX(Table34[Out-of-school children (%) - primary],MATCH(MAX(IF(Table34[Country]=B3274,Table34[Year],0)),IF(Table34[Country]=B3274,Table34[Year],"")))),"",INDEX(Table34[Out-of-school children (%) - primary],MATCH(MAX(IF(Table34[Country]=B3274,Table34[Year],0)),IF(Table34[Country]=B3274,Table34[Year],"")))*100))</f>
        <v/>
      </c>
      <c r="M3274" s="4" t="str">
        <f t="shared" si="107"/>
        <v/>
      </c>
    </row>
    <row r="3275" spans="1:13" ht="30.6" x14ac:dyDescent="0.25">
      <c r="A3275" s="2" t="s">
        <v>199</v>
      </c>
      <c r="B3275" s="2" t="s">
        <v>172</v>
      </c>
      <c r="C3275" s="3"/>
      <c r="D3275" s="3"/>
      <c r="E3275" s="3"/>
      <c r="F3275" s="3"/>
      <c r="G3275" s="3"/>
      <c r="H3275" s="3"/>
      <c r="I3275" s="3"/>
      <c r="J3275" s="3" t="str">
        <f t="shared" si="106"/>
        <v/>
      </c>
      <c r="K3275" s="3"/>
      <c r="L3275" s="3" t="str">
        <f t="array" ref="L3275">(IF(ISERROR(INDEX(Table34[Out-of-school children (%) - primary],MATCH(MAX(IF(Table34[Country]=B3275,Table34[Year],0)),IF(Table34[Country]=B3275,Table34[Year],"")))),"",INDEX(Table34[Out-of-school children (%) - primary],MATCH(MAX(IF(Table34[Country]=B3275,Table34[Year],0)),IF(Table34[Country]=B3275,Table34[Year],"")))*100))</f>
        <v/>
      </c>
      <c r="M3275" s="3" t="str">
        <f t="shared" si="107"/>
        <v/>
      </c>
    </row>
    <row r="3276" spans="1:13" ht="30.6" x14ac:dyDescent="0.25">
      <c r="A3276" s="2" t="s">
        <v>199</v>
      </c>
      <c r="B3276" s="2" t="s">
        <v>173</v>
      </c>
      <c r="C3276" s="4"/>
      <c r="D3276" s="4"/>
      <c r="E3276" s="6">
        <v>14.77669</v>
      </c>
      <c r="F3276" s="4"/>
      <c r="G3276" s="4"/>
      <c r="H3276" s="4"/>
      <c r="I3276" s="4"/>
      <c r="J3276" s="4">
        <f t="shared" si="106"/>
        <v>14.77669</v>
      </c>
      <c r="K3276" s="4"/>
      <c r="L3276" s="4">
        <f t="array" ref="L3276">(IF(ISERROR(INDEX(Table34[Out-of-school children (%) - primary],MATCH(MAX(IF(Table34[Country]=B3276,Table34[Year],0)),IF(Table34[Country]=B3276,Table34[Year],"")))),"",INDEX(Table34[Out-of-school children (%) - primary],MATCH(MAX(IF(Table34[Country]=B3276,Table34[Year],0)),IF(Table34[Country]=B3276,Table34[Year],"")))*100))</f>
        <v>3.4694500000000001</v>
      </c>
      <c r="M3276" s="4">
        <f t="shared" si="107"/>
        <v>14.77669</v>
      </c>
    </row>
    <row r="3277" spans="1:13" ht="30.6" x14ac:dyDescent="0.25">
      <c r="A3277" s="2" t="s">
        <v>199</v>
      </c>
      <c r="B3277" s="2" t="s">
        <v>174</v>
      </c>
      <c r="C3277" s="3"/>
      <c r="D3277" s="3"/>
      <c r="E3277" s="3"/>
      <c r="F3277" s="5">
        <v>0.98146999999999995</v>
      </c>
      <c r="G3277" s="3"/>
      <c r="H3277" s="3"/>
      <c r="I3277" s="3"/>
      <c r="J3277" s="3">
        <f t="shared" si="106"/>
        <v>0.98146999999999995</v>
      </c>
      <c r="K3277" s="3"/>
      <c r="L3277" s="3" t="str">
        <f t="array" ref="L3277">(IF(ISERROR(INDEX(Table34[Out-of-school children (%) - primary],MATCH(MAX(IF(Table34[Country]=B3277,Table34[Year],0)),IF(Table34[Country]=B3277,Table34[Year],"")))),"",INDEX(Table34[Out-of-school children (%) - primary],MATCH(MAX(IF(Table34[Country]=B3277,Table34[Year],0)),IF(Table34[Country]=B3277,Table34[Year],"")))*100))</f>
        <v/>
      </c>
      <c r="M3277" s="3">
        <f t="shared" si="107"/>
        <v>0.98146999999999995</v>
      </c>
    </row>
    <row r="3278" spans="1:13" ht="20.399999999999999" x14ac:dyDescent="0.25">
      <c r="A3278" s="2" t="s">
        <v>210</v>
      </c>
      <c r="B3278" s="2" t="s">
        <v>187</v>
      </c>
      <c r="C3278" s="4"/>
      <c r="D3278" s="4"/>
      <c r="E3278" s="4"/>
      <c r="F3278" s="4"/>
      <c r="G3278" s="4"/>
      <c r="H3278" s="4"/>
      <c r="I3278" s="4"/>
      <c r="J3278" s="4" t="str">
        <f t="shared" si="106"/>
        <v/>
      </c>
      <c r="K3278" s="4"/>
      <c r="L3278" s="4">
        <f t="array" ref="L3278">(IF(ISERROR(INDEX(Table45[[#All],[Lower secondary completion rate (%)]],MATCH(MAX(IF(Table45[[#All],[Country]]=B3278,Table45[[#All],[Year]],0)),IF(Table45[[#All],[Country]]=B3278,Table45[[#All],[Year]],"")))),"",INDEX(Table45[[#All],[Lower secondary completion rate (%)]],MATCH(MAX(IF(Table45[[#All],[Country]]=B3278,Table45[[#All],[Year]],0)),IF(Table45[[#All],[Country]]=B3278,Table45[[#All],[Year]],"")))*100))</f>
        <v>100</v>
      </c>
      <c r="M3278" s="4">
        <f t="shared" si="107"/>
        <v>100</v>
      </c>
    </row>
    <row r="3279" spans="1:13" ht="30.6" x14ac:dyDescent="0.25">
      <c r="A3279" s="2" t="s">
        <v>199</v>
      </c>
      <c r="B3279" s="2" t="s">
        <v>176</v>
      </c>
      <c r="C3279" s="3"/>
      <c r="D3279" s="3"/>
      <c r="E3279" s="3"/>
      <c r="F3279" s="3"/>
      <c r="G3279" s="3"/>
      <c r="H3279" s="3"/>
      <c r="I3279" s="3"/>
      <c r="J3279" s="3" t="str">
        <f t="shared" si="106"/>
        <v/>
      </c>
      <c r="K3279" s="3"/>
      <c r="L3279" s="3" t="str">
        <f t="array" ref="L3279">(IF(ISERROR(INDEX(Table34[Out-of-school children (%) - primary],MATCH(MAX(IF(Table34[Country]=B3279,Table34[Year],0)),IF(Table34[Country]=B3279,Table34[Year],"")))),"",INDEX(Table34[Out-of-school children (%) - primary],MATCH(MAX(IF(Table34[Country]=B3279,Table34[Year],0)),IF(Table34[Country]=B3279,Table34[Year],"")))*100))</f>
        <v/>
      </c>
      <c r="M3279" s="3" t="str">
        <f t="shared" si="107"/>
        <v/>
      </c>
    </row>
    <row r="3280" spans="1:13" ht="30.6" x14ac:dyDescent="0.25">
      <c r="A3280" s="2" t="s">
        <v>199</v>
      </c>
      <c r="B3280" s="2" t="s">
        <v>177</v>
      </c>
      <c r="C3280" s="6">
        <v>13.744260000000001</v>
      </c>
      <c r="D3280" s="4"/>
      <c r="E3280" s="4"/>
      <c r="F3280" s="4"/>
      <c r="G3280" s="6">
        <v>13.53989</v>
      </c>
      <c r="H3280" s="4"/>
      <c r="I3280" s="4"/>
      <c r="J3280" s="4">
        <f t="shared" si="106"/>
        <v>13.53989</v>
      </c>
      <c r="K3280" s="4"/>
      <c r="L3280" s="4">
        <f t="array" ref="L3280">(IF(ISERROR(INDEX(Table34[Out-of-school children (%) - primary],MATCH(MAX(IF(Table34[Country]=B3280,Table34[Year],0)),IF(Table34[Country]=B3280,Table34[Year],"")))),"",INDEX(Table34[Out-of-school children (%) - primary],MATCH(MAX(IF(Table34[Country]=B3280,Table34[Year],0)),IF(Table34[Country]=B3280,Table34[Year],"")))*100))</f>
        <v>13.326779999999999</v>
      </c>
      <c r="M3280" s="4">
        <f t="shared" si="107"/>
        <v>13.53989</v>
      </c>
    </row>
    <row r="3281" spans="1:13" ht="30.6" x14ac:dyDescent="0.25">
      <c r="A3281" s="2" t="s">
        <v>199</v>
      </c>
      <c r="B3281" s="2" t="s">
        <v>178</v>
      </c>
      <c r="C3281" s="3"/>
      <c r="D3281" s="3"/>
      <c r="E3281" s="3"/>
      <c r="F3281" s="3"/>
      <c r="G3281" s="3"/>
      <c r="H3281" s="3"/>
      <c r="I3281" s="3"/>
      <c r="J3281" s="3" t="str">
        <f t="shared" si="106"/>
        <v/>
      </c>
      <c r="K3281" s="3"/>
      <c r="L3281" s="3" t="str">
        <f t="array" ref="L3281">(IF(ISERROR(INDEX(Table34[Out-of-school children (%) - primary],MATCH(MAX(IF(Table34[Country]=B3281,Table34[Year],0)),IF(Table34[Country]=B3281,Table34[Year],"")))),"",INDEX(Table34[Out-of-school children (%) - primary],MATCH(MAX(IF(Table34[Country]=B3281,Table34[Year],0)),IF(Table34[Country]=B3281,Table34[Year],"")))*100))</f>
        <v/>
      </c>
      <c r="M3281" s="3" t="str">
        <f t="shared" si="107"/>
        <v/>
      </c>
    </row>
    <row r="3282" spans="1:13" ht="30.6" x14ac:dyDescent="0.25">
      <c r="A3282" s="2" t="s">
        <v>199</v>
      </c>
      <c r="B3282" s="2" t="s">
        <v>179</v>
      </c>
      <c r="C3282" s="4"/>
      <c r="D3282" s="4"/>
      <c r="E3282" s="4"/>
      <c r="F3282" s="4"/>
      <c r="G3282" s="4"/>
      <c r="H3282" s="4"/>
      <c r="I3282" s="4"/>
      <c r="J3282" s="4" t="str">
        <f t="shared" si="106"/>
        <v/>
      </c>
      <c r="K3282" s="4"/>
      <c r="L3282" s="4" t="str">
        <f t="array" ref="L3282">(IF(ISERROR(INDEX(Table34[Out-of-school children (%) - primary],MATCH(MAX(IF(Table34[Country]=B3282,Table34[Year],0)),IF(Table34[Country]=B3282,Table34[Year],"")))),"",INDEX(Table34[Out-of-school children (%) - primary],MATCH(MAX(IF(Table34[Country]=B3282,Table34[Year],0)),IF(Table34[Country]=B3282,Table34[Year],"")))*100))</f>
        <v/>
      </c>
      <c r="M3282" s="4" t="str">
        <f t="shared" si="107"/>
        <v/>
      </c>
    </row>
    <row r="3283" spans="1:13" ht="30.6" x14ac:dyDescent="0.25">
      <c r="A3283" s="2" t="s">
        <v>199</v>
      </c>
      <c r="B3283" s="2" t="s">
        <v>180</v>
      </c>
      <c r="C3283" s="3"/>
      <c r="D3283" s="3"/>
      <c r="E3283" s="5">
        <v>1.8977299999999999</v>
      </c>
      <c r="F3283" s="3"/>
      <c r="G3283" s="3"/>
      <c r="H3283" s="3"/>
      <c r="I3283" s="3"/>
      <c r="J3283" s="3">
        <f t="shared" si="106"/>
        <v>1.8977299999999999</v>
      </c>
      <c r="K3283" s="3"/>
      <c r="L3283" s="3">
        <f t="array" ref="L3283">(IF(ISERROR(INDEX(Table34[Out-of-school children (%) - primary],MATCH(MAX(IF(Table34[Country]=B3283,Table34[Year],0)),IF(Table34[Country]=B3283,Table34[Year],"")))),"",INDEX(Table34[Out-of-school children (%) - primary],MATCH(MAX(IF(Table34[Country]=B3283,Table34[Year],0)),IF(Table34[Country]=B3283,Table34[Year],"")))*100))</f>
        <v>2.0245099999999998</v>
      </c>
      <c r="M3283" s="3">
        <f t="shared" si="107"/>
        <v>1.8977299999999999</v>
      </c>
    </row>
    <row r="3284" spans="1:13" ht="30.6" x14ac:dyDescent="0.25">
      <c r="A3284" s="2" t="s">
        <v>199</v>
      </c>
      <c r="B3284" s="2" t="s">
        <v>181</v>
      </c>
      <c r="C3284" s="4"/>
      <c r="D3284" s="4"/>
      <c r="E3284" s="4"/>
      <c r="F3284" s="4"/>
      <c r="G3284" s="4"/>
      <c r="H3284" s="4"/>
      <c r="I3284" s="4"/>
      <c r="J3284" s="4" t="str">
        <f t="shared" si="106"/>
        <v/>
      </c>
      <c r="K3284" s="4"/>
      <c r="L3284" s="4" t="str">
        <f t="array" ref="L3284">(IF(ISERROR(INDEX(Table34[Out-of-school children (%) - primary],MATCH(MAX(IF(Table34[Country]=B3284,Table34[Year],0)),IF(Table34[Country]=B3284,Table34[Year],"")))),"",INDEX(Table34[Out-of-school children (%) - primary],MATCH(MAX(IF(Table34[Country]=B3284,Table34[Year],0)),IF(Table34[Country]=B3284,Table34[Year],"")))*100))</f>
        <v/>
      </c>
      <c r="M3284" s="4" t="str">
        <f t="shared" si="107"/>
        <v/>
      </c>
    </row>
    <row r="3285" spans="1:13" ht="30.6" x14ac:dyDescent="0.25">
      <c r="A3285" s="2" t="s">
        <v>199</v>
      </c>
      <c r="B3285" s="2" t="s">
        <v>182</v>
      </c>
      <c r="C3285" s="3"/>
      <c r="D3285" s="3"/>
      <c r="E3285" s="3"/>
      <c r="F3285" s="3"/>
      <c r="G3285" s="3"/>
      <c r="H3285" s="3"/>
      <c r="I3285" s="3"/>
      <c r="J3285" s="3" t="str">
        <f t="shared" si="106"/>
        <v/>
      </c>
      <c r="K3285" s="3"/>
      <c r="L3285" s="3" t="str">
        <f t="array" ref="L3285">(IF(ISERROR(INDEX(Table34[Out-of-school children (%) - primary],MATCH(MAX(IF(Table34[Country]=B3285,Table34[Year],0)),IF(Table34[Country]=B3285,Table34[Year],"")))),"",INDEX(Table34[Out-of-school children (%) - primary],MATCH(MAX(IF(Table34[Country]=B3285,Table34[Year],0)),IF(Table34[Country]=B3285,Table34[Year],"")))*100))</f>
        <v/>
      </c>
      <c r="M3285" s="3" t="str">
        <f t="shared" si="107"/>
        <v/>
      </c>
    </row>
    <row r="3286" spans="1:13" ht="30.6" x14ac:dyDescent="0.25">
      <c r="A3286" s="2" t="s">
        <v>199</v>
      </c>
      <c r="B3286" s="2" t="s">
        <v>183</v>
      </c>
      <c r="C3286" s="4"/>
      <c r="D3286" s="4"/>
      <c r="E3286" s="4"/>
      <c r="F3286" s="4"/>
      <c r="G3286" s="4"/>
      <c r="H3286" s="4"/>
      <c r="I3286" s="4"/>
      <c r="J3286" s="4" t="str">
        <f t="shared" si="106"/>
        <v/>
      </c>
      <c r="K3286" s="4"/>
      <c r="L3286" s="4" t="str">
        <f t="array" ref="L3286">(IF(ISERROR(INDEX(Table34[Out-of-school children (%) - primary],MATCH(MAX(IF(Table34[Country]=B3286,Table34[Year],0)),IF(Table34[Country]=B3286,Table34[Year],"")))),"",INDEX(Table34[Out-of-school children (%) - primary],MATCH(MAX(IF(Table34[Country]=B3286,Table34[Year],0)),IF(Table34[Country]=B3286,Table34[Year],"")))*100))</f>
        <v/>
      </c>
      <c r="M3286" s="4" t="str">
        <f t="shared" si="107"/>
        <v/>
      </c>
    </row>
    <row r="3287" spans="1:13" ht="30.6" x14ac:dyDescent="0.25">
      <c r="A3287" s="2" t="s">
        <v>199</v>
      </c>
      <c r="B3287" s="2" t="s">
        <v>184</v>
      </c>
      <c r="C3287" s="3"/>
      <c r="D3287" s="5">
        <v>11.19571</v>
      </c>
      <c r="E3287" s="3"/>
      <c r="F3287" s="3"/>
      <c r="G3287" s="3"/>
      <c r="H3287" s="3"/>
      <c r="I3287" s="3"/>
      <c r="J3287" s="3">
        <f t="shared" si="106"/>
        <v>11.19571</v>
      </c>
      <c r="K3287" s="3"/>
      <c r="L3287" s="3">
        <f t="array" ref="L3287">(IF(ISERROR(INDEX(Table34[Out-of-school children (%) - primary],MATCH(MAX(IF(Table34[Country]=B3287,Table34[Year],0)),IF(Table34[Country]=B3287,Table34[Year],"")))),"",INDEX(Table34[Out-of-school children (%) - primary],MATCH(MAX(IF(Table34[Country]=B3287,Table34[Year],0)),IF(Table34[Country]=B3287,Table34[Year],"")))*100))</f>
        <v>7.8321799999999993</v>
      </c>
      <c r="M3287" s="3">
        <f t="shared" si="107"/>
        <v>11.19571</v>
      </c>
    </row>
    <row r="3288" spans="1:13" ht="30.6" x14ac:dyDescent="0.25">
      <c r="A3288" s="2" t="s">
        <v>199</v>
      </c>
      <c r="B3288" s="2" t="s">
        <v>185</v>
      </c>
      <c r="C3288" s="4"/>
      <c r="D3288" s="4"/>
      <c r="E3288" s="4"/>
      <c r="F3288" s="4"/>
      <c r="G3288" s="4"/>
      <c r="H3288" s="4"/>
      <c r="I3288" s="4"/>
      <c r="J3288" s="4" t="str">
        <f t="shared" si="106"/>
        <v/>
      </c>
      <c r="K3288" s="4"/>
      <c r="L3288" s="4">
        <f t="array" ref="L3288">(IF(ISERROR(INDEX(Table34[Out-of-school children (%) - primary],MATCH(MAX(IF(Table34[Country]=B3288,Table34[Year],0)),IF(Table34[Country]=B3288,Table34[Year],"")))),"",INDEX(Table34[Out-of-school children (%) - primary],MATCH(MAX(IF(Table34[Country]=B3288,Table34[Year],0)),IF(Table34[Country]=B3288,Table34[Year],"")))*100))</f>
        <v>2.2911100000000002</v>
      </c>
      <c r="M3288" s="4">
        <f t="shared" si="107"/>
        <v>2.2911100000000002</v>
      </c>
    </row>
    <row r="3289" spans="1:13" ht="30.6" x14ac:dyDescent="0.25">
      <c r="A3289" s="2" t="s">
        <v>199</v>
      </c>
      <c r="B3289" s="2" t="s">
        <v>186</v>
      </c>
      <c r="C3289" s="3"/>
      <c r="D3289" s="3"/>
      <c r="E3289" s="3"/>
      <c r="F3289" s="3"/>
      <c r="G3289" s="3"/>
      <c r="H3289" s="3"/>
      <c r="I3289" s="3"/>
      <c r="J3289" s="3" t="str">
        <f t="shared" si="106"/>
        <v/>
      </c>
      <c r="K3289" s="3"/>
      <c r="L3289" s="3" t="str">
        <f t="array" ref="L3289">(IF(ISERROR(INDEX(Table34[Out-of-school children (%) - primary],MATCH(MAX(IF(Table34[Country]=B3289,Table34[Year],0)),IF(Table34[Country]=B3289,Table34[Year],"")))),"",INDEX(Table34[Out-of-school children (%) - primary],MATCH(MAX(IF(Table34[Country]=B3289,Table34[Year],0)),IF(Table34[Country]=B3289,Table34[Year],"")))*100))</f>
        <v/>
      </c>
      <c r="M3289" s="3" t="str">
        <f t="shared" si="107"/>
        <v/>
      </c>
    </row>
    <row r="3290" spans="1:13" ht="20.399999999999999" x14ac:dyDescent="0.25">
      <c r="A3290" s="2" t="s">
        <v>207</v>
      </c>
      <c r="B3290" s="2" t="s">
        <v>187</v>
      </c>
      <c r="C3290" s="4"/>
      <c r="D3290" s="4"/>
      <c r="E3290" s="4"/>
      <c r="F3290" s="4"/>
      <c r="G3290" s="4"/>
      <c r="H3290" s="4"/>
      <c r="I3290" s="4"/>
      <c r="J3290" s="4" t="str">
        <f t="shared" si="106"/>
        <v/>
      </c>
      <c r="K3290" s="4"/>
      <c r="L3290" s="4" t="str">
        <f t="array" ref="L3290">(IF(ISBLANK(INDEX(Table34[Primary completion rate (%)],MATCH(MAX(IF(Table34[Country]=B3290,Table34[Year],0)),IF(Table34[Country]=B3290,Table34[Year],"")))),"",INDEX(Table34[Primary completion rate (%)],MATCH(MAX(IF(Table34[Country]=B3290,Table34[Year],0)),IF(Table34[Country]=B3290,Table34[Year],"")))*100))</f>
        <v/>
      </c>
      <c r="M3290" s="4" t="str">
        <f t="shared" si="107"/>
        <v/>
      </c>
    </row>
    <row r="3291" spans="1:13" ht="30.6" x14ac:dyDescent="0.25">
      <c r="A3291" s="2" t="s">
        <v>199</v>
      </c>
      <c r="B3291" s="2" t="s">
        <v>188</v>
      </c>
      <c r="C3291" s="5">
        <v>17.56466</v>
      </c>
      <c r="D3291" s="3"/>
      <c r="E3291" s="3"/>
      <c r="F3291" s="3"/>
      <c r="G3291" s="3"/>
      <c r="H3291" s="3"/>
      <c r="I3291" s="3"/>
      <c r="J3291" s="3">
        <f t="shared" si="106"/>
        <v>17.56466</v>
      </c>
      <c r="K3291" s="3"/>
      <c r="L3291" s="3">
        <f t="array" ref="L3291">(IF(ISERROR(INDEX(Table34[Out-of-school children (%) - primary],MATCH(MAX(IF(Table34[Country]=B3291,Table34[Year],0)),IF(Table34[Country]=B3291,Table34[Year],"")))),"",INDEX(Table34[Out-of-school children (%) - primary],MATCH(MAX(IF(Table34[Country]=B3291,Table34[Year],0)),IF(Table34[Country]=B3291,Table34[Year],"")))*100))</f>
        <v>15.12876</v>
      </c>
      <c r="M3291" s="3">
        <f t="shared" si="107"/>
        <v>17.56466</v>
      </c>
    </row>
    <row r="3292" spans="1:13" ht="30.6" x14ac:dyDescent="0.25">
      <c r="A3292" s="2" t="s">
        <v>199</v>
      </c>
      <c r="B3292" s="2" t="s">
        <v>189</v>
      </c>
      <c r="C3292" s="4"/>
      <c r="D3292" s="4"/>
      <c r="E3292" s="4"/>
      <c r="F3292" s="4"/>
      <c r="G3292" s="4"/>
      <c r="H3292" s="4"/>
      <c r="I3292" s="4"/>
      <c r="J3292" s="4" t="str">
        <f t="shared" si="106"/>
        <v/>
      </c>
      <c r="K3292" s="4"/>
      <c r="L3292" s="4" t="str">
        <f t="array" ref="L3292">(IF(ISBLANK(INDEX(Table34[Out-of-school children (%) - primary],MATCH(MAX(IF(Table34[Country]=B3292,Table34[Year],0)),IF(Table34[Country]=B3292,Table34[Year],"")))),"",INDEX(Table34[Out-of-school children (%) - primary],MATCH(MAX(IF(Table34[Country]=B3292,Table34[Year],0)),IF(Table34[Country]=B3292,Table34[Year],"")))*100))</f>
        <v/>
      </c>
      <c r="M3292" s="4" t="str">
        <f t="shared" si="107"/>
        <v/>
      </c>
    </row>
    <row r="3293" spans="1:13" ht="30.6" x14ac:dyDescent="0.25">
      <c r="A3293" s="2" t="s">
        <v>199</v>
      </c>
      <c r="B3293" s="2" t="s">
        <v>190</v>
      </c>
      <c r="C3293" s="3"/>
      <c r="D3293" s="3"/>
      <c r="E3293" s="3"/>
      <c r="F3293" s="5">
        <v>3.07986</v>
      </c>
      <c r="G3293" s="3"/>
      <c r="H3293" s="3"/>
      <c r="I3293" s="3"/>
      <c r="J3293" s="3">
        <f t="shared" si="106"/>
        <v>3.07986</v>
      </c>
      <c r="K3293" s="3"/>
      <c r="L3293" s="3">
        <f t="array" ref="L3293">(IF(ISERROR(INDEX(Table34[Out-of-school children (%) - primary],MATCH(MAX(IF(Table34[Country]=B3293,Table34[Year],0)),IF(Table34[Country]=B3293,Table34[Year],"")))),"",INDEX(Table34[Out-of-school children (%) - primary],MATCH(MAX(IF(Table34[Country]=B3293,Table34[Year],0)),IF(Table34[Country]=B3293,Table34[Year],"")))*100))</f>
        <v>0.79325000000000001</v>
      </c>
      <c r="M3293" s="3">
        <f t="shared" si="107"/>
        <v>3.07986</v>
      </c>
    </row>
    <row r="3294" spans="1:13" ht="30.6" x14ac:dyDescent="0.25">
      <c r="A3294" s="2" t="s">
        <v>199</v>
      </c>
      <c r="B3294" s="2" t="s">
        <v>191</v>
      </c>
      <c r="C3294" s="4"/>
      <c r="D3294" s="4"/>
      <c r="E3294" s="4"/>
      <c r="F3294" s="4"/>
      <c r="G3294" s="4"/>
      <c r="H3294" s="4"/>
      <c r="I3294" s="4"/>
      <c r="J3294" s="4" t="str">
        <f t="shared" si="106"/>
        <v/>
      </c>
      <c r="K3294" s="4"/>
      <c r="L3294" s="4" t="str">
        <f t="array" ref="L3294">(IF(ISERROR(INDEX(Table34[Out-of-school children (%) - primary],MATCH(MAX(IF(Table34[Country]=B3294,Table34[Year],0)),IF(Table34[Country]=B3294,Table34[Year],"")))),"",INDEX(Table34[Out-of-school children (%) - primary],MATCH(MAX(IF(Table34[Country]=B3294,Table34[Year],0)),IF(Table34[Country]=B3294,Table34[Year],"")))*100))</f>
        <v/>
      </c>
      <c r="M3294" s="4" t="str">
        <f t="shared" si="107"/>
        <v/>
      </c>
    </row>
    <row r="3295" spans="1:13" ht="30.6" x14ac:dyDescent="0.25">
      <c r="A3295" s="2" t="s">
        <v>199</v>
      </c>
      <c r="B3295" s="2" t="s">
        <v>192</v>
      </c>
      <c r="C3295" s="3"/>
      <c r="D3295" s="3"/>
      <c r="E3295" s="3"/>
      <c r="F3295" s="3"/>
      <c r="G3295" s="3"/>
      <c r="H3295" s="3"/>
      <c r="I3295" s="3"/>
      <c r="J3295" s="3" t="str">
        <f t="shared" si="106"/>
        <v/>
      </c>
      <c r="K3295" s="3"/>
      <c r="L3295" s="3" t="str">
        <f t="array" ref="L3295">(IF(ISERROR(INDEX(Table34[Out-of-school children (%) - primary],MATCH(MAX(IF(Table34[Country]=B3295,Table34[Year],0)),IF(Table34[Country]=B3295,Table34[Year],"")))),"",INDEX(Table34[Out-of-school children (%) - primary],MATCH(MAX(IF(Table34[Country]=B3295,Table34[Year],0)),IF(Table34[Country]=B3295,Table34[Year],"")))*100))</f>
        <v/>
      </c>
      <c r="M3295" s="3" t="str">
        <f t="shared" si="107"/>
        <v/>
      </c>
    </row>
    <row r="3296" spans="1:13" ht="30.6" x14ac:dyDescent="0.25">
      <c r="A3296" s="2" t="s">
        <v>199</v>
      </c>
      <c r="B3296" s="2" t="s">
        <v>193</v>
      </c>
      <c r="C3296" s="4"/>
      <c r="D3296" s="4"/>
      <c r="E3296" s="4"/>
      <c r="F3296" s="4"/>
      <c r="G3296" s="4"/>
      <c r="H3296" s="4"/>
      <c r="I3296" s="4"/>
      <c r="J3296" s="4" t="str">
        <f t="shared" si="106"/>
        <v/>
      </c>
      <c r="K3296" s="4"/>
      <c r="L3296" s="4" t="str">
        <f t="array" ref="L3296">(IF(ISERROR(INDEX(Table34[Out-of-school children (%) - primary],MATCH(MAX(IF(Table34[Country]=B3296,Table34[Year],0)),IF(Table34[Country]=B3296,Table34[Year],"")))),"",INDEX(Table34[Out-of-school children (%) - primary],MATCH(MAX(IF(Table34[Country]=B3296,Table34[Year],0)),IF(Table34[Country]=B3296,Table34[Year],"")))*100))</f>
        <v/>
      </c>
      <c r="M3296" s="4" t="str">
        <f t="shared" si="107"/>
        <v/>
      </c>
    </row>
    <row r="3297" spans="1:13" ht="30.6" x14ac:dyDescent="0.25">
      <c r="A3297" s="2" t="s">
        <v>199</v>
      </c>
      <c r="B3297" s="2" t="s">
        <v>194</v>
      </c>
      <c r="C3297" s="3"/>
      <c r="D3297" s="5">
        <v>2.1634699999999998</v>
      </c>
      <c r="E3297" s="3"/>
      <c r="F3297" s="3"/>
      <c r="G3297" s="3"/>
      <c r="H3297" s="3"/>
      <c r="I3297" s="3"/>
      <c r="J3297" s="3">
        <f t="shared" si="106"/>
        <v>2.1634699999999998</v>
      </c>
      <c r="K3297" s="3"/>
      <c r="L3297" s="3">
        <f t="array" ref="L3297">(IF(ISERROR(INDEX(Table34[Out-of-school children (%) - primary],MATCH(MAX(IF(Table34[Country]=B3297,Table34[Year],0)),IF(Table34[Country]=B3297,Table34[Year],"")))),"",INDEX(Table34[Out-of-school children (%) - primary],MATCH(MAX(IF(Table34[Country]=B3297,Table34[Year],0)),IF(Table34[Country]=B3297,Table34[Year],"")))*100))</f>
        <v>1.8471299999999999</v>
      </c>
      <c r="M3297" s="3">
        <f t="shared" si="107"/>
        <v>2.1634699999999998</v>
      </c>
    </row>
    <row r="3298" spans="1:13" ht="30.6" x14ac:dyDescent="0.25">
      <c r="A3298" s="2" t="s">
        <v>199</v>
      </c>
      <c r="B3298" s="2" t="s">
        <v>195</v>
      </c>
      <c r="C3298" s="4"/>
      <c r="D3298" s="4"/>
      <c r="E3298" s="4"/>
      <c r="F3298" s="4"/>
      <c r="G3298" s="4"/>
      <c r="H3298" s="4"/>
      <c r="I3298" s="4"/>
      <c r="J3298" s="4" t="str">
        <f t="shared" si="106"/>
        <v/>
      </c>
      <c r="K3298" s="4"/>
      <c r="L3298" s="4">
        <f t="array" ref="L3298">(IF(ISERROR(INDEX(Table34[Out-of-school children (%) - primary],MATCH(MAX(IF(Table34[Country]=B3298,Table34[Year],0)),IF(Table34[Country]=B3298,Table34[Year],"")))),"",INDEX(Table34[Out-of-school children (%) - primary],MATCH(MAX(IF(Table34[Country]=B3298,Table34[Year],0)),IF(Table34[Country]=B3298,Table34[Year],"")))*100))</f>
        <v>27.339869999999998</v>
      </c>
      <c r="M3298" s="4">
        <f t="shared" si="107"/>
        <v>27.339869999999998</v>
      </c>
    </row>
    <row r="3299" spans="1:13" ht="30.6" x14ac:dyDescent="0.25">
      <c r="A3299" s="2" t="s">
        <v>199</v>
      </c>
      <c r="B3299" s="2" t="s">
        <v>196</v>
      </c>
      <c r="C3299" s="3"/>
      <c r="D3299" s="3"/>
      <c r="E3299" s="3"/>
      <c r="F3299" s="5">
        <v>11.9024</v>
      </c>
      <c r="G3299" s="3"/>
      <c r="H3299" s="3"/>
      <c r="I3299" s="3"/>
      <c r="J3299" s="3">
        <f t="shared" si="106"/>
        <v>11.9024</v>
      </c>
      <c r="K3299" s="3"/>
      <c r="L3299" s="3">
        <f t="array" ref="L3299">(IF(ISERROR(INDEX(Table34[Out-of-school children (%) - primary],MATCH(MAX(IF(Table34[Country]=B3299,Table34[Year],0)),IF(Table34[Country]=B3299,Table34[Year],"")))),"",INDEX(Table34[Out-of-school children (%) - primary],MATCH(MAX(IF(Table34[Country]=B3299,Table34[Year],0)),IF(Table34[Country]=B3299,Table34[Year],"")))*100))</f>
        <v>15.55861</v>
      </c>
      <c r="M3299" s="3">
        <f t="shared" si="107"/>
        <v>11.9024</v>
      </c>
    </row>
    <row r="3300" spans="1:13" ht="30.6" x14ac:dyDescent="0.25">
      <c r="A3300" s="2" t="s">
        <v>199</v>
      </c>
      <c r="B3300" s="2" t="s">
        <v>197</v>
      </c>
      <c r="C3300" s="6">
        <v>5.4758500000000003</v>
      </c>
      <c r="D3300" s="4"/>
      <c r="E3300" s="4"/>
      <c r="F3300" s="4"/>
      <c r="G3300" s="4"/>
      <c r="H3300" s="4"/>
      <c r="I3300" s="4"/>
      <c r="J3300" s="4">
        <f t="shared" si="106"/>
        <v>5.4758500000000003</v>
      </c>
      <c r="K3300" s="4"/>
      <c r="L3300" s="4">
        <f t="array" ref="L3300">(IF(ISERROR(INDEX(Table34[Out-of-school children (%) - primary],MATCH(MAX(IF(Table34[Country]=B3300,Table34[Year],0)),IF(Table34[Country]=B3300,Table34[Year],"")))),"",INDEX(Table34[Out-of-school children (%) - primary],MATCH(MAX(IF(Table34[Country]=B3300,Table34[Year],0)),IF(Table34[Country]=B3300,Table34[Year],"")))*100))</f>
        <v>1.4838100000000001</v>
      </c>
      <c r="M3300" s="4">
        <f t="shared" si="107"/>
        <v>5.4758500000000003</v>
      </c>
    </row>
    <row r="3301" spans="1:13" ht="20.399999999999999" x14ac:dyDescent="0.25">
      <c r="A3301" s="2" t="s">
        <v>198</v>
      </c>
      <c r="B3301" s="2" t="s">
        <v>4</v>
      </c>
      <c r="C3301" s="3"/>
      <c r="D3301" s="3"/>
      <c r="E3301" s="3"/>
      <c r="F3301" s="3"/>
      <c r="G3301" s="3"/>
      <c r="H3301" s="3"/>
      <c r="I3301" s="3"/>
      <c r="J3301" s="3" t="str">
        <f t="shared" si="106"/>
        <v/>
      </c>
      <c r="K3301" s="3">
        <f t="array" ref="K3301">INDEX($J$3:$J$4464,MATCH(B3301&amp;"Rate of out-of-school children of primary school age, male (household survey data) (%)",$B$3:$B$4464&amp;$A$3:$A$4464,0))</f>
        <v>34.609720000000003</v>
      </c>
      <c r="L3301" s="3">
        <f t="array" ref="L3301">IF(ISERROR(INDEX(Table45[[#All],[Out-of-school children (%) - primary]],MATCH(MAX(IF(Table45[[#All],[Country]]=B3301,Table45[[#All],[Year]],0)),IF(Table45[[#All],[Country]]=B3301,Table45[[#All],[Year]],"")))),"",INDEX(Table45[[#All],[Out-of-school children (%) - primary]],MATCH(MAX(IF(Table45[[#All],[Country]]=B3301,Table45[[#All],[Year]],0)),IF(Table45[[#All],[Country]]=B3301,Table45[[#All],[Year]],"")))*100)</f>
        <v>35.603949999999998</v>
      </c>
      <c r="M3301" s="3">
        <f t="shared" si="107"/>
        <v>34.609720000000003</v>
      </c>
    </row>
    <row r="3302" spans="1:13" ht="20.399999999999999" x14ac:dyDescent="0.25">
      <c r="A3302" s="2" t="s">
        <v>198</v>
      </c>
      <c r="B3302" s="2" t="s">
        <v>5</v>
      </c>
      <c r="C3302" s="4">
        <v>8.3924400000000006</v>
      </c>
      <c r="D3302" s="4">
        <v>5.9862700000000002</v>
      </c>
      <c r="E3302" s="4">
        <v>3.1403500000000002</v>
      </c>
      <c r="F3302" s="4">
        <v>3.4790100000000002</v>
      </c>
      <c r="G3302" s="4"/>
      <c r="H3302" s="4"/>
      <c r="I3302" s="4"/>
      <c r="J3302" s="4">
        <f t="shared" si="106"/>
        <v>3.4790100000000002</v>
      </c>
      <c r="K3302" s="4" t="str">
        <f t="array" ref="K3302">INDEX($J$3:$J$4464,MATCH(B3302&amp;"Rate of out-of-school children of primary school age, male (household survey data) (%)",$B$3:$B$4464&amp;$A$3:$A$4464,0))</f>
        <v/>
      </c>
      <c r="L3302" s="4" t="str">
        <f t="array" ref="L3302">IF(ISERROR(INDEX(Table45[[#All],[Out-of-school children (%) - primary]],MATCH(MAX(IF(Table45[[#All],[Country]]=B3302,Table45[[#All],[Year]],0)),IF(Table45[[#All],[Country]]=B3302,Table45[[#All],[Year]],"")))),"",INDEX(Table45[[#All],[Out-of-school children (%) - primary]],MATCH(MAX(IF(Table45[[#All],[Country]]=B3302,Table45[[#All],[Year]],0)),IF(Table45[[#All],[Country]]=B3302,Table45[[#All],[Year]],"")))*100)</f>
        <v/>
      </c>
      <c r="M3302" s="4">
        <f t="shared" si="107"/>
        <v>3.4790100000000002</v>
      </c>
    </row>
    <row r="3303" spans="1:13" ht="20.399999999999999" x14ac:dyDescent="0.25">
      <c r="A3303" s="2" t="s">
        <v>198</v>
      </c>
      <c r="B3303" s="2" t="s">
        <v>6</v>
      </c>
      <c r="C3303" s="3"/>
      <c r="D3303" s="3"/>
      <c r="E3303" s="3"/>
      <c r="F3303" s="3"/>
      <c r="G3303" s="3"/>
      <c r="H3303" s="3"/>
      <c r="I3303" s="3"/>
      <c r="J3303" s="3" t="str">
        <f t="shared" si="106"/>
        <v/>
      </c>
      <c r="K3303" s="3">
        <f t="array" ref="K3303">INDEX($J$3:$J$4464,MATCH(B3303&amp;"Rate of out-of-school children of primary school age, male (household survey data) (%)",$B$3:$B$4464&amp;$A$3:$A$4464,0))</f>
        <v>2.4831799999999999</v>
      </c>
      <c r="L3303" s="3" t="str">
        <f t="array" ref="L3303">IF(ISERROR(INDEX(Table45[[#All],[Out-of-school children (%) - primary]],MATCH(MAX(IF(Table45[[#All],[Country]]=B3303,Table45[[#All],[Year]],0)),IF(Table45[[#All],[Country]]=B3303,Table45[[#All],[Year]],"")))),"",INDEX(Table45[[#All],[Out-of-school children (%) - primary]],MATCH(MAX(IF(Table45[[#All],[Country]]=B3303,Table45[[#All],[Year]],0)),IF(Table45[[#All],[Country]]=B3303,Table45[[#All],[Year]],"")))*100)</f>
        <v/>
      </c>
      <c r="M3303" s="3">
        <f t="shared" si="107"/>
        <v>2.4831799999999999</v>
      </c>
    </row>
    <row r="3304" spans="1:13" ht="20.399999999999999" x14ac:dyDescent="0.25">
      <c r="A3304" s="2" t="s">
        <v>198</v>
      </c>
      <c r="B3304" s="2" t="s">
        <v>7</v>
      </c>
      <c r="C3304" s="4"/>
      <c r="D3304" s="4"/>
      <c r="E3304" s="4"/>
      <c r="F3304" s="4"/>
      <c r="G3304" s="4"/>
      <c r="H3304" s="4"/>
      <c r="I3304" s="4"/>
      <c r="J3304" s="4" t="str">
        <f t="shared" si="106"/>
        <v/>
      </c>
      <c r="K3304" s="4" t="str">
        <f t="array" ref="K3304">INDEX($J$3:$J$4464,MATCH(B3304&amp;"Rate of out-of-school children of primary school age, male (household survey data) (%)",$B$3:$B$4464&amp;$A$3:$A$4464,0))</f>
        <v/>
      </c>
      <c r="L3304" s="4" t="str">
        <f t="array" ref="L3304">IF(ISERROR(INDEX(Table45[[#All],[Out-of-school children (%) - primary]],MATCH(MAX(IF(Table45[[#All],[Country]]=B3304,Table45[[#All],[Year]],0)),IF(Table45[[#All],[Country]]=B3304,Table45[[#All],[Year]],"")))),"",INDEX(Table45[[#All],[Out-of-school children (%) - primary]],MATCH(MAX(IF(Table45[[#All],[Country]]=B3304,Table45[[#All],[Year]],0)),IF(Table45[[#All],[Country]]=B3304,Table45[[#All],[Year]],"")))*100)</f>
        <v/>
      </c>
      <c r="M3304" s="4" t="str">
        <f t="shared" si="107"/>
        <v/>
      </c>
    </row>
    <row r="3305" spans="1:13" ht="20.399999999999999" x14ac:dyDescent="0.25">
      <c r="A3305" s="2" t="s">
        <v>198</v>
      </c>
      <c r="B3305" s="2" t="s">
        <v>8</v>
      </c>
      <c r="C3305" s="3">
        <v>11.58934</v>
      </c>
      <c r="D3305" s="3">
        <v>5.0714300000000003</v>
      </c>
      <c r="E3305" s="3"/>
      <c r="F3305" s="3"/>
      <c r="G3305" s="3"/>
      <c r="H3305" s="3"/>
      <c r="I3305" s="3"/>
      <c r="J3305" s="3">
        <f t="shared" si="106"/>
        <v>5.0714300000000003</v>
      </c>
      <c r="K3305" s="3" t="str">
        <f t="array" ref="K3305">INDEX($J$3:$J$4464,MATCH(B3305&amp;"Rate of out-of-school children of primary school age, male (household survey data) (%)",$B$3:$B$4464&amp;$A$3:$A$4464,0))</f>
        <v/>
      </c>
      <c r="L3305" s="3" t="str">
        <f t="array" ref="L3305">IF(ISERROR(INDEX(Table45[[#All],[Out-of-school children (%) - primary]],MATCH(MAX(IF(Table45[[#All],[Country]]=B3305,Table45[[#All],[Year]],0)),IF(Table45[[#All],[Country]]=B3305,Table45[[#All],[Year]],"")))),"",INDEX(Table45[[#All],[Out-of-school children (%) - primary]],MATCH(MAX(IF(Table45[[#All],[Country]]=B3305,Table45[[#All],[Year]],0)),IF(Table45[[#All],[Country]]=B3305,Table45[[#All],[Year]],"")))*100)</f>
        <v/>
      </c>
      <c r="M3305" s="3">
        <f t="shared" si="107"/>
        <v>5.0714300000000003</v>
      </c>
    </row>
    <row r="3306" spans="1:13" ht="20.399999999999999" x14ac:dyDescent="0.25">
      <c r="A3306" s="2" t="s">
        <v>198</v>
      </c>
      <c r="B3306" s="2" t="s">
        <v>9</v>
      </c>
      <c r="C3306" s="4">
        <v>7.1194499999999996</v>
      </c>
      <c r="D3306" s="4">
        <v>10.52243</v>
      </c>
      <c r="E3306" s="4">
        <v>13.32086</v>
      </c>
      <c r="F3306" s="4"/>
      <c r="G3306" s="4">
        <v>13.0809</v>
      </c>
      <c r="H3306" s="4">
        <v>9.3292199999999994</v>
      </c>
      <c r="I3306" s="4"/>
      <c r="J3306" s="4">
        <f t="shared" si="106"/>
        <v>9.3292199999999994</v>
      </c>
      <c r="K3306" s="4" t="str">
        <f t="array" ref="K3306">INDEX($J$3:$J$4464,MATCH(B3306&amp;"Rate of out-of-school children of primary school age, male (household survey data) (%)",$B$3:$B$4464&amp;$A$3:$A$4464,0))</f>
        <v/>
      </c>
      <c r="L3306" s="4" t="str">
        <f t="array" ref="L3306">IF(ISERROR(INDEX(Table45[[#All],[Out-of-school children (%) - primary]],MATCH(MAX(IF(Table45[[#All],[Country]]=B3306,Table45[[#All],[Year]],0)),IF(Table45[[#All],[Country]]=B3306,Table45[[#All],[Year]],"")))),"",INDEX(Table45[[#All],[Out-of-school children (%) - primary]],MATCH(MAX(IF(Table45[[#All],[Country]]=B3306,Table45[[#All],[Year]],0)),IF(Table45[[#All],[Country]]=B3306,Table45[[#All],[Year]],"")))*100)</f>
        <v/>
      </c>
      <c r="M3306" s="4">
        <f t="shared" si="107"/>
        <v>9.3292199999999994</v>
      </c>
    </row>
    <row r="3307" spans="1:13" ht="20.399999999999999" x14ac:dyDescent="0.25">
      <c r="A3307" s="2" t="s">
        <v>198</v>
      </c>
      <c r="B3307" s="2" t="s">
        <v>10</v>
      </c>
      <c r="C3307" s="3">
        <v>0.26351000000000002</v>
      </c>
      <c r="D3307" s="3">
        <v>0.21734999999999999</v>
      </c>
      <c r="E3307" s="3">
        <v>0.15920999999999999</v>
      </c>
      <c r="F3307" s="3">
        <v>0.14549999999999999</v>
      </c>
      <c r="G3307" s="3">
        <v>0.12836</v>
      </c>
      <c r="H3307" s="3"/>
      <c r="I3307" s="3"/>
      <c r="J3307" s="3">
        <f t="shared" si="106"/>
        <v>0.12836</v>
      </c>
      <c r="K3307" s="3" t="str">
        <f t="array" ref="K3307">INDEX($J$3:$J$4464,MATCH(B3307&amp;"Rate of out-of-school children of primary school age, male (household survey data) (%)",$B$3:$B$4464&amp;$A$3:$A$4464,0))</f>
        <v/>
      </c>
      <c r="L3307" s="3">
        <f t="array" ref="L3307">IF(ISERROR(INDEX(Table45[[#All],[Out-of-school children (%) - primary]],MATCH(MAX(IF(Table45[[#All],[Country]]=B3307,Table45[[#All],[Year]],0)),IF(Table45[[#All],[Country]]=B3307,Table45[[#All],[Year]],"")))),"",INDEX(Table45[[#All],[Out-of-school children (%) - primary]],MATCH(MAX(IF(Table45[[#All],[Country]]=B3307,Table45[[#All],[Year]],0)),IF(Table45[[#All],[Country]]=B3307,Table45[[#All],[Year]],"")))*100)</f>
        <v>1.0709899999999999</v>
      </c>
      <c r="M3307" s="3">
        <f t="shared" si="107"/>
        <v>0.12836</v>
      </c>
    </row>
    <row r="3308" spans="1:13" ht="20.399999999999999" x14ac:dyDescent="0.25">
      <c r="A3308" s="2" t="s">
        <v>198</v>
      </c>
      <c r="B3308" s="2" t="s">
        <v>11</v>
      </c>
      <c r="C3308" s="4"/>
      <c r="D3308" s="4"/>
      <c r="E3308" s="4"/>
      <c r="F3308" s="4"/>
      <c r="G3308" s="4"/>
      <c r="H3308" s="4">
        <v>3.4511099999999999</v>
      </c>
      <c r="I3308" s="4"/>
      <c r="J3308" s="4">
        <f t="shared" si="106"/>
        <v>3.4511099999999999</v>
      </c>
      <c r="K3308" s="4">
        <f t="array" ref="K3308">INDEX($J$3:$J$4464,MATCH(B3308&amp;"Rate of out-of-school children of primary school age, male (household survey data) (%)",$B$3:$B$4464&amp;$A$3:$A$4464,0))</f>
        <v>3.30437</v>
      </c>
      <c r="L3308" s="4">
        <f t="array" ref="L3308">IF(ISERROR(INDEX(Table45[[#All],[Out-of-school children (%) - primary]],MATCH(MAX(IF(Table45[[#All],[Country]]=B3308,Table45[[#All],[Year]],0)),IF(Table45[[#All],[Country]]=B3308,Table45[[#All],[Year]],"")))),"",INDEX(Table45[[#All],[Out-of-school children (%) - primary]],MATCH(MAX(IF(Table45[[#All],[Country]]=B3308,Table45[[#All],[Year]],0)),IF(Table45[[#All],[Country]]=B3308,Table45[[#All],[Year]],"")))*100)</f>
        <v>0.48710000000000003</v>
      </c>
      <c r="M3308" s="4">
        <f t="shared" si="107"/>
        <v>3.4511099999999999</v>
      </c>
    </row>
    <row r="3309" spans="1:13" ht="20.399999999999999" x14ac:dyDescent="0.25">
      <c r="A3309" s="2" t="s">
        <v>198</v>
      </c>
      <c r="B3309" s="2" t="s">
        <v>12</v>
      </c>
      <c r="C3309" s="3">
        <v>3.3905099999999999</v>
      </c>
      <c r="D3309" s="3">
        <v>2.59985</v>
      </c>
      <c r="E3309" s="3">
        <v>2.5976599999999999</v>
      </c>
      <c r="F3309" s="3">
        <v>2.7292800000000002</v>
      </c>
      <c r="G3309" s="3">
        <v>3.0760299999999998</v>
      </c>
      <c r="H3309" s="3">
        <v>3.1433300000000002</v>
      </c>
      <c r="I3309" s="3"/>
      <c r="J3309" s="3">
        <f t="shared" si="106"/>
        <v>3.1433300000000002</v>
      </c>
      <c r="K3309" s="3" t="str">
        <f t="array" ref="K3309">INDEX($J$3:$J$4464,MATCH(B3309&amp;"Rate of out-of-school children of primary school age, male (household survey data) (%)",$B$3:$B$4464&amp;$A$3:$A$4464,0))</f>
        <v/>
      </c>
      <c r="L3309" s="3" t="str">
        <f t="array" ref="L3309">IF(ISBLANK(INDEX(Table45[[#All],[Out-of-school children (%) - primary]],MATCH(MAX(IF(Table45[[#All],[Country]]=B3309,Table45[[#All],[Year]],0)),IF(Table45[[#All],[Country]]=B3309,Table45[[#All],[Year]],"")))),"",INDEX(Table45[[#All],[Out-of-school children (%) - primary]],MATCH(MAX(IF(Table45[[#All],[Country]]=B3309,Table45[[#All],[Year]],0)),IF(Table45[[#All],[Country]]=B3309,Table45[[#All],[Year]],"")))*100)</f>
        <v/>
      </c>
      <c r="M3309" s="3">
        <f t="shared" si="107"/>
        <v>3.1433300000000002</v>
      </c>
    </row>
    <row r="3310" spans="1:13" ht="20.399999999999999" x14ac:dyDescent="0.25">
      <c r="A3310" s="2" t="s">
        <v>198</v>
      </c>
      <c r="B3310" s="2" t="s">
        <v>13</v>
      </c>
      <c r="C3310" s="4"/>
      <c r="D3310" s="4"/>
      <c r="E3310" s="4"/>
      <c r="F3310" s="4"/>
      <c r="G3310" s="4"/>
      <c r="H3310" s="4"/>
      <c r="I3310" s="4"/>
      <c r="J3310" s="4" t="str">
        <f t="shared" si="106"/>
        <v/>
      </c>
      <c r="K3310" s="4" t="str">
        <f t="array" ref="K3310">INDEX($J$3:$J$4464,MATCH(B3310&amp;"Rate of out-of-school children of primary school age, male (household survey data) (%)",$B$3:$B$4464&amp;$A$3:$A$4464,0))</f>
        <v/>
      </c>
      <c r="L3310" s="4" t="str">
        <f t="array" ref="L3310">IF(ISBLANK(INDEX(Table45[[#All],[Out-of-school children (%) - primary]],MATCH(MAX(IF(Table45[[#All],[Country]]=B3310,Table45[[#All],[Year]],0)),IF(Table45[[#All],[Country]]=B3310,Table45[[#All],[Year]],"")))),"",INDEX(Table45[[#All],[Out-of-school children (%) - primary]],MATCH(MAX(IF(Table45[[#All],[Country]]=B3310,Table45[[#All],[Year]],0)),IF(Table45[[#All],[Country]]=B3310,Table45[[#All],[Year]],"")))*100)</f>
        <v/>
      </c>
      <c r="M3310" s="4" t="str">
        <f t="shared" si="107"/>
        <v/>
      </c>
    </row>
    <row r="3311" spans="1:13" ht="20.399999999999999" x14ac:dyDescent="0.25">
      <c r="A3311" s="2" t="s">
        <v>198</v>
      </c>
      <c r="B3311" s="2" t="s">
        <v>14</v>
      </c>
      <c r="C3311" s="3">
        <v>14.720039999999999</v>
      </c>
      <c r="D3311" s="3">
        <v>11.59426</v>
      </c>
      <c r="E3311" s="3">
        <v>9.6747399999999999</v>
      </c>
      <c r="F3311" s="3">
        <v>4.7146699999999999</v>
      </c>
      <c r="G3311" s="3">
        <v>4.4274399999999998</v>
      </c>
      <c r="H3311" s="3">
        <v>4.6038899999999998</v>
      </c>
      <c r="I3311" s="3"/>
      <c r="J3311" s="3">
        <f t="shared" si="106"/>
        <v>4.6038899999999998</v>
      </c>
      <c r="K3311" s="3" t="str">
        <f t="array" ref="K3311">INDEX($J$3:$J$4464,MATCH(B3311&amp;"Rate of out-of-school children of primary school age, male (household survey data) (%)",$B$3:$B$4464&amp;$A$3:$A$4464,0))</f>
        <v/>
      </c>
      <c r="L3311" s="3" t="str">
        <f t="array" ref="L3311">IF(ISERROR(INDEX(Table45[[#All],[Out-of-school children (%) - primary]],MATCH(MAX(IF(Table45[[#All],[Country]]=B3311,Table45[[#All],[Year]],0)),IF(Table45[[#All],[Country]]=B3311,Table45[[#All],[Year]],"")))),"",INDEX(Table45[[#All],[Out-of-school children (%) - primary]],MATCH(MAX(IF(Table45[[#All],[Country]]=B3311,Table45[[#All],[Year]],0)),IF(Table45[[#All],[Country]]=B3311,Table45[[#All],[Year]],"")))*100)</f>
        <v/>
      </c>
      <c r="M3311" s="3">
        <f t="shared" si="107"/>
        <v>4.6038899999999998</v>
      </c>
    </row>
    <row r="3312" spans="1:13" ht="20.399999999999999" x14ac:dyDescent="0.25">
      <c r="A3312" s="2" t="s">
        <v>198</v>
      </c>
      <c r="B3312" s="2" t="s">
        <v>15</v>
      </c>
      <c r="C3312" s="4"/>
      <c r="D3312" s="4"/>
      <c r="E3312" s="4"/>
      <c r="F3312" s="4"/>
      <c r="G3312" s="4"/>
      <c r="H3312" s="4"/>
      <c r="I3312" s="4"/>
      <c r="J3312" s="4" t="str">
        <f t="shared" si="106"/>
        <v/>
      </c>
      <c r="K3312" s="4" t="str">
        <f t="array" ref="K3312">INDEX($J$3:$J$4464,MATCH(B3312&amp;"Rate of out-of-school children of primary school age, male (household survey data) (%)",$B$3:$B$4464&amp;$A$3:$A$4464,0))</f>
        <v/>
      </c>
      <c r="L3312" s="4" t="str">
        <f t="array" ref="L3312">IF(ISERROR(INDEX(Table45[[#All],[Out-of-school children (%) - primary]],MATCH(MAX(IF(Table45[[#All],[Country]]=B3312,Table45[[#All],[Year]],0)),IF(Table45[[#All],[Country]]=B3312,Table45[[#All],[Year]],"")))),"",INDEX(Table45[[#All],[Out-of-school children (%) - primary]],MATCH(MAX(IF(Table45[[#All],[Country]]=B3312,Table45[[#All],[Year]],0)),IF(Table45[[#All],[Country]]=B3312,Table45[[#All],[Year]],"")))*100)</f>
        <v/>
      </c>
      <c r="M3312" s="4" t="str">
        <f t="shared" si="107"/>
        <v/>
      </c>
    </row>
    <row r="3313" spans="1:13" ht="20.399999999999999" x14ac:dyDescent="0.25">
      <c r="A3313" s="2" t="s">
        <v>198</v>
      </c>
      <c r="B3313" s="2" t="s">
        <v>16</v>
      </c>
      <c r="C3313" s="3"/>
      <c r="D3313" s="3">
        <v>9.1278400000000008</v>
      </c>
      <c r="E3313" s="3">
        <v>8.0501500000000004</v>
      </c>
      <c r="F3313" s="3">
        <v>6.8093300000000001</v>
      </c>
      <c r="G3313" s="3">
        <v>4.8516700000000004</v>
      </c>
      <c r="H3313" s="3">
        <v>2.4617599999999999</v>
      </c>
      <c r="I3313" s="3"/>
      <c r="J3313" s="3">
        <f t="shared" si="106"/>
        <v>2.4617599999999999</v>
      </c>
      <c r="K3313" s="3" t="str">
        <f t="array" ref="K3313">INDEX($J$3:$J$4464,MATCH(B3313&amp;"Rate of out-of-school children of primary school age, male (household survey data) (%)",$B$3:$B$4464&amp;$A$3:$A$4464,0))</f>
        <v/>
      </c>
      <c r="L3313" s="3" t="str">
        <f t="array" ref="L3313">IF(ISERROR(INDEX(Table45[[#All],[Out-of-school children (%) - primary]],MATCH(MAX(IF(Table45[[#All],[Country]]=B3313,Table45[[#All],[Year]],0)),IF(Table45[[#All],[Country]]=B3313,Table45[[#All],[Year]],"")))),"",INDEX(Table45[[#All],[Out-of-school children (%) - primary]],MATCH(MAX(IF(Table45[[#All],[Country]]=B3313,Table45[[#All],[Year]],0)),IF(Table45[[#All],[Country]]=B3313,Table45[[#All],[Year]],"")))*100)</f>
        <v/>
      </c>
      <c r="M3313" s="3">
        <f t="shared" si="107"/>
        <v>2.4617599999999999</v>
      </c>
    </row>
    <row r="3314" spans="1:13" ht="20.399999999999999" x14ac:dyDescent="0.25">
      <c r="A3314" s="2" t="s">
        <v>198</v>
      </c>
      <c r="B3314" s="2" t="s">
        <v>17</v>
      </c>
      <c r="C3314" s="4">
        <v>9.9167100000000001</v>
      </c>
      <c r="D3314" s="4"/>
      <c r="E3314" s="4"/>
      <c r="F3314" s="4"/>
      <c r="G3314" s="4"/>
      <c r="H3314" s="4"/>
      <c r="I3314" s="4"/>
      <c r="J3314" s="4">
        <f t="shared" ref="J3314:J3377" si="108">IFERROR(LOOKUP(2,1/(C3314:I3314&lt;&gt;""),C3314:I3314),"")</f>
        <v>9.9167100000000001</v>
      </c>
      <c r="K3314" s="4">
        <f t="array" ref="K3314">INDEX($J$3:$J$4464,MATCH(B3314&amp;"Rate of out-of-school children of primary school age, male (household survey data) (%)",$B$3:$B$4464&amp;$A$3:$A$4464,0))</f>
        <v>9.9801199999999994</v>
      </c>
      <c r="L3314" s="4">
        <f t="array" ref="L3314">IF(ISERROR(INDEX(Table45[[#All],[Out-of-school children (%) - primary]],MATCH(MAX(IF(Table45[[#All],[Country]]=B3314,Table45[[#All],[Year]],0)),IF(Table45[[#All],[Country]]=B3314,Table45[[#All],[Year]],"")))),"",INDEX(Table45[[#All],[Out-of-school children (%) - primary]],MATCH(MAX(IF(Table45[[#All],[Country]]=B3314,Table45[[#All],[Year]],0)),IF(Table45[[#All],[Country]]=B3314,Table45[[#All],[Year]],"")))*100)</f>
        <v>7.4981800000000005</v>
      </c>
      <c r="M3314" s="4">
        <f t="shared" ref="M3314:M3377" si="109">IF(ISNUMBER(J3314),J3314,IF(ISNUMBER(K3314),K3314,IF(ISBLANK(L3314),"",L3314)))</f>
        <v>9.9167100000000001</v>
      </c>
    </row>
    <row r="3315" spans="1:13" ht="20.399999999999999" x14ac:dyDescent="0.25">
      <c r="A3315" s="2" t="s">
        <v>198</v>
      </c>
      <c r="B3315" s="2" t="s">
        <v>18</v>
      </c>
      <c r="C3315" s="3">
        <v>5.67333</v>
      </c>
      <c r="D3315" s="3">
        <v>6.8</v>
      </c>
      <c r="E3315" s="3"/>
      <c r="F3315" s="3"/>
      <c r="G3315" s="3">
        <v>9.44679</v>
      </c>
      <c r="H3315" s="3"/>
      <c r="I3315" s="3"/>
      <c r="J3315" s="3">
        <f t="shared" si="108"/>
        <v>9.44679</v>
      </c>
      <c r="K3315" s="3">
        <f t="array" ref="K3315">INDEX($J$3:$J$4464,MATCH(B3315&amp;"Rate of out-of-school children of primary school age, male (household survey data) (%)",$B$3:$B$4464&amp;$A$3:$A$4464,0))</f>
        <v>0.37789</v>
      </c>
      <c r="L3315" s="3">
        <f t="array" ref="L3315">IF(ISERROR(INDEX(Table45[[#All],[Out-of-school children (%) - primary]],MATCH(MAX(IF(Table45[[#All],[Country]]=B3315,Table45[[#All],[Year]],0)),IF(Table45[[#All],[Country]]=B3315,Table45[[#All],[Year]],"")))),"",INDEX(Table45[[#All],[Out-of-school children (%) - primary]],MATCH(MAX(IF(Table45[[#All],[Country]]=B3315,Table45[[#All],[Year]],0)),IF(Table45[[#All],[Country]]=B3315,Table45[[#All],[Year]],"")))*100)</f>
        <v>0.27009</v>
      </c>
      <c r="M3315" s="3">
        <f t="shared" si="109"/>
        <v>9.44679</v>
      </c>
    </row>
    <row r="3316" spans="1:13" ht="20.399999999999999" x14ac:dyDescent="0.25">
      <c r="A3316" s="2" t="s">
        <v>198</v>
      </c>
      <c r="B3316" s="2" t="s">
        <v>19</v>
      </c>
      <c r="C3316" s="4">
        <v>8.5202399999999994</v>
      </c>
      <c r="D3316" s="4">
        <v>8.9376700000000007</v>
      </c>
      <c r="E3316" s="4">
        <v>5.84931</v>
      </c>
      <c r="F3316" s="4">
        <v>7.6679899999999996</v>
      </c>
      <c r="G3316" s="4">
        <v>6.0195699999999999</v>
      </c>
      <c r="H3316" s="4">
        <v>5.07463</v>
      </c>
      <c r="I3316" s="4"/>
      <c r="J3316" s="4">
        <f t="shared" si="108"/>
        <v>5.07463</v>
      </c>
      <c r="K3316" s="4">
        <f t="array" ref="K3316">INDEX($J$3:$J$4464,MATCH(B3316&amp;"Rate of out-of-school children of primary school age, male (household survey data) (%)",$B$3:$B$4464&amp;$A$3:$A$4464,0))</f>
        <v>20.36843</v>
      </c>
      <c r="L3316" s="4">
        <f t="array" ref="L3316">IF(ISERROR(INDEX(Table45[[#All],[Out-of-school children (%) - primary]],MATCH(MAX(IF(Table45[[#All],[Country]]=B3316,Table45[[#All],[Year]],0)),IF(Table45[[#All],[Country]]=B3316,Table45[[#All],[Year]],"")))),"",INDEX(Table45[[#All],[Out-of-school children (%) - primary]],MATCH(MAX(IF(Table45[[#All],[Country]]=B3316,Table45[[#All],[Year]],0)),IF(Table45[[#All],[Country]]=B3316,Table45[[#All],[Year]],"")))*100)</f>
        <v>0.49851000000000001</v>
      </c>
      <c r="M3316" s="4">
        <f t="shared" si="109"/>
        <v>5.07463</v>
      </c>
    </row>
    <row r="3317" spans="1:13" ht="20.399999999999999" x14ac:dyDescent="0.25">
      <c r="A3317" s="2" t="s">
        <v>198</v>
      </c>
      <c r="B3317" s="2" t="s">
        <v>20</v>
      </c>
      <c r="C3317" s="3">
        <v>1.49194</v>
      </c>
      <c r="D3317" s="3">
        <v>1.4907900000000001</v>
      </c>
      <c r="E3317" s="3">
        <v>1.02111</v>
      </c>
      <c r="F3317" s="3">
        <v>0.96738999999999997</v>
      </c>
      <c r="G3317" s="3">
        <v>0.97497</v>
      </c>
      <c r="H3317" s="3">
        <v>0.79164999999999996</v>
      </c>
      <c r="I3317" s="3"/>
      <c r="J3317" s="3">
        <f t="shared" si="108"/>
        <v>0.79164999999999996</v>
      </c>
      <c r="K3317" s="3" t="str">
        <f t="array" ref="K3317">INDEX($J$3:$J$4464,MATCH(B3317&amp;"Rate of out-of-school children of primary school age, male (household survey data) (%)",$B$3:$B$4464&amp;$A$3:$A$4464,0))</f>
        <v/>
      </c>
      <c r="L3317" s="3" t="str">
        <f t="array" ref="L3317">IF(ISBLANK(INDEX(Table45[[#All],[Out-of-school children (%) - primary]],MATCH(MAX(IF(Table45[[#All],[Country]]=B3317,Table45[[#All],[Year]],0)),IF(Table45[[#All],[Country]]=B3317,Table45[[#All],[Year]],"")))),"",INDEX(Table45[[#All],[Out-of-school children (%) - primary]],MATCH(MAX(IF(Table45[[#All],[Country]]=B3317,Table45[[#All],[Year]],0)),IF(Table45[[#All],[Country]]=B3317,Table45[[#All],[Year]],"")))*100)</f>
        <v/>
      </c>
      <c r="M3317" s="3">
        <f t="shared" si="109"/>
        <v>0.79164999999999996</v>
      </c>
    </row>
    <row r="3318" spans="1:13" ht="20.399999999999999" x14ac:dyDescent="0.25">
      <c r="A3318" s="2" t="s">
        <v>198</v>
      </c>
      <c r="B3318" s="2" t="s">
        <v>21</v>
      </c>
      <c r="C3318" s="4">
        <v>2.1070500000000001</v>
      </c>
      <c r="D3318" s="4">
        <v>1.7033</v>
      </c>
      <c r="E3318" s="4">
        <v>0.66569</v>
      </c>
      <c r="F3318" s="4">
        <v>0.87770999999999999</v>
      </c>
      <c r="G3318" s="4">
        <v>0.20755999999999999</v>
      </c>
      <c r="H3318" s="4">
        <v>0.31125000000000003</v>
      </c>
      <c r="I3318" s="4"/>
      <c r="J3318" s="4">
        <f t="shared" si="108"/>
        <v>0.31125000000000003</v>
      </c>
      <c r="K3318" s="4" t="str">
        <f t="array" ref="K3318">INDEX($J$3:$J$4464,MATCH(B3318&amp;"Rate of out-of-school children of primary school age, male (household survey data) (%)",$B$3:$B$4464&amp;$A$3:$A$4464,0))</f>
        <v/>
      </c>
      <c r="L3318" s="4">
        <f t="array" ref="L3318">IF(ISERROR(INDEX(Table45[[#All],[Out-of-school children (%) - primary]],MATCH(MAX(IF(Table45[[#All],[Country]]=B3318,Table45[[#All],[Year]],0)),IF(Table45[[#All],[Country]]=B3318,Table45[[#All],[Year]],"")))),"",INDEX(Table45[[#All],[Out-of-school children (%) - primary]],MATCH(MAX(IF(Table45[[#All],[Country]]=B3318,Table45[[#All],[Year]],0)),IF(Table45[[#All],[Country]]=B3318,Table45[[#All],[Year]],"")))*100)</f>
        <v>3.0998100000000002</v>
      </c>
      <c r="M3318" s="4">
        <f t="shared" si="109"/>
        <v>0.31125000000000003</v>
      </c>
    </row>
    <row r="3319" spans="1:13" ht="20.399999999999999" x14ac:dyDescent="0.25">
      <c r="A3319" s="2" t="s">
        <v>198</v>
      </c>
      <c r="B3319" s="2" t="s">
        <v>22</v>
      </c>
      <c r="C3319" s="3"/>
      <c r="D3319" s="3">
        <v>0.13738</v>
      </c>
      <c r="E3319" s="3"/>
      <c r="F3319" s="3"/>
      <c r="G3319" s="3"/>
      <c r="H3319" s="3"/>
      <c r="I3319" s="3"/>
      <c r="J3319" s="3">
        <f t="shared" si="108"/>
        <v>0.13738</v>
      </c>
      <c r="K3319" s="3">
        <f t="array" ref="K3319">INDEX($J$3:$J$4464,MATCH(B3319&amp;"Rate of out-of-school children of primary school age, male (household survey data) (%)",$B$3:$B$4464&amp;$A$3:$A$4464,0))</f>
        <v>20.703959999999999</v>
      </c>
      <c r="L3319" s="3">
        <f t="array" ref="L3319">IF(ISERROR(INDEX(Table45[[#All],[Out-of-school children (%) - primary]],MATCH(MAX(IF(Table45[[#All],[Country]]=B3319,Table45[[#All],[Year]],0)),IF(Table45[[#All],[Country]]=B3319,Table45[[#All],[Year]],"")))),"",INDEX(Table45[[#All],[Out-of-school children (%) - primary]],MATCH(MAX(IF(Table45[[#All],[Country]]=B3319,Table45[[#All],[Year]],0)),IF(Table45[[#All],[Country]]=B3319,Table45[[#All],[Year]],"")))*100)</f>
        <v>22.798740000000002</v>
      </c>
      <c r="M3319" s="3">
        <f t="shared" si="109"/>
        <v>0.13738</v>
      </c>
    </row>
    <row r="3320" spans="1:13" ht="20.399999999999999" x14ac:dyDescent="0.25">
      <c r="A3320" s="2" t="s">
        <v>198</v>
      </c>
      <c r="B3320" s="2" t="s">
        <v>23</v>
      </c>
      <c r="C3320" s="4">
        <v>13.144819999999999</v>
      </c>
      <c r="D3320" s="4">
        <v>12.448270000000001</v>
      </c>
      <c r="E3320" s="4">
        <v>10.65413</v>
      </c>
      <c r="F3320" s="4">
        <v>12.059839999999999</v>
      </c>
      <c r="G3320" s="4">
        <v>12.25808</v>
      </c>
      <c r="H3320" s="4"/>
      <c r="I3320" s="4"/>
      <c r="J3320" s="4">
        <f t="shared" si="108"/>
        <v>12.25808</v>
      </c>
      <c r="K3320" s="4">
        <f t="array" ref="K3320">INDEX($J$3:$J$4464,MATCH(B3320&amp;"Rate of out-of-school children of primary school age, male (household survey data) (%)",$B$3:$B$4464&amp;$A$3:$A$4464,0))</f>
        <v>8.14846</v>
      </c>
      <c r="L3320" s="4">
        <f t="array" ref="L3320">IF(ISERROR(INDEX(Table45[[#All],[Out-of-school children (%) - primary]],MATCH(MAX(IF(Table45[[#All],[Country]]=B3320,Table45[[#All],[Year]],0)),IF(Table45[[#All],[Country]]=B3320,Table45[[#All],[Year]],"")))),"",INDEX(Table45[[#All],[Out-of-school children (%) - primary]],MATCH(MAX(IF(Table45[[#All],[Country]]=B3320,Table45[[#All],[Year]],0)),IF(Table45[[#All],[Country]]=B3320,Table45[[#All],[Year]],"")))*100)</f>
        <v>9.3157300000000003</v>
      </c>
      <c r="M3320" s="4">
        <f t="shared" si="109"/>
        <v>12.25808</v>
      </c>
    </row>
    <row r="3321" spans="1:13" ht="20.399999999999999" x14ac:dyDescent="0.25">
      <c r="A3321" s="2" t="s">
        <v>198</v>
      </c>
      <c r="B3321" s="2" t="s">
        <v>24</v>
      </c>
      <c r="C3321" s="3">
        <v>4.2746199999999996</v>
      </c>
      <c r="D3321" s="3">
        <v>6.5843400000000001</v>
      </c>
      <c r="E3321" s="3">
        <v>9.8298900000000007</v>
      </c>
      <c r="F3321" s="3">
        <v>9.9406400000000001</v>
      </c>
      <c r="G3321" s="3">
        <v>10.06578</v>
      </c>
      <c r="H3321" s="3">
        <v>9.4496699999999993</v>
      </c>
      <c r="I3321" s="3"/>
      <c r="J3321" s="3">
        <f t="shared" si="108"/>
        <v>9.4496699999999993</v>
      </c>
      <c r="K3321" s="3" t="str">
        <f t="array" ref="K3321">INDEX($J$3:$J$4464,MATCH(B3321&amp;"Rate of out-of-school children of primary school age, male (household survey data) (%)",$B$3:$B$4464&amp;$A$3:$A$4464,0))</f>
        <v/>
      </c>
      <c r="L3321" s="3" t="str">
        <f t="array" ref="L3321">IF(ISERROR(INDEX(Table45[[#All],[Out-of-school children (%) - primary]],MATCH(MAX(IF(Table45[[#All],[Country]]=B3321,Table45[[#All],[Year]],0)),IF(Table45[[#All],[Country]]=B3321,Table45[[#All],[Year]],"")))),"",INDEX(Table45[[#All],[Out-of-school children (%) - primary]],MATCH(MAX(IF(Table45[[#All],[Country]]=B3321,Table45[[#All],[Year]],0)),IF(Table45[[#All],[Country]]=B3321,Table45[[#All],[Year]],"")))*100)</f>
        <v/>
      </c>
      <c r="M3321" s="3">
        <f t="shared" si="109"/>
        <v>9.4496699999999993</v>
      </c>
    </row>
    <row r="3322" spans="1:13" ht="20.399999999999999" x14ac:dyDescent="0.25">
      <c r="A3322" s="2" t="s">
        <v>198</v>
      </c>
      <c r="B3322" s="2" t="s">
        <v>25</v>
      </c>
      <c r="C3322" s="4"/>
      <c r="D3322" s="4"/>
      <c r="E3322" s="4"/>
      <c r="F3322" s="4"/>
      <c r="G3322" s="4"/>
      <c r="H3322" s="4"/>
      <c r="I3322" s="4"/>
      <c r="J3322" s="4" t="str">
        <f t="shared" si="108"/>
        <v/>
      </c>
      <c r="K3322" s="4" t="str">
        <f t="array" ref="K3322">INDEX($J$3:$J$4464,MATCH(B3322&amp;"Rate of out-of-school children of primary school age, male (household survey data) (%)",$B$3:$B$4464&amp;$A$3:$A$4464,0))</f>
        <v/>
      </c>
      <c r="L3322" s="4">
        <f t="array" ref="L3322">IF(ISERROR(INDEX(Table45[[#All],[Out-of-school children (%) - primary]],MATCH(MAX(IF(Table45[[#All],[Country]]=B3322,Table45[[#All],[Year]],0)),IF(Table45[[#All],[Country]]=B3322,Table45[[#All],[Year]],"")))),"",INDEX(Table45[[#All],[Out-of-school children (%) - primary]],MATCH(MAX(IF(Table45[[#All],[Country]]=B3322,Table45[[#All],[Year]],0)),IF(Table45[[#All],[Country]]=B3322,Table45[[#All],[Year]],"")))*100)</f>
        <v>2.1876199999999999</v>
      </c>
      <c r="M3322" s="4">
        <f t="shared" si="109"/>
        <v>2.1876199999999999</v>
      </c>
    </row>
    <row r="3323" spans="1:13" ht="20.399999999999999" x14ac:dyDescent="0.25">
      <c r="A3323" s="2" t="s">
        <v>198</v>
      </c>
      <c r="B3323" s="2" t="s">
        <v>26</v>
      </c>
      <c r="C3323" s="3"/>
      <c r="D3323" s="3"/>
      <c r="E3323" s="3">
        <v>10.05161</v>
      </c>
      <c r="F3323" s="3">
        <v>9.2782599999999995</v>
      </c>
      <c r="G3323" s="3"/>
      <c r="H3323" s="3"/>
      <c r="I3323" s="3"/>
      <c r="J3323" s="3">
        <f t="shared" si="108"/>
        <v>9.2782599999999995</v>
      </c>
      <c r="K3323" s="3" t="str">
        <f t="array" ref="K3323">INDEX($J$3:$J$4464,MATCH(B3323&amp;"Rate of out-of-school children of primary school age, male (household survey data) (%)",$B$3:$B$4464&amp;$A$3:$A$4464,0))</f>
        <v/>
      </c>
      <c r="L3323" s="3" t="str">
        <f t="array" ref="L3323">IF(ISERROR(INDEX(Table45[[#All],[Out-of-school children (%) - primary]],MATCH(MAX(IF(Table45[[#All],[Country]]=B3323,Table45[[#All],[Year]],0)),IF(Table45[[#All],[Country]]=B3323,Table45[[#All],[Year]],"")))),"",INDEX(Table45[[#All],[Out-of-school children (%) - primary]],MATCH(MAX(IF(Table45[[#All],[Country]]=B3323,Table45[[#All],[Year]],0)),IF(Table45[[#All],[Country]]=B3323,Table45[[#All],[Year]],"")))*100)</f>
        <v/>
      </c>
      <c r="M3323" s="3">
        <f t="shared" si="109"/>
        <v>9.2782599999999995</v>
      </c>
    </row>
    <row r="3324" spans="1:13" ht="20.399999999999999" x14ac:dyDescent="0.25">
      <c r="A3324" s="2" t="s">
        <v>198</v>
      </c>
      <c r="B3324" s="2" t="s">
        <v>27</v>
      </c>
      <c r="C3324" s="4"/>
      <c r="D3324" s="4">
        <v>4.0174099999999999</v>
      </c>
      <c r="E3324" s="4">
        <v>6.3618100000000002</v>
      </c>
      <c r="F3324" s="4">
        <v>6.34903</v>
      </c>
      <c r="G3324" s="4">
        <v>5.7921899999999997</v>
      </c>
      <c r="H3324" s="4">
        <v>5.8828199999999997</v>
      </c>
      <c r="I3324" s="4"/>
      <c r="J3324" s="4">
        <f t="shared" si="108"/>
        <v>5.8828199999999997</v>
      </c>
      <c r="K3324" s="4" t="str">
        <f t="array" ref="K3324">INDEX($J$3:$J$4464,MATCH(B3324&amp;"Rate of out-of-school children of primary school age, male (household survey data) (%)",$B$3:$B$4464&amp;$A$3:$A$4464,0))</f>
        <v/>
      </c>
      <c r="L3324" s="4">
        <f t="array" ref="L3324">IF(ISERROR(INDEX(Table45[[#All],[Out-of-school children (%) - primary]],MATCH(MAX(IF(Table45[[#All],[Country]]=B3324,Table45[[#All],[Year]],0)),IF(Table45[[#All],[Country]]=B3324,Table45[[#All],[Year]],"")))),"",INDEX(Table45[[#All],[Out-of-school children (%) - primary]],MATCH(MAX(IF(Table45[[#All],[Country]]=B3324,Table45[[#All],[Year]],0)),IF(Table45[[#All],[Country]]=B3324,Table45[[#All],[Year]],"")))*100)</f>
        <v>1.6238999999999999</v>
      </c>
      <c r="M3324" s="4">
        <f t="shared" si="109"/>
        <v>5.8828199999999997</v>
      </c>
    </row>
    <row r="3325" spans="1:13" ht="20.399999999999999" x14ac:dyDescent="0.25">
      <c r="A3325" s="2" t="s">
        <v>198</v>
      </c>
      <c r="B3325" s="2" t="s">
        <v>28</v>
      </c>
      <c r="C3325" s="3"/>
      <c r="D3325" s="3"/>
      <c r="E3325" s="3"/>
      <c r="F3325" s="3"/>
      <c r="G3325" s="3"/>
      <c r="H3325" s="3"/>
      <c r="I3325" s="3"/>
      <c r="J3325" s="3" t="str">
        <f t="shared" si="108"/>
        <v/>
      </c>
      <c r="K3325" s="3" t="str">
        <f t="array" ref="K3325">INDEX($J$3:$J$4464,MATCH(B3325&amp;"Rate of out-of-school children of primary school age, male (household survey data) (%)",$B$3:$B$4464&amp;$A$3:$A$4464,0))</f>
        <v/>
      </c>
      <c r="L3325" s="3" t="str">
        <f t="array" ref="L3325">IF(ISERROR(INDEX(Table45[[#All],[Out-of-school children (%) - primary]],MATCH(MAX(IF(Table45[[#All],[Country]]=B3325,Table45[[#All],[Year]],0)),IF(Table45[[#All],[Country]]=B3325,Table45[[#All],[Year]],"")))),"",INDEX(Table45[[#All],[Out-of-school children (%) - primary]],MATCH(MAX(IF(Table45[[#All],[Country]]=B3325,Table45[[#All],[Year]],0)),IF(Table45[[#All],[Country]]=B3325,Table45[[#All],[Year]],"")))*100)</f>
        <v/>
      </c>
      <c r="M3325" s="3" t="str">
        <f t="shared" si="109"/>
        <v/>
      </c>
    </row>
    <row r="3326" spans="1:13" ht="20.399999999999999" x14ac:dyDescent="0.25">
      <c r="A3326" s="2" t="s">
        <v>198</v>
      </c>
      <c r="B3326" s="2" t="s">
        <v>29</v>
      </c>
      <c r="C3326" s="4">
        <v>1.05094</v>
      </c>
      <c r="D3326" s="4">
        <v>1.76559</v>
      </c>
      <c r="E3326" s="4">
        <v>3.2254299999999998</v>
      </c>
      <c r="F3326" s="4">
        <v>3.5198399999999999</v>
      </c>
      <c r="G3326" s="4">
        <v>3.8926699999999999</v>
      </c>
      <c r="H3326" s="4">
        <v>4.9707800000000004</v>
      </c>
      <c r="I3326" s="4"/>
      <c r="J3326" s="4">
        <f t="shared" si="108"/>
        <v>4.9707800000000004</v>
      </c>
      <c r="K3326" s="4" t="str">
        <f t="array" ref="K3326">INDEX($J$3:$J$4464,MATCH(B3326&amp;"Rate of out-of-school children of primary school age, male (household survey data) (%)",$B$3:$B$4464&amp;$A$3:$A$4464,0))</f>
        <v/>
      </c>
      <c r="L3326" s="4" t="str">
        <f t="array" ref="L3326">IF(ISBLANK(INDEX(Table45[[#All],[Out-of-school children (%) - primary]],MATCH(MAX(IF(Table45[[#All],[Country]]=B3326,Table45[[#All],[Year]],0)),IF(Table45[[#All],[Country]]=B3326,Table45[[#All],[Year]],"")))),"",INDEX(Table45[[#All],[Out-of-school children (%) - primary]],MATCH(MAX(IF(Table45[[#All],[Country]]=B3326,Table45[[#All],[Year]],0)),IF(Table45[[#All],[Country]]=B3326,Table45[[#All],[Year]],"")))*100)</f>
        <v/>
      </c>
      <c r="M3326" s="4">
        <f t="shared" si="109"/>
        <v>4.9707800000000004</v>
      </c>
    </row>
    <row r="3327" spans="1:13" ht="20.399999999999999" x14ac:dyDescent="0.25">
      <c r="A3327" s="2" t="s">
        <v>198</v>
      </c>
      <c r="B3327" s="2" t="s">
        <v>30</v>
      </c>
      <c r="C3327" s="3">
        <v>37.359090000000002</v>
      </c>
      <c r="D3327" s="3">
        <v>33.063070000000003</v>
      </c>
      <c r="E3327" s="3">
        <v>32.287529999999997</v>
      </c>
      <c r="F3327" s="3">
        <v>31.741890000000001</v>
      </c>
      <c r="G3327" s="3">
        <v>30.291409999999999</v>
      </c>
      <c r="H3327" s="3">
        <v>28.568370000000002</v>
      </c>
      <c r="I3327" s="3"/>
      <c r="J3327" s="3">
        <f t="shared" si="108"/>
        <v>28.568370000000002</v>
      </c>
      <c r="K3327" s="3">
        <f t="array" ref="K3327">INDEX($J$3:$J$4464,MATCH(B3327&amp;"Rate of out-of-school children of primary school age, male (household survey data) (%)",$B$3:$B$4464&amp;$A$3:$A$4464,0))</f>
        <v>46.34695</v>
      </c>
      <c r="L3327" s="3">
        <f t="array" ref="L3327">IF(ISERROR(INDEX(Table45[[#All],[Out-of-school children (%) - primary]],MATCH(MAX(IF(Table45[[#All],[Country]]=B3327,Table45[[#All],[Year]],0)),IF(Table45[[#All],[Country]]=B3327,Table45[[#All],[Year]],"")))),"",INDEX(Table45[[#All],[Out-of-school children (%) - primary]],MATCH(MAX(IF(Table45[[#All],[Country]]=B3327,Table45[[#All],[Year]],0)),IF(Table45[[#All],[Country]]=B3327,Table45[[#All],[Year]],"")))*100)</f>
        <v>46.856110000000001</v>
      </c>
      <c r="M3327" s="3">
        <f t="shared" si="109"/>
        <v>28.568370000000002</v>
      </c>
    </row>
    <row r="3328" spans="1:13" ht="20.399999999999999" x14ac:dyDescent="0.25">
      <c r="A3328" s="2" t="s">
        <v>198</v>
      </c>
      <c r="B3328" s="2" t="s">
        <v>31</v>
      </c>
      <c r="C3328" s="4">
        <v>8.4531799999999997</v>
      </c>
      <c r="D3328" s="4"/>
      <c r="E3328" s="4"/>
      <c r="F3328" s="4">
        <v>7.7894899999999998</v>
      </c>
      <c r="G3328" s="4">
        <v>5.2647199999999996</v>
      </c>
      <c r="H3328" s="4">
        <v>6.2997399999999999</v>
      </c>
      <c r="I3328" s="4"/>
      <c r="J3328" s="4">
        <f t="shared" si="108"/>
        <v>6.2997399999999999</v>
      </c>
      <c r="K3328" s="4">
        <f t="array" ref="K3328">INDEX($J$3:$J$4464,MATCH(B3328&amp;"Rate of out-of-school children of primary school age, male (household survey data) (%)",$B$3:$B$4464&amp;$A$3:$A$4464,0))</f>
        <v>14.83886</v>
      </c>
      <c r="L3328" s="4">
        <f t="array" ref="L3328">IF(ISERROR(INDEX(Table45[[#All],[Out-of-school children (%) - primary]],MATCH(MAX(IF(Table45[[#All],[Country]]=B3328,Table45[[#All],[Year]],0)),IF(Table45[[#All],[Country]]=B3328,Table45[[#All],[Year]],"")))),"",INDEX(Table45[[#All],[Out-of-school children (%) - primary]],MATCH(MAX(IF(Table45[[#All],[Country]]=B3328,Table45[[#All],[Year]],0)),IF(Table45[[#All],[Country]]=B3328,Table45[[#All],[Year]],"")))*100)</f>
        <v>26.794420000000002</v>
      </c>
      <c r="M3328" s="4">
        <f t="shared" si="109"/>
        <v>6.2997399999999999</v>
      </c>
    </row>
    <row r="3329" spans="1:13" ht="20.399999999999999" x14ac:dyDescent="0.25">
      <c r="A3329" s="2" t="s">
        <v>198</v>
      </c>
      <c r="B3329" s="2" t="s">
        <v>35</v>
      </c>
      <c r="C3329" s="4">
        <v>4.7980400000000003</v>
      </c>
      <c r="D3329" s="4">
        <v>3.3332299999999999</v>
      </c>
      <c r="E3329" s="4">
        <v>1.62253</v>
      </c>
      <c r="F3329" s="4">
        <v>1.96228</v>
      </c>
      <c r="G3329" s="4">
        <v>1.9201999999999999</v>
      </c>
      <c r="H3329" s="4">
        <v>2.8210899999999999</v>
      </c>
      <c r="I3329" s="4"/>
      <c r="J3329" s="4">
        <f t="shared" si="108"/>
        <v>2.8210899999999999</v>
      </c>
      <c r="K3329" s="4" t="str">
        <f t="array" ref="K3329">INDEX($J$3:$J$4464,MATCH(B3329&amp;"Rate of out-of-school children of primary school age, male (household survey data) (%)",$B$3:$B$4464&amp;$A$3:$A$4464,0))</f>
        <v/>
      </c>
      <c r="L3329" s="4" t="str">
        <f t="array" ref="L3329">IF(ISERROR(INDEX(Table45[[#All],[Out-of-school children (%) - primary]],MATCH(MAX(IF(Table45[[#All],[Country]]=B3329,Table45[[#All],[Year]],0)),IF(Table45[[#All],[Country]]=B3329,Table45[[#All],[Year]],"")))),"",INDEX(Table45[[#All],[Out-of-school children (%) - primary]],MATCH(MAX(IF(Table45[[#All],[Country]]=B3329,Table45[[#All],[Year]],0)),IF(Table45[[#All],[Country]]=B3329,Table45[[#All],[Year]],"")))*100)</f>
        <v/>
      </c>
      <c r="M3329" s="3">
        <f t="shared" si="109"/>
        <v>2.8210899999999999</v>
      </c>
    </row>
    <row r="3330" spans="1:13" ht="20.399999999999999" x14ac:dyDescent="0.25">
      <c r="A3330" s="2" t="s">
        <v>198</v>
      </c>
      <c r="B3330" s="2" t="s">
        <v>32</v>
      </c>
      <c r="C3330" s="3">
        <v>5.8013599999999999</v>
      </c>
      <c r="D3330" s="3">
        <v>0.23751</v>
      </c>
      <c r="E3330" s="3">
        <v>0.31991999999999998</v>
      </c>
      <c r="F3330" s="3"/>
      <c r="G3330" s="3">
        <v>4.2632199999999996</v>
      </c>
      <c r="H3330" s="3">
        <v>6.3285099999999996</v>
      </c>
      <c r="I3330" s="3"/>
      <c r="J3330" s="3">
        <f t="shared" si="108"/>
        <v>6.3285099999999996</v>
      </c>
      <c r="K3330" s="3">
        <f t="array" ref="K3330">INDEX($J$3:$J$4464,MATCH(B3330&amp;"Rate of out-of-school children of primary school age, male (household survey data) (%)",$B$3:$B$4464&amp;$A$3:$A$4464,0))</f>
        <v>8.2762799999999999</v>
      </c>
      <c r="L3330" s="3">
        <f t="array" ref="L3330">IF(ISERROR(INDEX(Table45[[#All],[Out-of-school children (%) - primary]],MATCH(MAX(IF(Table45[[#All],[Country]]=B3330,Table45[[#All],[Year]],0)),IF(Table45[[#All],[Country]]=B3330,Table45[[#All],[Year]],"")))),"",INDEX(Table45[[#All],[Out-of-school children (%) - primary]],MATCH(MAX(IF(Table45[[#All],[Country]]=B3330,Table45[[#All],[Year]],0)),IF(Table45[[#All],[Country]]=B3330,Table45[[#All],[Year]],"")))*100)</f>
        <v>11.310269999999999</v>
      </c>
      <c r="M3330" s="4">
        <f t="shared" si="109"/>
        <v>6.3285099999999996</v>
      </c>
    </row>
    <row r="3331" spans="1:13" ht="20.399999999999999" x14ac:dyDescent="0.25">
      <c r="A3331" s="2" t="s">
        <v>198</v>
      </c>
      <c r="B3331" s="2" t="s">
        <v>33</v>
      </c>
      <c r="C3331" s="4"/>
      <c r="D3331" s="4">
        <v>6.6947400000000004</v>
      </c>
      <c r="E3331" s="4">
        <v>0.47019</v>
      </c>
      <c r="F3331" s="4"/>
      <c r="G3331" s="4">
        <v>0.46492</v>
      </c>
      <c r="H3331" s="4">
        <v>0.43713999999999997</v>
      </c>
      <c r="I3331" s="4"/>
      <c r="J3331" s="4">
        <f t="shared" si="108"/>
        <v>0.43713999999999997</v>
      </c>
      <c r="K3331" s="4">
        <f t="array" ref="K3331">INDEX($J$3:$J$4464,MATCH(B3331&amp;"Rate of out-of-school children of primary school age, male (household survey data) (%)",$B$3:$B$4464&amp;$A$3:$A$4464,0))</f>
        <v>12.72625</v>
      </c>
      <c r="L3331" s="4">
        <f t="array" ref="L3331">IF(ISERROR(INDEX(Table45[[#All],[Out-of-school children (%) - primary]],MATCH(MAX(IF(Table45[[#All],[Country]]=B3331,Table45[[#All],[Year]],0)),IF(Table45[[#All],[Country]]=B3331,Table45[[#All],[Year]],"")))),"",INDEX(Table45[[#All],[Out-of-school children (%) - primary]],MATCH(MAX(IF(Table45[[#All],[Country]]=B3331,Table45[[#All],[Year]],0)),IF(Table45[[#All],[Country]]=B3331,Table45[[#All],[Year]],"")))*100)</f>
        <v>12.549940000000001</v>
      </c>
      <c r="M3331" s="3">
        <f t="shared" si="109"/>
        <v>0.43713999999999997</v>
      </c>
    </row>
    <row r="3332" spans="1:13" ht="20.399999999999999" x14ac:dyDescent="0.25">
      <c r="A3332" s="2" t="s">
        <v>198</v>
      </c>
      <c r="B3332" s="2" t="s">
        <v>34</v>
      </c>
      <c r="C3332" s="3"/>
      <c r="D3332" s="3"/>
      <c r="E3332" s="3"/>
      <c r="F3332" s="3"/>
      <c r="G3332" s="3"/>
      <c r="H3332" s="3"/>
      <c r="I3332" s="3"/>
      <c r="J3332" s="3" t="str">
        <f t="shared" si="108"/>
        <v/>
      </c>
      <c r="K3332" s="3" t="str">
        <f t="array" ref="K3332">INDEX($J$3:$J$4464,MATCH(B3332&amp;"Rate of out-of-school children of primary school age, male (household survey data) (%)",$B$3:$B$4464&amp;$A$3:$A$4464,0))</f>
        <v/>
      </c>
      <c r="L3332" s="3" t="str">
        <f t="array" ref="L3332">IF(ISBLANK(INDEX(Table45[[#All],[Out-of-school children (%) - primary]],MATCH(MAX(IF(Table45[[#All],[Country]]=B3332,Table45[[#All],[Year]],0)),IF(Table45[[#All],[Country]]=B3332,Table45[[#All],[Year]],"")))),"",INDEX(Table45[[#All],[Out-of-school children (%) - primary]],MATCH(MAX(IF(Table45[[#All],[Country]]=B3332,Table45[[#All],[Year]],0)),IF(Table45[[#All],[Country]]=B3332,Table45[[#All],[Year]],"")))*100)</f>
        <v/>
      </c>
      <c r="M3332" s="4" t="str">
        <f t="shared" si="109"/>
        <v/>
      </c>
    </row>
    <row r="3333" spans="1:13" ht="20.399999999999999" x14ac:dyDescent="0.25">
      <c r="A3333" s="2" t="s">
        <v>198</v>
      </c>
      <c r="B3333" s="2" t="s">
        <v>36</v>
      </c>
      <c r="C3333" s="3">
        <v>20.105910000000002</v>
      </c>
      <c r="D3333" s="3">
        <v>22.898309999999999</v>
      </c>
      <c r="E3333" s="3">
        <v>20.575199999999999</v>
      </c>
      <c r="F3333" s="3"/>
      <c r="G3333" s="3"/>
      <c r="H3333" s="3"/>
      <c r="I3333" s="3"/>
      <c r="J3333" s="3">
        <f t="shared" si="108"/>
        <v>20.575199999999999</v>
      </c>
      <c r="K3333" s="3" t="str">
        <f t="array" ref="K3333">INDEX($J$3:$J$4464,MATCH(B3333&amp;"Rate of out-of-school children of primary school age, male (household survey data) (%)",$B$3:$B$4464&amp;$A$3:$A$4464,0))</f>
        <v/>
      </c>
      <c r="L3333" s="3">
        <f t="array" ref="L3333">IF(ISERROR(INDEX(Table45[[#All],[Out-of-school children (%) - primary]],MATCH(MAX(IF(Table45[[#All],[Country]]=B3333,Table45[[#All],[Year]],0)),IF(Table45[[#All],[Country]]=B3333,Table45[[#All],[Year]],"")))),"",INDEX(Table45[[#All],[Out-of-school children (%) - primary]],MATCH(MAX(IF(Table45[[#All],[Country]]=B3333,Table45[[#All],[Year]],0)),IF(Table45[[#All],[Country]]=B3333,Table45[[#All],[Year]],"")))*100)</f>
        <v>28.50168</v>
      </c>
      <c r="M3333" s="3">
        <f t="shared" si="109"/>
        <v>20.575199999999999</v>
      </c>
    </row>
    <row r="3334" spans="1:13" ht="20.399999999999999" x14ac:dyDescent="0.25">
      <c r="A3334" s="2" t="s">
        <v>198</v>
      </c>
      <c r="B3334" s="2" t="s">
        <v>37</v>
      </c>
      <c r="C3334" s="4"/>
      <c r="D3334" s="4">
        <v>28.922540000000001</v>
      </c>
      <c r="E3334" s="4"/>
      <c r="F3334" s="4">
        <v>10.62294</v>
      </c>
      <c r="G3334" s="4"/>
      <c r="H3334" s="4"/>
      <c r="I3334" s="4"/>
      <c r="J3334" s="4">
        <f t="shared" si="108"/>
        <v>10.62294</v>
      </c>
      <c r="K3334" s="4">
        <f t="array" ref="K3334">INDEX($J$3:$J$4464,MATCH(B3334&amp;"Rate of out-of-school children of primary school age, male (household survey data) (%)",$B$3:$B$4464&amp;$A$3:$A$4464,0))</f>
        <v>46.873339999999999</v>
      </c>
      <c r="L3334" s="4">
        <f t="array" ref="L3334">IF(ISERROR(INDEX(Table45[[#All],[Out-of-school children (%) - primary]],MATCH(MAX(IF(Table45[[#All],[Country]]=B3334,Table45[[#All],[Year]],0)),IF(Table45[[#All],[Country]]=B3334,Table45[[#All],[Year]],"")))),"",INDEX(Table45[[#All],[Out-of-school children (%) - primary]],MATCH(MAX(IF(Table45[[#All],[Country]]=B3334,Table45[[#All],[Year]],0)),IF(Table45[[#All],[Country]]=B3334,Table45[[#All],[Year]],"")))*100)</f>
        <v>40.535559999999997</v>
      </c>
      <c r="M3334" s="4">
        <f t="shared" si="109"/>
        <v>10.62294</v>
      </c>
    </row>
    <row r="3335" spans="1:13" ht="20.399999999999999" x14ac:dyDescent="0.25">
      <c r="A3335" s="2" t="s">
        <v>198</v>
      </c>
      <c r="B3335" s="2" t="s">
        <v>38</v>
      </c>
      <c r="C3335" s="3">
        <v>4.8164999999999996</v>
      </c>
      <c r="D3335" s="3">
        <v>6.1197100000000004</v>
      </c>
      <c r="E3335" s="3">
        <v>6.7414199999999997</v>
      </c>
      <c r="F3335" s="3">
        <v>7.4546900000000003</v>
      </c>
      <c r="G3335" s="3">
        <v>6.8611700000000004</v>
      </c>
      <c r="H3335" s="3">
        <v>5.5604899999999997</v>
      </c>
      <c r="I3335" s="3"/>
      <c r="J3335" s="3">
        <f t="shared" si="108"/>
        <v>5.5604899999999997</v>
      </c>
      <c r="K3335" s="3" t="str">
        <f t="array" ref="K3335">INDEX($J$3:$J$4464,MATCH(B3335&amp;"Rate of out-of-school children of primary school age, male (household survey data) (%)",$B$3:$B$4464&amp;$A$3:$A$4464,0))</f>
        <v/>
      </c>
      <c r="L3335" s="3">
        <f t="array" ref="L3335">IF(ISERROR(INDEX(Table45[[#All],[Out-of-school children (%) - primary]],MATCH(MAX(IF(Table45[[#All],[Country]]=B3335,Table45[[#All],[Year]],0)),IF(Table45[[#All],[Country]]=B3335,Table45[[#All],[Year]],"")))),"",INDEX(Table45[[#All],[Out-of-school children (%) - primary]],MATCH(MAX(IF(Table45[[#All],[Country]]=B3335,Table45[[#All],[Year]],0)),IF(Table45[[#All],[Country]]=B3335,Table45[[#All],[Year]],"")))*100)</f>
        <v>0.82223000000000002</v>
      </c>
      <c r="M3335" s="3">
        <f t="shared" si="109"/>
        <v>5.5604899999999997</v>
      </c>
    </row>
    <row r="3336" spans="1:13" ht="20.399999999999999" x14ac:dyDescent="0.25">
      <c r="A3336" s="2" t="s">
        <v>198</v>
      </c>
      <c r="B3336" s="2" t="s">
        <v>39</v>
      </c>
      <c r="C3336" s="4"/>
      <c r="D3336" s="4"/>
      <c r="E3336" s="4"/>
      <c r="F3336" s="4"/>
      <c r="G3336" s="4"/>
      <c r="H3336" s="4"/>
      <c r="I3336" s="4"/>
      <c r="J3336" s="4" t="str">
        <f t="shared" si="108"/>
        <v/>
      </c>
      <c r="K3336" s="4" t="str">
        <f t="array" ref="K3336">INDEX($J$3:$J$4464,MATCH(B3336&amp;"Rate of out-of-school children of primary school age, male (household survey data) (%)",$B$3:$B$4464&amp;$A$3:$A$4464,0))</f>
        <v/>
      </c>
      <c r="L3336" s="4">
        <f t="array" ref="L3336">IF(ISERROR(INDEX(Table45[[#All],[Out-of-school children (%) - primary]],MATCH(MAX(IF(Table45[[#All],[Country]]=B3336,Table45[[#All],[Year]],0)),IF(Table45[[#All],[Country]]=B3336,Table45[[#All],[Year]],"")))),"",INDEX(Table45[[#All],[Out-of-school children (%) - primary]],MATCH(MAX(IF(Table45[[#All],[Country]]=B3336,Table45[[#All],[Year]],0)),IF(Table45[[#All],[Country]]=B3336,Table45[[#All],[Year]],"")))*100)</f>
        <v>2.89174</v>
      </c>
      <c r="M3336" s="4">
        <f t="shared" si="109"/>
        <v>2.89174</v>
      </c>
    </row>
    <row r="3337" spans="1:13" ht="20.399999999999999" x14ac:dyDescent="0.25">
      <c r="A3337" s="2" t="s">
        <v>198</v>
      </c>
      <c r="B3337" s="2" t="s">
        <v>40</v>
      </c>
      <c r="C3337" s="3">
        <v>2.6061200000000002</v>
      </c>
      <c r="D3337" s="3">
        <v>2.60222</v>
      </c>
      <c r="E3337" s="3">
        <v>5.6161399999999997</v>
      </c>
      <c r="F3337" s="3">
        <v>7.0235099999999999</v>
      </c>
      <c r="G3337" s="3">
        <v>7.9420099999999998</v>
      </c>
      <c r="H3337" s="3">
        <v>7.0966100000000001</v>
      </c>
      <c r="I3337" s="3"/>
      <c r="J3337" s="3">
        <f t="shared" si="108"/>
        <v>7.0966100000000001</v>
      </c>
      <c r="K3337" s="3">
        <f t="array" ref="K3337">INDEX($J$3:$J$4464,MATCH(B3337&amp;"Rate of out-of-school children of primary school age, male (household survey data) (%)",$B$3:$B$4464&amp;$A$3:$A$4464,0))</f>
        <v>9.7180099999999996</v>
      </c>
      <c r="L3337" s="3">
        <f t="array" ref="L3337">IF(ISERROR(INDEX(Table45[[#All],[Out-of-school children (%) - primary]],MATCH(MAX(IF(Table45[[#All],[Country]]=B3337,Table45[[#All],[Year]],0)),IF(Table45[[#All],[Country]]=B3337,Table45[[#All],[Year]],"")))),"",INDEX(Table45[[#All],[Out-of-school children (%) - primary]],MATCH(MAX(IF(Table45[[#All],[Country]]=B3337,Table45[[#All],[Year]],0)),IF(Table45[[#All],[Country]]=B3337,Table45[[#All],[Year]],"")))*100)</f>
        <v>2.8907499999999997</v>
      </c>
      <c r="M3337" s="3">
        <f t="shared" si="109"/>
        <v>7.0966100000000001</v>
      </c>
    </row>
    <row r="3338" spans="1:13" ht="20.399999999999999" x14ac:dyDescent="0.25">
      <c r="A3338" s="2" t="s">
        <v>198</v>
      </c>
      <c r="B3338" s="2" t="s">
        <v>41</v>
      </c>
      <c r="C3338" s="4"/>
      <c r="D3338" s="4"/>
      <c r="E3338" s="4"/>
      <c r="F3338" s="4">
        <v>12.49742</v>
      </c>
      <c r="G3338" s="4">
        <v>17.34104</v>
      </c>
      <c r="H3338" s="4"/>
      <c r="I3338" s="4"/>
      <c r="J3338" s="4">
        <f t="shared" si="108"/>
        <v>17.34104</v>
      </c>
      <c r="K3338" s="4" t="str">
        <f t="array" ref="K3338">INDEX($J$3:$J$4464,MATCH(B3338&amp;"Rate of out-of-school children of primary school age, male (household survey data) (%)",$B$3:$B$4464&amp;$A$3:$A$4464,0))</f>
        <v/>
      </c>
      <c r="L3338" s="4">
        <f t="array" ref="L3338">IF(ISERROR(INDEX(Table45[[#All],[Out-of-school children (%) - primary]],MATCH(MAX(IF(Table45[[#All],[Country]]=B3338,Table45[[#All],[Year]],0)),IF(Table45[[#All],[Country]]=B3338,Table45[[#All],[Year]],"")))),"",INDEX(Table45[[#All],[Out-of-school children (%) - primary]],MATCH(MAX(IF(Table45[[#All],[Country]]=B3338,Table45[[#All],[Year]],0)),IF(Table45[[#All],[Country]]=B3338,Table45[[#All],[Year]],"")))*100)</f>
        <v>18.023439999999997</v>
      </c>
      <c r="M3338" s="4">
        <f t="shared" si="109"/>
        <v>17.34104</v>
      </c>
    </row>
    <row r="3339" spans="1:13" ht="20.399999999999999" x14ac:dyDescent="0.25">
      <c r="A3339" s="2" t="s">
        <v>198</v>
      </c>
      <c r="B3339" s="2" t="s">
        <v>42</v>
      </c>
      <c r="C3339" s="3">
        <v>8.9642599999999995</v>
      </c>
      <c r="D3339" s="3"/>
      <c r="E3339" s="3">
        <v>11.01835</v>
      </c>
      <c r="F3339" s="3"/>
      <c r="G3339" s="3"/>
      <c r="H3339" s="3"/>
      <c r="I3339" s="3"/>
      <c r="J3339" s="3">
        <f t="shared" si="108"/>
        <v>11.01835</v>
      </c>
      <c r="K3339" s="3">
        <f t="array" ref="K3339">INDEX($J$3:$J$4464,MATCH(B3339&amp;"Rate of out-of-school children of primary school age, male (household survey data) (%)",$B$3:$B$4464&amp;$A$3:$A$4464,0))</f>
        <v>4.31623</v>
      </c>
      <c r="L3339" s="3">
        <f t="array" ref="L3339">IF(ISERROR(INDEX(Table45[[#All],[Out-of-school children (%) - primary]],MATCH(MAX(IF(Table45[[#All],[Country]]=B3339,Table45[[#All],[Year]],0)),IF(Table45[[#All],[Country]]=B3339,Table45[[#All],[Year]],"")))),"",INDEX(Table45[[#All],[Out-of-school children (%) - primary]],MATCH(MAX(IF(Table45[[#All],[Country]]=B3339,Table45[[#All],[Year]],0)),IF(Table45[[#All],[Country]]=B3339,Table45[[#All],[Year]],"")))*100)</f>
        <v>4.0002300000000002</v>
      </c>
      <c r="M3339" s="3">
        <f t="shared" si="109"/>
        <v>11.01835</v>
      </c>
    </row>
    <row r="3340" spans="1:13" ht="20.399999999999999" x14ac:dyDescent="0.25">
      <c r="A3340" s="2" t="s">
        <v>198</v>
      </c>
      <c r="B3340" s="2" t="s">
        <v>43</v>
      </c>
      <c r="C3340" s="4"/>
      <c r="D3340" s="4">
        <v>0.67978000000000005</v>
      </c>
      <c r="E3340" s="4">
        <v>0.66134000000000004</v>
      </c>
      <c r="F3340" s="4">
        <v>1.7329600000000001</v>
      </c>
      <c r="G3340" s="4">
        <v>3.6409600000000002</v>
      </c>
      <c r="H3340" s="4">
        <v>3.2475700000000001</v>
      </c>
      <c r="I3340" s="4"/>
      <c r="J3340" s="4">
        <f t="shared" si="108"/>
        <v>3.2475700000000001</v>
      </c>
      <c r="K3340" s="4">
        <f t="array" ref="K3340">INDEX($J$3:$J$4464,MATCH(B3340&amp;"Rate of out-of-school children of primary school age, male (household survey data) (%)",$B$3:$B$4464&amp;$A$3:$A$4464,0))</f>
        <v>6.5760399999999999</v>
      </c>
      <c r="L3340" s="4">
        <f t="array" ref="L3340">IF(ISERROR(INDEX(Table45[[#All],[Out-of-school children (%) - primary]],MATCH(MAX(IF(Table45[[#All],[Country]]=B3340,Table45[[#All],[Year]],0)),IF(Table45[[#All],[Country]]=B3340,Table45[[#All],[Year]],"")))),"",INDEX(Table45[[#All],[Out-of-school children (%) - primary]],MATCH(MAX(IF(Table45[[#All],[Country]]=B3340,Table45[[#All],[Year]],0)),IF(Table45[[#All],[Country]]=B3340,Table45[[#All],[Year]],"")))*100)</f>
        <v>1.35914</v>
      </c>
      <c r="M3340" s="4">
        <f t="shared" si="109"/>
        <v>3.2475700000000001</v>
      </c>
    </row>
    <row r="3341" spans="1:13" ht="20.399999999999999" x14ac:dyDescent="0.25">
      <c r="A3341" s="2" t="s">
        <v>198</v>
      </c>
      <c r="B3341" s="2" t="s">
        <v>44</v>
      </c>
      <c r="C3341" s="3"/>
      <c r="D3341" s="3"/>
      <c r="E3341" s="3"/>
      <c r="F3341" s="3">
        <v>27.002269999999999</v>
      </c>
      <c r="G3341" s="3">
        <v>20.407990000000002</v>
      </c>
      <c r="H3341" s="3">
        <v>16.257180000000002</v>
      </c>
      <c r="I3341" s="3"/>
      <c r="J3341" s="3">
        <f t="shared" si="108"/>
        <v>16.257180000000002</v>
      </c>
      <c r="K3341" s="3">
        <f t="array" ref="K3341">INDEX($J$3:$J$4464,MATCH(B3341&amp;"Rate of out-of-school children of primary school age, male (household survey data) (%)",$B$3:$B$4464&amp;$A$3:$A$4464,0))</f>
        <v>28.38073</v>
      </c>
      <c r="L3341" s="3">
        <f t="array" ref="L3341">IF(ISERROR(INDEX(Table45[[#All],[Out-of-school children (%) - primary]],MATCH(MAX(IF(Table45[[#All],[Country]]=B3341,Table45[[#All],[Year]],0)),IF(Table45[[#All],[Country]]=B3341,Table45[[#All],[Year]],"")))),"",INDEX(Table45[[#All],[Out-of-school children (%) - primary]],MATCH(MAX(IF(Table45[[#All],[Country]]=B3341,Table45[[#All],[Year]],0)),IF(Table45[[#All],[Country]]=B3341,Table45[[#All],[Year]],"")))*100)</f>
        <v>23.507059999999999</v>
      </c>
      <c r="M3341" s="3">
        <f t="shared" si="109"/>
        <v>16.257180000000002</v>
      </c>
    </row>
    <row r="3342" spans="1:13" ht="20.399999999999999" x14ac:dyDescent="0.25">
      <c r="A3342" s="2" t="s">
        <v>198</v>
      </c>
      <c r="B3342" s="2" t="s">
        <v>45</v>
      </c>
      <c r="C3342" s="4">
        <v>6.51044</v>
      </c>
      <c r="D3342" s="4">
        <v>4.3097200000000004</v>
      </c>
      <c r="E3342" s="4">
        <v>2.6800299999999999</v>
      </c>
      <c r="F3342" s="4">
        <v>3.04922</v>
      </c>
      <c r="G3342" s="4">
        <v>2.8791799999999999</v>
      </c>
      <c r="H3342" s="4">
        <v>2.8557999999999999</v>
      </c>
      <c r="I3342" s="4"/>
      <c r="J3342" s="4">
        <f t="shared" si="108"/>
        <v>2.8557999999999999</v>
      </c>
      <c r="K3342" s="4" t="str">
        <f t="array" ref="K3342">INDEX($J$3:$J$4464,MATCH(B3342&amp;"Rate of out-of-school children of primary school age, male (household survey data) (%)",$B$3:$B$4464&amp;$A$3:$A$4464,0))</f>
        <v/>
      </c>
      <c r="L3342" s="4" t="str">
        <f t="array" ref="L3342">IF(ISBLANK(INDEX(Table45[[#All],[Out-of-school children (%) - primary]],MATCH(MAX(IF(Table45[[#All],[Country]]=B3342,Table45[[#All],[Year]],0)),IF(Table45[[#All],[Country]]=B3342,Table45[[#All],[Year]],"")))),"",INDEX(Table45[[#All],[Out-of-school children (%) - primary]],MATCH(MAX(IF(Table45[[#All],[Country]]=B3342,Table45[[#All],[Year]],0)),IF(Table45[[#All],[Country]]=B3342,Table45[[#All],[Year]],"")))*100)</f>
        <v/>
      </c>
      <c r="M3342" s="4">
        <f t="shared" si="109"/>
        <v>2.8557999999999999</v>
      </c>
    </row>
    <row r="3343" spans="1:13" ht="20.399999999999999" x14ac:dyDescent="0.25">
      <c r="A3343" s="2" t="s">
        <v>198</v>
      </c>
      <c r="B3343" s="2" t="s">
        <v>46</v>
      </c>
      <c r="C3343" s="3">
        <v>0.41077000000000002</v>
      </c>
      <c r="D3343" s="3">
        <v>1.5765100000000001</v>
      </c>
      <c r="E3343" s="3">
        <v>3.2798099999999999</v>
      </c>
      <c r="F3343" s="3">
        <v>3.7708699999999999</v>
      </c>
      <c r="G3343" s="3">
        <v>7.1070500000000001</v>
      </c>
      <c r="H3343" s="3">
        <v>7.8624299999999998</v>
      </c>
      <c r="I3343" s="3"/>
      <c r="J3343" s="3">
        <f t="shared" si="108"/>
        <v>7.8624299999999998</v>
      </c>
      <c r="K3343" s="3" t="str">
        <f t="array" ref="K3343">INDEX($J$3:$J$4464,MATCH(B3343&amp;"Rate of out-of-school children of primary school age, male (household survey data) (%)",$B$3:$B$4464&amp;$A$3:$A$4464,0))</f>
        <v/>
      </c>
      <c r="L3343" s="3" t="str">
        <f t="array" ref="L3343">IF(ISERROR(INDEX(Table45[[#All],[Out-of-school children (%) - primary]],MATCH(MAX(IF(Table45[[#All],[Country]]=B3343,Table45[[#All],[Year]],0)),IF(Table45[[#All],[Country]]=B3343,Table45[[#All],[Year]],"")))),"",INDEX(Table45[[#All],[Out-of-school children (%) - primary]],MATCH(MAX(IF(Table45[[#All],[Country]]=B3343,Table45[[#All],[Year]],0)),IF(Table45[[#All],[Country]]=B3343,Table45[[#All],[Year]],"")))*100)</f>
        <v/>
      </c>
      <c r="M3343" s="3">
        <f t="shared" si="109"/>
        <v>7.8624299999999998</v>
      </c>
    </row>
    <row r="3344" spans="1:13" ht="20.399999999999999" x14ac:dyDescent="0.25">
      <c r="A3344" s="2" t="s">
        <v>198</v>
      </c>
      <c r="B3344" s="2" t="s">
        <v>47</v>
      </c>
      <c r="C3344" s="4">
        <v>0.88465000000000005</v>
      </c>
      <c r="D3344" s="4">
        <v>0.68457999999999997</v>
      </c>
      <c r="E3344" s="4">
        <v>1.98397</v>
      </c>
      <c r="F3344" s="4">
        <v>2.9197600000000001</v>
      </c>
      <c r="G3344" s="4">
        <v>3.4803000000000002</v>
      </c>
      <c r="H3344" s="4">
        <v>2.48508</v>
      </c>
      <c r="I3344" s="4"/>
      <c r="J3344" s="4">
        <f t="shared" si="108"/>
        <v>2.48508</v>
      </c>
      <c r="K3344" s="4" t="str">
        <f t="array" ref="K3344">INDEX($J$3:$J$4464,MATCH(B3344&amp;"Rate of out-of-school children of primary school age, male (household survey data) (%)",$B$3:$B$4464&amp;$A$3:$A$4464,0))</f>
        <v/>
      </c>
      <c r="L3344" s="4" t="str">
        <f t="array" ref="L3344">IF(ISBLANK(INDEX(Table45[[#All],[Out-of-school children (%) - primary]],MATCH(MAX(IF(Table45[[#All],[Country]]=B3344,Table45[[#All],[Year]],0)),IF(Table45[[#All],[Country]]=B3344,Table45[[#All],[Year]],"")))),"",INDEX(Table45[[#All],[Out-of-school children (%) - primary]],MATCH(MAX(IF(Table45[[#All],[Country]]=B3344,Table45[[#All],[Year]],0)),IF(Table45[[#All],[Country]]=B3344,Table45[[#All],[Year]],"")))*100)</f>
        <v/>
      </c>
      <c r="M3344" s="4">
        <f t="shared" si="109"/>
        <v>2.48508</v>
      </c>
    </row>
    <row r="3345" spans="1:13" ht="20.399999999999999" x14ac:dyDescent="0.25">
      <c r="A3345" s="2" t="s">
        <v>198</v>
      </c>
      <c r="B3345" s="2" t="s">
        <v>48</v>
      </c>
      <c r="C3345" s="3"/>
      <c r="D3345" s="3"/>
      <c r="E3345" s="3"/>
      <c r="F3345" s="3"/>
      <c r="G3345" s="3"/>
      <c r="H3345" s="3"/>
      <c r="I3345" s="3"/>
      <c r="J3345" s="3" t="str">
        <f t="shared" si="108"/>
        <v/>
      </c>
      <c r="K3345" s="3" t="str">
        <f t="array" ref="K3345">INDEX($J$3:$J$4464,MATCH(B3345&amp;"Rate of out-of-school children of primary school age, male (household survey data) (%)",$B$3:$B$4464&amp;$A$3:$A$4464,0))</f>
        <v/>
      </c>
      <c r="L3345" s="3" t="str">
        <f t="array" ref="L3345">IF(ISBLANK(INDEX(Table45[[#All],[Out-of-school children (%) - primary]],MATCH(MAX(IF(Table45[[#All],[Country]]=B3345,Table45[[#All],[Year]],0)),IF(Table45[[#All],[Country]]=B3345,Table45[[#All],[Year]],"")))),"",INDEX(Table45[[#All],[Out-of-school children (%) - primary]],MATCH(MAX(IF(Table45[[#All],[Country]]=B3345,Table45[[#All],[Year]],0)),IF(Table45[[#All],[Country]]=B3345,Table45[[#All],[Year]],"")))*100)</f>
        <v/>
      </c>
      <c r="M3345" s="3" t="str">
        <f t="shared" si="109"/>
        <v/>
      </c>
    </row>
    <row r="3346" spans="1:13" ht="20.399999999999999" x14ac:dyDescent="0.25">
      <c r="A3346" s="2" t="s">
        <v>198</v>
      </c>
      <c r="B3346" s="2" t="s">
        <v>49</v>
      </c>
      <c r="C3346" s="4"/>
      <c r="D3346" s="4"/>
      <c r="E3346" s="4"/>
      <c r="F3346" s="4"/>
      <c r="G3346" s="4"/>
      <c r="H3346" s="4">
        <v>3.7989199999999999</v>
      </c>
      <c r="I3346" s="4"/>
      <c r="J3346" s="4">
        <f t="shared" si="108"/>
        <v>3.7989199999999999</v>
      </c>
      <c r="K3346" s="4" t="str">
        <f t="array" ref="K3346">INDEX($J$3:$J$4464,MATCH(B3346&amp;"Rate of out-of-school children of primary school age, male (household survey data) (%)",$B$3:$B$4464&amp;$A$3:$A$4464,0))</f>
        <v/>
      </c>
      <c r="L3346" s="4" t="str">
        <f t="array" ref="L3346">IF(ISERROR(INDEX(Table45[[#All],[Out-of-school children (%) - primary]],MATCH(MAX(IF(Table45[[#All],[Country]]=B3346,Table45[[#All],[Year]],0)),IF(Table45[[#All],[Country]]=B3346,Table45[[#All],[Year]],"")))),"",INDEX(Table45[[#All],[Out-of-school children (%) - primary]],MATCH(MAX(IF(Table45[[#All],[Country]]=B3346,Table45[[#All],[Year]],0)),IF(Table45[[#All],[Country]]=B3346,Table45[[#All],[Year]],"")))*100)</f>
        <v/>
      </c>
      <c r="M3346" s="4">
        <f t="shared" si="109"/>
        <v>3.7989199999999999</v>
      </c>
    </row>
    <row r="3347" spans="1:13" ht="20.399999999999999" x14ac:dyDescent="0.25">
      <c r="A3347" s="2" t="s">
        <v>198</v>
      </c>
      <c r="B3347" s="2" t="s">
        <v>50</v>
      </c>
      <c r="C3347" s="3"/>
      <c r="D3347" s="3"/>
      <c r="E3347" s="3"/>
      <c r="F3347" s="3"/>
      <c r="G3347" s="3"/>
      <c r="H3347" s="3"/>
      <c r="I3347" s="3"/>
      <c r="J3347" s="3" t="str">
        <f t="shared" si="108"/>
        <v/>
      </c>
      <c r="K3347" s="3">
        <f t="array" ref="K3347">INDEX($J$3:$J$4464,MATCH(B3347&amp;"Rate of out-of-school children of primary school age, male (household survey data) (%)",$B$3:$B$4464&amp;$A$3:$A$4464,0))</f>
        <v>11.545199999999999</v>
      </c>
      <c r="L3347" s="3">
        <f t="array" ref="L3347">IF(ISERROR(INDEX(Table45[[#All],[Out-of-school children (%) - primary]],MATCH(MAX(IF(Table45[[#All],[Country]]=B3347,Table45[[#All],[Year]],0)),IF(Table45[[#All],[Country]]=B3347,Table45[[#All],[Year]],"")))),"",INDEX(Table45[[#All],[Out-of-school children (%) - primary]],MATCH(MAX(IF(Table45[[#All],[Country]]=B3347,Table45[[#All],[Year]],0)),IF(Table45[[#All],[Country]]=B3347,Table45[[#All],[Year]],"")))*100)</f>
        <v>18.379370000000002</v>
      </c>
      <c r="M3347" s="3">
        <f t="shared" si="109"/>
        <v>11.545199999999999</v>
      </c>
    </row>
    <row r="3348" spans="1:13" ht="20.399999999999999" x14ac:dyDescent="0.25">
      <c r="A3348" s="2" t="s">
        <v>198</v>
      </c>
      <c r="B3348" s="2" t="s">
        <v>51</v>
      </c>
      <c r="C3348" s="4">
        <v>4.75258</v>
      </c>
      <c r="D3348" s="4">
        <v>2.7913700000000001</v>
      </c>
      <c r="E3348" s="4">
        <v>2.21292</v>
      </c>
      <c r="F3348" s="4">
        <v>1.6612899999999999</v>
      </c>
      <c r="G3348" s="4">
        <v>1.8902600000000001</v>
      </c>
      <c r="H3348" s="4">
        <v>1.49373</v>
      </c>
      <c r="I3348" s="4"/>
      <c r="J3348" s="4">
        <f t="shared" si="108"/>
        <v>1.49373</v>
      </c>
      <c r="K3348" s="4" t="str">
        <f t="array" ref="K3348">INDEX($J$3:$J$4464,MATCH(B3348&amp;"Rate of out-of-school children of primary school age, male (household survey data) (%)",$B$3:$B$4464&amp;$A$3:$A$4464,0))</f>
        <v/>
      </c>
      <c r="L3348" s="4" t="str">
        <f t="array" ref="L3348">IF(ISBLANK(INDEX(Table45[[#All],[Out-of-school children (%) - primary]],MATCH(MAX(IF(Table45[[#All],[Country]]=B3348,Table45[[#All],[Year]],0)),IF(Table45[[#All],[Country]]=B3348,Table45[[#All],[Year]],"")))),"",INDEX(Table45[[#All],[Out-of-school children (%) - primary]],MATCH(MAX(IF(Table45[[#All],[Country]]=B3348,Table45[[#All],[Year]],0)),IF(Table45[[#All],[Country]]=B3348,Table45[[#All],[Year]],"")))*100)</f>
        <v/>
      </c>
      <c r="M3348" s="4">
        <f t="shared" si="109"/>
        <v>1.49373</v>
      </c>
    </row>
    <row r="3349" spans="1:13" ht="20.399999999999999" x14ac:dyDescent="0.25">
      <c r="A3349" s="2" t="s">
        <v>198</v>
      </c>
      <c r="B3349" s="2" t="s">
        <v>52</v>
      </c>
      <c r="C3349" s="3"/>
      <c r="D3349" s="3">
        <v>39.331009999999999</v>
      </c>
      <c r="E3349" s="3"/>
      <c r="F3349" s="3">
        <v>39.660780000000003</v>
      </c>
      <c r="G3349" s="3">
        <v>30.73488</v>
      </c>
      <c r="H3349" s="3">
        <v>39.323369999999997</v>
      </c>
      <c r="I3349" s="3"/>
      <c r="J3349" s="3">
        <f t="shared" si="108"/>
        <v>39.323369999999997</v>
      </c>
      <c r="K3349" s="3" t="str">
        <f t="array" ref="K3349">INDEX($J$3:$J$4464,MATCH(B3349&amp;"Rate of out-of-school children of primary school age, male (household survey data) (%)",$B$3:$B$4464&amp;$A$3:$A$4464,0))</f>
        <v/>
      </c>
      <c r="L3349" s="3" t="str">
        <f t="array" ref="L3349">IF(ISERROR(INDEX(Table45[[#All],[Out-of-school children (%) - primary]],MATCH(MAX(IF(Table45[[#All],[Country]]=B3349,Table45[[#All],[Year]],0)),IF(Table45[[#All],[Country]]=B3349,Table45[[#All],[Year]],"")))),"",INDEX(Table45[[#All],[Out-of-school children (%) - primary]],MATCH(MAX(IF(Table45[[#All],[Country]]=B3349,Table45[[#All],[Year]],0)),IF(Table45[[#All],[Country]]=B3349,Table45[[#All],[Year]],"")))*100)</f>
        <v/>
      </c>
      <c r="M3349" s="3">
        <f t="shared" si="109"/>
        <v>39.323369999999997</v>
      </c>
    </row>
    <row r="3350" spans="1:13" ht="20.399999999999999" x14ac:dyDescent="0.25">
      <c r="A3350" s="2" t="s">
        <v>198</v>
      </c>
      <c r="B3350" s="2" t="s">
        <v>53</v>
      </c>
      <c r="C3350" s="4"/>
      <c r="D3350" s="4"/>
      <c r="E3350" s="4"/>
      <c r="F3350" s="4"/>
      <c r="G3350" s="4"/>
      <c r="H3350" s="4"/>
      <c r="I3350" s="4"/>
      <c r="J3350" s="4" t="str">
        <f t="shared" si="108"/>
        <v/>
      </c>
      <c r="K3350" s="4" t="str">
        <f t="array" ref="K3350">INDEX($J$3:$J$4464,MATCH(B3350&amp;"Rate of out-of-school children of primary school age, male (household survey data) (%)",$B$3:$B$4464&amp;$A$3:$A$4464,0))</f>
        <v/>
      </c>
      <c r="L3350" s="4" t="str">
        <f t="array" ref="L3350">IF(ISERROR(INDEX(Table45[[#All],[Out-of-school children (%) - primary]],MATCH(MAX(IF(Table45[[#All],[Country]]=B3350,Table45[[#All],[Year]],0)),IF(Table45[[#All],[Country]]=B3350,Table45[[#All],[Year]],"")))),"",INDEX(Table45[[#All],[Out-of-school children (%) - primary]],MATCH(MAX(IF(Table45[[#All],[Country]]=B3350,Table45[[#All],[Year]],0)),IF(Table45[[#All],[Country]]=B3350,Table45[[#All],[Year]],"")))*100)</f>
        <v/>
      </c>
      <c r="M3350" s="4" t="str">
        <f t="shared" si="109"/>
        <v/>
      </c>
    </row>
    <row r="3351" spans="1:13" ht="20.399999999999999" x14ac:dyDescent="0.25">
      <c r="A3351" s="2" t="s">
        <v>198</v>
      </c>
      <c r="B3351" s="2" t="s">
        <v>54</v>
      </c>
      <c r="C3351" s="3">
        <v>5.3262</v>
      </c>
      <c r="D3351" s="3">
        <v>7.6343300000000003</v>
      </c>
      <c r="E3351" s="3">
        <v>9.7396100000000008</v>
      </c>
      <c r="F3351" s="3">
        <v>11.304320000000001</v>
      </c>
      <c r="G3351" s="3">
        <v>13.76641</v>
      </c>
      <c r="H3351" s="3">
        <v>10.84126</v>
      </c>
      <c r="I3351" s="3"/>
      <c r="J3351" s="3">
        <f t="shared" si="108"/>
        <v>10.84126</v>
      </c>
      <c r="K3351" s="3">
        <f t="array" ref="K3351">INDEX($J$3:$J$4464,MATCH(B3351&amp;"Rate of out-of-school children of primary school age, male (household survey data) (%)",$B$3:$B$4464&amp;$A$3:$A$4464,0))</f>
        <v>5.2160700000000002</v>
      </c>
      <c r="L3351" s="3">
        <f t="array" ref="L3351">IF(ISERROR(INDEX(Table45[[#All],[Out-of-school children (%) - primary]],MATCH(MAX(IF(Table45[[#All],[Country]]=B3351,Table45[[#All],[Year]],0)),IF(Table45[[#All],[Country]]=B3351,Table45[[#All],[Year]],"")))),"",INDEX(Table45[[#All],[Out-of-school children (%) - primary]],MATCH(MAX(IF(Table45[[#All],[Country]]=B3351,Table45[[#All],[Year]],0)),IF(Table45[[#All],[Country]]=B3351,Table45[[#All],[Year]],"")))*100)</f>
        <v>4.78918</v>
      </c>
      <c r="M3351" s="3">
        <f t="shared" si="109"/>
        <v>10.84126</v>
      </c>
    </row>
    <row r="3352" spans="1:13" ht="20.399999999999999" x14ac:dyDescent="0.25">
      <c r="A3352" s="2" t="s">
        <v>198</v>
      </c>
      <c r="B3352" s="2" t="s">
        <v>55</v>
      </c>
      <c r="C3352" s="4">
        <v>4.1295599999999997</v>
      </c>
      <c r="D3352" s="4"/>
      <c r="E3352" s="4"/>
      <c r="F3352" s="4">
        <v>4.7599200000000002</v>
      </c>
      <c r="G3352" s="4">
        <v>2.8683000000000001</v>
      </c>
      <c r="H3352" s="4">
        <v>2.9865400000000002</v>
      </c>
      <c r="I3352" s="4">
        <v>2.7441200000000001</v>
      </c>
      <c r="J3352" s="4">
        <f t="shared" si="108"/>
        <v>2.7441200000000001</v>
      </c>
      <c r="K3352" s="4" t="str">
        <f t="array" ref="K3352">INDEX($J$3:$J$4464,MATCH(B3352&amp;"Rate of out-of-school children of primary school age, male (household survey data) (%)",$B$3:$B$4464&amp;$A$3:$A$4464,0))</f>
        <v/>
      </c>
      <c r="L3352" s="4">
        <f t="array" ref="L3352">IF(ISERROR(INDEX(Table45[[#All],[Out-of-school children (%) - primary]],MATCH(MAX(IF(Table45[[#All],[Country]]=B3352,Table45[[#All],[Year]],0)),IF(Table45[[#All],[Country]]=B3352,Table45[[#All],[Year]],"")))),"",INDEX(Table45[[#All],[Out-of-school children (%) - primary]],MATCH(MAX(IF(Table45[[#All],[Country]]=B3352,Table45[[#All],[Year]],0)),IF(Table45[[#All],[Country]]=B3352,Table45[[#All],[Year]],"")))*100)</f>
        <v>1.3863800000000002</v>
      </c>
      <c r="M3352" s="4">
        <f t="shared" si="109"/>
        <v>2.7441200000000001</v>
      </c>
    </row>
    <row r="3353" spans="1:13" ht="20.399999999999999" x14ac:dyDescent="0.25">
      <c r="A3353" s="2" t="s">
        <v>198</v>
      </c>
      <c r="B3353" s="2" t="s">
        <v>56</v>
      </c>
      <c r="C3353" s="3"/>
      <c r="D3353" s="3"/>
      <c r="E3353" s="3">
        <v>1.0067299999999999</v>
      </c>
      <c r="F3353" s="3"/>
      <c r="G3353" s="3">
        <v>1.4520599999999999</v>
      </c>
      <c r="H3353" s="3"/>
      <c r="I3353" s="3"/>
      <c r="J3353" s="3">
        <f t="shared" si="108"/>
        <v>1.4520599999999999</v>
      </c>
      <c r="K3353" s="3">
        <f t="array" ref="K3353">INDEX($J$3:$J$4464,MATCH(B3353&amp;"Rate of out-of-school children of primary school age, male (household survey data) (%)",$B$3:$B$4464&amp;$A$3:$A$4464,0))</f>
        <v>3.0407500000000001</v>
      </c>
      <c r="L3353" s="3">
        <f t="array" ref="L3353">IF(ISERROR(INDEX(Table45[[#All],[Out-of-school children (%) - primary]],MATCH(MAX(IF(Table45[[#All],[Country]]=B3353,Table45[[#All],[Year]],0)),IF(Table45[[#All],[Country]]=B3353,Table45[[#All],[Year]],"")))),"",INDEX(Table45[[#All],[Out-of-school children (%) - primary]],MATCH(MAX(IF(Table45[[#All],[Country]]=B3353,Table45[[#All],[Year]],0)),IF(Table45[[#All],[Country]]=B3353,Table45[[#All],[Year]],"")))*100)</f>
        <v>2.9289200000000002</v>
      </c>
      <c r="M3353" s="3">
        <f t="shared" si="109"/>
        <v>1.4520599999999999</v>
      </c>
    </row>
    <row r="3354" spans="1:13" ht="20.399999999999999" x14ac:dyDescent="0.25">
      <c r="A3354" s="2" t="s">
        <v>198</v>
      </c>
      <c r="B3354" s="2" t="s">
        <v>57</v>
      </c>
      <c r="C3354" s="4">
        <v>4.0133299999999998</v>
      </c>
      <c r="D3354" s="4">
        <v>4.1674899999999999</v>
      </c>
      <c r="E3354" s="4">
        <v>4.2775600000000003</v>
      </c>
      <c r="F3354" s="4">
        <v>4.4200100000000004</v>
      </c>
      <c r="G3354" s="4">
        <v>6.2069400000000003</v>
      </c>
      <c r="H3354" s="4">
        <v>8.2814599999999992</v>
      </c>
      <c r="I3354" s="4"/>
      <c r="J3354" s="4">
        <f t="shared" si="108"/>
        <v>8.2814599999999992</v>
      </c>
      <c r="K3354" s="4" t="str">
        <f t="array" ref="K3354">INDEX($J$3:$J$4464,MATCH(B3354&amp;"Rate of out-of-school children of primary school age, male (household survey data) (%)",$B$3:$B$4464&amp;$A$3:$A$4464,0))</f>
        <v/>
      </c>
      <c r="L3354" s="4" t="str">
        <f t="array" ref="L3354">IF(ISERROR(INDEX(Table45[[#All],[Out-of-school children (%) - primary]],MATCH(MAX(IF(Table45[[#All],[Country]]=B3354,Table45[[#All],[Year]],0)),IF(Table45[[#All],[Country]]=B3354,Table45[[#All],[Year]],"")))),"",INDEX(Table45[[#All],[Out-of-school children (%) - primary]],MATCH(MAX(IF(Table45[[#All],[Country]]=B3354,Table45[[#All],[Year]],0)),IF(Table45[[#All],[Country]]=B3354,Table45[[#All],[Year]],"")))*100)</f>
        <v/>
      </c>
      <c r="M3354" s="4">
        <f t="shared" si="109"/>
        <v>8.2814599999999992</v>
      </c>
    </row>
    <row r="3355" spans="1:13" ht="20.399999999999999" x14ac:dyDescent="0.25">
      <c r="A3355" s="2" t="s">
        <v>198</v>
      </c>
      <c r="B3355" s="2" t="s">
        <v>58</v>
      </c>
      <c r="C3355" s="3">
        <v>46.873629999999999</v>
      </c>
      <c r="D3355" s="3">
        <v>44.729770000000002</v>
      </c>
      <c r="E3355" s="3">
        <v>42.09422</v>
      </c>
      <c r="F3355" s="3"/>
      <c r="G3355" s="3"/>
      <c r="H3355" s="3">
        <v>43.389809999999997</v>
      </c>
      <c r="I3355" s="3"/>
      <c r="J3355" s="3">
        <f t="shared" si="108"/>
        <v>43.389809999999997</v>
      </c>
      <c r="K3355" s="3" t="str">
        <f t="array" ref="K3355">INDEX($J$3:$J$4464,MATCH(B3355&amp;"Rate of out-of-school children of primary school age, male (household survey data) (%)",$B$3:$B$4464&amp;$A$3:$A$4464,0))</f>
        <v/>
      </c>
      <c r="L3355" s="3" t="str">
        <f t="array" ref="L3355">IF(ISERROR(INDEX(Table45[[#All],[Out-of-school children (%) - primary]],MATCH(MAX(IF(Table45[[#All],[Country]]=B3355,Table45[[#All],[Year]],0)),IF(Table45[[#All],[Country]]=B3355,Table45[[#All],[Year]],"")))),"",INDEX(Table45[[#All],[Out-of-school children (%) - primary]],MATCH(MAX(IF(Table45[[#All],[Country]]=B3355,Table45[[#All],[Year]],0)),IF(Table45[[#All],[Country]]=B3355,Table45[[#All],[Year]],"")))*100)</f>
        <v/>
      </c>
      <c r="M3355" s="3">
        <f t="shared" si="109"/>
        <v>43.389809999999997</v>
      </c>
    </row>
    <row r="3356" spans="1:13" ht="20.399999999999999" x14ac:dyDescent="0.25">
      <c r="A3356" s="2" t="s">
        <v>198</v>
      </c>
      <c r="B3356" s="2" t="s">
        <v>59</v>
      </c>
      <c r="C3356" s="4">
        <v>59.563319999999997</v>
      </c>
      <c r="D3356" s="4">
        <v>56.92727</v>
      </c>
      <c r="E3356" s="4">
        <v>54.69952</v>
      </c>
      <c r="F3356" s="4">
        <v>57.258719999999997</v>
      </c>
      <c r="G3356" s="4">
        <v>57.283920000000002</v>
      </c>
      <c r="H3356" s="4">
        <v>59.086239999999997</v>
      </c>
      <c r="I3356" s="4"/>
      <c r="J3356" s="4">
        <f t="shared" si="108"/>
        <v>59.086239999999997</v>
      </c>
      <c r="K3356" s="4" t="str">
        <f t="array" ref="K3356">INDEX($J$3:$J$4464,MATCH(B3356&amp;"Rate of out-of-school children of primary school age, male (household survey data) (%)",$B$3:$B$4464&amp;$A$3:$A$4464,0))</f>
        <v/>
      </c>
      <c r="L3356" s="4" t="str">
        <f t="array" ref="L3356">IF(ISERROR(INDEX(Table45[[#All],[Out-of-school children (%) - primary]],MATCH(MAX(IF(Table45[[#All],[Country]]=B3356,Table45[[#All],[Year]],0)),IF(Table45[[#All],[Country]]=B3356,Table45[[#All],[Year]],"")))),"",INDEX(Table45[[#All],[Out-of-school children (%) - primary]],MATCH(MAX(IF(Table45[[#All],[Country]]=B3356,Table45[[#All],[Year]],0)),IF(Table45[[#All],[Country]]=B3356,Table45[[#All],[Year]],"")))*100)</f>
        <v/>
      </c>
      <c r="M3356" s="4">
        <f t="shared" si="109"/>
        <v>59.086239999999997</v>
      </c>
    </row>
    <row r="3357" spans="1:13" ht="20.399999999999999" x14ac:dyDescent="0.25">
      <c r="A3357" s="2" t="s">
        <v>198</v>
      </c>
      <c r="B3357" s="2" t="s">
        <v>60</v>
      </c>
      <c r="C3357" s="3">
        <v>0.43159999999999998</v>
      </c>
      <c r="D3357" s="3">
        <v>0.47904999999999998</v>
      </c>
      <c r="E3357" s="3">
        <v>0.50719000000000003</v>
      </c>
      <c r="F3357" s="3">
        <v>0.3296</v>
      </c>
      <c r="G3357" s="3">
        <v>4.7781200000000004</v>
      </c>
      <c r="H3357" s="3">
        <v>5.7954999999999997</v>
      </c>
      <c r="I3357" s="3"/>
      <c r="J3357" s="3">
        <f t="shared" si="108"/>
        <v>5.7954999999999997</v>
      </c>
      <c r="K3357" s="3" t="str">
        <f t="array" ref="K3357">INDEX($J$3:$J$4464,MATCH(B3357&amp;"Rate of out-of-school children of primary school age, male (household survey data) (%)",$B$3:$B$4464&amp;$A$3:$A$4464,0))</f>
        <v/>
      </c>
      <c r="L3357" s="3" t="str">
        <f t="array" ref="L3357">IF(ISBLANK(INDEX(Table45[[#All],[Out-of-school children (%) - primary]],MATCH(MAX(IF(Table45[[#All],[Country]]=B3357,Table45[[#All],[Year]],0)),IF(Table45[[#All],[Country]]=B3357,Table45[[#All],[Year]],"")))),"",INDEX(Table45[[#All],[Out-of-school children (%) - primary]],MATCH(MAX(IF(Table45[[#All],[Country]]=B3357,Table45[[#All],[Year]],0)),IF(Table45[[#All],[Country]]=B3357,Table45[[#All],[Year]],"")))*100)</f>
        <v/>
      </c>
      <c r="M3357" s="3">
        <f t="shared" si="109"/>
        <v>5.7954999999999997</v>
      </c>
    </row>
    <row r="3358" spans="1:13" ht="20.399999999999999" x14ac:dyDescent="0.25">
      <c r="A3358" s="2" t="s">
        <v>198</v>
      </c>
      <c r="B3358" s="2" t="s">
        <v>61</v>
      </c>
      <c r="C3358" s="4">
        <v>23.667660000000001</v>
      </c>
      <c r="D3358" s="4">
        <v>19.409089999999999</v>
      </c>
      <c r="E3358" s="4">
        <v>18.19819</v>
      </c>
      <c r="F3358" s="4"/>
      <c r="G3358" s="4">
        <v>10.67324</v>
      </c>
      <c r="H3358" s="4">
        <v>10.71214</v>
      </c>
      <c r="I3358" s="4"/>
      <c r="J3358" s="4">
        <f t="shared" si="108"/>
        <v>10.71214</v>
      </c>
      <c r="K3358" s="4">
        <f t="array" ref="K3358">INDEX($J$3:$J$4464,MATCH(B3358&amp;"Rate of out-of-school children of primary school age, male (household survey data) (%)",$B$3:$B$4464&amp;$A$3:$A$4464,0))</f>
        <v>37.675750000000001</v>
      </c>
      <c r="L3358" s="4">
        <f t="array" ref="L3358">IF(ISERROR(INDEX(Table45[[#All],[Out-of-school children (%) - primary]],MATCH(MAX(IF(Table45[[#All],[Country]]=B3358,Table45[[#All],[Year]],0)),IF(Table45[[#All],[Country]]=B3358,Table45[[#All],[Year]],"")))),"",INDEX(Table45[[#All],[Out-of-school children (%) - primary]],MATCH(MAX(IF(Table45[[#All],[Country]]=B3358,Table45[[#All],[Year]],0)),IF(Table45[[#All],[Country]]=B3358,Table45[[#All],[Year]],"")))*100)</f>
        <v>31.591750000000001</v>
      </c>
      <c r="M3358" s="4">
        <f t="shared" si="109"/>
        <v>10.71214</v>
      </c>
    </row>
    <row r="3359" spans="1:13" ht="20.399999999999999" x14ac:dyDescent="0.25">
      <c r="A3359" s="2" t="s">
        <v>198</v>
      </c>
      <c r="B3359" s="2" t="s">
        <v>62</v>
      </c>
      <c r="C3359" s="3"/>
      <c r="D3359" s="3"/>
      <c r="E3359" s="3"/>
      <c r="F3359" s="3">
        <v>4.1944900000000001</v>
      </c>
      <c r="G3359" s="3"/>
      <c r="H3359" s="3">
        <v>2.3097599999999998</v>
      </c>
      <c r="I3359" s="3"/>
      <c r="J3359" s="3">
        <f t="shared" si="108"/>
        <v>2.3097599999999998</v>
      </c>
      <c r="K3359" s="3" t="str">
        <f t="array" ref="K3359">INDEX($J$3:$J$4464,MATCH(B3359&amp;"Rate of out-of-school children of primary school age, male (household survey data) (%)",$B$3:$B$4464&amp;$A$3:$A$4464,0))</f>
        <v/>
      </c>
      <c r="L3359" s="3" t="str">
        <f t="array" ref="L3359">IF(ISERROR(INDEX(Table45[[#All],[Out-of-school children (%) - primary]],MATCH(MAX(IF(Table45[[#All],[Country]]=B3359,Table45[[#All],[Year]],0)),IF(Table45[[#All],[Country]]=B3359,Table45[[#All],[Year]],"")))),"",INDEX(Table45[[#All],[Out-of-school children (%) - primary]],MATCH(MAX(IF(Table45[[#All],[Country]]=B3359,Table45[[#All],[Year]],0)),IF(Table45[[#All],[Country]]=B3359,Table45[[#All],[Year]],"")))*100)</f>
        <v/>
      </c>
      <c r="M3359" s="3">
        <f t="shared" si="109"/>
        <v>2.3097599999999998</v>
      </c>
    </row>
    <row r="3360" spans="1:13" ht="20.399999999999999" x14ac:dyDescent="0.25">
      <c r="A3360" s="2" t="s">
        <v>198</v>
      </c>
      <c r="B3360" s="2" t="s">
        <v>63</v>
      </c>
      <c r="C3360" s="4">
        <v>2.0632000000000001</v>
      </c>
      <c r="D3360" s="4">
        <v>1.77759</v>
      </c>
      <c r="E3360" s="4">
        <v>0.90095000000000003</v>
      </c>
      <c r="F3360" s="4">
        <v>0.61568999999999996</v>
      </c>
      <c r="G3360" s="4">
        <v>0.85914000000000001</v>
      </c>
      <c r="H3360" s="4">
        <v>0.58596000000000004</v>
      </c>
      <c r="I3360" s="4"/>
      <c r="J3360" s="4">
        <f t="shared" si="108"/>
        <v>0.58596000000000004</v>
      </c>
      <c r="K3360" s="4" t="str">
        <f t="array" ref="K3360">INDEX($J$3:$J$4464,MATCH(B3360&amp;"Rate of out-of-school children of primary school age, male (household survey data) (%)",$B$3:$B$4464&amp;$A$3:$A$4464,0))</f>
        <v/>
      </c>
      <c r="L3360" s="4" t="str">
        <f t="array" ref="L3360">IF(ISBLANK(INDEX(Table45[[#All],[Out-of-school children (%) - primary]],MATCH(MAX(IF(Table45[[#All],[Country]]=B3360,Table45[[#All],[Year]],0)),IF(Table45[[#All],[Country]]=B3360,Table45[[#All],[Year]],"")))),"",INDEX(Table45[[#All],[Out-of-school children (%) - primary]],MATCH(MAX(IF(Table45[[#All],[Country]]=B3360,Table45[[#All],[Year]],0)),IF(Table45[[#All],[Country]]=B3360,Table45[[#All],[Year]],"")))*100)</f>
        <v/>
      </c>
      <c r="M3360" s="4">
        <f t="shared" si="109"/>
        <v>0.58596000000000004</v>
      </c>
    </row>
    <row r="3361" spans="1:13" ht="20.399999999999999" x14ac:dyDescent="0.25">
      <c r="A3361" s="2" t="s">
        <v>198</v>
      </c>
      <c r="B3361" s="2" t="s">
        <v>64</v>
      </c>
      <c r="C3361" s="3">
        <v>0.90810999999999997</v>
      </c>
      <c r="D3361" s="3">
        <v>1.3600099999999999</v>
      </c>
      <c r="E3361" s="3">
        <v>1.57748</v>
      </c>
      <c r="F3361" s="3">
        <v>0.94401999999999997</v>
      </c>
      <c r="G3361" s="3">
        <v>0.75914999999999999</v>
      </c>
      <c r="H3361" s="3"/>
      <c r="I3361" s="3"/>
      <c r="J3361" s="3">
        <f t="shared" si="108"/>
        <v>0.75914999999999999</v>
      </c>
      <c r="K3361" s="3" t="str">
        <f t="array" ref="K3361">INDEX($J$3:$J$4464,MATCH(B3361&amp;"Rate of out-of-school children of primary school age, male (household survey data) (%)",$B$3:$B$4464&amp;$A$3:$A$4464,0))</f>
        <v/>
      </c>
      <c r="L3361" s="3" t="str">
        <f t="array" ref="L3361">IF(ISBLANK(INDEX(Table45[[#All],[Out-of-school children (%) - primary]],MATCH(MAX(IF(Table45[[#All],[Country]]=B3361,Table45[[#All],[Year]],0)),IF(Table45[[#All],[Country]]=B3361,Table45[[#All],[Year]],"")))),"",INDEX(Table45[[#All],[Out-of-school children (%) - primary]],MATCH(MAX(IF(Table45[[#All],[Country]]=B3361,Table45[[#All],[Year]],0)),IF(Table45[[#All],[Country]]=B3361,Table45[[#All],[Year]],"")))*100)</f>
        <v/>
      </c>
      <c r="M3361" s="3">
        <f t="shared" si="109"/>
        <v>0.75914999999999999</v>
      </c>
    </row>
    <row r="3362" spans="1:13" ht="20.399999999999999" x14ac:dyDescent="0.25">
      <c r="A3362" s="2" t="s">
        <v>198</v>
      </c>
      <c r="B3362" s="2" t="s">
        <v>65</v>
      </c>
      <c r="C3362" s="4"/>
      <c r="D3362" s="4"/>
      <c r="E3362" s="4"/>
      <c r="F3362" s="4"/>
      <c r="G3362" s="4"/>
      <c r="H3362" s="4"/>
      <c r="I3362" s="4"/>
      <c r="J3362" s="4" t="str">
        <f t="shared" si="108"/>
        <v/>
      </c>
      <c r="K3362" s="4">
        <f t="array" ref="K3362">INDEX($J$3:$J$4464,MATCH(B3362&amp;"Rate of out-of-school children of primary school age, male (household survey data) (%)",$B$3:$B$4464&amp;$A$3:$A$4464,0))</f>
        <v>6.5696899999999996</v>
      </c>
      <c r="L3362" s="4">
        <f t="array" ref="L3362">IF(ISERROR(INDEX(Table45[[#All],[Out-of-school children (%) - primary]],MATCH(MAX(IF(Table45[[#All],[Country]]=B3362,Table45[[#All],[Year]],0)),IF(Table45[[#All],[Country]]=B3362,Table45[[#All],[Year]],"")))),"",INDEX(Table45[[#All],[Out-of-school children (%) - primary]],MATCH(MAX(IF(Table45[[#All],[Country]]=B3362,Table45[[#All],[Year]],0)),IF(Table45[[#All],[Country]]=B3362,Table45[[#All],[Year]],"")))*100)</f>
        <v>2.9310099999999997</v>
      </c>
      <c r="M3362" s="4">
        <f t="shared" si="109"/>
        <v>6.5696899999999996</v>
      </c>
    </row>
    <row r="3363" spans="1:13" ht="20.399999999999999" x14ac:dyDescent="0.25">
      <c r="A3363" s="2" t="s">
        <v>198</v>
      </c>
      <c r="B3363" s="2" t="s">
        <v>66</v>
      </c>
      <c r="C3363" s="3">
        <v>30.855139999999999</v>
      </c>
      <c r="D3363" s="3">
        <v>31.492059999999999</v>
      </c>
      <c r="E3363" s="3">
        <v>29.65634</v>
      </c>
      <c r="F3363" s="3">
        <v>33.657829999999997</v>
      </c>
      <c r="G3363" s="3">
        <v>31.625389999999999</v>
      </c>
      <c r="H3363" s="3">
        <v>29.091449999999998</v>
      </c>
      <c r="I3363" s="3">
        <v>27.622420000000002</v>
      </c>
      <c r="J3363" s="3">
        <f t="shared" si="108"/>
        <v>27.622420000000002</v>
      </c>
      <c r="K3363" s="3">
        <f t="array" ref="K3363">INDEX($J$3:$J$4464,MATCH(B3363&amp;"Rate of out-of-school children of primary school age, male (household survey data) (%)",$B$3:$B$4464&amp;$A$3:$A$4464,0))</f>
        <v>30.536519999999999</v>
      </c>
      <c r="L3363" s="3">
        <f t="array" ref="L3363">IF(ISERROR(INDEX(Table45[[#All],[Out-of-school children (%) - primary]],MATCH(MAX(IF(Table45[[#All],[Country]]=B3363,Table45[[#All],[Year]],0)),IF(Table45[[#All],[Country]]=B3363,Table45[[#All],[Year]],"")))),"",INDEX(Table45[[#All],[Out-of-school children (%) - primary]],MATCH(MAX(IF(Table45[[#All],[Country]]=B3363,Table45[[#All],[Year]],0)),IF(Table45[[#All],[Country]]=B3363,Table45[[#All],[Year]],"")))*100)</f>
        <v>27.82255</v>
      </c>
      <c r="M3363" s="3">
        <f t="shared" si="109"/>
        <v>27.622420000000002</v>
      </c>
    </row>
    <row r="3364" spans="1:13" ht="20.399999999999999" x14ac:dyDescent="0.25">
      <c r="A3364" s="2" t="s">
        <v>198</v>
      </c>
      <c r="B3364" s="2" t="s">
        <v>67</v>
      </c>
      <c r="C3364" s="4"/>
      <c r="D3364" s="4"/>
      <c r="E3364" s="4"/>
      <c r="F3364" s="4"/>
      <c r="G3364" s="4"/>
      <c r="H3364" s="4"/>
      <c r="I3364" s="4"/>
      <c r="J3364" s="4" t="str">
        <f t="shared" si="108"/>
        <v/>
      </c>
      <c r="K3364" s="4" t="str">
        <f t="array" ref="K3364">INDEX($J$3:$J$4464,MATCH(B3364&amp;"Rate of out-of-school children of primary school age, male (household survey data) (%)",$B$3:$B$4464&amp;$A$3:$A$4464,0))</f>
        <v/>
      </c>
      <c r="L3364" s="4">
        <f t="array" ref="L3364">IF(ISERROR(INDEX(Table45[[#All],[Out-of-school children (%) - primary]],MATCH(MAX(IF(Table45[[#All],[Country]]=B3364,Table45[[#All],[Year]],0)),IF(Table45[[#All],[Country]]=B3364,Table45[[#All],[Year]],"")))),"",INDEX(Table45[[#All],[Out-of-school children (%) - primary]],MATCH(MAX(IF(Table45[[#All],[Country]]=B3364,Table45[[#All],[Year]],0)),IF(Table45[[#All],[Country]]=B3364,Table45[[#All],[Year]],"")))*100)</f>
        <v>4.0774400000000002</v>
      </c>
      <c r="M3364" s="4">
        <f t="shared" si="109"/>
        <v>4.0774400000000002</v>
      </c>
    </row>
    <row r="3365" spans="1:13" ht="20.399999999999999" x14ac:dyDescent="0.25">
      <c r="A3365" s="2" t="s">
        <v>198</v>
      </c>
      <c r="B3365" s="2" t="s">
        <v>68</v>
      </c>
      <c r="C3365" s="3"/>
      <c r="D3365" s="3"/>
      <c r="E3365" s="3"/>
      <c r="F3365" s="3"/>
      <c r="G3365" s="3"/>
      <c r="H3365" s="3"/>
      <c r="I3365" s="3"/>
      <c r="J3365" s="3" t="str">
        <f t="shared" si="108"/>
        <v/>
      </c>
      <c r="K3365" s="3" t="str">
        <f t="array" ref="K3365">INDEX($J$3:$J$4464,MATCH(B3365&amp;"Rate of out-of-school children of primary school age, male (household survey data) (%)",$B$3:$B$4464&amp;$A$3:$A$4464,0))</f>
        <v/>
      </c>
      <c r="L3365" s="3" t="str">
        <f t="array" ref="L3365">IF(ISBLANK(INDEX(Table45[[#All],[Out-of-school children (%) - primary]],MATCH(MAX(IF(Table45[[#All],[Country]]=B3365,Table45[[#All],[Year]],0)),IF(Table45[[#All],[Country]]=B3365,Table45[[#All],[Year]],"")))),"",INDEX(Table45[[#All],[Out-of-school children (%) - primary]],MATCH(MAX(IF(Table45[[#All],[Country]]=B3365,Table45[[#All],[Year]],0)),IF(Table45[[#All],[Country]]=B3365,Table45[[#All],[Year]],"")))*100)</f>
        <v/>
      </c>
      <c r="M3365" s="3" t="str">
        <f t="shared" si="109"/>
        <v/>
      </c>
    </row>
    <row r="3366" spans="1:13" ht="20.399999999999999" x14ac:dyDescent="0.25">
      <c r="A3366" s="2" t="s">
        <v>198</v>
      </c>
      <c r="B3366" s="2" t="s">
        <v>69</v>
      </c>
      <c r="C3366" s="4"/>
      <c r="D3366" s="4">
        <v>16.280629999999999</v>
      </c>
      <c r="E3366" s="4"/>
      <c r="F3366" s="4">
        <v>13.30255</v>
      </c>
      <c r="G3366" s="4">
        <v>10.849869999999999</v>
      </c>
      <c r="H3366" s="4">
        <v>9.5895499999999991</v>
      </c>
      <c r="I3366" s="4">
        <v>12.80749</v>
      </c>
      <c r="J3366" s="4">
        <f t="shared" si="108"/>
        <v>12.80749</v>
      </c>
      <c r="K3366" s="4">
        <f t="array" ref="K3366">INDEX($J$3:$J$4464,MATCH(B3366&amp;"Rate of out-of-school children of primary school age, male (household survey data) (%)",$B$3:$B$4464&amp;$A$3:$A$4464,0))</f>
        <v>30.26717</v>
      </c>
      <c r="L3366" s="4">
        <f t="array" ref="L3366">IF(ISERROR(INDEX(Table45[[#All],[Out-of-school children (%) - primary]],MATCH(MAX(IF(Table45[[#All],[Country]]=B3366,Table45[[#All],[Year]],0)),IF(Table45[[#All],[Country]]=B3366,Table45[[#All],[Year]],"")))),"",INDEX(Table45[[#All],[Out-of-school children (%) - primary]],MATCH(MAX(IF(Table45[[#All],[Country]]=B3366,Table45[[#All],[Year]],0)),IF(Table45[[#All],[Country]]=B3366,Table45[[#All],[Year]],"")))*100)</f>
        <v>17.224120000000003</v>
      </c>
      <c r="M3366" s="4">
        <f t="shared" si="109"/>
        <v>12.80749</v>
      </c>
    </row>
    <row r="3367" spans="1:13" ht="20.399999999999999" x14ac:dyDescent="0.25">
      <c r="A3367" s="2" t="s">
        <v>198</v>
      </c>
      <c r="B3367" s="2" t="s">
        <v>70</v>
      </c>
      <c r="C3367" s="3">
        <v>0.77478000000000002</v>
      </c>
      <c r="D3367" s="3">
        <v>1.41594</v>
      </c>
      <c r="E3367" s="3">
        <v>1.6290899999999999</v>
      </c>
      <c r="F3367" s="3">
        <v>2.3966099999999999</v>
      </c>
      <c r="G3367" s="3">
        <v>3.4312800000000001</v>
      </c>
      <c r="H3367" s="3"/>
      <c r="I3367" s="3"/>
      <c r="J3367" s="3">
        <f t="shared" si="108"/>
        <v>3.4312800000000001</v>
      </c>
      <c r="K3367" s="3" t="str">
        <f t="array" ref="K3367">INDEX($J$3:$J$4464,MATCH(B3367&amp;"Rate of out-of-school children of primary school age, male (household survey data) (%)",$B$3:$B$4464&amp;$A$3:$A$4464,0))</f>
        <v/>
      </c>
      <c r="L3367" s="3" t="str">
        <f t="array" ref="L3367">IF(ISBLANK(INDEX(Table45[[#All],[Out-of-school children (%) - primary]],MATCH(MAX(IF(Table45[[#All],[Country]]=B3367,Table45[[#All],[Year]],0)),IF(Table45[[#All],[Country]]=B3367,Table45[[#All],[Year]],"")))),"",INDEX(Table45[[#All],[Out-of-school children (%) - primary]],MATCH(MAX(IF(Table45[[#All],[Country]]=B3367,Table45[[#All],[Year]],0)),IF(Table45[[#All],[Country]]=B3367,Table45[[#All],[Year]],"")))*100)</f>
        <v/>
      </c>
      <c r="M3367" s="3">
        <f t="shared" si="109"/>
        <v>3.4312800000000001</v>
      </c>
    </row>
    <row r="3368" spans="1:13" ht="20.399999999999999" x14ac:dyDescent="0.25">
      <c r="A3368" s="2" t="s">
        <v>198</v>
      </c>
      <c r="B3368" s="2" t="s">
        <v>71</v>
      </c>
      <c r="C3368" s="4"/>
      <c r="D3368" s="4"/>
      <c r="E3368" s="4"/>
      <c r="F3368" s="4">
        <v>1.6293599999999999</v>
      </c>
      <c r="G3368" s="4">
        <v>2.5806499999999999</v>
      </c>
      <c r="H3368" s="4">
        <v>2.0609500000000001</v>
      </c>
      <c r="I3368" s="4"/>
      <c r="J3368" s="4">
        <f t="shared" si="108"/>
        <v>2.0609500000000001</v>
      </c>
      <c r="K3368" s="4" t="str">
        <f t="array" ref="K3368">INDEX($J$3:$J$4464,MATCH(B3368&amp;"Rate of out-of-school children of primary school age, male (household survey data) (%)",$B$3:$B$4464&amp;$A$3:$A$4464,0))</f>
        <v/>
      </c>
      <c r="L3368" s="4" t="str">
        <f t="array" ref="L3368">IF(ISERROR(INDEX(Table45[[#All],[Out-of-school children (%) - primary]],MATCH(MAX(IF(Table45[[#All],[Country]]=B3368,Table45[[#All],[Year]],0)),IF(Table45[[#All],[Country]]=B3368,Table45[[#All],[Year]],"")))),"",INDEX(Table45[[#All],[Out-of-school children (%) - primary]],MATCH(MAX(IF(Table45[[#All],[Country]]=B3368,Table45[[#All],[Year]],0)),IF(Table45[[#All],[Country]]=B3368,Table45[[#All],[Year]],"")))*100)</f>
        <v/>
      </c>
      <c r="M3368" s="4">
        <f t="shared" si="109"/>
        <v>2.0609500000000001</v>
      </c>
    </row>
    <row r="3369" spans="1:13" ht="20.399999999999999" x14ac:dyDescent="0.25">
      <c r="A3369" s="2" t="s">
        <v>198</v>
      </c>
      <c r="B3369" s="2" t="s">
        <v>72</v>
      </c>
      <c r="C3369" s="3">
        <v>1.1286400000000001</v>
      </c>
      <c r="D3369" s="3">
        <v>3.2898499999999999</v>
      </c>
      <c r="E3369" s="3">
        <v>6.1521600000000003</v>
      </c>
      <c r="F3369" s="3">
        <v>8.6598199999999999</v>
      </c>
      <c r="G3369" s="3">
        <v>10.938470000000001</v>
      </c>
      <c r="H3369" s="3">
        <v>11.82831</v>
      </c>
      <c r="I3369" s="3"/>
      <c r="J3369" s="3">
        <f t="shared" si="108"/>
        <v>11.82831</v>
      </c>
      <c r="K3369" s="3" t="str">
        <f t="array" ref="K3369">INDEX($J$3:$J$4464,MATCH(B3369&amp;"Rate of out-of-school children of primary school age, male (household survey data) (%)",$B$3:$B$4464&amp;$A$3:$A$4464,0))</f>
        <v/>
      </c>
      <c r="L3369" s="3">
        <f t="array" ref="L3369">IF(ISERROR(INDEX(Table45[[#All],[Out-of-school children (%) - primary]],MATCH(MAX(IF(Table45[[#All],[Country]]=B3369,Table45[[#All],[Year]],0)),IF(Table45[[#All],[Country]]=B3369,Table45[[#All],[Year]],"")))),"",INDEX(Table45[[#All],[Out-of-school children (%) - primary]],MATCH(MAX(IF(Table45[[#All],[Country]]=B3369,Table45[[#All],[Year]],0)),IF(Table45[[#All],[Country]]=B3369,Table45[[#All],[Year]],"")))*100)</f>
        <v>5.0968600000000004</v>
      </c>
      <c r="M3369" s="3">
        <f t="shared" si="109"/>
        <v>11.82831</v>
      </c>
    </row>
    <row r="3370" spans="1:13" ht="20.399999999999999" x14ac:dyDescent="0.25">
      <c r="A3370" s="2" t="s">
        <v>198</v>
      </c>
      <c r="B3370" s="2" t="s">
        <v>73</v>
      </c>
      <c r="C3370" s="4">
        <v>23.11721</v>
      </c>
      <c r="D3370" s="4">
        <v>20.185970000000001</v>
      </c>
      <c r="E3370" s="4">
        <v>20.813079999999999</v>
      </c>
      <c r="F3370" s="4">
        <v>19.816600000000001</v>
      </c>
      <c r="G3370" s="4">
        <v>16.30817</v>
      </c>
      <c r="H3370" s="4"/>
      <c r="I3370" s="4"/>
      <c r="J3370" s="4">
        <f t="shared" si="108"/>
        <v>16.30817</v>
      </c>
      <c r="K3370" s="4">
        <f t="array" ref="K3370">INDEX($J$3:$J$4464,MATCH(B3370&amp;"Rate of out-of-school children of primary school age, male (household survey data) (%)",$B$3:$B$4464&amp;$A$3:$A$4464,0))</f>
        <v>36.953580000000002</v>
      </c>
      <c r="L3370" s="4">
        <f t="array" ref="L3370">IF(ISERROR(INDEX(Table45[[#All],[Out-of-school children (%) - primary]],MATCH(MAX(IF(Table45[[#All],[Country]]=B3370,Table45[[#All],[Year]],0)),IF(Table45[[#All],[Country]]=B3370,Table45[[#All],[Year]],"")))),"",INDEX(Table45[[#All],[Out-of-school children (%) - primary]],MATCH(MAX(IF(Table45[[#All],[Country]]=B3370,Table45[[#All],[Year]],0)),IF(Table45[[#All],[Country]]=B3370,Table45[[#All],[Year]],"")))*100)</f>
        <v>36.955820000000003</v>
      </c>
      <c r="M3370" s="4">
        <f t="shared" si="109"/>
        <v>16.30817</v>
      </c>
    </row>
    <row r="3371" spans="1:13" ht="20.399999999999999" x14ac:dyDescent="0.25">
      <c r="A3371" s="2" t="s">
        <v>198</v>
      </c>
      <c r="B3371" s="2" t="s">
        <v>74</v>
      </c>
      <c r="C3371" s="3">
        <v>29.08567</v>
      </c>
      <c r="D3371" s="3"/>
      <c r="E3371" s="3"/>
      <c r="F3371" s="3"/>
      <c r="G3371" s="3"/>
      <c r="H3371" s="3"/>
      <c r="I3371" s="3"/>
      <c r="J3371" s="3">
        <f t="shared" si="108"/>
        <v>29.08567</v>
      </c>
      <c r="K3371" s="3" t="str">
        <f t="array" ref="K3371">INDEX($J$3:$J$4464,MATCH(B3371&amp;"Rate of out-of-school children of primary school age, male (household survey data) (%)",$B$3:$B$4464&amp;$A$3:$A$4464,0))</f>
        <v/>
      </c>
      <c r="L3371" s="3" t="str">
        <f t="array" ref="L3371">IF(ISERROR(INDEX(Table45[[#All],[Out-of-school children (%) - primary]],MATCH(MAX(IF(Table45[[#All],[Country]]=B3371,Table45[[#All],[Year]],0)),IF(Table45[[#All],[Country]]=B3371,Table45[[#All],[Year]],"")))),"",INDEX(Table45[[#All],[Out-of-school children (%) - primary]],MATCH(MAX(IF(Table45[[#All],[Country]]=B3371,Table45[[#All],[Year]],0)),IF(Table45[[#All],[Country]]=B3371,Table45[[#All],[Year]],"")))*100)</f>
        <v/>
      </c>
      <c r="M3371" s="3">
        <f t="shared" si="109"/>
        <v>29.08567</v>
      </c>
    </row>
    <row r="3372" spans="1:13" ht="20.399999999999999" x14ac:dyDescent="0.25">
      <c r="A3372" s="2" t="s">
        <v>198</v>
      </c>
      <c r="B3372" s="2" t="s">
        <v>75</v>
      </c>
      <c r="C3372" s="4">
        <v>13.81146</v>
      </c>
      <c r="D3372" s="4">
        <v>11.95302</v>
      </c>
      <c r="E3372" s="4">
        <v>13.50475</v>
      </c>
      <c r="F3372" s="4"/>
      <c r="G3372" s="4"/>
      <c r="H3372" s="4"/>
      <c r="I3372" s="4"/>
      <c r="J3372" s="4">
        <f t="shared" si="108"/>
        <v>13.50475</v>
      </c>
      <c r="K3372" s="4" t="str">
        <f t="array" ref="K3372">INDEX($J$3:$J$4464,MATCH(B3372&amp;"Rate of out-of-school children of primary school age, male (household survey data) (%)",$B$3:$B$4464&amp;$A$3:$A$4464,0))</f>
        <v/>
      </c>
      <c r="L3372" s="4" t="str">
        <f t="array" ref="L3372">IF(ISERROR(INDEX(Table45[[#All],[Out-of-school children (%) - primary]],MATCH(MAX(IF(Table45[[#All],[Country]]=B3372,Table45[[#All],[Year]],0)),IF(Table45[[#All],[Country]]=B3372,Table45[[#All],[Year]],"")))),"",INDEX(Table45[[#All],[Out-of-school children (%) - primary]],MATCH(MAX(IF(Table45[[#All],[Country]]=B3372,Table45[[#All],[Year]],0)),IF(Table45[[#All],[Country]]=B3372,Table45[[#All],[Year]],"")))*100)</f>
        <v/>
      </c>
      <c r="M3372" s="4">
        <f t="shared" si="109"/>
        <v>13.50475</v>
      </c>
    </row>
    <row r="3373" spans="1:13" ht="20.399999999999999" x14ac:dyDescent="0.25">
      <c r="A3373" s="2" t="s">
        <v>198</v>
      </c>
      <c r="B3373" s="2" t="s">
        <v>76</v>
      </c>
      <c r="C3373" s="3"/>
      <c r="D3373" s="3"/>
      <c r="E3373" s="3"/>
      <c r="F3373" s="3"/>
      <c r="G3373" s="3"/>
      <c r="H3373" s="3"/>
      <c r="I3373" s="3"/>
      <c r="J3373" s="3" t="str">
        <f t="shared" si="108"/>
        <v/>
      </c>
      <c r="K3373" s="3">
        <f t="array" ref="K3373">INDEX($J$3:$J$4464,MATCH(B3373&amp;"Rate of out-of-school children of primary school age, male (household survey data) (%)",$B$3:$B$4464&amp;$A$3:$A$4464,0))</f>
        <v>14.415190000000001</v>
      </c>
      <c r="L3373" s="3">
        <f t="array" ref="L3373">IF(ISERROR(INDEX(Table45[[#All],[Out-of-school children (%) - primary]],MATCH(MAX(IF(Table45[[#All],[Country]]=B3373,Table45[[#All],[Year]],0)),IF(Table45[[#All],[Country]]=B3373,Table45[[#All],[Year]],"")))),"",INDEX(Table45[[#All],[Out-of-school children (%) - primary]],MATCH(MAX(IF(Table45[[#All],[Country]]=B3373,Table45[[#All],[Year]],0)),IF(Table45[[#All],[Country]]=B3373,Table45[[#All],[Year]],"")))*100)</f>
        <v>6.8101900000000004</v>
      </c>
      <c r="M3373" s="3">
        <f t="shared" si="109"/>
        <v>14.415190000000001</v>
      </c>
    </row>
    <row r="3374" spans="1:13" ht="20.399999999999999" x14ac:dyDescent="0.25">
      <c r="A3374" s="2" t="s">
        <v>198</v>
      </c>
      <c r="B3374" s="2" t="s">
        <v>77</v>
      </c>
      <c r="C3374" s="4">
        <v>4.8298199999999998</v>
      </c>
      <c r="D3374" s="4">
        <v>3.0114800000000002</v>
      </c>
      <c r="E3374" s="4">
        <v>3.2200500000000001</v>
      </c>
      <c r="F3374" s="4">
        <v>5.9777199999999997</v>
      </c>
      <c r="G3374" s="4">
        <v>5.3932900000000004</v>
      </c>
      <c r="H3374" s="4">
        <v>7.2347599999999996</v>
      </c>
      <c r="I3374" s="4"/>
      <c r="J3374" s="4">
        <f t="shared" si="108"/>
        <v>7.2347599999999996</v>
      </c>
      <c r="K3374" s="4">
        <f t="array" ref="K3374">INDEX($J$3:$J$4464,MATCH(B3374&amp;"Rate of out-of-school children of primary school age, male (household survey data) (%)",$B$3:$B$4464&amp;$A$3:$A$4464,0))</f>
        <v>6.1105700000000001</v>
      </c>
      <c r="L3374" s="4">
        <f t="array" ref="L3374">IF(ISERROR(INDEX(Table45[[#All],[Out-of-school children (%) - primary]],MATCH(MAX(IF(Table45[[#All],[Country]]=B3374,Table45[[#All],[Year]],0)),IF(Table45[[#All],[Country]]=B3374,Table45[[#All],[Year]],"")))),"",INDEX(Table45[[#All],[Out-of-school children (%) - primary]],MATCH(MAX(IF(Table45[[#All],[Country]]=B3374,Table45[[#All],[Year]],0)),IF(Table45[[#All],[Country]]=B3374,Table45[[#All],[Year]],"")))*100)</f>
        <v>5.9872700000000005</v>
      </c>
      <c r="M3374" s="4">
        <f t="shared" si="109"/>
        <v>7.2347599999999996</v>
      </c>
    </row>
    <row r="3375" spans="1:13" ht="20.399999999999999" x14ac:dyDescent="0.25">
      <c r="A3375" s="2" t="s">
        <v>198</v>
      </c>
      <c r="B3375" s="2" t="s">
        <v>78</v>
      </c>
      <c r="C3375" s="3">
        <v>1.8191600000000001</v>
      </c>
      <c r="D3375" s="3">
        <v>2.4030800000000001</v>
      </c>
      <c r="E3375" s="3">
        <v>3.4540000000000002</v>
      </c>
      <c r="F3375" s="3">
        <v>3.9194100000000001</v>
      </c>
      <c r="G3375" s="3">
        <v>4.1325099999999999</v>
      </c>
      <c r="H3375" s="3">
        <v>4.3549499999999997</v>
      </c>
      <c r="I3375" s="3"/>
      <c r="J3375" s="3">
        <f t="shared" si="108"/>
        <v>4.3549499999999997</v>
      </c>
      <c r="K3375" s="3" t="str">
        <f t="array" ref="K3375">INDEX($J$3:$J$4464,MATCH(B3375&amp;"Rate of out-of-school children of primary school age, male (household survey data) (%)",$B$3:$B$4464&amp;$A$3:$A$4464,0))</f>
        <v/>
      </c>
      <c r="L3375" s="3" t="str">
        <f t="array" ref="L3375">IF(ISBLANK(INDEX(Table45[[#All],[Out-of-school children (%) - primary]],MATCH(MAX(IF(Table45[[#All],[Country]]=B3375,Table45[[#All],[Year]],0)),IF(Table45[[#All],[Country]]=B3375,Table45[[#All],[Year]],"")))),"",INDEX(Table45[[#All],[Out-of-school children (%) - primary]],MATCH(MAX(IF(Table45[[#All],[Country]]=B3375,Table45[[#All],[Year]],0)),IF(Table45[[#All],[Country]]=B3375,Table45[[#All],[Year]],"")))*100)</f>
        <v/>
      </c>
      <c r="M3375" s="3">
        <f t="shared" si="109"/>
        <v>4.3549499999999997</v>
      </c>
    </row>
    <row r="3376" spans="1:13" ht="20.399999999999999" x14ac:dyDescent="0.25">
      <c r="A3376" s="2" t="s">
        <v>198</v>
      </c>
      <c r="B3376" s="2" t="s">
        <v>79</v>
      </c>
      <c r="C3376" s="4">
        <v>1.62687</v>
      </c>
      <c r="D3376" s="4">
        <v>1.7788900000000001</v>
      </c>
      <c r="E3376" s="4">
        <v>1.5020199999999999</v>
      </c>
      <c r="F3376" s="4">
        <v>0.39683000000000002</v>
      </c>
      <c r="G3376" s="4"/>
      <c r="H3376" s="4"/>
      <c r="I3376" s="4"/>
      <c r="J3376" s="4">
        <f t="shared" si="108"/>
        <v>0.39683000000000002</v>
      </c>
      <c r="K3376" s="4" t="str">
        <f t="array" ref="K3376">INDEX($J$3:$J$4464,MATCH(B3376&amp;"Rate of out-of-school children of primary school age, male (household survey data) (%)",$B$3:$B$4464&amp;$A$3:$A$4464,0))</f>
        <v/>
      </c>
      <c r="L3376" s="4" t="str">
        <f t="array" ref="L3376">IF(ISBLANK(INDEX(Table45[[#All],[Out-of-school children (%) - primary]],MATCH(MAX(IF(Table45[[#All],[Country]]=B3376,Table45[[#All],[Year]],0)),IF(Table45[[#All],[Country]]=B3376,Table45[[#All],[Year]],"")))),"",INDEX(Table45[[#All],[Out-of-school children (%) - primary]],MATCH(MAX(IF(Table45[[#All],[Country]]=B3376,Table45[[#All],[Year]],0)),IF(Table45[[#All],[Country]]=B3376,Table45[[#All],[Year]],"")))*100)</f>
        <v/>
      </c>
      <c r="M3376" s="4">
        <f t="shared" si="109"/>
        <v>0.39683000000000002</v>
      </c>
    </row>
    <row r="3377" spans="1:13" ht="20.399999999999999" x14ac:dyDescent="0.25">
      <c r="A3377" s="2" t="s">
        <v>198</v>
      </c>
      <c r="B3377" s="2" t="s">
        <v>80</v>
      </c>
      <c r="C3377" s="3">
        <v>4.6946000000000003</v>
      </c>
      <c r="D3377" s="3">
        <v>5.5027400000000002</v>
      </c>
      <c r="E3377" s="3">
        <v>3.6546599999999998</v>
      </c>
      <c r="F3377" s="3">
        <v>2.90123</v>
      </c>
      <c r="G3377" s="3"/>
      <c r="H3377" s="3"/>
      <c r="I3377" s="3"/>
      <c r="J3377" s="3">
        <f t="shared" si="108"/>
        <v>2.90123</v>
      </c>
      <c r="K3377" s="3" t="str">
        <f t="array" ref="K3377">INDEX($J$3:$J$4464,MATCH(B3377&amp;"Rate of out-of-school children of primary school age, male (household survey data) (%)",$B$3:$B$4464&amp;$A$3:$A$4464,0))</f>
        <v/>
      </c>
      <c r="L3377" s="3">
        <f t="array" ref="L3377">IF(ISERROR(INDEX(Table45[[#All],[Out-of-school children (%) - primary]],MATCH(MAX(IF(Table45[[#All],[Country]]=B3377,Table45[[#All],[Year]],0)),IF(Table45[[#All],[Country]]=B3377,Table45[[#All],[Year]],"")))),"",INDEX(Table45[[#All],[Out-of-school children (%) - primary]],MATCH(MAX(IF(Table45[[#All],[Country]]=B3377,Table45[[#All],[Year]],0)),IF(Table45[[#All],[Country]]=B3377,Table45[[#All],[Year]],"")))*100)</f>
        <v>0.52444000000000002</v>
      </c>
      <c r="M3377" s="3">
        <f t="shared" si="109"/>
        <v>2.90123</v>
      </c>
    </row>
    <row r="3378" spans="1:13" ht="20.399999999999999" x14ac:dyDescent="0.25">
      <c r="A3378" s="2" t="s">
        <v>198</v>
      </c>
      <c r="B3378" s="2" t="s">
        <v>81</v>
      </c>
      <c r="C3378" s="4">
        <v>3.5523400000000001</v>
      </c>
      <c r="D3378" s="4">
        <v>5.5350799999999998</v>
      </c>
      <c r="E3378" s="4">
        <v>5.05185</v>
      </c>
      <c r="F3378" s="4">
        <v>7.1650700000000001</v>
      </c>
      <c r="G3378" s="4">
        <v>6.63687</v>
      </c>
      <c r="H3378" s="4">
        <v>8.9454899999999995</v>
      </c>
      <c r="I3378" s="4"/>
      <c r="J3378" s="4">
        <f t="shared" ref="J3378:J3441" si="110">IFERROR(LOOKUP(2,1/(C3378:I3378&lt;&gt;""),C3378:I3378),"")</f>
        <v>8.9454899999999995</v>
      </c>
      <c r="K3378" s="4" t="str">
        <f t="array" ref="K3378">INDEX($J$3:$J$4464,MATCH(B3378&amp;"Rate of out-of-school children of primary school age, male (household survey data) (%)",$B$3:$B$4464&amp;$A$3:$A$4464,0))</f>
        <v/>
      </c>
      <c r="L3378" s="4">
        <f t="array" ref="L3378">IF(ISERROR(INDEX(Table45[[#All],[Out-of-school children (%) - primary]],MATCH(MAX(IF(Table45[[#All],[Country]]=B3378,Table45[[#All],[Year]],0)),IF(Table45[[#All],[Country]]=B3378,Table45[[#All],[Year]],"")))),"",INDEX(Table45[[#All],[Out-of-school children (%) - primary]],MATCH(MAX(IF(Table45[[#All],[Country]]=B3378,Table45[[#All],[Year]],0)),IF(Table45[[#All],[Country]]=B3378,Table45[[#All],[Year]],"")))*100)</f>
        <v>2.6000999999999999</v>
      </c>
      <c r="M3378" s="4">
        <f t="shared" ref="M3378:M3441" si="111">IF(ISNUMBER(J3378),J3378,IF(ISNUMBER(K3378),K3378,IF(ISBLANK(L3378),"",L3378)))</f>
        <v>8.9454899999999995</v>
      </c>
    </row>
    <row r="3379" spans="1:13" ht="20.399999999999999" x14ac:dyDescent="0.25">
      <c r="A3379" s="2" t="s">
        <v>198</v>
      </c>
      <c r="B3379" s="2" t="s">
        <v>82</v>
      </c>
      <c r="C3379" s="3"/>
      <c r="D3379" s="3"/>
      <c r="E3379" s="3"/>
      <c r="F3379" s="3"/>
      <c r="G3379" s="3"/>
      <c r="H3379" s="3"/>
      <c r="I3379" s="3"/>
      <c r="J3379" s="3" t="str">
        <f t="shared" si="110"/>
        <v/>
      </c>
      <c r="K3379" s="3" t="str">
        <f t="array" ref="K3379">INDEX($J$3:$J$4464,MATCH(B3379&amp;"Rate of out-of-school children of primary school age, male (household survey data) (%)",$B$3:$B$4464&amp;$A$3:$A$4464,0))</f>
        <v/>
      </c>
      <c r="L3379" s="3" t="str">
        <f t="array" ref="L3379">IF(ISERROR(INDEX(Table45[[#All],[Out-of-school children (%) - primary]],MATCH(MAX(IF(Table45[[#All],[Country]]=B3379,Table45[[#All],[Year]],0)),IF(Table45[[#All],[Country]]=B3379,Table45[[#All],[Year]],"")))),"",INDEX(Table45[[#All],[Out-of-school children (%) - primary]],MATCH(MAX(IF(Table45[[#All],[Country]]=B3379,Table45[[#All],[Year]],0)),IF(Table45[[#All],[Country]]=B3379,Table45[[#All],[Year]],"")))*100)</f>
        <v/>
      </c>
      <c r="M3379" s="3" t="str">
        <f t="shared" si="111"/>
        <v/>
      </c>
    </row>
    <row r="3380" spans="1:13" ht="20.399999999999999" x14ac:dyDescent="0.25">
      <c r="A3380" s="2" t="s">
        <v>198</v>
      </c>
      <c r="B3380" s="2" t="s">
        <v>83</v>
      </c>
      <c r="C3380" s="4"/>
      <c r="D3380" s="4"/>
      <c r="E3380" s="4"/>
      <c r="F3380" s="4"/>
      <c r="G3380" s="4"/>
      <c r="H3380" s="4"/>
      <c r="I3380" s="4"/>
      <c r="J3380" s="4" t="str">
        <f t="shared" si="110"/>
        <v/>
      </c>
      <c r="K3380" s="4">
        <f t="array" ref="K3380">INDEX($J$3:$J$4464,MATCH(B3380&amp;"Rate of out-of-school children of primary school age, male (household survey data) (%)",$B$3:$B$4464&amp;$A$3:$A$4464,0))</f>
        <v>7.0132899999999996</v>
      </c>
      <c r="L3380" s="4">
        <f t="array" ref="L3380">IF(ISERROR(INDEX(Table45[[#All],[Out-of-school children (%) - primary]],MATCH(MAX(IF(Table45[[#All],[Country]]=B3380,Table45[[#All],[Year]],0)),IF(Table45[[#All],[Country]]=B3380,Table45[[#All],[Year]],"")))),"",INDEX(Table45[[#All],[Out-of-school children (%) - primary]],MATCH(MAX(IF(Table45[[#All],[Country]]=B3380,Table45[[#All],[Year]],0)),IF(Table45[[#All],[Country]]=B3380,Table45[[#All],[Year]],"")))*100)</f>
        <v>6.1871700000000001</v>
      </c>
      <c r="M3380" s="4">
        <f t="shared" si="111"/>
        <v>7.0132899999999996</v>
      </c>
    </row>
    <row r="3381" spans="1:13" ht="20.399999999999999" x14ac:dyDescent="0.25">
      <c r="A3381" s="2" t="s">
        <v>198</v>
      </c>
      <c r="B3381" s="2" t="s">
        <v>84</v>
      </c>
      <c r="C3381" s="3">
        <v>0.64141999999999999</v>
      </c>
      <c r="D3381" s="3">
        <v>0.63471999999999995</v>
      </c>
      <c r="E3381" s="3">
        <v>0.93220999999999998</v>
      </c>
      <c r="F3381" s="3">
        <v>1.10975</v>
      </c>
      <c r="G3381" s="3">
        <v>1.72071</v>
      </c>
      <c r="H3381" s="3"/>
      <c r="I3381" s="3"/>
      <c r="J3381" s="3">
        <f t="shared" si="110"/>
        <v>1.72071</v>
      </c>
      <c r="K3381" s="3" t="str">
        <f t="array" ref="K3381">INDEX($J$3:$J$4464,MATCH(B3381&amp;"Rate of out-of-school children of primary school age, male (household survey data) (%)",$B$3:$B$4464&amp;$A$3:$A$4464,0))</f>
        <v/>
      </c>
      <c r="L3381" s="3" t="str">
        <f t="array" ref="L3381">IF(ISERROR(INDEX(Table45[[#All],[Out-of-school children (%) - primary]],MATCH(MAX(IF(Table45[[#All],[Country]]=B3381,Table45[[#All],[Year]],0)),IF(Table45[[#All],[Country]]=B3381,Table45[[#All],[Year]],"")))),"",INDEX(Table45[[#All],[Out-of-school children (%) - primary]],MATCH(MAX(IF(Table45[[#All],[Country]]=B3381,Table45[[#All],[Year]],0)),IF(Table45[[#All],[Country]]=B3381,Table45[[#All],[Year]],"")))*100)</f>
        <v/>
      </c>
      <c r="M3381" s="3">
        <f t="shared" si="111"/>
        <v>1.72071</v>
      </c>
    </row>
    <row r="3382" spans="1:13" ht="20.399999999999999" x14ac:dyDescent="0.25">
      <c r="A3382" s="2" t="s">
        <v>198</v>
      </c>
      <c r="B3382" s="2" t="s">
        <v>85</v>
      </c>
      <c r="C3382" s="4">
        <v>2.98021</v>
      </c>
      <c r="D3382" s="4">
        <v>3.3073999999999999</v>
      </c>
      <c r="E3382" s="4">
        <v>2.6189900000000002</v>
      </c>
      <c r="F3382" s="4">
        <v>3.0087899999999999</v>
      </c>
      <c r="G3382" s="4">
        <v>3.2151000000000001</v>
      </c>
      <c r="H3382" s="4">
        <v>2.7639300000000002</v>
      </c>
      <c r="I3382" s="4"/>
      <c r="J3382" s="4">
        <f t="shared" si="110"/>
        <v>2.7639300000000002</v>
      </c>
      <c r="K3382" s="4" t="str">
        <f t="array" ref="K3382">INDEX($J$3:$J$4464,MATCH(B3382&amp;"Rate of out-of-school children of primary school age, male (household survey data) (%)",$B$3:$B$4464&amp;$A$3:$A$4464,0))</f>
        <v/>
      </c>
      <c r="L3382" s="4">
        <f t="array" ref="L3382">IF(ISERROR(INDEX(Table45[[#All],[Out-of-school children (%) - primary]],MATCH(MAX(IF(Table45[[#All],[Country]]=B3382,Table45[[#All],[Year]],0)),IF(Table45[[#All],[Country]]=B3382,Table45[[#All],[Year]],"")))),"",INDEX(Table45[[#All],[Out-of-school children (%) - primary]],MATCH(MAX(IF(Table45[[#All],[Country]]=B3382,Table45[[#All],[Year]],0)),IF(Table45[[#All],[Country]]=B3382,Table45[[#All],[Year]],"")))*100)</f>
        <v>0.26606000000000002</v>
      </c>
      <c r="M3382" s="4">
        <f t="shared" si="111"/>
        <v>2.7639300000000002</v>
      </c>
    </row>
    <row r="3383" spans="1:13" ht="20.399999999999999" x14ac:dyDescent="0.25">
      <c r="A3383" s="2" t="s">
        <v>198</v>
      </c>
      <c r="B3383" s="2" t="s">
        <v>86</v>
      </c>
      <c r="C3383" s="3">
        <v>0.35546</v>
      </c>
      <c r="D3383" s="3">
        <v>0.52739999999999998</v>
      </c>
      <c r="E3383" s="3">
        <v>0.34440999999999999</v>
      </c>
      <c r="F3383" s="3">
        <v>0.31197000000000003</v>
      </c>
      <c r="G3383" s="3">
        <v>0.47204000000000002</v>
      </c>
      <c r="H3383" s="3">
        <v>0.92662</v>
      </c>
      <c r="I3383" s="3"/>
      <c r="J3383" s="3">
        <f t="shared" si="110"/>
        <v>0.92662</v>
      </c>
      <c r="K3383" s="3" t="str">
        <f t="array" ref="K3383">INDEX($J$3:$J$4464,MATCH(B3383&amp;"Rate of out-of-school children of primary school age, male (household survey data) (%)",$B$3:$B$4464&amp;$A$3:$A$4464,0))</f>
        <v/>
      </c>
      <c r="L3383" s="3" t="str">
        <f t="array" ref="L3383">IF(ISBLANK(INDEX(Table45[[#All],[Out-of-school children (%) - primary]],MATCH(MAX(IF(Table45[[#All],[Country]]=B3383,Table45[[#All],[Year]],0)),IF(Table45[[#All],[Country]]=B3383,Table45[[#All],[Year]],"")))),"",INDEX(Table45[[#All],[Out-of-school children (%) - primary]],MATCH(MAX(IF(Table45[[#All],[Country]]=B3383,Table45[[#All],[Year]],0)),IF(Table45[[#All],[Country]]=B3383,Table45[[#All],[Year]],"")))*100)</f>
        <v/>
      </c>
      <c r="M3383" s="3">
        <f t="shared" si="111"/>
        <v>0.92662</v>
      </c>
    </row>
    <row r="3384" spans="1:13" ht="20.399999999999999" x14ac:dyDescent="0.25">
      <c r="A3384" s="2" t="s">
        <v>198</v>
      </c>
      <c r="B3384" s="2" t="s">
        <v>87</v>
      </c>
      <c r="C3384" s="4"/>
      <c r="D3384" s="4"/>
      <c r="E3384" s="4"/>
      <c r="F3384" s="4"/>
      <c r="G3384" s="4"/>
      <c r="H3384" s="4"/>
      <c r="I3384" s="4"/>
      <c r="J3384" s="4" t="str">
        <f t="shared" si="110"/>
        <v/>
      </c>
      <c r="K3384" s="4" t="str">
        <f t="array" ref="K3384">INDEX($J$3:$J$4464,MATCH(B3384&amp;"Rate of out-of-school children of primary school age, male (household survey data) (%)",$B$3:$B$4464&amp;$A$3:$A$4464,0))</f>
        <v/>
      </c>
      <c r="L3384" s="4">
        <f t="array" ref="L3384">IF(ISERROR(INDEX(Table45[[#All],[Out-of-school children (%) - primary]],MATCH(MAX(IF(Table45[[#All],[Country]]=B3384,Table45[[#All],[Year]],0)),IF(Table45[[#All],[Country]]=B3384,Table45[[#All],[Year]],"")))),"",INDEX(Table45[[#All],[Out-of-school children (%) - primary]],MATCH(MAX(IF(Table45[[#All],[Country]]=B3384,Table45[[#All],[Year]],0)),IF(Table45[[#All],[Country]]=B3384,Table45[[#All],[Year]],"")))*100)</f>
        <v>0.56949000000000005</v>
      </c>
      <c r="M3384" s="4">
        <f t="shared" si="111"/>
        <v>0.56949000000000005</v>
      </c>
    </row>
    <row r="3385" spans="1:13" ht="20.399999999999999" x14ac:dyDescent="0.25">
      <c r="A3385" s="2" t="s">
        <v>198</v>
      </c>
      <c r="B3385" s="2" t="s">
        <v>88</v>
      </c>
      <c r="C3385" s="3">
        <v>5.305E-2</v>
      </c>
      <c r="D3385" s="3">
        <v>5.0360000000000002E-2</v>
      </c>
      <c r="E3385" s="3">
        <v>4.6960000000000002E-2</v>
      </c>
      <c r="F3385" s="3">
        <v>5.0009999999999999E-2</v>
      </c>
      <c r="G3385" s="3">
        <v>0.05</v>
      </c>
      <c r="H3385" s="3"/>
      <c r="I3385" s="3"/>
      <c r="J3385" s="3">
        <f t="shared" si="110"/>
        <v>0.05</v>
      </c>
      <c r="K3385" s="3" t="str">
        <f t="array" ref="K3385">INDEX($J$3:$J$4464,MATCH(B3385&amp;"Rate of out-of-school children of primary school age, male (household survey data) (%)",$B$3:$B$4464&amp;$A$3:$A$4464,0))</f>
        <v/>
      </c>
      <c r="L3385" s="3" t="str">
        <f t="array" ref="L3385">IF(ISERROR(INDEX(Table45[[#All],[Out-of-school children (%) - primary]],MATCH(MAX(IF(Table45[[#All],[Country]]=B3385,Table45[[#All],[Year]],0)),IF(Table45[[#All],[Country]]=B3385,Table45[[#All],[Year]],"")))),"",INDEX(Table45[[#All],[Out-of-school children (%) - primary]],MATCH(MAX(IF(Table45[[#All],[Country]]=B3385,Table45[[#All],[Year]],0)),IF(Table45[[#All],[Country]]=B3385,Table45[[#All],[Year]],"")))*100)</f>
        <v/>
      </c>
      <c r="M3385" s="3">
        <f t="shared" si="111"/>
        <v>0.05</v>
      </c>
    </row>
    <row r="3386" spans="1:13" ht="20.399999999999999" x14ac:dyDescent="0.25">
      <c r="A3386" s="2" t="s">
        <v>198</v>
      </c>
      <c r="B3386" s="2" t="s">
        <v>89</v>
      </c>
      <c r="C3386" s="4">
        <v>10.243679999999999</v>
      </c>
      <c r="D3386" s="4">
        <v>11.18351</v>
      </c>
      <c r="E3386" s="4">
        <v>12.02924</v>
      </c>
      <c r="F3386" s="4">
        <v>10.5373</v>
      </c>
      <c r="G3386" s="4"/>
      <c r="H3386" s="4"/>
      <c r="I3386" s="4"/>
      <c r="J3386" s="4">
        <f t="shared" si="110"/>
        <v>10.5373</v>
      </c>
      <c r="K3386" s="4" t="str">
        <f t="array" ref="K3386">INDEX($J$3:$J$4464,MATCH(B3386&amp;"Rate of out-of-school children of primary school age, male (household survey data) (%)",$B$3:$B$4464&amp;$A$3:$A$4464,0))</f>
        <v/>
      </c>
      <c r="L3386" s="4">
        <f t="array" ref="L3386">IF(ISERROR(INDEX(Table45[[#All],[Out-of-school children (%) - primary]],MATCH(MAX(IF(Table45[[#All],[Country]]=B3386,Table45[[#All],[Year]],0)),IF(Table45[[#All],[Country]]=B3386,Table45[[#All],[Year]],"")))),"",INDEX(Table45[[#All],[Out-of-school children (%) - primary]],MATCH(MAX(IF(Table45[[#All],[Country]]=B3386,Table45[[#All],[Year]],0)),IF(Table45[[#All],[Country]]=B3386,Table45[[#All],[Year]],"")))*100)</f>
        <v>2.0453800000000002</v>
      </c>
      <c r="M3386" s="4">
        <f t="shared" si="111"/>
        <v>10.5373</v>
      </c>
    </row>
    <row r="3387" spans="1:13" ht="20.399999999999999" x14ac:dyDescent="0.25">
      <c r="A3387" s="2" t="s">
        <v>198</v>
      </c>
      <c r="B3387" s="2" t="s">
        <v>90</v>
      </c>
      <c r="C3387" s="3"/>
      <c r="D3387" s="3">
        <v>1.1241000000000001</v>
      </c>
      <c r="E3387" s="3">
        <v>0.81530000000000002</v>
      </c>
      <c r="F3387" s="3">
        <v>0.83767999999999998</v>
      </c>
      <c r="G3387" s="3">
        <v>0.60738999999999999</v>
      </c>
      <c r="H3387" s="3">
        <v>0.17202999999999999</v>
      </c>
      <c r="I3387" s="3">
        <v>0.43078</v>
      </c>
      <c r="J3387" s="3">
        <f t="shared" si="110"/>
        <v>0.43078</v>
      </c>
      <c r="K3387" s="3" t="str">
        <f t="array" ref="K3387">INDEX($J$3:$J$4464,MATCH(B3387&amp;"Rate of out-of-school children of primary school age, male (household survey data) (%)",$B$3:$B$4464&amp;$A$3:$A$4464,0))</f>
        <v/>
      </c>
      <c r="L3387" s="3">
        <f t="array" ref="L3387">IF(ISERROR(INDEX(Table45[[#All],[Out-of-school children (%) - primary]],MATCH(MAX(IF(Table45[[#All],[Country]]=B3387,Table45[[#All],[Year]],0)),IF(Table45[[#All],[Country]]=B3387,Table45[[#All],[Year]],"")))),"",INDEX(Table45[[#All],[Out-of-school children (%) - primary]],MATCH(MAX(IF(Table45[[#All],[Country]]=B3387,Table45[[#All],[Year]],0)),IF(Table45[[#All],[Country]]=B3387,Table45[[#All],[Year]],"")))*100)</f>
        <v>4.0607299999999995</v>
      </c>
      <c r="M3387" s="3">
        <f t="shared" si="111"/>
        <v>0.43078</v>
      </c>
    </row>
    <row r="3388" spans="1:13" ht="20.399999999999999" x14ac:dyDescent="0.25">
      <c r="A3388" s="2" t="s">
        <v>198</v>
      </c>
      <c r="B3388" s="2" t="s">
        <v>91</v>
      </c>
      <c r="C3388" s="4"/>
      <c r="D3388" s="4"/>
      <c r="E3388" s="4">
        <v>15.5587</v>
      </c>
      <c r="F3388" s="4"/>
      <c r="G3388" s="4"/>
      <c r="H3388" s="4"/>
      <c r="I3388" s="4"/>
      <c r="J3388" s="4">
        <f t="shared" si="110"/>
        <v>15.5587</v>
      </c>
      <c r="K3388" s="4">
        <f t="array" ref="K3388">INDEX($J$3:$J$4464,MATCH(B3388&amp;"Rate of out-of-school children of primary school age, male (household survey data) (%)",$B$3:$B$4464&amp;$A$3:$A$4464,0))</f>
        <v>12.965540000000001</v>
      </c>
      <c r="L3388" s="4">
        <f t="array" ref="L3388">IF(ISERROR(INDEX(Table45[[#All],[Out-of-school children (%) - primary]],MATCH(MAX(IF(Table45[[#All],[Country]]=B3388,Table45[[#All],[Year]],0)),IF(Table45[[#All],[Country]]=B3388,Table45[[#All],[Year]],"")))),"",INDEX(Table45[[#All],[Out-of-school children (%) - primary]],MATCH(MAX(IF(Table45[[#All],[Country]]=B3388,Table45[[#All],[Year]],0)),IF(Table45[[#All],[Country]]=B3388,Table45[[#All],[Year]],"")))*100)</f>
        <v>3.28281</v>
      </c>
      <c r="M3388" s="4">
        <f t="shared" si="111"/>
        <v>15.5587</v>
      </c>
    </row>
    <row r="3389" spans="1:13" ht="20.399999999999999" x14ac:dyDescent="0.25">
      <c r="A3389" s="2" t="s">
        <v>198</v>
      </c>
      <c r="B3389" s="2" t="s">
        <v>92</v>
      </c>
      <c r="C3389" s="3"/>
      <c r="D3389" s="3"/>
      <c r="E3389" s="3"/>
      <c r="F3389" s="3"/>
      <c r="G3389" s="3"/>
      <c r="H3389" s="3"/>
      <c r="I3389" s="3"/>
      <c r="J3389" s="3" t="str">
        <f t="shared" si="110"/>
        <v/>
      </c>
      <c r="K3389" s="3" t="str">
        <f t="array" ref="K3389">INDEX($J$3:$J$4464,MATCH(B3389&amp;"Rate of out-of-school children of primary school age, male (household survey data) (%)",$B$3:$B$4464&amp;$A$3:$A$4464,0))</f>
        <v/>
      </c>
      <c r="L3389" s="3" t="str">
        <f t="array" ref="L3389">IF(ISERROR(INDEX(Table45[[#All],[Out-of-school children (%) - primary]],MATCH(MAX(IF(Table45[[#All],[Country]]=B3389,Table45[[#All],[Year]],0)),IF(Table45[[#All],[Country]]=B3389,Table45[[#All],[Year]],"")))),"",INDEX(Table45[[#All],[Out-of-school children (%) - primary]],MATCH(MAX(IF(Table45[[#All],[Country]]=B3389,Table45[[#All],[Year]],0)),IF(Table45[[#All],[Country]]=B3389,Table45[[#All],[Year]],"")))*100)</f>
        <v/>
      </c>
      <c r="M3389" s="3" t="str">
        <f t="shared" si="111"/>
        <v/>
      </c>
    </row>
    <row r="3390" spans="1:13" ht="20.399999999999999" x14ac:dyDescent="0.25">
      <c r="A3390" s="2" t="s">
        <v>198</v>
      </c>
      <c r="B3390" s="2" t="s">
        <v>93</v>
      </c>
      <c r="C3390" s="4">
        <v>4.3550000000000004</v>
      </c>
      <c r="D3390" s="4">
        <v>2.62534</v>
      </c>
      <c r="E3390" s="4">
        <v>3.3308800000000001</v>
      </c>
      <c r="F3390" s="4">
        <v>3.0523400000000001</v>
      </c>
      <c r="G3390" s="4">
        <v>1.89656</v>
      </c>
      <c r="H3390" s="4"/>
      <c r="I3390" s="4"/>
      <c r="J3390" s="4">
        <f t="shared" si="110"/>
        <v>1.89656</v>
      </c>
      <c r="K3390" s="4" t="str">
        <f t="array" ref="K3390">INDEX($J$3:$J$4464,MATCH(B3390&amp;"Rate of out-of-school children of primary school age, male (household survey data) (%)",$B$3:$B$4464&amp;$A$3:$A$4464,0))</f>
        <v/>
      </c>
      <c r="L3390" s="4" t="str">
        <f t="array" ref="L3390">IF(ISERROR(INDEX(Table45[[#All],[Out-of-school children (%) - primary]],MATCH(MAX(IF(Table45[[#All],[Country]]=B3390,Table45[[#All],[Year]],0)),IF(Table45[[#All],[Country]]=B3390,Table45[[#All],[Year]],"")))),"",INDEX(Table45[[#All],[Out-of-school children (%) - primary]],MATCH(MAX(IF(Table45[[#All],[Country]]=B3390,Table45[[#All],[Year]],0)),IF(Table45[[#All],[Country]]=B3390,Table45[[#All],[Year]],"")))*100)</f>
        <v/>
      </c>
      <c r="M3390" s="4">
        <f t="shared" si="111"/>
        <v>1.89656</v>
      </c>
    </row>
    <row r="3391" spans="1:13" ht="20.399999999999999" x14ac:dyDescent="0.25">
      <c r="A3391" s="2" t="s">
        <v>198</v>
      </c>
      <c r="B3391" s="2" t="s">
        <v>94</v>
      </c>
      <c r="C3391" s="3">
        <v>6.0332100000000004</v>
      </c>
      <c r="D3391" s="3">
        <v>6.1810900000000002</v>
      </c>
      <c r="E3391" s="3">
        <v>2.3372899999999999</v>
      </c>
      <c r="F3391" s="3">
        <v>1.17</v>
      </c>
      <c r="G3391" s="3">
        <v>1.5845899999999999</v>
      </c>
      <c r="H3391" s="3">
        <v>1.5904799999999999</v>
      </c>
      <c r="I3391" s="3"/>
      <c r="J3391" s="3">
        <f t="shared" si="110"/>
        <v>1.5904799999999999</v>
      </c>
      <c r="K3391" s="3">
        <f t="array" ref="K3391">INDEX($J$3:$J$4464,MATCH(B3391&amp;"Rate of out-of-school children of primary school age, male (household survey data) (%)",$B$3:$B$4464&amp;$A$3:$A$4464,0))</f>
        <v>10.848420000000001</v>
      </c>
      <c r="L3391" s="3">
        <f t="array" ref="L3391">IF(ISERROR(INDEX(Table45[[#All],[Out-of-school children (%) - primary]],MATCH(MAX(IF(Table45[[#All],[Country]]=B3391,Table45[[#All],[Year]],0)),IF(Table45[[#All],[Country]]=B3391,Table45[[#All],[Year]],"")))),"",INDEX(Table45[[#All],[Out-of-school children (%) - primary]],MATCH(MAX(IF(Table45[[#All],[Country]]=B3391,Table45[[#All],[Year]],0)),IF(Table45[[#All],[Country]]=B3391,Table45[[#All],[Year]],"")))*100)</f>
        <v>0.55086000000000002</v>
      </c>
      <c r="M3391" s="3">
        <f t="shared" si="111"/>
        <v>1.5904799999999999</v>
      </c>
    </row>
    <row r="3392" spans="1:13" ht="20.399999999999999" x14ac:dyDescent="0.25">
      <c r="A3392" s="2" t="s">
        <v>198</v>
      </c>
      <c r="B3392" s="2" t="s">
        <v>95</v>
      </c>
      <c r="C3392" s="4">
        <v>4.3069300000000004</v>
      </c>
      <c r="D3392" s="4">
        <v>4.9349400000000001</v>
      </c>
      <c r="E3392" s="4">
        <v>5.1667300000000003</v>
      </c>
      <c r="F3392" s="4">
        <v>3.7108300000000001</v>
      </c>
      <c r="G3392" s="4">
        <v>4.1084399999999999</v>
      </c>
      <c r="H3392" s="4">
        <v>6.7469999999999999</v>
      </c>
      <c r="I3392" s="4"/>
      <c r="J3392" s="4">
        <f t="shared" si="110"/>
        <v>6.7469999999999999</v>
      </c>
      <c r="K3392" s="4">
        <f t="array" ref="K3392">INDEX($J$3:$J$4464,MATCH(B3392&amp;"Rate of out-of-school children of primary school age, male (household survey data) (%)",$B$3:$B$4464&amp;$A$3:$A$4464,0))</f>
        <v>13.915660000000001</v>
      </c>
      <c r="L3392" s="4">
        <f t="array" ref="L3392">IF(ISERROR(INDEX(Table45[[#All],[Out-of-school children (%) - primary]],MATCH(MAX(IF(Table45[[#All],[Country]]=B3392,Table45[[#All],[Year]],0)),IF(Table45[[#All],[Country]]=B3392,Table45[[#All],[Year]],"")))),"",INDEX(Table45[[#All],[Out-of-school children (%) - primary]],MATCH(MAX(IF(Table45[[#All],[Country]]=B3392,Table45[[#All],[Year]],0)),IF(Table45[[#All],[Country]]=B3392,Table45[[#All],[Year]],"")))*100)</f>
        <v>14.69431</v>
      </c>
      <c r="M3392" s="4">
        <f t="shared" si="111"/>
        <v>6.7469999999999999</v>
      </c>
    </row>
    <row r="3393" spans="1:13" ht="20.399999999999999" x14ac:dyDescent="0.25">
      <c r="A3393" s="2" t="s">
        <v>198</v>
      </c>
      <c r="B3393" s="2" t="s">
        <v>96</v>
      </c>
      <c r="C3393" s="3">
        <v>2.7841900000000002</v>
      </c>
      <c r="D3393" s="3">
        <v>2.6326200000000002</v>
      </c>
      <c r="E3393" s="3">
        <v>2.0882200000000002</v>
      </c>
      <c r="F3393" s="3">
        <v>1.9656499999999999</v>
      </c>
      <c r="G3393" s="3">
        <v>3.2772800000000002</v>
      </c>
      <c r="H3393" s="3">
        <v>3.3890099999999999</v>
      </c>
      <c r="I3393" s="3"/>
      <c r="J3393" s="3">
        <f t="shared" si="110"/>
        <v>3.3890099999999999</v>
      </c>
      <c r="K3393" s="3" t="str">
        <f t="array" ref="K3393">INDEX($J$3:$J$4464,MATCH(B3393&amp;"Rate of out-of-school children of primary school age, male (household survey data) (%)",$B$3:$B$4464&amp;$A$3:$A$4464,0))</f>
        <v/>
      </c>
      <c r="L3393" s="3" t="str">
        <f t="array" ref="L3393">IF(ISBLANK(INDEX(Table45[[#All],[Out-of-school children (%) - primary]],MATCH(MAX(IF(Table45[[#All],[Country]]=B3393,Table45[[#All],[Year]],0)),IF(Table45[[#All],[Country]]=B3393,Table45[[#All],[Year]],"")))),"",INDEX(Table45[[#All],[Out-of-school children (%) - primary]],MATCH(MAX(IF(Table45[[#All],[Country]]=B3393,Table45[[#All],[Year]],0)),IF(Table45[[#All],[Country]]=B3393,Table45[[#All],[Year]],"")))*100)</f>
        <v/>
      </c>
      <c r="M3393" s="3">
        <f t="shared" si="111"/>
        <v>3.3890099999999999</v>
      </c>
    </row>
    <row r="3394" spans="1:13" ht="20.399999999999999" x14ac:dyDescent="0.25">
      <c r="A3394" s="2" t="s">
        <v>198</v>
      </c>
      <c r="B3394" s="2" t="s">
        <v>97</v>
      </c>
      <c r="C3394" s="4">
        <v>3.3369</v>
      </c>
      <c r="D3394" s="4">
        <v>3.2387800000000002</v>
      </c>
      <c r="E3394" s="4">
        <v>6.6414499999999999</v>
      </c>
      <c r="F3394" s="4">
        <v>8.0877700000000008</v>
      </c>
      <c r="G3394" s="4">
        <v>13.59808</v>
      </c>
      <c r="H3394" s="4">
        <v>13.71428</v>
      </c>
      <c r="I3394" s="4"/>
      <c r="J3394" s="4">
        <f t="shared" si="110"/>
        <v>13.71428</v>
      </c>
      <c r="K3394" s="4" t="str">
        <f t="array" ref="K3394">INDEX($J$3:$J$4464,MATCH(B3394&amp;"Rate of out-of-school children of primary school age, male (household survey data) (%)",$B$3:$B$4464&amp;$A$3:$A$4464,0))</f>
        <v/>
      </c>
      <c r="L3394" s="4" t="str">
        <f t="array" ref="L3394">IF(ISERROR(INDEX(Table45[[#All],[Out-of-school children (%) - primary]],MATCH(MAX(IF(Table45[[#All],[Country]]=B3394,Table45[[#All],[Year]],0)),IF(Table45[[#All],[Country]]=B3394,Table45[[#All],[Year]],"")))),"",INDEX(Table45[[#All],[Out-of-school children (%) - primary]],MATCH(MAX(IF(Table45[[#All],[Country]]=B3394,Table45[[#All],[Year]],0)),IF(Table45[[#All],[Country]]=B3394,Table45[[#All],[Year]],"")))*100)</f>
        <v/>
      </c>
      <c r="M3394" s="4">
        <f t="shared" si="111"/>
        <v>13.71428</v>
      </c>
    </row>
    <row r="3395" spans="1:13" ht="20.399999999999999" x14ac:dyDescent="0.25">
      <c r="A3395" s="2" t="s">
        <v>198</v>
      </c>
      <c r="B3395" s="2" t="s">
        <v>98</v>
      </c>
      <c r="C3395" s="3">
        <v>22.88035</v>
      </c>
      <c r="D3395" s="3">
        <v>20.95476</v>
      </c>
      <c r="E3395" s="3">
        <v>19.657150000000001</v>
      </c>
      <c r="F3395" s="3">
        <v>21.849910000000001</v>
      </c>
      <c r="G3395" s="3">
        <v>20.995190000000001</v>
      </c>
      <c r="H3395" s="3">
        <v>20.81898</v>
      </c>
      <c r="I3395" s="3"/>
      <c r="J3395" s="3">
        <f t="shared" si="110"/>
        <v>20.81898</v>
      </c>
      <c r="K3395" s="3">
        <f t="array" ref="K3395">INDEX($J$3:$J$4464,MATCH(B3395&amp;"Rate of out-of-school children of primary school age, male (household survey data) (%)",$B$3:$B$4464&amp;$A$3:$A$4464,0))</f>
        <v>6.1396800000000002</v>
      </c>
      <c r="L3395" s="3" t="str">
        <f t="array" ref="L3395">IF(ISERROR(INDEX(Table45[[#All],[Out-of-school children (%) - primary]],MATCH(MAX(IF(Table45[[#All],[Country]]=B3395,Table45[[#All],[Year]],0)),IF(Table45[[#All],[Country]]=B3395,Table45[[#All],[Year]],"")))),"",INDEX(Table45[[#All],[Out-of-school children (%) - primary]],MATCH(MAX(IF(Table45[[#All],[Country]]=B3395,Table45[[#All],[Year]],0)),IF(Table45[[#All],[Country]]=B3395,Table45[[#All],[Year]],"")))*100)</f>
        <v/>
      </c>
      <c r="M3395" s="3">
        <f t="shared" si="111"/>
        <v>20.81898</v>
      </c>
    </row>
    <row r="3396" spans="1:13" ht="20.399999999999999" x14ac:dyDescent="0.25">
      <c r="A3396" s="2" t="s">
        <v>198</v>
      </c>
      <c r="B3396" s="2" t="s">
        <v>99</v>
      </c>
      <c r="C3396" s="4"/>
      <c r="D3396" s="4">
        <v>57.991909999999997</v>
      </c>
      <c r="E3396" s="4"/>
      <c r="F3396" s="4"/>
      <c r="G3396" s="4">
        <v>60.890529999999998</v>
      </c>
      <c r="H3396" s="4">
        <v>61.099609999999998</v>
      </c>
      <c r="I3396" s="4"/>
      <c r="J3396" s="4">
        <f t="shared" si="110"/>
        <v>61.099609999999998</v>
      </c>
      <c r="K3396" s="4">
        <f t="array" ref="K3396">INDEX($J$3:$J$4464,MATCH(B3396&amp;"Rate of out-of-school children of primary school age, male (household survey data) (%)",$B$3:$B$4464&amp;$A$3:$A$4464,0))</f>
        <v>57.985999999999997</v>
      </c>
      <c r="L3396" s="4">
        <f t="array" ref="L3396">IF(ISERROR(INDEX(Table45[[#All],[Out-of-school children (%) - primary]],MATCH(MAX(IF(Table45[[#All],[Country]]=B3396,Table45[[#All],[Year]],0)),IF(Table45[[#All],[Country]]=B3396,Table45[[#All],[Year]],"")))),"",INDEX(Table45[[#All],[Out-of-school children (%) - primary]],MATCH(MAX(IF(Table45[[#All],[Country]]=B3396,Table45[[#All],[Year]],0)),IF(Table45[[#All],[Country]]=B3396,Table45[[#All],[Year]],"")))*100)</f>
        <v>17.932040000000001</v>
      </c>
      <c r="M3396" s="4">
        <f t="shared" si="111"/>
        <v>61.099609999999998</v>
      </c>
    </row>
    <row r="3397" spans="1:13" ht="20.399999999999999" x14ac:dyDescent="0.25">
      <c r="A3397" s="2" t="s">
        <v>198</v>
      </c>
      <c r="B3397" s="2" t="s">
        <v>100</v>
      </c>
      <c r="C3397" s="3"/>
      <c r="D3397" s="3"/>
      <c r="E3397" s="3"/>
      <c r="F3397" s="3"/>
      <c r="G3397" s="3"/>
      <c r="H3397" s="3"/>
      <c r="I3397" s="3"/>
      <c r="J3397" s="3" t="str">
        <f t="shared" si="110"/>
        <v/>
      </c>
      <c r="K3397" s="3" t="str">
        <f t="array" ref="K3397">INDEX($J$3:$J$4464,MATCH(B3397&amp;"Rate of out-of-school children of primary school age, male (household survey data) (%)",$B$3:$B$4464&amp;$A$3:$A$4464,0))</f>
        <v/>
      </c>
      <c r="L3397" s="3" t="str">
        <f t="array" ref="L3397">IF(ISERROR(INDEX(Table45[[#All],[Out-of-school children (%) - primary]],MATCH(MAX(IF(Table45[[#All],[Country]]=B3397,Table45[[#All],[Year]],0)),IF(Table45[[#All],[Country]]=B3397,Table45[[#All],[Year]],"")))),"",INDEX(Table45[[#All],[Out-of-school children (%) - primary]],MATCH(MAX(IF(Table45[[#All],[Country]]=B3397,Table45[[#All],[Year]],0)),IF(Table45[[#All],[Country]]=B3397,Table45[[#All],[Year]],"")))*100)</f>
        <v/>
      </c>
      <c r="M3397" s="3" t="str">
        <f t="shared" si="111"/>
        <v/>
      </c>
    </row>
    <row r="3398" spans="1:13" ht="20.399999999999999" x14ac:dyDescent="0.25">
      <c r="A3398" s="2" t="s">
        <v>198</v>
      </c>
      <c r="B3398" s="2" t="s">
        <v>101</v>
      </c>
      <c r="C3398" s="4"/>
      <c r="D3398" s="4"/>
      <c r="E3398" s="4"/>
      <c r="F3398" s="4"/>
      <c r="G3398" s="4">
        <v>3.0590700000000002</v>
      </c>
      <c r="H3398" s="4"/>
      <c r="I3398" s="4"/>
      <c r="J3398" s="4">
        <f t="shared" si="110"/>
        <v>3.0590700000000002</v>
      </c>
      <c r="K3398" s="4" t="str">
        <f t="array" ref="K3398">INDEX($J$3:$J$4464,MATCH(B3398&amp;"Rate of out-of-school children of primary school age, male (household survey data) (%)",$B$3:$B$4464&amp;$A$3:$A$4464,0))</f>
        <v/>
      </c>
      <c r="L3398" s="4" t="str">
        <f t="array" ref="L3398">IF(ISERROR(INDEX(Table45[[#All],[Out-of-school children (%) - primary]],MATCH(MAX(IF(Table45[[#All],[Country]]=B3398,Table45[[#All],[Year]],0)),IF(Table45[[#All],[Country]]=B3398,Table45[[#All],[Year]],"")))),"",INDEX(Table45[[#All],[Out-of-school children (%) - primary]],MATCH(MAX(IF(Table45[[#All],[Country]]=B3398,Table45[[#All],[Year]],0)),IF(Table45[[#All],[Country]]=B3398,Table45[[#All],[Year]],"")))*100)</f>
        <v/>
      </c>
      <c r="M3398" s="4">
        <f t="shared" si="111"/>
        <v>3.0590700000000002</v>
      </c>
    </row>
    <row r="3399" spans="1:13" ht="20.399999999999999" x14ac:dyDescent="0.25">
      <c r="A3399" s="2" t="s">
        <v>198</v>
      </c>
      <c r="B3399" s="2" t="s">
        <v>102</v>
      </c>
      <c r="C3399" s="3">
        <v>0.77037</v>
      </c>
      <c r="D3399" s="3">
        <v>1.83758</v>
      </c>
      <c r="E3399" s="3">
        <v>1.65042</v>
      </c>
      <c r="F3399" s="3">
        <v>0.38850000000000001</v>
      </c>
      <c r="G3399" s="3">
        <v>0.91585000000000005</v>
      </c>
      <c r="H3399" s="3">
        <v>1.0631600000000001</v>
      </c>
      <c r="I3399" s="3"/>
      <c r="J3399" s="3">
        <f t="shared" si="110"/>
        <v>1.0631600000000001</v>
      </c>
      <c r="K3399" s="3" t="str">
        <f t="array" ref="K3399">INDEX($J$3:$J$4464,MATCH(B3399&amp;"Rate of out-of-school children of primary school age, male (household survey data) (%)",$B$3:$B$4464&amp;$A$3:$A$4464,0))</f>
        <v/>
      </c>
      <c r="L3399" s="3" t="str">
        <f t="array" ref="L3399">IF(ISBLANK(INDEX(Table45[[#All],[Out-of-school children (%) - primary]],MATCH(MAX(IF(Table45[[#All],[Country]]=B3399,Table45[[#All],[Year]],0)),IF(Table45[[#All],[Country]]=B3399,Table45[[#All],[Year]],"")))),"",INDEX(Table45[[#All],[Out-of-school children (%) - primary]],MATCH(MAX(IF(Table45[[#All],[Country]]=B3399,Table45[[#All],[Year]],0)),IF(Table45[[#All],[Country]]=B3399,Table45[[#All],[Year]],"")))*100)</f>
        <v/>
      </c>
      <c r="M3399" s="3">
        <f t="shared" si="111"/>
        <v>1.0631600000000001</v>
      </c>
    </row>
    <row r="3400" spans="1:13" ht="20.399999999999999" x14ac:dyDescent="0.25">
      <c r="A3400" s="2" t="s">
        <v>198</v>
      </c>
      <c r="B3400" s="2" t="s">
        <v>103</v>
      </c>
      <c r="C3400" s="4">
        <v>5.5444800000000001</v>
      </c>
      <c r="D3400" s="4">
        <v>6.3575799999999996</v>
      </c>
      <c r="E3400" s="4">
        <v>4.7934999999999999</v>
      </c>
      <c r="F3400" s="4">
        <v>5.6419499999999996</v>
      </c>
      <c r="G3400" s="4">
        <v>4.2312000000000003</v>
      </c>
      <c r="H3400" s="4"/>
      <c r="I3400" s="4"/>
      <c r="J3400" s="4">
        <f t="shared" si="110"/>
        <v>4.2312000000000003</v>
      </c>
      <c r="K3400" s="4" t="str">
        <f t="array" ref="K3400">INDEX($J$3:$J$4464,MATCH(B3400&amp;"Rate of out-of-school children of primary school age, male (household survey data) (%)",$B$3:$B$4464&amp;$A$3:$A$4464,0))</f>
        <v/>
      </c>
      <c r="L3400" s="4" t="str">
        <f t="array" ref="L3400">IF(ISBLANK(INDEX(Table45[[#All],[Out-of-school children (%) - primary]],MATCH(MAX(IF(Table45[[#All],[Country]]=B3400,Table45[[#All],[Year]],0)),IF(Table45[[#All],[Country]]=B3400,Table45[[#All],[Year]],"")))),"",INDEX(Table45[[#All],[Out-of-school children (%) - primary]],MATCH(MAX(IF(Table45[[#All],[Country]]=B3400,Table45[[#All],[Year]],0)),IF(Table45[[#All],[Country]]=B3400,Table45[[#All],[Year]],"")))*100)</f>
        <v/>
      </c>
      <c r="M3400" s="4">
        <f t="shared" si="111"/>
        <v>4.2312000000000003</v>
      </c>
    </row>
    <row r="3401" spans="1:13" ht="20.399999999999999" x14ac:dyDescent="0.25">
      <c r="A3401" s="2" t="s">
        <v>198</v>
      </c>
      <c r="B3401" s="2" t="s">
        <v>104</v>
      </c>
      <c r="C3401" s="3"/>
      <c r="D3401" s="3"/>
      <c r="E3401" s="3"/>
      <c r="F3401" s="3"/>
      <c r="G3401" s="3"/>
      <c r="H3401" s="3"/>
      <c r="I3401" s="3"/>
      <c r="J3401" s="3" t="str">
        <f t="shared" si="110"/>
        <v/>
      </c>
      <c r="K3401" s="3" t="str">
        <f t="array" ref="K3401">INDEX($J$3:$J$4464,MATCH(B3401&amp;"Rate of out-of-school children of primary school age, male (household survey data) (%)",$B$3:$B$4464&amp;$A$3:$A$4464,0))</f>
        <v/>
      </c>
      <c r="L3401" s="3" t="str">
        <f t="array" ref="L3401">IF(ISERROR(INDEX(Table45[[#All],[Out-of-school children (%) - primary]],MATCH(MAX(IF(Table45[[#All],[Country]]=B3401,Table45[[#All],[Year]],0)),IF(Table45[[#All],[Country]]=B3401,Table45[[#All],[Year]],"")))),"",INDEX(Table45[[#All],[Out-of-school children (%) - primary]],MATCH(MAX(IF(Table45[[#All],[Country]]=B3401,Table45[[#All],[Year]],0)),IF(Table45[[#All],[Country]]=B3401,Table45[[#All],[Year]],"")))*100)</f>
        <v/>
      </c>
      <c r="M3401" s="3" t="str">
        <f t="shared" si="111"/>
        <v/>
      </c>
    </row>
    <row r="3402" spans="1:13" ht="20.399999999999999" x14ac:dyDescent="0.25">
      <c r="A3402" s="2" t="s">
        <v>198</v>
      </c>
      <c r="B3402" s="2" t="s">
        <v>105</v>
      </c>
      <c r="C3402" s="4"/>
      <c r="D3402" s="4"/>
      <c r="E3402" s="4"/>
      <c r="F3402" s="4"/>
      <c r="G3402" s="4"/>
      <c r="H3402" s="4"/>
      <c r="I3402" s="4"/>
      <c r="J3402" s="4" t="str">
        <f t="shared" si="110"/>
        <v/>
      </c>
      <c r="K3402" s="4">
        <f t="array" ref="K3402">INDEX($J$3:$J$4464,MATCH(B3402&amp;"Rate of out-of-school children of primary school age, male (household survey data) (%)",$B$3:$B$4464&amp;$A$3:$A$4464,0))</f>
        <v>10.071709999999999</v>
      </c>
      <c r="L3402" s="4">
        <f t="array" ref="L3402">IF(ISERROR(INDEX(Table45[[#All],[Out-of-school children (%) - primary]],MATCH(MAX(IF(Table45[[#All],[Country]]=B3402,Table45[[#All],[Year]],0)),IF(Table45[[#All],[Country]]=B3402,Table45[[#All],[Year]],"")))),"",INDEX(Table45[[#All],[Out-of-school children (%) - primary]],MATCH(MAX(IF(Table45[[#All],[Country]]=B3402,Table45[[#All],[Year]],0)),IF(Table45[[#All],[Country]]=B3402,Table45[[#All],[Year]],"")))*100)</f>
        <v>7.3176099999999993</v>
      </c>
      <c r="M3402" s="4">
        <f t="shared" si="111"/>
        <v>10.071709999999999</v>
      </c>
    </row>
    <row r="3403" spans="1:13" ht="20.399999999999999" x14ac:dyDescent="0.25">
      <c r="A3403" s="2" t="s">
        <v>198</v>
      </c>
      <c r="B3403" s="2" t="s">
        <v>106</v>
      </c>
      <c r="C3403" s="3">
        <v>3.56366</v>
      </c>
      <c r="D3403" s="3">
        <v>3.7019299999999999</v>
      </c>
      <c r="E3403" s="3">
        <v>2.4565399999999999</v>
      </c>
      <c r="F3403" s="3">
        <v>1.28108</v>
      </c>
      <c r="G3403" s="3">
        <v>1.32744</v>
      </c>
      <c r="H3403" s="3">
        <v>2.1636500000000001</v>
      </c>
      <c r="I3403" s="3"/>
      <c r="J3403" s="3">
        <f t="shared" si="110"/>
        <v>2.1636500000000001</v>
      </c>
      <c r="K3403" s="3" t="str">
        <f t="array" ref="K3403">INDEX($J$3:$J$4464,MATCH(B3403&amp;"Rate of out-of-school children of primary school age, male (household survey data) (%)",$B$3:$B$4464&amp;$A$3:$A$4464,0))</f>
        <v/>
      </c>
      <c r="L3403" s="3" t="str">
        <f t="array" ref="L3403">IF(ISERROR(INDEX(Table45[[#All],[Out-of-school children (%) - primary]],MATCH(MAX(IF(Table45[[#All],[Country]]=B3403,Table45[[#All],[Year]],0)),IF(Table45[[#All],[Country]]=B3403,Table45[[#All],[Year]],"")))),"",INDEX(Table45[[#All],[Out-of-school children (%) - primary]],MATCH(MAX(IF(Table45[[#All],[Country]]=B3403,Table45[[#All],[Year]],0)),IF(Table45[[#All],[Country]]=B3403,Table45[[#All],[Year]],"")))*100)</f>
        <v/>
      </c>
      <c r="M3403" s="3">
        <f t="shared" si="111"/>
        <v>2.1636500000000001</v>
      </c>
    </row>
    <row r="3404" spans="1:13" ht="20.399999999999999" x14ac:dyDescent="0.25">
      <c r="A3404" s="2" t="s">
        <v>198</v>
      </c>
      <c r="B3404" s="2" t="s">
        <v>107</v>
      </c>
      <c r="C3404" s="4"/>
      <c r="D3404" s="4"/>
      <c r="E3404" s="4"/>
      <c r="F3404" s="4"/>
      <c r="G3404" s="4"/>
      <c r="H3404" s="4"/>
      <c r="I3404" s="4">
        <v>6.2649699999999999</v>
      </c>
      <c r="J3404" s="4">
        <f t="shared" si="110"/>
        <v>6.2649699999999999</v>
      </c>
      <c r="K3404" s="4" t="str">
        <f t="array" ref="K3404">INDEX($J$3:$J$4464,MATCH(B3404&amp;"Rate of out-of-school children of primary school age, male (household survey data) (%)",$B$3:$B$4464&amp;$A$3:$A$4464,0))</f>
        <v/>
      </c>
      <c r="L3404" s="4" t="str">
        <f t="array" ref="L3404">IF(ISERROR(INDEX(Table45[[#All],[Out-of-school children (%) - primary]],MATCH(MAX(IF(Table45[[#All],[Country]]=B3404,Table45[[#All],[Year]],0)),IF(Table45[[#All],[Country]]=B3404,Table45[[#All],[Year]],"")))),"",INDEX(Table45[[#All],[Out-of-school children (%) - primary]],MATCH(MAX(IF(Table45[[#All],[Country]]=B3404,Table45[[#All],[Year]],0)),IF(Table45[[#All],[Country]]=B3404,Table45[[#All],[Year]],"")))*100)</f>
        <v/>
      </c>
      <c r="M3404" s="4">
        <f t="shared" si="111"/>
        <v>6.2649699999999999</v>
      </c>
    </row>
    <row r="3405" spans="1:13" ht="20.399999999999999" x14ac:dyDescent="0.25">
      <c r="A3405" s="2" t="s">
        <v>198</v>
      </c>
      <c r="B3405" s="2" t="s">
        <v>108</v>
      </c>
      <c r="C3405" s="3">
        <v>27.097740000000002</v>
      </c>
      <c r="D3405" s="3">
        <v>26.369730000000001</v>
      </c>
      <c r="E3405" s="3">
        <v>28.794309999999999</v>
      </c>
      <c r="F3405" s="3"/>
      <c r="G3405" s="3">
        <v>33.008330000000001</v>
      </c>
      <c r="H3405" s="3">
        <v>35.961210000000001</v>
      </c>
      <c r="I3405" s="3"/>
      <c r="J3405" s="3">
        <f t="shared" si="110"/>
        <v>35.961210000000001</v>
      </c>
      <c r="K3405" s="3">
        <f t="array" ref="K3405">INDEX($J$3:$J$4464,MATCH(B3405&amp;"Rate of out-of-school children of primary school age, male (household survey data) (%)",$B$3:$B$4464&amp;$A$3:$A$4464,0))</f>
        <v>43.275820000000003</v>
      </c>
      <c r="L3405" s="3">
        <f t="array" ref="L3405">IF(ISERROR(INDEX(Table45[[#All],[Out-of-school children (%) - primary]],MATCH(MAX(IF(Table45[[#All],[Country]]=B3405,Table45[[#All],[Year]],0)),IF(Table45[[#All],[Country]]=B3405,Table45[[#All],[Year]],"")))),"",INDEX(Table45[[#All],[Out-of-school children (%) - primary]],MATCH(MAX(IF(Table45[[#All],[Country]]=B3405,Table45[[#All],[Year]],0)),IF(Table45[[#All],[Country]]=B3405,Table45[[#All],[Year]],"")))*100)</f>
        <v>43.510480000000001</v>
      </c>
      <c r="M3405" s="3">
        <f t="shared" si="111"/>
        <v>35.961210000000001</v>
      </c>
    </row>
    <row r="3406" spans="1:13" ht="20.399999999999999" x14ac:dyDescent="0.25">
      <c r="A3406" s="2" t="s">
        <v>198</v>
      </c>
      <c r="B3406" s="2" t="s">
        <v>109</v>
      </c>
      <c r="C3406" s="4"/>
      <c r="D3406" s="4">
        <v>2.54251</v>
      </c>
      <c r="E3406" s="4">
        <v>2.0746500000000001</v>
      </c>
      <c r="F3406" s="4">
        <v>0.86541000000000001</v>
      </c>
      <c r="G3406" s="4">
        <v>1.99916</v>
      </c>
      <c r="H3406" s="4">
        <v>2.6952799999999999</v>
      </c>
      <c r="I3406" s="4"/>
      <c r="J3406" s="4">
        <f t="shared" si="110"/>
        <v>2.6952799999999999</v>
      </c>
      <c r="K3406" s="4" t="str">
        <f t="array" ref="K3406">INDEX($J$3:$J$4464,MATCH(B3406&amp;"Rate of out-of-school children of primary school age, male (household survey data) (%)",$B$3:$B$4464&amp;$A$3:$A$4464,0))</f>
        <v/>
      </c>
      <c r="L3406" s="4" t="str">
        <f t="array" ref="L3406">IF(ISBLANK(INDEX(Table45[[#All],[Out-of-school children (%) - primary]],MATCH(MAX(IF(Table45[[#All],[Country]]=B3406,Table45[[#All],[Year]],0)),IF(Table45[[#All],[Country]]=B3406,Table45[[#All],[Year]],"")))),"",INDEX(Table45[[#All],[Out-of-school children (%) - primary]],MATCH(MAX(IF(Table45[[#All],[Country]]=B3406,Table45[[#All],[Year]],0)),IF(Table45[[#All],[Country]]=B3406,Table45[[#All],[Year]],"")))*100)</f>
        <v/>
      </c>
      <c r="M3406" s="4">
        <f t="shared" si="111"/>
        <v>2.6952799999999999</v>
      </c>
    </row>
    <row r="3407" spans="1:13" ht="20.399999999999999" x14ac:dyDescent="0.25">
      <c r="A3407" s="2" t="s">
        <v>198</v>
      </c>
      <c r="B3407" s="2" t="s">
        <v>110</v>
      </c>
      <c r="C3407" s="3"/>
      <c r="D3407" s="3"/>
      <c r="E3407" s="3"/>
      <c r="F3407" s="3"/>
      <c r="G3407" s="3"/>
      <c r="H3407" s="3">
        <v>23.80114</v>
      </c>
      <c r="I3407" s="3"/>
      <c r="J3407" s="3">
        <f t="shared" si="110"/>
        <v>23.80114</v>
      </c>
      <c r="K3407" s="3" t="str">
        <f t="array" ref="K3407">INDEX($J$3:$J$4464,MATCH(B3407&amp;"Rate of out-of-school children of primary school age, male (household survey data) (%)",$B$3:$B$4464&amp;$A$3:$A$4464,0))</f>
        <v/>
      </c>
      <c r="L3407" s="3" t="str">
        <f t="array" ref="L3407">IF(ISERROR(INDEX(Table45[[#All],[Out-of-school children (%) - primary]],MATCH(MAX(IF(Table45[[#All],[Country]]=B3407,Table45[[#All],[Year]],0)),IF(Table45[[#All],[Country]]=B3407,Table45[[#All],[Year]],"")))),"",INDEX(Table45[[#All],[Out-of-school children (%) - primary]],MATCH(MAX(IF(Table45[[#All],[Country]]=B3407,Table45[[#All],[Year]],0)),IF(Table45[[#All],[Country]]=B3407,Table45[[#All],[Year]],"")))*100)</f>
        <v/>
      </c>
      <c r="M3407" s="3">
        <f t="shared" si="111"/>
        <v>23.80114</v>
      </c>
    </row>
    <row r="3408" spans="1:13" ht="20.399999999999999" x14ac:dyDescent="0.25">
      <c r="A3408" s="2" t="s">
        <v>198</v>
      </c>
      <c r="B3408" s="2" t="s">
        <v>111</v>
      </c>
      <c r="C3408" s="4">
        <v>31.016690000000001</v>
      </c>
      <c r="D3408" s="4">
        <v>30.840720000000001</v>
      </c>
      <c r="E3408" s="4">
        <v>32.415750000000003</v>
      </c>
      <c r="F3408" s="4">
        <v>28.890989999999999</v>
      </c>
      <c r="G3408" s="4">
        <v>26.61675</v>
      </c>
      <c r="H3408" s="4">
        <v>21.859629999999999</v>
      </c>
      <c r="I3408" s="4"/>
      <c r="J3408" s="4">
        <f t="shared" si="110"/>
        <v>21.859629999999999</v>
      </c>
      <c r="K3408" s="4" t="str">
        <f t="array" ref="K3408">INDEX($J$3:$J$4464,MATCH(B3408&amp;"Rate of out-of-school children of primary school age, male (household survey data) (%)",$B$3:$B$4464&amp;$A$3:$A$4464,0))</f>
        <v/>
      </c>
      <c r="L3408" s="4">
        <f t="array" ref="L3408">IF(ISERROR(INDEX(Table45[[#All],[Out-of-school children (%) - primary]],MATCH(MAX(IF(Table45[[#All],[Country]]=B3408,Table45[[#All],[Year]],0)),IF(Table45[[#All],[Country]]=B3408,Table45[[#All],[Year]],"")))),"",INDEX(Table45[[#All],[Out-of-school children (%) - primary]],MATCH(MAX(IF(Table45[[#All],[Country]]=B3408,Table45[[#All],[Year]],0)),IF(Table45[[#All],[Country]]=B3408,Table45[[#All],[Year]],"")))*100)</f>
        <v>16.051080000000002</v>
      </c>
      <c r="M3408" s="4">
        <f t="shared" si="111"/>
        <v>21.859629999999999</v>
      </c>
    </row>
    <row r="3409" spans="1:13" ht="20.399999999999999" x14ac:dyDescent="0.25">
      <c r="A3409" s="2" t="s">
        <v>198</v>
      </c>
      <c r="B3409" s="2" t="s">
        <v>112</v>
      </c>
      <c r="C3409" s="3">
        <v>4.5131300000000003</v>
      </c>
      <c r="D3409" s="3">
        <v>4.4200900000000001</v>
      </c>
      <c r="E3409" s="3">
        <v>7.0071700000000003</v>
      </c>
      <c r="F3409" s="3">
        <v>4.7824600000000004</v>
      </c>
      <c r="G3409" s="3">
        <v>4.4664400000000004</v>
      </c>
      <c r="H3409" s="3">
        <v>4.70207</v>
      </c>
      <c r="I3409" s="3"/>
      <c r="J3409" s="3">
        <f t="shared" si="110"/>
        <v>4.70207</v>
      </c>
      <c r="K3409" s="3" t="str">
        <f t="array" ref="K3409">INDEX($J$3:$J$4464,MATCH(B3409&amp;"Rate of out-of-school children of primary school age, male (household survey data) (%)",$B$3:$B$4464&amp;$A$3:$A$4464,0))</f>
        <v/>
      </c>
      <c r="L3409" s="3" t="str">
        <f t="array" ref="L3409">IF(ISERROR(INDEX(Table45[[#All],[Out-of-school children (%) - primary]],MATCH(MAX(IF(Table45[[#All],[Country]]=B3409,Table45[[#All],[Year]],0)),IF(Table45[[#All],[Country]]=B3409,Table45[[#All],[Year]],"")))),"",INDEX(Table45[[#All],[Out-of-school children (%) - primary]],MATCH(MAX(IF(Table45[[#All],[Country]]=B3409,Table45[[#All],[Year]],0)),IF(Table45[[#All],[Country]]=B3409,Table45[[#All],[Year]],"")))*100)</f>
        <v/>
      </c>
      <c r="M3409" s="3">
        <f t="shared" si="111"/>
        <v>4.70207</v>
      </c>
    </row>
    <row r="3410" spans="1:13" ht="20.399999999999999" x14ac:dyDescent="0.25">
      <c r="A3410" s="2" t="s">
        <v>198</v>
      </c>
      <c r="B3410" s="2" t="s">
        <v>113</v>
      </c>
      <c r="C3410" s="4">
        <v>4.0237800000000004</v>
      </c>
      <c r="D3410" s="4">
        <v>3.3439399999999999</v>
      </c>
      <c r="E3410" s="4">
        <v>2.8008600000000001</v>
      </c>
      <c r="F3410" s="4">
        <v>2.96855</v>
      </c>
      <c r="G3410" s="4">
        <v>2.9395899999999999</v>
      </c>
      <c r="H3410" s="4"/>
      <c r="I3410" s="4"/>
      <c r="J3410" s="4">
        <f t="shared" si="110"/>
        <v>2.9395899999999999</v>
      </c>
      <c r="K3410" s="4" t="str">
        <f t="array" ref="K3410">INDEX($J$3:$J$4464,MATCH(B3410&amp;"Rate of out-of-school children of primary school age, male (household survey data) (%)",$B$3:$B$4464&amp;$A$3:$A$4464,0))</f>
        <v/>
      </c>
      <c r="L3410" s="4">
        <f t="array" ref="L3410">IF(ISERROR(INDEX(Table45[[#All],[Out-of-school children (%) - primary]],MATCH(MAX(IF(Table45[[#All],[Country]]=B3410,Table45[[#All],[Year]],0)),IF(Table45[[#All],[Country]]=B3410,Table45[[#All],[Year]],"")))),"",INDEX(Table45[[#All],[Out-of-school children (%) - primary]],MATCH(MAX(IF(Table45[[#All],[Country]]=B3410,Table45[[#All],[Year]],0)),IF(Table45[[#All],[Country]]=B3410,Table45[[#All],[Year]],"")))*100)</f>
        <v>1.6324000000000001</v>
      </c>
      <c r="M3410" s="4">
        <f t="shared" si="111"/>
        <v>2.9395899999999999</v>
      </c>
    </row>
    <row r="3411" spans="1:13" ht="20.399999999999999" x14ac:dyDescent="0.25">
      <c r="A3411" s="2" t="s">
        <v>198</v>
      </c>
      <c r="B3411" s="2" t="s">
        <v>114</v>
      </c>
      <c r="C3411" s="3"/>
      <c r="D3411" s="3"/>
      <c r="E3411" s="3"/>
      <c r="F3411" s="3"/>
      <c r="G3411" s="3">
        <v>14.09953</v>
      </c>
      <c r="H3411" s="3">
        <v>17.287089999999999</v>
      </c>
      <c r="I3411" s="3"/>
      <c r="J3411" s="3">
        <f t="shared" si="110"/>
        <v>17.287089999999999</v>
      </c>
      <c r="K3411" s="3" t="str">
        <f t="array" ref="K3411">INDEX($J$3:$J$4464,MATCH(B3411&amp;"Rate of out-of-school children of primary school age, male (household survey data) (%)",$B$3:$B$4464&amp;$A$3:$A$4464,0))</f>
        <v/>
      </c>
      <c r="L3411" s="3" t="str">
        <f t="array" ref="L3411">IF(ISERROR(INDEX(Table45[[#All],[Out-of-school children (%) - primary]],MATCH(MAX(IF(Table45[[#All],[Country]]=B3411,Table45[[#All],[Year]],0)),IF(Table45[[#All],[Country]]=B3411,Table45[[#All],[Year]],"")))),"",INDEX(Table45[[#All],[Out-of-school children (%) - primary]],MATCH(MAX(IF(Table45[[#All],[Country]]=B3411,Table45[[#All],[Year]],0)),IF(Table45[[#All],[Country]]=B3411,Table45[[#All],[Year]],"")))*100)</f>
        <v/>
      </c>
      <c r="M3411" s="3">
        <f t="shared" si="111"/>
        <v>17.287089999999999</v>
      </c>
    </row>
    <row r="3412" spans="1:13" ht="20.399999999999999" x14ac:dyDescent="0.25">
      <c r="A3412" s="2" t="s">
        <v>198</v>
      </c>
      <c r="B3412" s="2" t="s">
        <v>115</v>
      </c>
      <c r="C3412" s="4"/>
      <c r="D3412" s="4"/>
      <c r="E3412" s="4"/>
      <c r="F3412" s="4"/>
      <c r="G3412" s="4"/>
      <c r="H3412" s="4"/>
      <c r="I3412" s="4"/>
      <c r="J3412" s="4" t="str">
        <f t="shared" si="110"/>
        <v/>
      </c>
      <c r="K3412" s="4" t="str">
        <f t="array" ref="K3412">INDEX($J$3:$J$4464,MATCH(B3412&amp;"Rate of out-of-school children of primary school age, male (household survey data) (%)",$B$3:$B$4464&amp;$A$3:$A$4464,0))</f>
        <v/>
      </c>
      <c r="L3412" s="4" t="str">
        <f t="array" ref="L3412">IF(ISERROR(INDEX(Table45[[#All],[Out-of-school children (%) - primary]],MATCH(MAX(IF(Table45[[#All],[Country]]=B3412,Table45[[#All],[Year]],0)),IF(Table45[[#All],[Country]]=B3412,Table45[[#All],[Year]],"")))),"",INDEX(Table45[[#All],[Out-of-school children (%) - primary]],MATCH(MAX(IF(Table45[[#All],[Country]]=B3412,Table45[[#All],[Year]],0)),IF(Table45[[#All],[Country]]=B3412,Table45[[#All],[Year]],"")))*100)</f>
        <v/>
      </c>
      <c r="M3412" s="4" t="str">
        <f t="shared" si="111"/>
        <v/>
      </c>
    </row>
    <row r="3413" spans="1:13" ht="20.399999999999999" x14ac:dyDescent="0.25">
      <c r="A3413" s="2" t="s">
        <v>198</v>
      </c>
      <c r="B3413" s="2" t="s">
        <v>116</v>
      </c>
      <c r="C3413" s="3">
        <v>1.7534799999999999</v>
      </c>
      <c r="D3413" s="3">
        <v>1.34579</v>
      </c>
      <c r="E3413" s="3">
        <v>1.7539899999999999</v>
      </c>
      <c r="F3413" s="3">
        <v>3.9186399999999999</v>
      </c>
      <c r="G3413" s="3">
        <v>3.7626200000000001</v>
      </c>
      <c r="H3413" s="3">
        <v>2.0549900000000001</v>
      </c>
      <c r="I3413" s="3"/>
      <c r="J3413" s="3">
        <f t="shared" si="110"/>
        <v>2.0549900000000001</v>
      </c>
      <c r="K3413" s="3" t="str">
        <f t="array" ref="K3413">INDEX($J$3:$J$4464,MATCH(B3413&amp;"Rate of out-of-school children of primary school age, male (household survey data) (%)",$B$3:$B$4464&amp;$A$3:$A$4464,0))</f>
        <v/>
      </c>
      <c r="L3413" s="3">
        <f t="array" ref="L3413">IF(ISERROR(INDEX(Table45[[#All],[Out-of-school children (%) - primary]],MATCH(MAX(IF(Table45[[#All],[Country]]=B3413,Table45[[#All],[Year]],0)),IF(Table45[[#All],[Country]]=B3413,Table45[[#All],[Year]],"")))),"",INDEX(Table45[[#All],[Out-of-school children (%) - primary]],MATCH(MAX(IF(Table45[[#All],[Country]]=B3413,Table45[[#All],[Year]],0)),IF(Table45[[#All],[Country]]=B3413,Table45[[#All],[Year]],"")))*100)</f>
        <v>2.46299</v>
      </c>
      <c r="M3413" s="3">
        <f t="shared" si="111"/>
        <v>2.0549900000000001</v>
      </c>
    </row>
    <row r="3414" spans="1:13" ht="20.399999999999999" x14ac:dyDescent="0.25">
      <c r="A3414" s="2" t="s">
        <v>198</v>
      </c>
      <c r="B3414" s="2" t="s">
        <v>117</v>
      </c>
      <c r="C3414" s="4"/>
      <c r="D3414" s="4">
        <v>8.1346000000000007</v>
      </c>
      <c r="E3414" s="4">
        <v>6.0385299999999997</v>
      </c>
      <c r="F3414" s="4"/>
      <c r="G3414" s="4"/>
      <c r="H3414" s="4">
        <v>5.8132200000000003</v>
      </c>
      <c r="I3414" s="4"/>
      <c r="J3414" s="4">
        <f t="shared" si="110"/>
        <v>5.8132200000000003</v>
      </c>
      <c r="K3414" s="4">
        <f t="array" ref="K3414">INDEX($J$3:$J$4464,MATCH(B3414&amp;"Rate of out-of-school children of primary school age, male (household survey data) (%)",$B$3:$B$4464&amp;$A$3:$A$4464,0))</f>
        <v>1.71502</v>
      </c>
      <c r="L3414" s="4">
        <f t="array" ref="L3414">IF(ISERROR(INDEX(Table45[[#All],[Out-of-school children (%) - primary]],MATCH(MAX(IF(Table45[[#All],[Country]]=B3414,Table45[[#All],[Year]],0)),IF(Table45[[#All],[Country]]=B3414,Table45[[#All],[Year]],"")))),"",INDEX(Table45[[#All],[Out-of-school children (%) - primary]],MATCH(MAX(IF(Table45[[#All],[Country]]=B3414,Table45[[#All],[Year]],0)),IF(Table45[[#All],[Country]]=B3414,Table45[[#All],[Year]],"")))*100)</f>
        <v>0.79024000000000005</v>
      </c>
      <c r="M3414" s="4">
        <f t="shared" si="111"/>
        <v>5.8132200000000003</v>
      </c>
    </row>
    <row r="3415" spans="1:13" ht="20.399999999999999" x14ac:dyDescent="0.25">
      <c r="A3415" s="2" t="s">
        <v>198</v>
      </c>
      <c r="B3415" s="2" t="s">
        <v>118</v>
      </c>
      <c r="C3415" s="3">
        <v>4.5292899999999996</v>
      </c>
      <c r="D3415" s="3">
        <v>2.3963000000000001</v>
      </c>
      <c r="E3415" s="3">
        <v>1.98169</v>
      </c>
      <c r="F3415" s="3">
        <v>1.0544</v>
      </c>
      <c r="G3415" s="3">
        <v>0.96613000000000004</v>
      </c>
      <c r="H3415" s="3"/>
      <c r="I3415" s="3"/>
      <c r="J3415" s="3">
        <f t="shared" si="110"/>
        <v>0.96613000000000004</v>
      </c>
      <c r="K3415" s="3" t="str">
        <f t="array" ref="K3415">INDEX($J$3:$J$4464,MATCH(B3415&amp;"Rate of out-of-school children of primary school age, male (household survey data) (%)",$B$3:$B$4464&amp;$A$3:$A$4464,0))</f>
        <v/>
      </c>
      <c r="L3415" s="3" t="str">
        <f t="array" ref="L3415">IF(ISERROR(INDEX(Table45[[#All],[Out-of-school children (%) - primary]],MATCH(MAX(IF(Table45[[#All],[Country]]=B3415,Table45[[#All],[Year]],0)),IF(Table45[[#All],[Country]]=B3415,Table45[[#All],[Year]],"")))),"",INDEX(Table45[[#All],[Out-of-school children (%) - primary]],MATCH(MAX(IF(Table45[[#All],[Country]]=B3415,Table45[[#All],[Year]],0)),IF(Table45[[#All],[Country]]=B3415,Table45[[#All],[Year]],"")))*100)</f>
        <v/>
      </c>
      <c r="M3415" s="3">
        <f t="shared" si="111"/>
        <v>0.96613000000000004</v>
      </c>
    </row>
    <row r="3416" spans="1:13" ht="20.399999999999999" x14ac:dyDescent="0.25">
      <c r="A3416" s="2" t="s">
        <v>198</v>
      </c>
      <c r="B3416" s="2" t="s">
        <v>119</v>
      </c>
      <c r="C3416" s="4">
        <v>10.378500000000001</v>
      </c>
      <c r="D3416" s="4">
        <v>12.63824</v>
      </c>
      <c r="E3416" s="4">
        <v>12.25657</v>
      </c>
      <c r="F3416" s="4">
        <v>11.007849999999999</v>
      </c>
      <c r="G3416" s="4">
        <v>10.338789999999999</v>
      </c>
      <c r="H3416" s="4">
        <v>8.5797299999999996</v>
      </c>
      <c r="I3416" s="4"/>
      <c r="J3416" s="4">
        <f t="shared" si="110"/>
        <v>8.5797299999999996</v>
      </c>
      <c r="K3416" s="4">
        <f t="array" ref="K3416">INDEX($J$3:$J$4464,MATCH(B3416&amp;"Rate of out-of-school children of primary school age, male (household survey data) (%)",$B$3:$B$4464&amp;$A$3:$A$4464,0))</f>
        <v>23.042929999999998</v>
      </c>
      <c r="L3416" s="4">
        <f t="array" ref="L3416">IF(ISERROR(INDEX(Table45[[#All],[Out-of-school children (%) - primary]],MATCH(MAX(IF(Table45[[#All],[Country]]=B3416,Table45[[#All],[Year]],0)),IF(Table45[[#All],[Country]]=B3416,Table45[[#All],[Year]],"")))),"",INDEX(Table45[[#All],[Out-of-school children (%) - primary]],MATCH(MAX(IF(Table45[[#All],[Country]]=B3416,Table45[[#All],[Year]],0)),IF(Table45[[#All],[Country]]=B3416,Table45[[#All],[Year]],"")))*100)</f>
        <v>23.394079999999999</v>
      </c>
      <c r="M3416" s="4">
        <f t="shared" si="111"/>
        <v>8.5797299999999996</v>
      </c>
    </row>
    <row r="3417" spans="1:13" ht="20.399999999999999" x14ac:dyDescent="0.25">
      <c r="A3417" s="2" t="s">
        <v>198</v>
      </c>
      <c r="B3417" s="2" t="s">
        <v>120</v>
      </c>
      <c r="C3417" s="3">
        <v>11.76144</v>
      </c>
      <c r="D3417" s="3"/>
      <c r="E3417" s="3"/>
      <c r="F3417" s="3"/>
      <c r="G3417" s="3"/>
      <c r="H3417" s="3"/>
      <c r="I3417" s="3"/>
      <c r="J3417" s="3">
        <f t="shared" si="110"/>
        <v>11.76144</v>
      </c>
      <c r="K3417" s="3" t="str">
        <f t="array" ref="K3417">INDEX($J$3:$J$4464,MATCH(B3417&amp;"Rate of out-of-school children of primary school age, male (household survey data) (%)",$B$3:$B$4464&amp;$A$3:$A$4464,0))</f>
        <v/>
      </c>
      <c r="L3417" s="3" t="str">
        <f t="array" ref="L3417">IF(ISERROR(INDEX(Table45[[#All],[Out-of-school children (%) - primary]],MATCH(MAX(IF(Table45[[#All],[Country]]=B3417,Table45[[#All],[Year]],0)),IF(Table45[[#All],[Country]]=B3417,Table45[[#All],[Year]],"")))),"",INDEX(Table45[[#All],[Out-of-school children (%) - primary]],MATCH(MAX(IF(Table45[[#All],[Country]]=B3417,Table45[[#All],[Year]],0)),IF(Table45[[#All],[Country]]=B3417,Table45[[#All],[Year]],"")))*100)</f>
        <v/>
      </c>
      <c r="M3417" s="3">
        <f t="shared" si="111"/>
        <v>11.76144</v>
      </c>
    </row>
    <row r="3418" spans="1:13" ht="20.399999999999999" x14ac:dyDescent="0.25">
      <c r="A3418" s="2" t="s">
        <v>198</v>
      </c>
      <c r="B3418" s="2" t="s">
        <v>121</v>
      </c>
      <c r="C3418" s="4">
        <v>15.114879999999999</v>
      </c>
      <c r="D3418" s="4"/>
      <c r="E3418" s="4">
        <v>12.98964</v>
      </c>
      <c r="F3418" s="4">
        <v>10.84014</v>
      </c>
      <c r="G3418" s="4"/>
      <c r="H3418" s="4"/>
      <c r="I3418" s="4"/>
      <c r="J3418" s="4">
        <f t="shared" si="110"/>
        <v>10.84014</v>
      </c>
      <c r="K3418" s="4">
        <f t="array" ref="K3418">INDEX($J$3:$J$4464,MATCH(B3418&amp;"Rate of out-of-school children of primary school age, male (household survey data) (%)",$B$3:$B$4464&amp;$A$3:$A$4464,0))</f>
        <v>7.2643000000000004</v>
      </c>
      <c r="L3418" s="4">
        <f t="array" ref="L3418">IF(ISERROR(INDEX(Table45[[#All],[Out-of-school children (%) - primary]],MATCH(MAX(IF(Table45[[#All],[Country]]=B3418,Table45[[#All],[Year]],0)),IF(Table45[[#All],[Country]]=B3418,Table45[[#All],[Year]],"")))),"",INDEX(Table45[[#All],[Out-of-school children (%) - primary]],MATCH(MAX(IF(Table45[[#All],[Country]]=B3418,Table45[[#All],[Year]],0)),IF(Table45[[#All],[Country]]=B3418,Table45[[#All],[Year]],"")))*100)</f>
        <v>5.3761700000000001</v>
      </c>
      <c r="M3418" s="4">
        <f t="shared" si="111"/>
        <v>10.84014</v>
      </c>
    </row>
    <row r="3419" spans="1:13" ht="20.399999999999999" x14ac:dyDescent="0.25">
      <c r="A3419" s="2" t="s">
        <v>198</v>
      </c>
      <c r="B3419" s="2" t="s">
        <v>122</v>
      </c>
      <c r="C3419" s="3"/>
      <c r="D3419" s="3"/>
      <c r="E3419" s="3">
        <v>24.483779999999999</v>
      </c>
      <c r="F3419" s="3"/>
      <c r="G3419" s="3">
        <v>11.258279999999999</v>
      </c>
      <c r="H3419" s="3"/>
      <c r="I3419" s="3"/>
      <c r="J3419" s="3">
        <f t="shared" si="110"/>
        <v>11.258279999999999</v>
      </c>
      <c r="K3419" s="3" t="str">
        <f t="array" ref="K3419">INDEX($J$3:$J$4464,MATCH(B3419&amp;"Rate of out-of-school children of primary school age, male (household survey data) (%)",$B$3:$B$4464&amp;$A$3:$A$4464,0))</f>
        <v/>
      </c>
      <c r="L3419" s="3" t="str">
        <f t="array" ref="L3419">IF(ISERROR(INDEX(Table45[[#All],[Out-of-school children (%) - primary]],MATCH(MAX(IF(Table45[[#All],[Country]]=B3419,Table45[[#All],[Year]],0)),IF(Table45[[#All],[Country]]=B3419,Table45[[#All],[Year]],"")))),"",INDEX(Table45[[#All],[Out-of-school children (%) - primary]],MATCH(MAX(IF(Table45[[#All],[Country]]=B3419,Table45[[#All],[Year]],0)),IF(Table45[[#All],[Country]]=B3419,Table45[[#All],[Year]],"")))*100)</f>
        <v/>
      </c>
      <c r="M3419" s="3">
        <f t="shared" si="111"/>
        <v>11.258279999999999</v>
      </c>
    </row>
    <row r="3420" spans="1:13" ht="20.399999999999999" x14ac:dyDescent="0.25">
      <c r="A3420" s="2" t="s">
        <v>198</v>
      </c>
      <c r="B3420" s="2" t="s">
        <v>123</v>
      </c>
      <c r="C3420" s="4"/>
      <c r="D3420" s="4">
        <v>0.70998000000000006</v>
      </c>
      <c r="E3420" s="4"/>
      <c r="F3420" s="4"/>
      <c r="G3420" s="4">
        <v>4.6830600000000002</v>
      </c>
      <c r="H3420" s="4">
        <v>2.1418300000000001</v>
      </c>
      <c r="I3420" s="4">
        <v>2.5345800000000001</v>
      </c>
      <c r="J3420" s="4">
        <f t="shared" si="110"/>
        <v>2.5345800000000001</v>
      </c>
      <c r="K3420" s="4">
        <f t="array" ref="K3420">INDEX($J$3:$J$4464,MATCH(B3420&amp;"Rate of out-of-school children of primary school age, male (household survey data) (%)",$B$3:$B$4464&amp;$A$3:$A$4464,0))</f>
        <v>5.42746</v>
      </c>
      <c r="L3420" s="4">
        <f t="array" ref="L3420">IF(ISERROR(INDEX(Table45[[#All],[Out-of-school children (%) - primary]],MATCH(MAX(IF(Table45[[#All],[Country]]=B3420,Table45[[#All],[Year]],0)),IF(Table45[[#All],[Country]]=B3420,Table45[[#All],[Year]],"")))),"",INDEX(Table45[[#All],[Out-of-school children (%) - primary]],MATCH(MAX(IF(Table45[[#All],[Country]]=B3420,Table45[[#All],[Year]],0)),IF(Table45[[#All],[Country]]=B3420,Table45[[#All],[Year]],"")))*100)</f>
        <v>4.8777300000000006</v>
      </c>
      <c r="M3420" s="4">
        <f t="shared" si="111"/>
        <v>2.5345800000000001</v>
      </c>
    </row>
    <row r="3421" spans="1:13" ht="20.399999999999999" x14ac:dyDescent="0.25">
      <c r="A3421" s="2" t="s">
        <v>198</v>
      </c>
      <c r="B3421" s="2" t="s">
        <v>124</v>
      </c>
      <c r="C3421" s="3"/>
      <c r="D3421" s="3"/>
      <c r="E3421" s="3"/>
      <c r="F3421" s="3"/>
      <c r="G3421" s="3"/>
      <c r="H3421" s="3">
        <v>1.57019</v>
      </c>
      <c r="I3421" s="3"/>
      <c r="J3421" s="3">
        <f t="shared" si="110"/>
        <v>1.57019</v>
      </c>
      <c r="K3421" s="3" t="str">
        <f t="array" ref="K3421">INDEX($J$3:$J$4464,MATCH(B3421&amp;"Rate of out-of-school children of primary school age, male (household survey data) (%)",$B$3:$B$4464&amp;$A$3:$A$4464,0))</f>
        <v/>
      </c>
      <c r="L3421" s="3" t="str">
        <f t="array" ref="L3421">IF(ISBLANK(INDEX(Table45[[#All],[Out-of-school children (%) - primary]],MATCH(MAX(IF(Table45[[#All],[Country]]=B3421,Table45[[#All],[Year]],0)),IF(Table45[[#All],[Country]]=B3421,Table45[[#All],[Year]],"")))),"",INDEX(Table45[[#All],[Out-of-school children (%) - primary]],MATCH(MAX(IF(Table45[[#All],[Country]]=B3421,Table45[[#All],[Year]],0)),IF(Table45[[#All],[Country]]=B3421,Table45[[#All],[Year]],"")))*100)</f>
        <v/>
      </c>
      <c r="M3421" s="3">
        <f t="shared" si="111"/>
        <v>1.57019</v>
      </c>
    </row>
    <row r="3422" spans="1:13" ht="20.399999999999999" x14ac:dyDescent="0.25">
      <c r="A3422" s="2" t="s">
        <v>198</v>
      </c>
      <c r="B3422" s="2" t="s">
        <v>125</v>
      </c>
      <c r="C3422" s="4">
        <v>0.69621</v>
      </c>
      <c r="D3422" s="4">
        <v>1.31836</v>
      </c>
      <c r="E3422" s="4">
        <v>1.8818900000000001</v>
      </c>
      <c r="F3422" s="4">
        <v>1.8263100000000001</v>
      </c>
      <c r="G3422" s="4">
        <v>1.3714999999999999</v>
      </c>
      <c r="H3422" s="4">
        <v>0.67069000000000001</v>
      </c>
      <c r="I3422" s="4"/>
      <c r="J3422" s="4">
        <f t="shared" si="110"/>
        <v>0.67069000000000001</v>
      </c>
      <c r="K3422" s="4" t="str">
        <f t="array" ref="K3422">INDEX($J$3:$J$4464,MATCH(B3422&amp;"Rate of out-of-school children of primary school age, male (household survey data) (%)",$B$3:$B$4464&amp;$A$3:$A$4464,0))</f>
        <v/>
      </c>
      <c r="L3422" s="4" t="str">
        <f t="array" ref="L3422">IF(ISERROR(INDEX(Table45[[#All],[Out-of-school children (%) - primary]],MATCH(MAX(IF(Table45[[#All],[Country]]=B3422,Table45[[#All],[Year]],0)),IF(Table45[[#All],[Country]]=B3422,Table45[[#All],[Year]],"")))),"",INDEX(Table45[[#All],[Out-of-school children (%) - primary]],MATCH(MAX(IF(Table45[[#All],[Country]]=B3422,Table45[[#All],[Year]],0)),IF(Table45[[#All],[Country]]=B3422,Table45[[#All],[Year]],"")))*100)</f>
        <v/>
      </c>
      <c r="M3422" s="4">
        <f t="shared" si="111"/>
        <v>0.67069000000000001</v>
      </c>
    </row>
    <row r="3423" spans="1:13" ht="20.399999999999999" x14ac:dyDescent="0.25">
      <c r="A3423" s="2" t="s">
        <v>198</v>
      </c>
      <c r="B3423" s="2" t="s">
        <v>126</v>
      </c>
      <c r="C3423" s="3">
        <v>2.82613</v>
      </c>
      <c r="D3423" s="3"/>
      <c r="E3423" s="3"/>
      <c r="F3423" s="3"/>
      <c r="G3423" s="3"/>
      <c r="H3423" s="3"/>
      <c r="I3423" s="3"/>
      <c r="J3423" s="3">
        <f t="shared" si="110"/>
        <v>2.82613</v>
      </c>
      <c r="K3423" s="3" t="str">
        <f t="array" ref="K3423">INDEX($J$3:$J$4464,MATCH(B3423&amp;"Rate of out-of-school children of primary school age, male (household survey data) (%)",$B$3:$B$4464&amp;$A$3:$A$4464,0))</f>
        <v/>
      </c>
      <c r="L3423" s="3" t="str">
        <f t="array" ref="L3423">IF(ISERROR(INDEX(Table45[[#All],[Out-of-school children (%) - primary]],MATCH(MAX(IF(Table45[[#All],[Country]]=B3423,Table45[[#All],[Year]],0)),IF(Table45[[#All],[Country]]=B3423,Table45[[#All],[Year]],"")))),"",INDEX(Table45[[#All],[Out-of-school children (%) - primary]],MATCH(MAX(IF(Table45[[#All],[Country]]=B3423,Table45[[#All],[Year]],0)),IF(Table45[[#All],[Country]]=B3423,Table45[[#All],[Year]],"")))*100)</f>
        <v/>
      </c>
      <c r="M3423" s="3">
        <f t="shared" si="111"/>
        <v>2.82613</v>
      </c>
    </row>
    <row r="3424" spans="1:13" ht="20.399999999999999" x14ac:dyDescent="0.25">
      <c r="A3424" s="2" t="s">
        <v>198</v>
      </c>
      <c r="B3424" s="2" t="s">
        <v>127</v>
      </c>
      <c r="C3424" s="4">
        <v>38.313490000000002</v>
      </c>
      <c r="D3424" s="4">
        <v>33.494219999999999</v>
      </c>
      <c r="E3424" s="4">
        <v>32.564309999999999</v>
      </c>
      <c r="F3424" s="4">
        <v>33.085639999999998</v>
      </c>
      <c r="G3424" s="4">
        <v>33.55997</v>
      </c>
      <c r="H3424" s="4">
        <v>31.967300000000002</v>
      </c>
      <c r="I3424" s="4"/>
      <c r="J3424" s="4">
        <f t="shared" si="110"/>
        <v>31.967300000000002</v>
      </c>
      <c r="K3424" s="4">
        <f t="array" ref="K3424">INDEX($J$3:$J$4464,MATCH(B3424&amp;"Rate of out-of-school children of primary school age, male (household survey data) (%)",$B$3:$B$4464&amp;$A$3:$A$4464,0))</f>
        <v>45.767569999999999</v>
      </c>
      <c r="L3424" s="4">
        <f t="array" ref="L3424">IF(ISERROR(INDEX(Table45[[#All],[Out-of-school children (%) - primary]],MATCH(MAX(IF(Table45[[#All],[Country]]=B3424,Table45[[#All],[Year]],0)),IF(Table45[[#All],[Country]]=B3424,Table45[[#All],[Year]],"")))),"",INDEX(Table45[[#All],[Out-of-school children (%) - primary]],MATCH(MAX(IF(Table45[[#All],[Country]]=B3424,Table45[[#All],[Year]],0)),IF(Table45[[#All],[Country]]=B3424,Table45[[#All],[Year]],"")))*100)</f>
        <v>45.874079999999999</v>
      </c>
      <c r="M3424" s="4">
        <f t="shared" si="111"/>
        <v>31.967300000000002</v>
      </c>
    </row>
    <row r="3425" spans="1:13" ht="20.399999999999999" x14ac:dyDescent="0.25">
      <c r="A3425" s="2" t="s">
        <v>198</v>
      </c>
      <c r="B3425" s="2" t="s">
        <v>128</v>
      </c>
      <c r="C3425" s="3">
        <v>28.879770000000001</v>
      </c>
      <c r="D3425" s="3"/>
      <c r="E3425" s="3"/>
      <c r="F3425" s="3"/>
      <c r="G3425" s="3"/>
      <c r="H3425" s="3"/>
      <c r="I3425" s="3"/>
      <c r="J3425" s="3">
        <f t="shared" si="110"/>
        <v>28.879770000000001</v>
      </c>
      <c r="K3425" s="3">
        <f t="array" ref="K3425">INDEX($J$3:$J$4464,MATCH(B3425&amp;"Rate of out-of-school children of primary school age, male (household survey data) (%)",$B$3:$B$4464&amp;$A$3:$A$4464,0))</f>
        <v>29.37031</v>
      </c>
      <c r="L3425" s="3">
        <f t="array" ref="L3425">IF(ISERROR(INDEX(Table45[[#All],[Out-of-school children (%) - primary]],MATCH(MAX(IF(Table45[[#All],[Country]]=B3425,Table45[[#All],[Year]],0)),IF(Table45[[#All],[Country]]=B3425,Table45[[#All],[Year]],"")))),"",INDEX(Table45[[#All],[Out-of-school children (%) - primary]],MATCH(MAX(IF(Table45[[#All],[Country]]=B3425,Table45[[#All],[Year]],0)),IF(Table45[[#All],[Country]]=B3425,Table45[[#All],[Year]],"")))*100)</f>
        <v>26.632250000000003</v>
      </c>
      <c r="M3425" s="3">
        <f t="shared" si="111"/>
        <v>28.879770000000001</v>
      </c>
    </row>
    <row r="3426" spans="1:13" ht="20.399999999999999" x14ac:dyDescent="0.25">
      <c r="A3426" s="2" t="s">
        <v>198</v>
      </c>
      <c r="B3426" s="2" t="s">
        <v>129</v>
      </c>
      <c r="C3426" s="4">
        <v>1.10063</v>
      </c>
      <c r="D3426" s="4">
        <v>0.80059999999999998</v>
      </c>
      <c r="E3426" s="4">
        <v>0.48998000000000003</v>
      </c>
      <c r="F3426" s="4">
        <v>9.2480000000000007E-2</v>
      </c>
      <c r="G3426" s="4">
        <v>9.0920000000000001E-2</v>
      </c>
      <c r="H3426" s="4">
        <v>9.4729999999999995E-2</v>
      </c>
      <c r="I3426" s="4"/>
      <c r="J3426" s="4">
        <f t="shared" si="110"/>
        <v>9.4729999999999995E-2</v>
      </c>
      <c r="K3426" s="4" t="str">
        <f t="array" ref="K3426">INDEX($J$3:$J$4464,MATCH(B3426&amp;"Rate of out-of-school children of primary school age, male (household survey data) (%)",$B$3:$B$4464&amp;$A$3:$A$4464,0))</f>
        <v/>
      </c>
      <c r="L3426" s="4" t="str">
        <f t="array" ref="L3426">IF(ISBLANK(INDEX(Table45[[#All],[Out-of-school children (%) - primary]],MATCH(MAX(IF(Table45[[#All],[Country]]=B3426,Table45[[#All],[Year]],0)),IF(Table45[[#All],[Country]]=B3426,Table45[[#All],[Year]],"")))),"",INDEX(Table45[[#All],[Out-of-school children (%) - primary]],MATCH(MAX(IF(Table45[[#All],[Country]]=B3426,Table45[[#All],[Year]],0)),IF(Table45[[#All],[Country]]=B3426,Table45[[#All],[Year]],"")))*100)</f>
        <v/>
      </c>
      <c r="M3426" s="4">
        <f t="shared" si="111"/>
        <v>9.4729999999999995E-2</v>
      </c>
    </row>
    <row r="3427" spans="1:13" ht="20.399999999999999" x14ac:dyDescent="0.25">
      <c r="A3427" s="2" t="s">
        <v>198</v>
      </c>
      <c r="B3427" s="2" t="s">
        <v>130</v>
      </c>
      <c r="C3427" s="3"/>
      <c r="D3427" s="3">
        <v>3.4427400000000001</v>
      </c>
      <c r="E3427" s="3">
        <v>2.0524</v>
      </c>
      <c r="F3427" s="3">
        <v>1.7792300000000001</v>
      </c>
      <c r="G3427" s="3">
        <v>2.3553000000000002</v>
      </c>
      <c r="H3427" s="3">
        <v>1.92258</v>
      </c>
      <c r="I3427" s="3"/>
      <c r="J3427" s="3">
        <f t="shared" si="110"/>
        <v>1.92258</v>
      </c>
      <c r="K3427" s="3" t="str">
        <f t="array" ref="K3427">INDEX($J$3:$J$4464,MATCH(B3427&amp;"Rate of out-of-school children of primary school age, male (household survey data) (%)",$B$3:$B$4464&amp;$A$3:$A$4464,0))</f>
        <v/>
      </c>
      <c r="L3427" s="3" t="str">
        <f t="array" ref="L3427">IF(ISERROR(INDEX(Table45[[#All],[Out-of-school children (%) - primary]],MATCH(MAX(IF(Table45[[#All],[Country]]=B3427,Table45[[#All],[Year]],0)),IF(Table45[[#All],[Country]]=B3427,Table45[[#All],[Year]],"")))),"",INDEX(Table45[[#All],[Out-of-school children (%) - primary]],MATCH(MAX(IF(Table45[[#All],[Country]]=B3427,Table45[[#All],[Year]],0)),IF(Table45[[#All],[Country]]=B3427,Table45[[#All],[Year]],"")))*100)</f>
        <v/>
      </c>
      <c r="M3427" s="3">
        <f t="shared" si="111"/>
        <v>1.92258</v>
      </c>
    </row>
    <row r="3428" spans="1:13" ht="20.399999999999999" x14ac:dyDescent="0.25">
      <c r="A3428" s="2" t="s">
        <v>198</v>
      </c>
      <c r="B3428" s="2" t="s">
        <v>131</v>
      </c>
      <c r="C3428" s="4">
        <v>19.610620000000001</v>
      </c>
      <c r="D3428" s="4">
        <v>23.01953</v>
      </c>
      <c r="E3428" s="4">
        <v>23.94997</v>
      </c>
      <c r="F3428" s="4">
        <v>25.200749999999999</v>
      </c>
      <c r="G3428" s="4">
        <v>21.427209999999999</v>
      </c>
      <c r="H3428" s="4">
        <v>20.619700000000002</v>
      </c>
      <c r="I3428" s="4"/>
      <c r="J3428" s="4">
        <f t="shared" si="110"/>
        <v>20.619700000000002</v>
      </c>
      <c r="K3428" s="4">
        <f t="array" ref="K3428">INDEX($J$3:$J$4464,MATCH(B3428&amp;"Rate of out-of-school children of primary school age, male (household survey data) (%)",$B$3:$B$4464&amp;$A$3:$A$4464,0))</f>
        <v>32.970019999999998</v>
      </c>
      <c r="L3428" s="4">
        <f t="array" ref="L3428">IF(ISERROR(INDEX(Table45[[#All],[Out-of-school children (%) - primary]],MATCH(MAX(IF(Table45[[#All],[Country]]=B3428,Table45[[#All],[Year]],0)),IF(Table45[[#All],[Country]]=B3428,Table45[[#All],[Year]],"")))),"",INDEX(Table45[[#All],[Out-of-school children (%) - primary]],MATCH(MAX(IF(Table45[[#All],[Country]]=B3428,Table45[[#All],[Year]],0)),IF(Table45[[#All],[Country]]=B3428,Table45[[#All],[Year]],"")))*100)</f>
        <v>22.204899999999999</v>
      </c>
      <c r="M3428" s="4">
        <f t="shared" si="111"/>
        <v>20.619700000000002</v>
      </c>
    </row>
    <row r="3429" spans="1:13" ht="20.399999999999999" x14ac:dyDescent="0.25">
      <c r="A3429" s="2" t="s">
        <v>198</v>
      </c>
      <c r="B3429" s="2" t="s">
        <v>132</v>
      </c>
      <c r="C3429" s="3"/>
      <c r="D3429" s="3"/>
      <c r="E3429" s="3"/>
      <c r="F3429" s="3"/>
      <c r="G3429" s="3"/>
      <c r="H3429" s="3"/>
      <c r="I3429" s="3">
        <v>25.651579999999999</v>
      </c>
      <c r="J3429" s="3">
        <f t="shared" si="110"/>
        <v>25.651579999999999</v>
      </c>
      <c r="K3429" s="3" t="str">
        <f t="array" ref="K3429">INDEX($J$3:$J$4464,MATCH(B3429&amp;"Rate of out-of-school children of primary school age, male (household survey data) (%)",$B$3:$B$4464&amp;$A$3:$A$4464,0))</f>
        <v/>
      </c>
      <c r="L3429" s="3" t="str">
        <f t="array" ref="L3429">IF(ISERROR(INDEX(Table45[[#All],[Out-of-school children (%) - primary]],MATCH(MAX(IF(Table45[[#All],[Country]]=B3429,Table45[[#All],[Year]],0)),IF(Table45[[#All],[Country]]=B3429,Table45[[#All],[Year]],"")))),"",INDEX(Table45[[#All],[Out-of-school children (%) - primary]],MATCH(MAX(IF(Table45[[#All],[Country]]=B3429,Table45[[#All],[Year]],0)),IF(Table45[[#All],[Country]]=B3429,Table45[[#All],[Year]],"")))*100)</f>
        <v/>
      </c>
      <c r="M3429" s="3">
        <f t="shared" si="111"/>
        <v>25.651579999999999</v>
      </c>
    </row>
    <row r="3430" spans="1:13" ht="20.399999999999999" x14ac:dyDescent="0.25">
      <c r="A3430" s="2" t="s">
        <v>198</v>
      </c>
      <c r="B3430" s="2" t="s">
        <v>133</v>
      </c>
      <c r="C3430" s="4">
        <v>10.2591</v>
      </c>
      <c r="D3430" s="4">
        <v>9.8470499999999994</v>
      </c>
      <c r="E3430" s="4">
        <v>7.0922000000000001</v>
      </c>
      <c r="F3430" s="4">
        <v>8.1795500000000008</v>
      </c>
      <c r="G3430" s="4">
        <v>7.0855199999999998</v>
      </c>
      <c r="H3430" s="4">
        <v>8.1740100000000009</v>
      </c>
      <c r="I3430" s="4"/>
      <c r="J3430" s="4">
        <f t="shared" si="110"/>
        <v>8.1740100000000009</v>
      </c>
      <c r="K3430" s="4">
        <f t="array" ref="K3430">INDEX($J$3:$J$4464,MATCH(B3430&amp;"Rate of out-of-school children of primary school age, male (household survey data) (%)",$B$3:$B$4464&amp;$A$3:$A$4464,0))</f>
        <v>1.2385200000000001</v>
      </c>
      <c r="L3430" s="4">
        <f t="array" ref="L3430">IF(ISERROR(INDEX(Table45[[#All],[Out-of-school children (%) - primary]],MATCH(MAX(IF(Table45[[#All],[Country]]=B3430,Table45[[#All],[Year]],0)),IF(Table45[[#All],[Country]]=B3430,Table45[[#All],[Year]],"")))),"",INDEX(Table45[[#All],[Out-of-school children (%) - primary]],MATCH(MAX(IF(Table45[[#All],[Country]]=B3430,Table45[[#All],[Year]],0)),IF(Table45[[#All],[Country]]=B3430,Table45[[#All],[Year]],"")))*100)</f>
        <v>0.76961999999999997</v>
      </c>
      <c r="M3430" s="4">
        <f t="shared" si="111"/>
        <v>8.1740100000000009</v>
      </c>
    </row>
    <row r="3431" spans="1:13" ht="20.399999999999999" x14ac:dyDescent="0.25">
      <c r="A3431" s="2" t="s">
        <v>198</v>
      </c>
      <c r="B3431" s="2" t="s">
        <v>134</v>
      </c>
      <c r="C3431" s="3">
        <v>1.25231</v>
      </c>
      <c r="D3431" s="3">
        <v>2.1598000000000002</v>
      </c>
      <c r="E3431" s="3">
        <v>2.1056900000000001</v>
      </c>
      <c r="F3431" s="3">
        <v>3.0512000000000001</v>
      </c>
      <c r="G3431" s="3">
        <v>6.3894200000000003</v>
      </c>
      <c r="H3431" s="3"/>
      <c r="I3431" s="3"/>
      <c r="J3431" s="3">
        <f t="shared" si="110"/>
        <v>6.3894200000000003</v>
      </c>
      <c r="K3431" s="3" t="str">
        <f t="array" ref="K3431">INDEX($J$3:$J$4464,MATCH(B3431&amp;"Rate of out-of-school children of primary school age, male (household survey data) (%)",$B$3:$B$4464&amp;$A$3:$A$4464,0))</f>
        <v/>
      </c>
      <c r="L3431" s="3">
        <f t="array" ref="L3431">IF(ISERROR(INDEX(Table45[[#All],[Out-of-school children (%) - primary]],MATCH(MAX(IF(Table45[[#All],[Country]]=B3431,Table45[[#All],[Year]],0)),IF(Table45[[#All],[Country]]=B3431,Table45[[#All],[Year]],"")))),"",INDEX(Table45[[#All],[Out-of-school children (%) - primary]],MATCH(MAX(IF(Table45[[#All],[Country]]=B3431,Table45[[#All],[Year]],0)),IF(Table45[[#All],[Country]]=B3431,Table45[[#All],[Year]],"")))*100)</f>
        <v>1.0791200000000001</v>
      </c>
      <c r="M3431" s="3">
        <f t="shared" si="111"/>
        <v>6.3894200000000003</v>
      </c>
    </row>
    <row r="3432" spans="1:13" ht="20.399999999999999" x14ac:dyDescent="0.25">
      <c r="A3432" s="2" t="s">
        <v>198</v>
      </c>
      <c r="B3432" s="2" t="s">
        <v>135</v>
      </c>
      <c r="C3432" s="4"/>
      <c r="D3432" s="4"/>
      <c r="E3432" s="4">
        <v>9.5544700000000002</v>
      </c>
      <c r="F3432" s="4"/>
      <c r="G3432" s="4"/>
      <c r="H3432" s="4"/>
      <c r="I3432" s="4"/>
      <c r="J3432" s="4">
        <f t="shared" si="110"/>
        <v>9.5544700000000002</v>
      </c>
      <c r="K3432" s="4" t="str">
        <f t="array" ref="K3432">INDEX($J$3:$J$4464,MATCH(B3432&amp;"Rate of out-of-school children of primary school age, male (household survey data) (%)",$B$3:$B$4464&amp;$A$3:$A$4464,0))</f>
        <v/>
      </c>
      <c r="L3432" s="4" t="str">
        <f t="array" ref="L3432">IF(ISERROR(INDEX(Table45[[#All],[Out-of-school children (%) - primary]],MATCH(MAX(IF(Table45[[#All],[Country]]=B3432,Table45[[#All],[Year]],0)),IF(Table45[[#All],[Country]]=B3432,Table45[[#All],[Year]],"")))),"",INDEX(Table45[[#All],[Out-of-school children (%) - primary]],MATCH(MAX(IF(Table45[[#All],[Country]]=B3432,Table45[[#All],[Year]],0)),IF(Table45[[#All],[Country]]=B3432,Table45[[#All],[Year]],"")))*100)</f>
        <v/>
      </c>
      <c r="M3432" s="4">
        <f t="shared" si="111"/>
        <v>9.5544700000000002</v>
      </c>
    </row>
    <row r="3433" spans="1:13" ht="20.399999999999999" x14ac:dyDescent="0.25">
      <c r="A3433" s="2" t="s">
        <v>198</v>
      </c>
      <c r="B3433" s="2" t="s">
        <v>136</v>
      </c>
      <c r="C3433" s="3">
        <v>10.207380000000001</v>
      </c>
      <c r="D3433" s="3">
        <v>10.23194</v>
      </c>
      <c r="E3433" s="3">
        <v>10.65968</v>
      </c>
      <c r="F3433" s="3"/>
      <c r="G3433" s="3"/>
      <c r="H3433" s="3"/>
      <c r="I3433" s="3"/>
      <c r="J3433" s="3">
        <f t="shared" si="110"/>
        <v>10.65968</v>
      </c>
      <c r="K3433" s="3" t="str">
        <f t="array" ref="K3433">INDEX($J$3:$J$4464,MATCH(B3433&amp;"Rate of out-of-school children of primary school age, male (household survey data) (%)",$B$3:$B$4464&amp;$A$3:$A$4464,0))</f>
        <v/>
      </c>
      <c r="L3433" s="3" t="str">
        <f t="array" ref="L3433">IF(ISERROR(INDEX(Table45[[#All],[Out-of-school children (%) - primary]],MATCH(MAX(IF(Table45[[#All],[Country]]=B3433,Table45[[#All],[Year]],0)),IF(Table45[[#All],[Country]]=B3433,Table45[[#All],[Year]],"")))),"",INDEX(Table45[[#All],[Out-of-school children (%) - primary]],MATCH(MAX(IF(Table45[[#All],[Country]]=B3433,Table45[[#All],[Year]],0)),IF(Table45[[#All],[Country]]=B3433,Table45[[#All],[Year]],"")))*100)</f>
        <v/>
      </c>
      <c r="M3433" s="3">
        <f t="shared" si="111"/>
        <v>10.65968</v>
      </c>
    </row>
    <row r="3434" spans="1:13" ht="20.399999999999999" x14ac:dyDescent="0.25">
      <c r="A3434" s="2" t="s">
        <v>198</v>
      </c>
      <c r="B3434" s="2" t="s">
        <v>137</v>
      </c>
      <c r="C3434" s="4">
        <v>2.0493999999999999</v>
      </c>
      <c r="D3434" s="4">
        <v>1.98847</v>
      </c>
      <c r="E3434" s="4">
        <v>6.9531799999999997</v>
      </c>
      <c r="F3434" s="4">
        <v>4.367</v>
      </c>
      <c r="G3434" s="4">
        <v>5.0774699999999999</v>
      </c>
      <c r="H3434" s="4">
        <v>2.4849700000000001</v>
      </c>
      <c r="I3434" s="4"/>
      <c r="J3434" s="4">
        <f t="shared" si="110"/>
        <v>2.4849700000000001</v>
      </c>
      <c r="K3434" s="4" t="str">
        <f t="array" ref="K3434">INDEX($J$3:$J$4464,MATCH(B3434&amp;"Rate of out-of-school children of primary school age, male (household survey data) (%)",$B$3:$B$4464&amp;$A$3:$A$4464,0))</f>
        <v/>
      </c>
      <c r="L3434" s="4">
        <f t="array" ref="L3434">IF(ISERROR(INDEX(Table45[[#All],[Out-of-school children (%) - primary]],MATCH(MAX(IF(Table45[[#All],[Country]]=B3434,Table45[[#All],[Year]],0)),IF(Table45[[#All],[Country]]=B3434,Table45[[#All],[Year]],"")))),"",INDEX(Table45[[#All],[Out-of-school children (%) - primary]],MATCH(MAX(IF(Table45[[#All],[Country]]=B3434,Table45[[#All],[Year]],0)),IF(Table45[[#All],[Country]]=B3434,Table45[[#All],[Year]],"")))*100)</f>
        <v>3.0609999999999999</v>
      </c>
      <c r="M3434" s="4">
        <f t="shared" si="111"/>
        <v>2.4849700000000001</v>
      </c>
    </row>
    <row r="3435" spans="1:13" ht="20.399999999999999" x14ac:dyDescent="0.25">
      <c r="A3435" s="2" t="s">
        <v>198</v>
      </c>
      <c r="B3435" s="2" t="s">
        <v>138</v>
      </c>
      <c r="C3435" s="3"/>
      <c r="D3435" s="3"/>
      <c r="E3435" s="3"/>
      <c r="F3435" s="3">
        <v>5.1379799999999998</v>
      </c>
      <c r="G3435" s="3"/>
      <c r="H3435" s="3"/>
      <c r="I3435" s="3"/>
      <c r="J3435" s="3">
        <f t="shared" si="110"/>
        <v>5.1379799999999998</v>
      </c>
      <c r="K3435" s="3" t="str">
        <f t="array" ref="K3435">INDEX($J$3:$J$4464,MATCH(B3435&amp;"Rate of out-of-school children of primary school age, male (household survey data) (%)",$B$3:$B$4464&amp;$A$3:$A$4464,0))</f>
        <v/>
      </c>
      <c r="L3435" s="3" t="str">
        <f t="array" ref="L3435">IF(ISBLANK(INDEX(Table45[[#All],[Out-of-school children (%) - primary]],MATCH(MAX(IF(Table45[[#All],[Country]]=B3435,Table45[[#All],[Year]],0)),IF(Table45[[#All],[Country]]=B3435,Table45[[#All],[Year]],"")))),"",INDEX(Table45[[#All],[Out-of-school children (%) - primary]],MATCH(MAX(IF(Table45[[#All],[Country]]=B3435,Table45[[#All],[Year]],0)),IF(Table45[[#All],[Country]]=B3435,Table45[[#All],[Year]],"")))*100)</f>
        <v/>
      </c>
      <c r="M3435" s="3">
        <f t="shared" si="111"/>
        <v>5.1379799999999998</v>
      </c>
    </row>
    <row r="3436" spans="1:13" ht="20.399999999999999" x14ac:dyDescent="0.25">
      <c r="A3436" s="2" t="s">
        <v>198</v>
      </c>
      <c r="B3436" s="2" t="s">
        <v>139</v>
      </c>
      <c r="C3436" s="4">
        <v>3.32748</v>
      </c>
      <c r="D3436" s="4">
        <v>3.3604400000000001</v>
      </c>
      <c r="E3436" s="4">
        <v>3.0240300000000002</v>
      </c>
      <c r="F3436" s="4">
        <v>2.9595400000000001</v>
      </c>
      <c r="G3436" s="4">
        <v>3.48638</v>
      </c>
      <c r="H3436" s="4"/>
      <c r="I3436" s="4"/>
      <c r="J3436" s="4">
        <f t="shared" si="110"/>
        <v>3.48638</v>
      </c>
      <c r="K3436" s="4" t="str">
        <f t="array" ref="K3436">INDEX($J$3:$J$4464,MATCH(B3436&amp;"Rate of out-of-school children of primary school age, male (household survey data) (%)",$B$3:$B$4464&amp;$A$3:$A$4464,0))</f>
        <v/>
      </c>
      <c r="L3436" s="4" t="str">
        <f t="array" ref="L3436">IF(ISBLANK(INDEX(Table45[[#All],[Out-of-school children (%) - primary]],MATCH(MAX(IF(Table45[[#All],[Country]]=B3436,Table45[[#All],[Year]],0)),IF(Table45[[#All],[Country]]=B3436,Table45[[#All],[Year]],"")))),"",INDEX(Table45[[#All],[Out-of-school children (%) - primary]],MATCH(MAX(IF(Table45[[#All],[Country]]=B3436,Table45[[#All],[Year]],0)),IF(Table45[[#All],[Country]]=B3436,Table45[[#All],[Year]],"")))*100)</f>
        <v/>
      </c>
      <c r="M3436" s="4">
        <f t="shared" si="111"/>
        <v>3.48638</v>
      </c>
    </row>
    <row r="3437" spans="1:13" ht="20.399999999999999" x14ac:dyDescent="0.25">
      <c r="A3437" s="2" t="s">
        <v>198</v>
      </c>
      <c r="B3437" s="2" t="s">
        <v>140</v>
      </c>
      <c r="C3437" s="3">
        <v>0.62539999999999996</v>
      </c>
      <c r="D3437" s="3">
        <v>0.91622000000000003</v>
      </c>
      <c r="E3437" s="3">
        <v>0.87380999999999998</v>
      </c>
      <c r="F3437" s="3">
        <v>1.07108</v>
      </c>
      <c r="G3437" s="3">
        <v>1.09832</v>
      </c>
      <c r="H3437" s="3">
        <v>1.8636699999999999</v>
      </c>
      <c r="I3437" s="3"/>
      <c r="J3437" s="3">
        <f t="shared" si="110"/>
        <v>1.8636699999999999</v>
      </c>
      <c r="K3437" s="3" t="str">
        <f t="array" ref="K3437">INDEX($J$3:$J$4464,MATCH(B3437&amp;"Rate of out-of-school children of primary school age, male (household survey data) (%)",$B$3:$B$4464&amp;$A$3:$A$4464,0))</f>
        <v/>
      </c>
      <c r="L3437" s="3" t="str">
        <f t="array" ref="L3437">IF(ISBLANK(INDEX(Table45[[#All],[Out-of-school children (%) - primary]],MATCH(MAX(IF(Table45[[#All],[Country]]=B3437,Table45[[#All],[Year]],0)),IF(Table45[[#All],[Country]]=B3437,Table45[[#All],[Year]],"")))),"",INDEX(Table45[[#All],[Out-of-school children (%) - primary]],MATCH(MAX(IF(Table45[[#All],[Country]]=B3437,Table45[[#All],[Year]],0)),IF(Table45[[#All],[Country]]=B3437,Table45[[#All],[Year]],"")))*100)</f>
        <v/>
      </c>
      <c r="M3437" s="3">
        <f t="shared" si="111"/>
        <v>1.8636699999999999</v>
      </c>
    </row>
    <row r="3438" spans="1:13" ht="20.399999999999999" x14ac:dyDescent="0.25">
      <c r="A3438" s="2" t="s">
        <v>198</v>
      </c>
      <c r="B3438" s="2" t="s">
        <v>141</v>
      </c>
      <c r="C3438" s="4">
        <v>5.6810499999999999</v>
      </c>
      <c r="D3438" s="4">
        <v>0.97475000000000001</v>
      </c>
      <c r="E3438" s="4">
        <v>4.3918499999999998</v>
      </c>
      <c r="F3438" s="4">
        <v>8.4038199999999996</v>
      </c>
      <c r="G3438" s="4">
        <v>7.6602399999999999</v>
      </c>
      <c r="H3438" s="4">
        <v>4.0719599999999998</v>
      </c>
      <c r="I3438" s="4"/>
      <c r="J3438" s="4">
        <f t="shared" si="110"/>
        <v>4.0719599999999998</v>
      </c>
      <c r="K3438" s="4" t="str">
        <f t="array" ref="K3438">INDEX($J$3:$J$4464,MATCH(B3438&amp;"Rate of out-of-school children of primary school age, male (household survey data) (%)",$B$3:$B$4464&amp;$A$3:$A$4464,0))</f>
        <v/>
      </c>
      <c r="L3438" s="4" t="str">
        <f t="array" ref="L3438">IF(ISERROR(INDEX(Table45[[#All],[Out-of-school children (%) - primary]],MATCH(MAX(IF(Table45[[#All],[Country]]=B3438,Table45[[#All],[Year]],0)),IF(Table45[[#All],[Country]]=B3438,Table45[[#All],[Year]],"")))),"",INDEX(Table45[[#All],[Out-of-school children (%) - primary]],MATCH(MAX(IF(Table45[[#All],[Country]]=B3438,Table45[[#All],[Year]],0)),IF(Table45[[#All],[Country]]=B3438,Table45[[#All],[Year]],"")))*100)</f>
        <v/>
      </c>
      <c r="M3438" s="4">
        <f t="shared" si="111"/>
        <v>4.0719599999999998</v>
      </c>
    </row>
    <row r="3439" spans="1:13" ht="20.399999999999999" x14ac:dyDescent="0.25">
      <c r="A3439" s="2" t="s">
        <v>198</v>
      </c>
      <c r="B3439" s="2" t="s">
        <v>142</v>
      </c>
      <c r="C3439" s="3">
        <v>0.65481</v>
      </c>
      <c r="D3439" s="3">
        <v>0.67949000000000004</v>
      </c>
      <c r="E3439" s="3">
        <v>0.69155</v>
      </c>
      <c r="F3439" s="3">
        <v>3.3056199999999998</v>
      </c>
      <c r="G3439" s="3">
        <v>3.2091599999999998</v>
      </c>
      <c r="H3439" s="3">
        <v>1.0571999999999999</v>
      </c>
      <c r="I3439" s="3"/>
      <c r="J3439" s="3">
        <f t="shared" si="110"/>
        <v>1.0571999999999999</v>
      </c>
      <c r="K3439" s="3" t="str">
        <f t="array" ref="K3439">INDEX($J$3:$J$4464,MATCH(B3439&amp;"Rate of out-of-school children of primary school age, male (household survey data) (%)",$B$3:$B$4464&amp;$A$3:$A$4464,0))</f>
        <v/>
      </c>
      <c r="L3439" s="3" t="str">
        <f t="array" ref="L3439">IF(ISERROR(INDEX(Table45[[#All],[Out-of-school children (%) - primary]],MATCH(MAX(IF(Table45[[#All],[Country]]=B3439,Table45[[#All],[Year]],0)),IF(Table45[[#All],[Country]]=B3439,Table45[[#All],[Year]],"")))),"",INDEX(Table45[[#All],[Out-of-school children (%) - primary]],MATCH(MAX(IF(Table45[[#All],[Country]]=B3439,Table45[[#All],[Year]],0)),IF(Table45[[#All],[Country]]=B3439,Table45[[#All],[Year]],"")))*100)</f>
        <v/>
      </c>
      <c r="M3439" s="3">
        <f t="shared" si="111"/>
        <v>1.0571999999999999</v>
      </c>
    </row>
    <row r="3440" spans="1:13" ht="20.399999999999999" x14ac:dyDescent="0.25">
      <c r="A3440" s="2" t="s">
        <v>198</v>
      </c>
      <c r="B3440" s="2" t="s">
        <v>143</v>
      </c>
      <c r="C3440" s="4">
        <v>9.93248</v>
      </c>
      <c r="D3440" s="4">
        <v>9.0845800000000008</v>
      </c>
      <c r="E3440" s="4">
        <v>9.4036100000000005</v>
      </c>
      <c r="F3440" s="4">
        <v>9.45336</v>
      </c>
      <c r="G3440" s="4">
        <v>9.93933</v>
      </c>
      <c r="H3440" s="4">
        <v>9.80138</v>
      </c>
      <c r="I3440" s="4"/>
      <c r="J3440" s="4">
        <f t="shared" si="110"/>
        <v>9.80138</v>
      </c>
      <c r="K3440" s="4" t="str">
        <f t="array" ref="K3440">INDEX($J$3:$J$4464,MATCH(B3440&amp;"Rate of out-of-school children of primary school age, male (household survey data) (%)",$B$3:$B$4464&amp;$A$3:$A$4464,0))</f>
        <v/>
      </c>
      <c r="L3440" s="4">
        <f t="array" ref="L3440">IF(ISERROR(INDEX(Table45[[#All],[Out-of-school children (%) - primary]],MATCH(MAX(IF(Table45[[#All],[Country]]=B3440,Table45[[#All],[Year]],0)),IF(Table45[[#All],[Country]]=B3440,Table45[[#All],[Year]],"")))),"",INDEX(Table45[[#All],[Out-of-school children (%) - primary]],MATCH(MAX(IF(Table45[[#All],[Country]]=B3440,Table45[[#All],[Year]],0)),IF(Table45[[#All],[Country]]=B3440,Table45[[#All],[Year]],"")))*100)</f>
        <v>0.50446999999999997</v>
      </c>
      <c r="M3440" s="4">
        <f t="shared" si="111"/>
        <v>9.80138</v>
      </c>
    </row>
    <row r="3441" spans="1:13" ht="20.399999999999999" x14ac:dyDescent="0.25">
      <c r="A3441" s="2" t="s">
        <v>198</v>
      </c>
      <c r="B3441" s="2" t="s">
        <v>144</v>
      </c>
      <c r="C3441" s="3">
        <v>6.2080900000000003</v>
      </c>
      <c r="D3441" s="3">
        <v>7.05267</v>
      </c>
      <c r="E3441" s="3">
        <v>8.2044800000000002</v>
      </c>
      <c r="F3441" s="3"/>
      <c r="G3441" s="3"/>
      <c r="H3441" s="3">
        <v>9.7866199999999992</v>
      </c>
      <c r="I3441" s="3"/>
      <c r="J3441" s="3">
        <f t="shared" si="110"/>
        <v>9.7866199999999992</v>
      </c>
      <c r="K3441" s="3" t="str">
        <f t="array" ref="K3441">INDEX($J$3:$J$4464,MATCH(B3441&amp;"Rate of out-of-school children of primary school age, male (household survey data) (%)",$B$3:$B$4464&amp;$A$3:$A$4464,0))</f>
        <v/>
      </c>
      <c r="L3441" s="3" t="str">
        <f t="array" ref="L3441">IF(ISBLANK(INDEX(Table45[[#All],[Out-of-school children (%) - primary]],MATCH(MAX(IF(Table45[[#All],[Country]]=B3441,Table45[[#All],[Year]],0)),IF(Table45[[#All],[Country]]=B3441,Table45[[#All],[Year]],"")))),"",INDEX(Table45[[#All],[Out-of-school children (%) - primary]],MATCH(MAX(IF(Table45[[#All],[Country]]=B3441,Table45[[#All],[Year]],0)),IF(Table45[[#All],[Country]]=B3441,Table45[[#All],[Year]],"")))*100)</f>
        <v/>
      </c>
      <c r="M3441" s="3">
        <f t="shared" si="111"/>
        <v>9.7866199999999992</v>
      </c>
    </row>
    <row r="3442" spans="1:13" ht="20.399999999999999" x14ac:dyDescent="0.25">
      <c r="A3442" s="2" t="s">
        <v>208</v>
      </c>
      <c r="B3442" s="2" t="s">
        <v>187</v>
      </c>
      <c r="C3442" s="4"/>
      <c r="D3442" s="4"/>
      <c r="E3442" s="4"/>
      <c r="F3442" s="4"/>
      <c r="G3442" s="4"/>
      <c r="H3442" s="4"/>
      <c r="I3442" s="4"/>
      <c r="J3442" s="4" t="str">
        <f t="shared" ref="J3442:J3505" si="112">IFERROR(LOOKUP(2,1/(C3442:I3442&lt;&gt;""),C3442:I3442),"")</f>
        <v/>
      </c>
      <c r="K3442" s="4"/>
      <c r="L3442" s="4" t="str">
        <f t="array" ref="L3442">(IF(ISBLANK(INDEX(Table45[[#All],[Primary completion rate (%)]],MATCH(MAX(IF(Table45[[#All],[Country]]=B3442,Table45[[#All],[Year]],0)),IF(Table45[[#All],[Country]]=B3442,Table45[[#All],[Year]],"")))),"",INDEX(Table45[[#All],[Primary completion rate (%)]],MATCH(MAX(IF(Table45[[#All],[Country]]=B3442,Table45[[#All],[Year]],0)),IF(Table45[[#All],[Country]]=B3442,Table45[[#All],[Year]],"")))*100))</f>
        <v/>
      </c>
      <c r="M3442" s="4" t="str">
        <f t="shared" ref="M3442:M3505" si="113">IF(ISNUMBER(J3442),J3442,IF(ISNUMBER(K3442),K3442,IF(ISBLANK(L3442),"",L3442)))</f>
        <v/>
      </c>
    </row>
    <row r="3443" spans="1:13" ht="20.399999999999999" x14ac:dyDescent="0.25">
      <c r="A3443" s="2" t="s">
        <v>198</v>
      </c>
      <c r="B3443" s="2" t="s">
        <v>146</v>
      </c>
      <c r="C3443" s="3"/>
      <c r="D3443" s="3"/>
      <c r="E3443" s="3"/>
      <c r="F3443" s="3">
        <v>5.1556699999999998</v>
      </c>
      <c r="G3443" s="3">
        <v>4.2624500000000003</v>
      </c>
      <c r="H3443" s="3">
        <v>5.9062999999999999</v>
      </c>
      <c r="I3443" s="3"/>
      <c r="J3443" s="3">
        <f t="shared" si="112"/>
        <v>5.9062999999999999</v>
      </c>
      <c r="K3443" s="3">
        <f t="array" ref="K3443">INDEX($J$3:$J$4464,MATCH(B3443&amp;"Rate of out-of-school children of primary school age, male (household survey data) (%)",$B$3:$B$4464&amp;$A$3:$A$4464,0))</f>
        <v>6.7567000000000004</v>
      </c>
      <c r="L3443" s="3">
        <f t="array" ref="L3443">IF(ISERROR(INDEX(Table45[[#All],[Out-of-school children (%) - primary]],MATCH(MAX(IF(Table45[[#All],[Country]]=B3443,Table45[[#All],[Year]],0)),IF(Table45[[#All],[Country]]=B3443,Table45[[#All],[Year]],"")))),"",INDEX(Table45[[#All],[Out-of-school children (%) - primary]],MATCH(MAX(IF(Table45[[#All],[Country]]=B3443,Table45[[#All],[Year]],0)),IF(Table45[[#All],[Country]]=B3443,Table45[[#All],[Year]],"")))*100)</f>
        <v>10.48944</v>
      </c>
      <c r="M3443" s="3">
        <f t="shared" si="113"/>
        <v>5.9062999999999999</v>
      </c>
    </row>
    <row r="3444" spans="1:13" ht="20.399999999999999" x14ac:dyDescent="0.25">
      <c r="A3444" s="2" t="s">
        <v>198</v>
      </c>
      <c r="B3444" s="2" t="s">
        <v>147</v>
      </c>
      <c r="C3444" s="4">
        <v>14.19717</v>
      </c>
      <c r="D3444" s="4">
        <v>13.997030000000001</v>
      </c>
      <c r="E3444" s="4">
        <v>17.51193</v>
      </c>
      <c r="F3444" s="4">
        <v>19.384709999999998</v>
      </c>
      <c r="G3444" s="4">
        <v>20.250520000000002</v>
      </c>
      <c r="H3444" s="4">
        <v>21.005649999999999</v>
      </c>
      <c r="I3444" s="4"/>
      <c r="J3444" s="4">
        <f t="shared" si="112"/>
        <v>21.005649999999999</v>
      </c>
      <c r="K3444" s="4" t="str">
        <f t="array" ref="K3444">INDEX($J$3:$J$4464,MATCH(B3444&amp;"Rate of out-of-school children of primary school age, male (household survey data) (%)",$B$3:$B$4464&amp;$A$3:$A$4464,0))</f>
        <v/>
      </c>
      <c r="L3444" s="4" t="str">
        <f t="array" ref="L3444">IF(ISERROR(INDEX(Table45[[#All],[Out-of-school children (%) - primary]],MATCH(MAX(IF(Table45[[#All],[Country]]=B3444,Table45[[#All],[Year]],0)),IF(Table45[[#All],[Country]]=B3444,Table45[[#All],[Year]],"")))),"",INDEX(Table45[[#All],[Out-of-school children (%) - primary]],MATCH(MAX(IF(Table45[[#All],[Country]]=B3444,Table45[[#All],[Year]],0)),IF(Table45[[#All],[Country]]=B3444,Table45[[#All],[Year]],"")))*100)</f>
        <v/>
      </c>
      <c r="M3444" s="4">
        <f t="shared" si="113"/>
        <v>21.005649999999999</v>
      </c>
    </row>
    <row r="3445" spans="1:13" ht="20.399999999999999" x14ac:dyDescent="0.25">
      <c r="A3445" s="2" t="s">
        <v>198</v>
      </c>
      <c r="B3445" s="2" t="s">
        <v>148</v>
      </c>
      <c r="C3445" s="3"/>
      <c r="D3445" s="3"/>
      <c r="E3445" s="3"/>
      <c r="F3445" s="3"/>
      <c r="G3445" s="3"/>
      <c r="H3445" s="3"/>
      <c r="I3445" s="3"/>
      <c r="J3445" s="3" t="str">
        <f t="shared" si="112"/>
        <v/>
      </c>
      <c r="K3445" s="3">
        <f t="array" ref="K3445">INDEX($J$3:$J$4464,MATCH(B3445&amp;"Rate of out-of-school children of primary school age, male (household survey data) (%)",$B$3:$B$4464&amp;$A$3:$A$4464,0))</f>
        <v>8.5411000000000001</v>
      </c>
      <c r="L3445" s="3">
        <f t="array" ref="L3445">IF(ISBLANK(INDEX(Table45[[#All],[Out-of-school children (%) - primary]],MATCH(MAX(IF(Table45[[#All],[Country]]=B3445,Table45[[#All],[Year]],0)),IF(Table45[[#All],[Country]]=B3445,Table45[[#All],[Year]],"")))),"",INDEX(Table45[[#All],[Out-of-school children (%) - primary]],MATCH(MAX(IF(Table45[[#All],[Country]]=B3445,Table45[[#All],[Year]],0)),IF(Table45[[#All],[Country]]=B3445,Table45[[#All],[Year]],"")))*100)</f>
        <v>0</v>
      </c>
      <c r="M3445" s="3">
        <f t="shared" si="113"/>
        <v>8.5411000000000001</v>
      </c>
    </row>
    <row r="3446" spans="1:13" ht="20.399999999999999" x14ac:dyDescent="0.25">
      <c r="A3446" s="2" t="s">
        <v>198</v>
      </c>
      <c r="B3446" s="2" t="s">
        <v>149</v>
      </c>
      <c r="C3446" s="4"/>
      <c r="D3446" s="4">
        <v>3.33432</v>
      </c>
      <c r="E3446" s="4"/>
      <c r="F3446" s="4">
        <v>2.7269999999999999</v>
      </c>
      <c r="G3446" s="4">
        <v>8.4863400000000002</v>
      </c>
      <c r="H3446" s="4">
        <v>1.3117300000000001</v>
      </c>
      <c r="I3446" s="4"/>
      <c r="J3446" s="4">
        <f t="shared" si="112"/>
        <v>1.3117300000000001</v>
      </c>
      <c r="K3446" s="4" t="str">
        <f t="array" ref="K3446">INDEX($J$3:$J$4464,MATCH(B3446&amp;"Rate of out-of-school children of primary school age, male (household survey data) (%)",$B$3:$B$4464&amp;$A$3:$A$4464,0))</f>
        <v/>
      </c>
      <c r="L3446" s="4" t="str">
        <f t="array" ref="L3446">IF(ISERROR(INDEX(Table45[[#All],[Out-of-school children (%) - primary]],MATCH(MAX(IF(Table45[[#All],[Country]]=B3446,Table45[[#All],[Year]],0)),IF(Table45[[#All],[Country]]=B3446,Table45[[#All],[Year]],"")))),"",INDEX(Table45[[#All],[Out-of-school children (%) - primary]],MATCH(MAX(IF(Table45[[#All],[Country]]=B3446,Table45[[#All],[Year]],0)),IF(Table45[[#All],[Country]]=B3446,Table45[[#All],[Year]],"")))*100)</f>
        <v/>
      </c>
      <c r="M3446" s="4">
        <f t="shared" si="113"/>
        <v>1.3117300000000001</v>
      </c>
    </row>
    <row r="3447" spans="1:13" ht="20.399999999999999" x14ac:dyDescent="0.25">
      <c r="A3447" s="2" t="s">
        <v>198</v>
      </c>
      <c r="B3447" s="2" t="s">
        <v>150</v>
      </c>
      <c r="C3447" s="3">
        <v>3.5515300000000001</v>
      </c>
      <c r="D3447" s="3">
        <v>6.0216000000000003</v>
      </c>
      <c r="E3447" s="3">
        <v>5.13408</v>
      </c>
      <c r="F3447" s="3"/>
      <c r="G3447" s="3">
        <v>3.39283</v>
      </c>
      <c r="H3447" s="3">
        <v>3.1764000000000001</v>
      </c>
      <c r="I3447" s="3"/>
      <c r="J3447" s="3">
        <f t="shared" si="112"/>
        <v>3.1764000000000001</v>
      </c>
      <c r="K3447" s="3" t="str">
        <f t="array" ref="K3447">INDEX($J$3:$J$4464,MATCH(B3447&amp;"Rate of out-of-school children of primary school age, male (household survey data) (%)",$B$3:$B$4464&amp;$A$3:$A$4464,0))</f>
        <v/>
      </c>
      <c r="L3447" s="3" t="str">
        <f t="array" ref="L3447">IF(ISERROR(INDEX(Table45[[#All],[Out-of-school children (%) - primary]],MATCH(MAX(IF(Table45[[#All],[Country]]=B3447,Table45[[#All],[Year]],0)),IF(Table45[[#All],[Country]]=B3447,Table45[[#All],[Year]],"")))),"",INDEX(Table45[[#All],[Out-of-school children (%) - primary]],MATCH(MAX(IF(Table45[[#All],[Country]]=B3447,Table45[[#All],[Year]],0)),IF(Table45[[#All],[Country]]=B3447,Table45[[#All],[Year]],"")))*100)</f>
        <v/>
      </c>
      <c r="M3447" s="3">
        <f t="shared" si="113"/>
        <v>3.1764000000000001</v>
      </c>
    </row>
    <row r="3448" spans="1:13" ht="20.399999999999999" x14ac:dyDescent="0.25">
      <c r="A3448" s="2" t="s">
        <v>198</v>
      </c>
      <c r="B3448" s="2" t="s">
        <v>151</v>
      </c>
      <c r="C3448" s="4"/>
      <c r="D3448" s="4"/>
      <c r="E3448" s="4">
        <v>6.7982500000000003</v>
      </c>
      <c r="F3448" s="4"/>
      <c r="G3448" s="4"/>
      <c r="H3448" s="4"/>
      <c r="I3448" s="4"/>
      <c r="J3448" s="4">
        <f t="shared" si="112"/>
        <v>6.7982500000000003</v>
      </c>
      <c r="K3448" s="4" t="str">
        <f t="array" ref="K3448">INDEX($J$3:$J$4464,MATCH(B3448&amp;"Rate of out-of-school children of primary school age, male (household survey data) (%)",$B$3:$B$4464&amp;$A$3:$A$4464,0))</f>
        <v/>
      </c>
      <c r="L3448" s="4" t="str">
        <f t="array" ref="L3448">IF(ISERROR(INDEX(Table45[[#All],[Out-of-school children (%) - primary]],MATCH(MAX(IF(Table45[[#All],[Country]]=B3448,Table45[[#All],[Year]],0)),IF(Table45[[#All],[Country]]=B3448,Table45[[#All],[Year]],"")))),"",INDEX(Table45[[#All],[Out-of-school children (%) - primary]],MATCH(MAX(IF(Table45[[#All],[Country]]=B3448,Table45[[#All],[Year]],0)),IF(Table45[[#All],[Country]]=B3448,Table45[[#All],[Year]],"")))*100)</f>
        <v/>
      </c>
      <c r="M3448" s="4">
        <f t="shared" si="113"/>
        <v>6.7982500000000003</v>
      </c>
    </row>
    <row r="3449" spans="1:13" ht="20.399999999999999" x14ac:dyDescent="0.25">
      <c r="A3449" s="2" t="s">
        <v>198</v>
      </c>
      <c r="B3449" s="2" t="s">
        <v>152</v>
      </c>
      <c r="C3449" s="3">
        <v>6.1240399999999999</v>
      </c>
      <c r="D3449" s="3"/>
      <c r="E3449" s="3"/>
      <c r="F3449" s="3">
        <v>5.5144399999999996</v>
      </c>
      <c r="G3449" s="3">
        <v>4.2259000000000002</v>
      </c>
      <c r="H3449" s="3">
        <v>3.2035</v>
      </c>
      <c r="I3449" s="3"/>
      <c r="J3449" s="3">
        <f t="shared" si="112"/>
        <v>3.2035</v>
      </c>
      <c r="K3449" s="3" t="str">
        <f t="array" ref="K3449">INDEX($J$3:$J$4464,MATCH(B3449&amp;"Rate of out-of-school children of primary school age, male (household survey data) (%)",$B$3:$B$4464&amp;$A$3:$A$4464,0))</f>
        <v/>
      </c>
      <c r="L3449" s="3" t="str">
        <f t="array" ref="L3449">IF(ISERROR(INDEX(Table45[[#All],[Out-of-school children (%) - primary]],MATCH(MAX(IF(Table45[[#All],[Country]]=B3449,Table45[[#All],[Year]],0)),IF(Table45[[#All],[Country]]=B3449,Table45[[#All],[Year]],"")))),"",INDEX(Table45[[#All],[Out-of-school children (%) - primary]],MATCH(MAX(IF(Table45[[#All],[Country]]=B3449,Table45[[#All],[Year]],0)),IF(Table45[[#All],[Country]]=B3449,Table45[[#All],[Year]],"")))*100)</f>
        <v/>
      </c>
      <c r="M3449" s="3">
        <f t="shared" si="113"/>
        <v>3.2035</v>
      </c>
    </row>
    <row r="3450" spans="1:13" ht="20.399999999999999" x14ac:dyDescent="0.25">
      <c r="A3450" s="2" t="s">
        <v>198</v>
      </c>
      <c r="B3450" s="2" t="s">
        <v>153</v>
      </c>
      <c r="C3450" s="4">
        <v>9.7746899999999997</v>
      </c>
      <c r="D3450" s="4">
        <v>9.7089700000000008</v>
      </c>
      <c r="E3450" s="4">
        <v>7.7210299999999998</v>
      </c>
      <c r="F3450" s="4">
        <v>2.69503</v>
      </c>
      <c r="G3450" s="4">
        <v>2.0534599999999998</v>
      </c>
      <c r="H3450" s="4">
        <v>3.0379499999999999</v>
      </c>
      <c r="I3450" s="4"/>
      <c r="J3450" s="4">
        <f t="shared" si="112"/>
        <v>3.0379499999999999</v>
      </c>
      <c r="K3450" s="4" t="str">
        <f t="array" ref="K3450">INDEX($J$3:$J$4464,MATCH(B3450&amp;"Rate of out-of-school children of primary school age, male (household survey data) (%)",$B$3:$B$4464&amp;$A$3:$A$4464,0))</f>
        <v/>
      </c>
      <c r="L3450" s="4" t="str">
        <f t="array" ref="L3450">IF(ISERROR(INDEX(Table45[[#All],[Out-of-school children (%) - primary]],MATCH(MAX(IF(Table45[[#All],[Country]]=B3450,Table45[[#All],[Year]],0)),IF(Table45[[#All],[Country]]=B3450,Table45[[#All],[Year]],"")))),"",INDEX(Table45[[#All],[Out-of-school children (%) - primary]],MATCH(MAX(IF(Table45[[#All],[Country]]=B3450,Table45[[#All],[Year]],0)),IF(Table45[[#All],[Country]]=B3450,Table45[[#All],[Year]],"")))*100)</f>
        <v/>
      </c>
      <c r="M3450" s="4">
        <f t="shared" si="113"/>
        <v>3.0379499999999999</v>
      </c>
    </row>
    <row r="3451" spans="1:13" ht="20.399999999999999" x14ac:dyDescent="0.25">
      <c r="A3451" s="2" t="s">
        <v>198</v>
      </c>
      <c r="B3451" s="2" t="s">
        <v>154</v>
      </c>
      <c r="C3451" s="3">
        <v>31.6646</v>
      </c>
      <c r="D3451" s="3">
        <v>31.6846</v>
      </c>
      <c r="E3451" s="3">
        <v>29.539619999999999</v>
      </c>
      <c r="F3451" s="3">
        <v>30.7544</v>
      </c>
      <c r="G3451" s="3">
        <v>30.152149999999999</v>
      </c>
      <c r="H3451" s="3">
        <v>30.32104</v>
      </c>
      <c r="I3451" s="3"/>
      <c r="J3451" s="3">
        <f t="shared" si="112"/>
        <v>30.32104</v>
      </c>
      <c r="K3451" s="3">
        <f t="array" ref="K3451">INDEX($J$3:$J$4464,MATCH(B3451&amp;"Rate of out-of-school children of primary school age, male (household survey data) (%)",$B$3:$B$4464&amp;$A$3:$A$4464,0))</f>
        <v>40.118899999999996</v>
      </c>
      <c r="L3451" s="3">
        <f t="array" ref="L3451">IF(ISERROR(INDEX(Table45[[#All],[Out-of-school children (%) - primary]],MATCH(MAX(IF(Table45[[#All],[Country]]=B3451,Table45[[#All],[Year]],0)),IF(Table45[[#All],[Country]]=B3451,Table45[[#All],[Year]],"")))),"",INDEX(Table45[[#All],[Out-of-school children (%) - primary]],MATCH(MAX(IF(Table45[[#All],[Country]]=B3451,Table45[[#All],[Year]],0)),IF(Table45[[#All],[Country]]=B3451,Table45[[#All],[Year]],"")))*100)</f>
        <v>37.209809999999997</v>
      </c>
      <c r="M3451" s="3">
        <f t="shared" si="113"/>
        <v>30.32104</v>
      </c>
    </row>
    <row r="3452" spans="1:13" ht="20.399999999999999" x14ac:dyDescent="0.25">
      <c r="A3452" s="2" t="s">
        <v>198</v>
      </c>
      <c r="B3452" s="2" t="s">
        <v>155</v>
      </c>
      <c r="C3452" s="4">
        <v>5.3103699999999998</v>
      </c>
      <c r="D3452" s="4">
        <v>3.00014</v>
      </c>
      <c r="E3452" s="4">
        <v>4.0234199999999998</v>
      </c>
      <c r="F3452" s="4">
        <v>3.9882599999999999</v>
      </c>
      <c r="G3452" s="4">
        <v>1.6754500000000001</v>
      </c>
      <c r="H3452" s="4">
        <v>0.88536000000000004</v>
      </c>
      <c r="I3452" s="4"/>
      <c r="J3452" s="4">
        <f t="shared" si="112"/>
        <v>0.88536000000000004</v>
      </c>
      <c r="K3452" s="4">
        <f t="array" ref="K3452">INDEX($J$3:$J$4464,MATCH(B3452&amp;"Rate of out-of-school children of primary school age, male (household survey data) (%)",$B$3:$B$4464&amp;$A$3:$A$4464,0))</f>
        <v>2.7109899999999998</v>
      </c>
      <c r="L3452" s="4">
        <f t="array" ref="L3452">IF(ISERROR(INDEX(Table45[[#All],[Out-of-school children (%) - primary]],MATCH(MAX(IF(Table45[[#All],[Country]]=B3452,Table45[[#All],[Year]],0)),IF(Table45[[#All],[Country]]=B3452,Table45[[#All],[Year]],"")))),"",INDEX(Table45[[#All],[Out-of-school children (%) - primary]],MATCH(MAX(IF(Table45[[#All],[Country]]=B3452,Table45[[#All],[Year]],0)),IF(Table45[[#All],[Country]]=B3452,Table45[[#All],[Year]],"")))*100)</f>
        <v>0.88117999999999996</v>
      </c>
      <c r="M3452" s="4">
        <f t="shared" si="113"/>
        <v>0.88536000000000004</v>
      </c>
    </row>
    <row r="3453" spans="1:13" ht="20.399999999999999" x14ac:dyDescent="0.25">
      <c r="A3453" s="2" t="s">
        <v>198</v>
      </c>
      <c r="B3453" s="2" t="s">
        <v>156</v>
      </c>
      <c r="C3453" s="3"/>
      <c r="D3453" s="3"/>
      <c r="E3453" s="3"/>
      <c r="F3453" s="3">
        <v>5.4589699999999999</v>
      </c>
      <c r="G3453" s="3">
        <v>5.8725199999999997</v>
      </c>
      <c r="H3453" s="3">
        <v>5.4931000000000001</v>
      </c>
      <c r="I3453" s="3"/>
      <c r="J3453" s="3">
        <f t="shared" si="112"/>
        <v>5.4931000000000001</v>
      </c>
      <c r="K3453" s="3" t="str">
        <f t="array" ref="K3453">INDEX($J$3:$J$4464,MATCH(B3453&amp;"Rate of out-of-school children of primary school age, male (household survey data) (%)",$B$3:$B$4464&amp;$A$3:$A$4464,0))</f>
        <v/>
      </c>
      <c r="L3453" s="3" t="str">
        <f t="array" ref="L3453">IF(ISERROR(INDEX(Table45[[#All],[Out-of-school children (%) - primary]],MATCH(MAX(IF(Table45[[#All],[Country]]=B3453,Table45[[#All],[Year]],0)),IF(Table45[[#All],[Country]]=B3453,Table45[[#All],[Year]],"")))),"",INDEX(Table45[[#All],[Out-of-school children (%) - primary]],MATCH(MAX(IF(Table45[[#All],[Country]]=B3453,Table45[[#All],[Year]],0)),IF(Table45[[#All],[Country]]=B3453,Table45[[#All],[Year]],"")))*100)</f>
        <v/>
      </c>
      <c r="M3453" s="3">
        <f t="shared" si="113"/>
        <v>5.4931000000000001</v>
      </c>
    </row>
    <row r="3454" spans="1:13" ht="20.399999999999999" x14ac:dyDescent="0.25">
      <c r="A3454" s="2" t="s">
        <v>198</v>
      </c>
      <c r="B3454" s="2" t="s">
        <v>157</v>
      </c>
      <c r="C3454" s="4"/>
      <c r="D3454" s="4"/>
      <c r="E3454" s="4">
        <v>2.5000000000000001E-2</v>
      </c>
      <c r="F3454" s="4"/>
      <c r="G3454" s="4"/>
      <c r="H3454" s="4">
        <v>0.56537999999999999</v>
      </c>
      <c r="I3454" s="4"/>
      <c r="J3454" s="4">
        <f t="shared" si="112"/>
        <v>0.56537999999999999</v>
      </c>
      <c r="K3454" s="4">
        <f t="array" ref="K3454">INDEX($J$3:$J$4464,MATCH(B3454&amp;"Rate of out-of-school children of primary school age, male (household survey data) (%)",$B$3:$B$4464&amp;$A$3:$A$4464,0))</f>
        <v>26.20757</v>
      </c>
      <c r="L3454" s="4">
        <f t="array" ref="L3454">IF(ISERROR(INDEX(Table45[[#All],[Out-of-school children (%) - primary]],MATCH(MAX(IF(Table45[[#All],[Country]]=B3454,Table45[[#All],[Year]],0)),IF(Table45[[#All],[Country]]=B3454,Table45[[#All],[Year]],"")))),"",INDEX(Table45[[#All],[Out-of-school children (%) - primary]],MATCH(MAX(IF(Table45[[#All],[Country]]=B3454,Table45[[#All],[Year]],0)),IF(Table45[[#All],[Country]]=B3454,Table45[[#All],[Year]],"")))*100)</f>
        <v>26.289770000000001</v>
      </c>
      <c r="M3454" s="4">
        <f t="shared" si="113"/>
        <v>0.56537999999999999</v>
      </c>
    </row>
    <row r="3455" spans="1:13" ht="20.399999999999999" x14ac:dyDescent="0.25">
      <c r="A3455" s="2" t="s">
        <v>198</v>
      </c>
      <c r="B3455" s="2" t="s">
        <v>158</v>
      </c>
      <c r="C3455" s="3"/>
      <c r="D3455" s="3"/>
      <c r="E3455" s="3"/>
      <c r="F3455" s="3"/>
      <c r="G3455" s="3"/>
      <c r="H3455" s="3"/>
      <c r="I3455" s="3"/>
      <c r="J3455" s="3" t="str">
        <f t="shared" si="112"/>
        <v/>
      </c>
      <c r="K3455" s="3" t="str">
        <f t="array" ref="K3455">INDEX($J$3:$J$4464,MATCH(B3455&amp;"Rate of out-of-school children of primary school age, male (household survey data) (%)",$B$3:$B$4464&amp;$A$3:$A$4464,0))</f>
        <v/>
      </c>
      <c r="L3455" s="3" t="str">
        <f t="array" ref="L3455">IF(ISERROR(INDEX(Table45[[#All],[Out-of-school children (%) - primary]],MATCH(MAX(IF(Table45[[#All],[Country]]=B3455,Table45[[#All],[Year]],0)),IF(Table45[[#All],[Country]]=B3455,Table45[[#All],[Year]],"")))),"",INDEX(Table45[[#All],[Out-of-school children (%) - primary]],MATCH(MAX(IF(Table45[[#All],[Country]]=B3455,Table45[[#All],[Year]],0)),IF(Table45[[#All],[Country]]=B3455,Table45[[#All],[Year]],"")))*100)</f>
        <v/>
      </c>
      <c r="M3455" s="3" t="str">
        <f t="shared" si="113"/>
        <v/>
      </c>
    </row>
    <row r="3456" spans="1:13" ht="20.399999999999999" x14ac:dyDescent="0.25">
      <c r="A3456" s="2" t="s">
        <v>198</v>
      </c>
      <c r="B3456" s="2" t="s">
        <v>159</v>
      </c>
      <c r="C3456" s="4"/>
      <c r="D3456" s="4"/>
      <c r="E3456" s="4"/>
      <c r="F3456" s="4"/>
      <c r="G3456" s="4"/>
      <c r="H3456" s="4"/>
      <c r="I3456" s="4"/>
      <c r="J3456" s="4" t="str">
        <f t="shared" si="112"/>
        <v/>
      </c>
      <c r="K3456" s="4" t="str">
        <f t="array" ref="K3456">INDEX($J$3:$J$4464,MATCH(B3456&amp;"Rate of out-of-school children of primary school age, male (household survey data) (%)",$B$3:$B$4464&amp;$A$3:$A$4464,0))</f>
        <v/>
      </c>
      <c r="L3456" s="4" t="str">
        <f t="array" ref="L3456">IF(ISBLANK(INDEX(Table45[[#All],[Out-of-school children (%) - primary]],MATCH(MAX(IF(Table45[[#All],[Country]]=B3456,Table45[[#All],[Year]],0)),IF(Table45[[#All],[Country]]=B3456,Table45[[#All],[Year]],"")))),"",INDEX(Table45[[#All],[Out-of-school children (%) - primary]],MATCH(MAX(IF(Table45[[#All],[Country]]=B3456,Table45[[#All],[Year]],0)),IF(Table45[[#All],[Country]]=B3456,Table45[[#All],[Year]],"")))*100)</f>
        <v/>
      </c>
      <c r="M3456" s="4" t="str">
        <f t="shared" si="113"/>
        <v/>
      </c>
    </row>
    <row r="3457" spans="1:13" ht="20.399999999999999" x14ac:dyDescent="0.25">
      <c r="A3457" s="2" t="s">
        <v>198</v>
      </c>
      <c r="B3457" s="2" t="s">
        <v>160</v>
      </c>
      <c r="C3457" s="3">
        <v>2.6496300000000002</v>
      </c>
      <c r="D3457" s="3">
        <v>3.1365599999999998</v>
      </c>
      <c r="E3457" s="3">
        <v>2.6890499999999999</v>
      </c>
      <c r="F3457" s="3">
        <v>3.0413399999999999</v>
      </c>
      <c r="G3457" s="3">
        <v>2.6918700000000002</v>
      </c>
      <c r="H3457" s="3"/>
      <c r="I3457" s="3"/>
      <c r="J3457" s="3">
        <f t="shared" si="112"/>
        <v>2.6918700000000002</v>
      </c>
      <c r="K3457" s="3" t="str">
        <f t="array" ref="K3457">INDEX($J$3:$J$4464,MATCH(B3457&amp;"Rate of out-of-school children of primary school age, male (household survey data) (%)",$B$3:$B$4464&amp;$A$3:$A$4464,0))</f>
        <v/>
      </c>
      <c r="L3457" s="3" t="str">
        <f t="array" ref="L3457">IF(ISBLANK(INDEX(Table45[[#All],[Out-of-school children (%) - primary]],MATCH(MAX(IF(Table45[[#All],[Country]]=B3457,Table45[[#All],[Year]],0)),IF(Table45[[#All],[Country]]=B3457,Table45[[#All],[Year]],"")))),"",INDEX(Table45[[#All],[Out-of-school children (%) - primary]],MATCH(MAX(IF(Table45[[#All],[Country]]=B3457,Table45[[#All],[Year]],0)),IF(Table45[[#All],[Country]]=B3457,Table45[[#All],[Year]],"")))*100)</f>
        <v/>
      </c>
      <c r="M3457" s="3">
        <f t="shared" si="113"/>
        <v>2.6918700000000002</v>
      </c>
    </row>
    <row r="3458" spans="1:13" ht="20.399999999999999" x14ac:dyDescent="0.25">
      <c r="A3458" s="2" t="s">
        <v>198</v>
      </c>
      <c r="B3458" s="2" t="s">
        <v>161</v>
      </c>
      <c r="C3458" s="4"/>
      <c r="D3458" s="4"/>
      <c r="E3458" s="4"/>
      <c r="F3458" s="4">
        <v>29.633970000000001</v>
      </c>
      <c r="G3458" s="4">
        <v>29.548680000000001</v>
      </c>
      <c r="H3458" s="4">
        <v>29.554369999999999</v>
      </c>
      <c r="I3458" s="4"/>
      <c r="J3458" s="4">
        <f t="shared" si="112"/>
        <v>29.554369999999999</v>
      </c>
      <c r="K3458" s="4" t="str">
        <f t="array" ref="K3458">INDEX($J$3:$J$4464,MATCH(B3458&amp;"Rate of out-of-school children of primary school age, male (household survey data) (%)",$B$3:$B$4464&amp;$A$3:$A$4464,0))</f>
        <v/>
      </c>
      <c r="L3458" s="4" t="str">
        <f t="array" ref="L3458">IF(ISERROR(INDEX(Table45[[#All],[Out-of-school children (%) - primary]],MATCH(MAX(IF(Table45[[#All],[Country]]=B3458,Table45[[#All],[Year]],0)),IF(Table45[[#All],[Country]]=B3458,Table45[[#All],[Year]],"")))),"",INDEX(Table45[[#All],[Out-of-school children (%) - primary]],MATCH(MAX(IF(Table45[[#All],[Country]]=B3458,Table45[[#All],[Year]],0)),IF(Table45[[#All],[Country]]=B3458,Table45[[#All],[Year]],"")))*100)</f>
        <v/>
      </c>
      <c r="M3458" s="4">
        <f t="shared" si="113"/>
        <v>29.554369999999999</v>
      </c>
    </row>
    <row r="3459" spans="1:13" ht="20.399999999999999" x14ac:dyDescent="0.25">
      <c r="A3459" s="2" t="s">
        <v>198</v>
      </c>
      <c r="B3459" s="2" t="s">
        <v>162</v>
      </c>
      <c r="C3459" s="3"/>
      <c r="D3459" s="3"/>
      <c r="E3459" s="3"/>
      <c r="F3459" s="3"/>
      <c r="G3459" s="3"/>
      <c r="H3459" s="3"/>
      <c r="I3459" s="3"/>
      <c r="J3459" s="3" t="str">
        <f t="shared" si="112"/>
        <v/>
      </c>
      <c r="K3459" s="3" t="str">
        <f t="array" ref="K3459">INDEX($J$3:$J$4464,MATCH(B3459&amp;"Rate of out-of-school children of primary school age, male (household survey data) (%)",$B$3:$B$4464&amp;$A$3:$A$4464,0))</f>
        <v/>
      </c>
      <c r="L3459" s="3" t="str">
        <f t="array" ref="L3459">IF(ISERROR(INDEX(Table45[[#All],[Out-of-school children (%) - primary]],MATCH(MAX(IF(Table45[[#All],[Country]]=B3459,Table45[[#All],[Year]],0)),IF(Table45[[#All],[Country]]=B3459,Table45[[#All],[Year]],"")))),"",INDEX(Table45[[#All],[Out-of-school children (%) - primary]],MATCH(MAX(IF(Table45[[#All],[Country]]=B3459,Table45[[#All],[Year]],0)),IF(Table45[[#All],[Country]]=B3459,Table45[[#All],[Year]],"")))*100)</f>
        <v/>
      </c>
      <c r="M3459" s="3" t="str">
        <f t="shared" si="113"/>
        <v/>
      </c>
    </row>
    <row r="3460" spans="1:13" ht="20.399999999999999" x14ac:dyDescent="0.25">
      <c r="A3460" s="2" t="s">
        <v>198</v>
      </c>
      <c r="B3460" s="2" t="s">
        <v>163</v>
      </c>
      <c r="C3460" s="4"/>
      <c r="D3460" s="4"/>
      <c r="E3460" s="4"/>
      <c r="F3460" s="4"/>
      <c r="G3460" s="4"/>
      <c r="H3460" s="4"/>
      <c r="I3460" s="4"/>
      <c r="J3460" s="4" t="str">
        <f t="shared" si="112"/>
        <v/>
      </c>
      <c r="K3460" s="4" t="str">
        <f t="array" ref="K3460">INDEX($J$3:$J$4464,MATCH(B3460&amp;"Rate of out-of-school children of primary school age, male (household survey data) (%)",$B$3:$B$4464&amp;$A$3:$A$4464,0))</f>
        <v/>
      </c>
      <c r="L3460" s="4">
        <f t="array" ref="L3460">IF(ISERROR(INDEX(Table45[[#All],[Out-of-school children (%) - primary]],MATCH(MAX(IF(Table45[[#All],[Country]]=B3460,Table45[[#All],[Year]],0)),IF(Table45[[#All],[Country]]=B3460,Table45[[#All],[Year]],"")))),"",INDEX(Table45[[#All],[Out-of-school children (%) - primary]],MATCH(MAX(IF(Table45[[#All],[Country]]=B3460,Table45[[#All],[Year]],0)),IF(Table45[[#All],[Country]]=B3460,Table45[[#All],[Year]],"")))*100)</f>
        <v>0.85258</v>
      </c>
      <c r="M3460" s="4">
        <f t="shared" si="113"/>
        <v>0.85258</v>
      </c>
    </row>
    <row r="3461" spans="1:13" ht="20.399999999999999" x14ac:dyDescent="0.25">
      <c r="A3461" s="2" t="s">
        <v>198</v>
      </c>
      <c r="B3461" s="2" t="s">
        <v>164</v>
      </c>
      <c r="C3461" s="3"/>
      <c r="D3461" s="3">
        <v>52.598140000000001</v>
      </c>
      <c r="E3461" s="3"/>
      <c r="F3461" s="3"/>
      <c r="G3461" s="3"/>
      <c r="H3461" s="3">
        <v>64.891729999999995</v>
      </c>
      <c r="I3461" s="3"/>
      <c r="J3461" s="3">
        <f t="shared" si="112"/>
        <v>64.891729999999995</v>
      </c>
      <c r="K3461" s="3">
        <f t="array" ref="K3461">INDEX($J$3:$J$4464,MATCH(B3461&amp;"Rate of out-of-school children of primary school age, male (household survey data) (%)",$B$3:$B$4464&amp;$A$3:$A$4464,0))</f>
        <v>74.972809999999996</v>
      </c>
      <c r="L3461" s="3">
        <f t="array" ref="L3461">IF(ISERROR(INDEX(Table45[[#All],[Out-of-school children (%) - primary]],MATCH(MAX(IF(Table45[[#All],[Country]]=B3461,Table45[[#All],[Year]],0)),IF(Table45[[#All],[Country]]=B3461,Table45[[#All],[Year]],"")))),"",INDEX(Table45[[#All],[Out-of-school children (%) - primary]],MATCH(MAX(IF(Table45[[#All],[Country]]=B3461,Table45[[#All],[Year]],0)),IF(Table45[[#All],[Country]]=B3461,Table45[[#All],[Year]],"")))*100)</f>
        <v>70.970280000000002</v>
      </c>
      <c r="M3461" s="3">
        <f t="shared" si="113"/>
        <v>64.891729999999995</v>
      </c>
    </row>
    <row r="3462" spans="1:13" ht="20.399999999999999" x14ac:dyDescent="0.25">
      <c r="A3462" s="2" t="s">
        <v>198</v>
      </c>
      <c r="B3462" s="2" t="s">
        <v>165</v>
      </c>
      <c r="C3462" s="4">
        <v>0.61040000000000005</v>
      </c>
      <c r="D3462" s="4">
        <v>0.48058000000000001</v>
      </c>
      <c r="E3462" s="4">
        <v>0.50327999999999995</v>
      </c>
      <c r="F3462" s="4">
        <v>0.69911000000000001</v>
      </c>
      <c r="G3462" s="4">
        <v>1.17913</v>
      </c>
      <c r="H3462" s="4">
        <v>0.64507000000000003</v>
      </c>
      <c r="I3462" s="4"/>
      <c r="J3462" s="4">
        <f t="shared" si="112"/>
        <v>0.64507000000000003</v>
      </c>
      <c r="K3462" s="4" t="str">
        <f t="array" ref="K3462">INDEX($J$3:$J$4464,MATCH(B3462&amp;"Rate of out-of-school children of primary school age, male (household survey data) (%)",$B$3:$B$4464&amp;$A$3:$A$4464,0))</f>
        <v/>
      </c>
      <c r="L3462" s="4" t="str">
        <f t="array" ref="L3462">IF(ISBLANK(INDEX(Table45[[#All],[Out-of-school children (%) - primary]],MATCH(MAX(IF(Table45[[#All],[Country]]=B3462,Table45[[#All],[Year]],0)),IF(Table45[[#All],[Country]]=B3462,Table45[[#All],[Year]],"")))),"",INDEX(Table45[[#All],[Out-of-school children (%) - primary]],MATCH(MAX(IF(Table45[[#All],[Country]]=B3462,Table45[[#All],[Year]],0)),IF(Table45[[#All],[Country]]=B3462,Table45[[#All],[Year]],"")))*100)</f>
        <v/>
      </c>
      <c r="M3462" s="4">
        <f t="shared" si="113"/>
        <v>0.64507000000000003</v>
      </c>
    </row>
    <row r="3463" spans="1:13" ht="20.399999999999999" x14ac:dyDescent="0.25">
      <c r="A3463" s="2" t="s">
        <v>198</v>
      </c>
      <c r="B3463" s="2" t="s">
        <v>166</v>
      </c>
      <c r="C3463" s="3">
        <v>4.1399699999999999</v>
      </c>
      <c r="D3463" s="3">
        <v>3.8201100000000001</v>
      </c>
      <c r="E3463" s="3">
        <v>3.64086</v>
      </c>
      <c r="F3463" s="3">
        <v>2.5138199999999999</v>
      </c>
      <c r="G3463" s="3">
        <v>1.7908200000000001</v>
      </c>
      <c r="H3463" s="3"/>
      <c r="I3463" s="3"/>
      <c r="J3463" s="3">
        <f t="shared" si="112"/>
        <v>1.7908200000000001</v>
      </c>
      <c r="K3463" s="3" t="str">
        <f t="array" ref="K3463">INDEX($J$3:$J$4464,MATCH(B3463&amp;"Rate of out-of-school children of primary school age, male (household survey data) (%)",$B$3:$B$4464&amp;$A$3:$A$4464,0))</f>
        <v/>
      </c>
      <c r="L3463" s="3" t="str">
        <f t="array" ref="L3463">IF(ISERROR(INDEX(Table45[[#All],[Out-of-school children (%) - primary]],MATCH(MAX(IF(Table45[[#All],[Country]]=B3463,Table45[[#All],[Year]],0)),IF(Table45[[#All],[Country]]=B3463,Table45[[#All],[Year]],"")))),"",INDEX(Table45[[#All],[Out-of-school children (%) - primary]],MATCH(MAX(IF(Table45[[#All],[Country]]=B3463,Table45[[#All],[Year]],0)),IF(Table45[[#All],[Country]]=B3463,Table45[[#All],[Year]],"")))*100)</f>
        <v/>
      </c>
      <c r="M3463" s="3">
        <f t="shared" si="113"/>
        <v>1.7908200000000001</v>
      </c>
    </row>
    <row r="3464" spans="1:13" ht="20.399999999999999" x14ac:dyDescent="0.25">
      <c r="A3464" s="2" t="s">
        <v>198</v>
      </c>
      <c r="B3464" s="2" t="s">
        <v>167</v>
      </c>
      <c r="C3464" s="4"/>
      <c r="D3464" s="4">
        <v>39.477460000000001</v>
      </c>
      <c r="E3464" s="4">
        <v>46.526539999999997</v>
      </c>
      <c r="F3464" s="4"/>
      <c r="G3464" s="4"/>
      <c r="H3464" s="4"/>
      <c r="I3464" s="4"/>
      <c r="J3464" s="4">
        <f t="shared" si="112"/>
        <v>46.526539999999997</v>
      </c>
      <c r="K3464" s="4">
        <f t="array" ref="K3464">INDEX($J$3:$J$4464,MATCH(B3464&amp;"Rate of out-of-school children of primary school age, male (household survey data) (%)",$B$3:$B$4464&amp;$A$3:$A$4464,0))</f>
        <v>30.328669999999999</v>
      </c>
      <c r="L3464" s="4">
        <f t="array" ref="L3464">IF(ISERROR(INDEX(Table45[[#All],[Out-of-school children (%) - primary]],MATCH(MAX(IF(Table45[[#All],[Country]]=B3464,Table45[[#All],[Year]],0)),IF(Table45[[#All],[Country]]=B3464,Table45[[#All],[Year]],"")))),"",INDEX(Table45[[#All],[Out-of-school children (%) - primary]],MATCH(MAX(IF(Table45[[#All],[Country]]=B3464,Table45[[#All],[Year]],0)),IF(Table45[[#All],[Country]]=B3464,Table45[[#All],[Year]],"")))*100)</f>
        <v>21.43375</v>
      </c>
      <c r="M3464" s="4">
        <f t="shared" si="113"/>
        <v>46.526539999999997</v>
      </c>
    </row>
    <row r="3465" spans="1:13" ht="20.399999999999999" x14ac:dyDescent="0.25">
      <c r="A3465" s="2" t="s">
        <v>198</v>
      </c>
      <c r="B3465" s="2" t="s">
        <v>168</v>
      </c>
      <c r="C3465" s="3">
        <v>6.56975</v>
      </c>
      <c r="D3465" s="3">
        <v>8.0325699999999998</v>
      </c>
      <c r="E3465" s="3">
        <v>6.7201599999999999</v>
      </c>
      <c r="F3465" s="3">
        <v>6.7245799999999996</v>
      </c>
      <c r="G3465" s="3">
        <v>7.9561099999999998</v>
      </c>
      <c r="H3465" s="3">
        <v>5.7700699999999996</v>
      </c>
      <c r="I3465" s="3"/>
      <c r="J3465" s="3">
        <f t="shared" si="112"/>
        <v>5.7700699999999996</v>
      </c>
      <c r="K3465" s="3">
        <f t="array" ref="K3465">INDEX($J$3:$J$4464,MATCH(B3465&amp;"Rate of out-of-school children of primary school age, male (household survey data) (%)",$B$3:$B$4464&amp;$A$3:$A$4464,0))</f>
        <v>4.3608599999999997</v>
      </c>
      <c r="L3465" s="3">
        <f t="array" ref="L3465">IF(ISERROR(INDEX(Table45[[#All],[Out-of-school children (%) - primary]],MATCH(MAX(IF(Table45[[#All],[Country]]=B3465,Table45[[#All],[Year]],0)),IF(Table45[[#All],[Country]]=B3465,Table45[[#All],[Year]],"")))),"",INDEX(Table45[[#All],[Out-of-school children (%) - primary]],MATCH(MAX(IF(Table45[[#All],[Country]]=B3465,Table45[[#All],[Year]],0)),IF(Table45[[#All],[Country]]=B3465,Table45[[#All],[Year]],"")))*100)</f>
        <v>2.2869799999999998</v>
      </c>
      <c r="M3465" s="3">
        <f t="shared" si="113"/>
        <v>5.7700699999999996</v>
      </c>
    </row>
    <row r="3466" spans="1:13" ht="20.399999999999999" x14ac:dyDescent="0.25">
      <c r="A3466" s="2" t="s">
        <v>198</v>
      </c>
      <c r="B3466" s="2" t="s">
        <v>169</v>
      </c>
      <c r="C3466" s="4">
        <v>18.46359</v>
      </c>
      <c r="D3466" s="4">
        <v>15.18234</v>
      </c>
      <c r="E3466" s="4">
        <v>17.347059999999999</v>
      </c>
      <c r="F3466" s="4">
        <v>21.19905</v>
      </c>
      <c r="G3466" s="4">
        <v>20.118549999999999</v>
      </c>
      <c r="H3466" s="4"/>
      <c r="I3466" s="4"/>
      <c r="J3466" s="4">
        <f t="shared" si="112"/>
        <v>20.118549999999999</v>
      </c>
      <c r="K3466" s="4">
        <f t="array" ref="K3466">INDEX($J$3:$J$4464,MATCH(B3466&amp;"Rate of out-of-school children of primary school age, male (household survey data) (%)",$B$3:$B$4464&amp;$A$3:$A$4464,0))</f>
        <v>3.6894100000000001</v>
      </c>
      <c r="L3466" s="4">
        <f t="array" ref="L3466">IF(ISERROR(INDEX(Table45[[#All],[Out-of-school children (%) - primary]],MATCH(MAX(IF(Table45[[#All],[Country]]=B3466,Table45[[#All],[Year]],0)),IF(Table45[[#All],[Country]]=B3466,Table45[[#All],[Year]],"")))),"",INDEX(Table45[[#All],[Out-of-school children (%) - primary]],MATCH(MAX(IF(Table45[[#All],[Country]]=B3466,Table45[[#All],[Year]],0)),IF(Table45[[#All],[Country]]=B3466,Table45[[#All],[Year]],"")))*100)</f>
        <v>2.10561</v>
      </c>
      <c r="M3466" s="4">
        <f t="shared" si="113"/>
        <v>20.118549999999999</v>
      </c>
    </row>
    <row r="3467" spans="1:13" ht="20.399999999999999" x14ac:dyDescent="0.25">
      <c r="A3467" s="2" t="s">
        <v>198</v>
      </c>
      <c r="B3467" s="2" t="s">
        <v>170</v>
      </c>
      <c r="C3467" s="3">
        <v>0.30293999999999999</v>
      </c>
      <c r="D3467" s="3">
        <v>0.29537999999999998</v>
      </c>
      <c r="E3467" s="3">
        <v>0.30669000000000002</v>
      </c>
      <c r="F3467" s="3">
        <v>0.38806000000000002</v>
      </c>
      <c r="G3467" s="3">
        <v>0.39272000000000001</v>
      </c>
      <c r="H3467" s="3">
        <v>0.40794000000000002</v>
      </c>
      <c r="I3467" s="3"/>
      <c r="J3467" s="3">
        <f t="shared" si="112"/>
        <v>0.40794000000000002</v>
      </c>
      <c r="K3467" s="3" t="str">
        <f t="array" ref="K3467">INDEX($J$3:$J$4464,MATCH(B3467&amp;"Rate of out-of-school children of primary school age, male (household survey data) (%)",$B$3:$B$4464&amp;$A$3:$A$4464,0))</f>
        <v/>
      </c>
      <c r="L3467" s="3" t="str">
        <f t="array" ref="L3467">IF(ISBLANK(INDEX(Table45[[#All],[Out-of-school children (%) - primary]],MATCH(MAX(IF(Table45[[#All],[Country]]=B3467,Table45[[#All],[Year]],0)),IF(Table45[[#All],[Country]]=B3467,Table45[[#All],[Year]],"")))),"",INDEX(Table45[[#All],[Out-of-school children (%) - primary]],MATCH(MAX(IF(Table45[[#All],[Country]]=B3467,Table45[[#All],[Year]],0)),IF(Table45[[#All],[Country]]=B3467,Table45[[#All],[Year]],"")))*100)</f>
        <v/>
      </c>
      <c r="M3467" s="3">
        <f t="shared" si="113"/>
        <v>0.40794000000000002</v>
      </c>
    </row>
    <row r="3468" spans="1:13" ht="20.399999999999999" x14ac:dyDescent="0.25">
      <c r="A3468" s="2" t="s">
        <v>198</v>
      </c>
      <c r="B3468" s="2" t="s">
        <v>171</v>
      </c>
      <c r="C3468" s="4">
        <v>1.0977600000000001</v>
      </c>
      <c r="D3468" s="4">
        <v>1.0068900000000001</v>
      </c>
      <c r="E3468" s="4">
        <v>1.14134</v>
      </c>
      <c r="F3468" s="4">
        <v>0.60331000000000001</v>
      </c>
      <c r="G3468" s="4">
        <v>0.57796999999999998</v>
      </c>
      <c r="H3468" s="4">
        <v>0.59946999999999995</v>
      </c>
      <c r="I3468" s="4"/>
      <c r="J3468" s="4">
        <f t="shared" si="112"/>
        <v>0.59946999999999995</v>
      </c>
      <c r="K3468" s="4" t="str">
        <f t="array" ref="K3468">INDEX($J$3:$J$4464,MATCH(B3468&amp;"Rate of out-of-school children of primary school age, male (household survey data) (%)",$B$3:$B$4464&amp;$A$3:$A$4464,0))</f>
        <v/>
      </c>
      <c r="L3468" s="4" t="str">
        <f t="array" ref="L3468">IF(ISBLANK(INDEX(Table45[[#All],[Out-of-school children (%) - primary]],MATCH(MAX(IF(Table45[[#All],[Country]]=B3468,Table45[[#All],[Year]],0)),IF(Table45[[#All],[Country]]=B3468,Table45[[#All],[Year]],"")))),"",INDEX(Table45[[#All],[Out-of-school children (%) - primary]],MATCH(MAX(IF(Table45[[#All],[Country]]=B3468,Table45[[#All],[Year]],0)),IF(Table45[[#All],[Country]]=B3468,Table45[[#All],[Year]],"")))*100)</f>
        <v/>
      </c>
      <c r="M3468" s="4">
        <f t="shared" si="113"/>
        <v>0.59946999999999995</v>
      </c>
    </row>
    <row r="3469" spans="1:13" ht="20.399999999999999" x14ac:dyDescent="0.25">
      <c r="A3469" s="2" t="s">
        <v>198</v>
      </c>
      <c r="B3469" s="2" t="s">
        <v>172</v>
      </c>
      <c r="C3469" s="3"/>
      <c r="D3469" s="3"/>
      <c r="E3469" s="3"/>
      <c r="F3469" s="3">
        <v>28.43413</v>
      </c>
      <c r="G3469" s="3"/>
      <c r="H3469" s="3"/>
      <c r="I3469" s="3"/>
      <c r="J3469" s="3">
        <f t="shared" si="112"/>
        <v>28.43413</v>
      </c>
      <c r="K3469" s="3" t="str">
        <f t="array" ref="K3469">INDEX($J$3:$J$4464,MATCH(B3469&amp;"Rate of out-of-school children of primary school age, male (household survey data) (%)",$B$3:$B$4464&amp;$A$3:$A$4464,0))</f>
        <v/>
      </c>
      <c r="L3469" s="3" t="str">
        <f t="array" ref="L3469">IF(ISERROR(INDEX(Table45[[#All],[Out-of-school children (%) - primary]],MATCH(MAX(IF(Table45[[#All],[Country]]=B3469,Table45[[#All],[Year]],0)),IF(Table45[[#All],[Country]]=B3469,Table45[[#All],[Year]],"")))),"",INDEX(Table45[[#All],[Out-of-school children (%) - primary]],MATCH(MAX(IF(Table45[[#All],[Country]]=B3469,Table45[[#All],[Year]],0)),IF(Table45[[#All],[Country]]=B3469,Table45[[#All],[Year]],"")))*100)</f>
        <v/>
      </c>
      <c r="M3469" s="3">
        <f t="shared" si="113"/>
        <v>28.43413</v>
      </c>
    </row>
    <row r="3470" spans="1:13" ht="20.399999999999999" x14ac:dyDescent="0.25">
      <c r="A3470" s="2" t="s">
        <v>198</v>
      </c>
      <c r="B3470" s="2" t="s">
        <v>173</v>
      </c>
      <c r="C3470" s="4">
        <v>0.51488</v>
      </c>
      <c r="D3470" s="4">
        <v>0.48662</v>
      </c>
      <c r="E3470" s="4">
        <v>0.62797000000000003</v>
      </c>
      <c r="F3470" s="4">
        <v>1.1439299999999999</v>
      </c>
      <c r="G3470" s="4">
        <v>2.6116899999999998</v>
      </c>
      <c r="H3470" s="4">
        <v>2.0882999999999998</v>
      </c>
      <c r="I3470" s="4">
        <v>1.7802100000000001</v>
      </c>
      <c r="J3470" s="4">
        <f t="shared" si="112"/>
        <v>1.7802100000000001</v>
      </c>
      <c r="K3470" s="4">
        <f t="array" ref="K3470">INDEX($J$3:$J$4464,MATCH(B3470&amp;"Rate of out-of-school children of primary school age, male (household survey data) (%)",$B$3:$B$4464&amp;$A$3:$A$4464,0))</f>
        <v>15.136609999999999</v>
      </c>
      <c r="L3470" s="4">
        <f t="array" ref="L3470">IF(ISERROR(INDEX(Table45[[#All],[Out-of-school children (%) - primary]],MATCH(MAX(IF(Table45[[#All],[Country]]=B3470,Table45[[#All],[Year]],0)),IF(Table45[[#All],[Country]]=B3470,Table45[[#All],[Year]],"")))),"",INDEX(Table45[[#All],[Out-of-school children (%) - primary]],MATCH(MAX(IF(Table45[[#All],[Country]]=B3470,Table45[[#All],[Year]],0)),IF(Table45[[#All],[Country]]=B3470,Table45[[#All],[Year]],"")))*100)</f>
        <v>2.07036</v>
      </c>
      <c r="M3470" s="4">
        <f t="shared" si="113"/>
        <v>1.7802100000000001</v>
      </c>
    </row>
    <row r="3471" spans="1:13" ht="20.399999999999999" x14ac:dyDescent="0.25">
      <c r="A3471" s="2" t="s">
        <v>198</v>
      </c>
      <c r="B3471" s="2" t="s">
        <v>174</v>
      </c>
      <c r="C3471" s="3"/>
      <c r="D3471" s="3"/>
      <c r="E3471" s="3"/>
      <c r="F3471" s="3"/>
      <c r="G3471" s="3">
        <v>7.1878500000000001</v>
      </c>
      <c r="H3471" s="3">
        <v>5.9918800000000001</v>
      </c>
      <c r="I3471" s="3"/>
      <c r="J3471" s="3">
        <f t="shared" si="112"/>
        <v>5.9918800000000001</v>
      </c>
      <c r="K3471" s="3">
        <f t="array" ref="K3471">INDEX($J$3:$J$4464,MATCH(B3471&amp;"Rate of out-of-school children of primary school age, male (household survey data) (%)",$B$3:$B$4464&amp;$A$3:$A$4464,0))</f>
        <v>1.36877</v>
      </c>
      <c r="L3471" s="3" t="str">
        <f t="array" ref="L3471">IF(ISERROR(INDEX(Table45[[#All],[Out-of-school children (%) - primary]],MATCH(MAX(IF(Table45[[#All],[Country]]=B3471,Table45[[#All],[Year]],0)),IF(Table45[[#All],[Country]]=B3471,Table45[[#All],[Year]],"")))),"",INDEX(Table45[[#All],[Out-of-school children (%) - primary]],MATCH(MAX(IF(Table45[[#All],[Country]]=B3471,Table45[[#All],[Year]],0)),IF(Table45[[#All],[Country]]=B3471,Table45[[#All],[Year]],"")))*100)</f>
        <v/>
      </c>
      <c r="M3471" s="3">
        <f t="shared" si="113"/>
        <v>5.9918800000000001</v>
      </c>
    </row>
    <row r="3472" spans="1:13" ht="20.399999999999999" x14ac:dyDescent="0.25">
      <c r="A3472" s="2" t="s">
        <v>211</v>
      </c>
      <c r="B3472" s="2" t="s">
        <v>187</v>
      </c>
      <c r="C3472" s="4"/>
      <c r="D3472" s="4"/>
      <c r="E3472" s="4"/>
      <c r="F3472" s="4"/>
      <c r="G3472" s="4"/>
      <c r="H3472" s="4"/>
      <c r="I3472" s="4"/>
      <c r="J3472" s="4" t="str">
        <f t="shared" si="112"/>
        <v/>
      </c>
      <c r="K3472" s="4"/>
      <c r="L3472" s="4">
        <f t="array" ref="L3472">(IF(ISERROR(INDEX(Table34[Upper secondary completion rate (%)],MATCH(MAX(IF(Table34[Country]=B3472,Table34[Year],0)),IF(Table34[Country]=B3472,Table34[Year],"")))),"",INDEX(Table34[Upper secondary completion rate (%)],MATCH(MAX(IF(Table34[Country]=B3472,Table34[Year],0)),IF(Table34[Country]=B3472,Table34[Year],"")))*100))</f>
        <v>94.00461</v>
      </c>
      <c r="M3472" s="4">
        <f t="shared" si="113"/>
        <v>94.00461</v>
      </c>
    </row>
    <row r="3473" spans="1:13" ht="20.399999999999999" x14ac:dyDescent="0.25">
      <c r="A3473" s="2" t="s">
        <v>198</v>
      </c>
      <c r="B3473" s="2" t="s">
        <v>176</v>
      </c>
      <c r="C3473" s="3">
        <v>3.1466699999999999</v>
      </c>
      <c r="D3473" s="3">
        <v>0.39651999999999998</v>
      </c>
      <c r="E3473" s="3">
        <v>2.4362499999999998</v>
      </c>
      <c r="F3473" s="3">
        <v>2.1593100000000001</v>
      </c>
      <c r="G3473" s="3">
        <v>3.6882199999999998</v>
      </c>
      <c r="H3473" s="3">
        <v>4.9874400000000003</v>
      </c>
      <c r="I3473" s="3"/>
      <c r="J3473" s="3">
        <f t="shared" si="112"/>
        <v>4.9874400000000003</v>
      </c>
      <c r="K3473" s="3" t="str">
        <f t="array" ref="K3473">INDEX($J$3:$J$4464,MATCH(B3473&amp;"Rate of out-of-school children of primary school age, male (household survey data) (%)",$B$3:$B$4464&amp;$A$3:$A$4464,0))</f>
        <v/>
      </c>
      <c r="L3473" s="3" t="str">
        <f t="array" ref="L3473">IF(ISERROR(INDEX(Table45[[#All],[Out-of-school children (%) - primary]],MATCH(MAX(IF(Table45[[#All],[Country]]=B3473,Table45[[#All],[Year]],0)),IF(Table45[[#All],[Country]]=B3473,Table45[[#All],[Year]],"")))),"",INDEX(Table45[[#All],[Out-of-school children (%) - primary]],MATCH(MAX(IF(Table45[[#All],[Country]]=B3473,Table45[[#All],[Year]],0)),IF(Table45[[#All],[Country]]=B3473,Table45[[#All],[Year]],"")))*100)</f>
        <v/>
      </c>
      <c r="M3473" s="3">
        <f t="shared" si="113"/>
        <v>4.9874400000000003</v>
      </c>
    </row>
    <row r="3474" spans="1:13" ht="20.399999999999999" x14ac:dyDescent="0.25">
      <c r="A3474" s="2" t="s">
        <v>198</v>
      </c>
      <c r="B3474" s="2" t="s">
        <v>177</v>
      </c>
      <c r="C3474" s="4"/>
      <c r="D3474" s="4"/>
      <c r="E3474" s="4"/>
      <c r="F3474" s="4"/>
      <c r="G3474" s="4">
        <v>3.7523900000000001</v>
      </c>
      <c r="H3474" s="4"/>
      <c r="I3474" s="4"/>
      <c r="J3474" s="4">
        <f t="shared" si="112"/>
        <v>3.7523900000000001</v>
      </c>
      <c r="K3474" s="4">
        <f t="array" ref="K3474">INDEX($J$3:$J$4464,MATCH(B3474&amp;"Rate of out-of-school children of primary school age, male (household survey data) (%)",$B$3:$B$4464&amp;$A$3:$A$4464,0))</f>
        <v>10.109680000000001</v>
      </c>
      <c r="L3474" s="4">
        <f t="array" ref="L3474">IF(ISERROR(INDEX(Table45[[#All],[Out-of-school children (%) - primary]],MATCH(MAX(IF(Table45[[#All],[Country]]=B3474,Table45[[#All],[Year]],0)),IF(Table45[[#All],[Country]]=B3474,Table45[[#All],[Year]],"")))),"",INDEX(Table45[[#All],[Out-of-school children (%) - primary]],MATCH(MAX(IF(Table45[[#All],[Country]]=B3474,Table45[[#All],[Year]],0)),IF(Table45[[#All],[Country]]=B3474,Table45[[#All],[Year]],"")))*100)</f>
        <v>10.069980000000001</v>
      </c>
      <c r="M3474" s="4">
        <f t="shared" si="113"/>
        <v>3.7523900000000001</v>
      </c>
    </row>
    <row r="3475" spans="1:13" ht="20.399999999999999" x14ac:dyDescent="0.25">
      <c r="A3475" s="2" t="s">
        <v>198</v>
      </c>
      <c r="B3475" s="2" t="s">
        <v>178</v>
      </c>
      <c r="C3475" s="3"/>
      <c r="D3475" s="3"/>
      <c r="E3475" s="3"/>
      <c r="F3475" s="3">
        <v>5.1791400000000003</v>
      </c>
      <c r="G3475" s="3"/>
      <c r="H3475" s="3"/>
      <c r="I3475" s="3"/>
      <c r="J3475" s="3">
        <f t="shared" si="112"/>
        <v>5.1791400000000003</v>
      </c>
      <c r="K3475" s="3" t="str">
        <f t="array" ref="K3475">INDEX($J$3:$J$4464,MATCH(B3475&amp;"Rate of out-of-school children of primary school age, male (household survey data) (%)",$B$3:$B$4464&amp;$A$3:$A$4464,0))</f>
        <v/>
      </c>
      <c r="L3475" s="3" t="str">
        <f t="array" ref="L3475">IF(ISERROR(INDEX(Table45[[#All],[Out-of-school children (%) - primary]],MATCH(MAX(IF(Table45[[#All],[Country]]=B3475,Table45[[#All],[Year]],0)),IF(Table45[[#All],[Country]]=B3475,Table45[[#All],[Year]],"")))),"",INDEX(Table45[[#All],[Out-of-school children (%) - primary]],MATCH(MAX(IF(Table45[[#All],[Country]]=B3475,Table45[[#All],[Year]],0)),IF(Table45[[#All],[Country]]=B3475,Table45[[#All],[Year]],"")))*100)</f>
        <v/>
      </c>
      <c r="M3475" s="3">
        <f t="shared" si="113"/>
        <v>5.1791400000000003</v>
      </c>
    </row>
    <row r="3476" spans="1:13" ht="20.399999999999999" x14ac:dyDescent="0.25">
      <c r="A3476" s="2" t="s">
        <v>198</v>
      </c>
      <c r="B3476" s="2" t="s">
        <v>179</v>
      </c>
      <c r="C3476" s="4">
        <v>0.94089999999999996</v>
      </c>
      <c r="D3476" s="4"/>
      <c r="E3476" s="4"/>
      <c r="F3476" s="4"/>
      <c r="G3476" s="4"/>
      <c r="H3476" s="4"/>
      <c r="I3476" s="4"/>
      <c r="J3476" s="4">
        <f t="shared" si="112"/>
        <v>0.94089999999999996</v>
      </c>
      <c r="K3476" s="4" t="str">
        <f t="array" ref="K3476">INDEX($J$3:$J$4464,MATCH(B3476&amp;"Rate of out-of-school children of primary school age, male (household survey data) (%)",$B$3:$B$4464&amp;$A$3:$A$4464,0))</f>
        <v/>
      </c>
      <c r="L3476" s="4" t="str">
        <f t="array" ref="L3476">IF(ISERROR(INDEX(Table45[[#All],[Out-of-school children (%) - primary]],MATCH(MAX(IF(Table45[[#All],[Country]]=B3476,Table45[[#All],[Year]],0)),IF(Table45[[#All],[Country]]=B3476,Table45[[#All],[Year]],"")))),"",INDEX(Table45[[#All],[Out-of-school children (%) - primary]],MATCH(MAX(IF(Table45[[#All],[Country]]=B3476,Table45[[#All],[Year]],0)),IF(Table45[[#All],[Country]]=B3476,Table45[[#All],[Year]],"")))*100)</f>
        <v/>
      </c>
      <c r="M3476" s="4">
        <f t="shared" si="113"/>
        <v>0.94089999999999996</v>
      </c>
    </row>
    <row r="3477" spans="1:13" ht="20.399999999999999" x14ac:dyDescent="0.25">
      <c r="A3477" s="2" t="s">
        <v>198</v>
      </c>
      <c r="B3477" s="2" t="s">
        <v>180</v>
      </c>
      <c r="C3477" s="3"/>
      <c r="D3477" s="3"/>
      <c r="E3477" s="3"/>
      <c r="F3477" s="3"/>
      <c r="G3477" s="3"/>
      <c r="H3477" s="3"/>
      <c r="I3477" s="3"/>
      <c r="J3477" s="3" t="str">
        <f t="shared" si="112"/>
        <v/>
      </c>
      <c r="K3477" s="3">
        <f t="array" ref="K3477">INDEX($J$3:$J$4464,MATCH(B3477&amp;"Rate of out-of-school children of primary school age, male (household survey data) (%)",$B$3:$B$4464&amp;$A$3:$A$4464,0))</f>
        <v>1.51816</v>
      </c>
      <c r="L3477" s="3">
        <f t="array" ref="L3477">IF(ISERROR(INDEX(Table45[[#All],[Out-of-school children (%) - primary]],MATCH(MAX(IF(Table45[[#All],[Country]]=B3477,Table45[[#All],[Year]],0)),IF(Table45[[#All],[Country]]=B3477,Table45[[#All],[Year]],"")))),"",INDEX(Table45[[#All],[Out-of-school children (%) - primary]],MATCH(MAX(IF(Table45[[#All],[Country]]=B3477,Table45[[#All],[Year]],0)),IF(Table45[[#All],[Country]]=B3477,Table45[[#All],[Year]],"")))*100)</f>
        <v>0.89773000000000003</v>
      </c>
      <c r="M3477" s="3">
        <f t="shared" si="113"/>
        <v>1.51816</v>
      </c>
    </row>
    <row r="3478" spans="1:13" ht="20.399999999999999" x14ac:dyDescent="0.25">
      <c r="A3478" s="2" t="s">
        <v>198</v>
      </c>
      <c r="B3478" s="2" t="s">
        <v>181</v>
      </c>
      <c r="C3478" s="4">
        <v>2.98292</v>
      </c>
      <c r="D3478" s="4">
        <v>4.0032399999999999</v>
      </c>
      <c r="E3478" s="4">
        <v>5.6570200000000002</v>
      </c>
      <c r="F3478" s="4">
        <v>6.2629299999999999</v>
      </c>
      <c r="G3478" s="4">
        <v>5.2203900000000001</v>
      </c>
      <c r="H3478" s="4">
        <v>5.3362800000000004</v>
      </c>
      <c r="I3478" s="4"/>
      <c r="J3478" s="4">
        <f t="shared" si="112"/>
        <v>5.3362800000000004</v>
      </c>
      <c r="K3478" s="4" t="str">
        <f t="array" ref="K3478">INDEX($J$3:$J$4464,MATCH(B3478&amp;"Rate of out-of-school children of primary school age, male (household survey data) (%)",$B$3:$B$4464&amp;$A$3:$A$4464,0))</f>
        <v/>
      </c>
      <c r="L3478" s="4" t="str">
        <f t="array" ref="L3478">IF(ISERROR(INDEX(Table45[[#All],[Out-of-school children (%) - primary]],MATCH(MAX(IF(Table45[[#All],[Country]]=B3478,Table45[[#All],[Year]],0)),IF(Table45[[#All],[Country]]=B3478,Table45[[#All],[Year]],"")))),"",INDEX(Table45[[#All],[Out-of-school children (%) - primary]],MATCH(MAX(IF(Table45[[#All],[Country]]=B3478,Table45[[#All],[Year]],0)),IF(Table45[[#All],[Country]]=B3478,Table45[[#All],[Year]],"")))*100)</f>
        <v/>
      </c>
      <c r="M3478" s="4">
        <f t="shared" si="113"/>
        <v>5.3362800000000004</v>
      </c>
    </row>
    <row r="3479" spans="1:13" ht="20.399999999999999" x14ac:dyDescent="0.25">
      <c r="A3479" s="2" t="s">
        <v>198</v>
      </c>
      <c r="B3479" s="2" t="s">
        <v>182</v>
      </c>
      <c r="C3479" s="3"/>
      <c r="D3479" s="3"/>
      <c r="E3479" s="3"/>
      <c r="F3479" s="3"/>
      <c r="G3479" s="3"/>
      <c r="H3479" s="3"/>
      <c r="I3479" s="3"/>
      <c r="J3479" s="3" t="str">
        <f t="shared" si="112"/>
        <v/>
      </c>
      <c r="K3479" s="3" t="str">
        <f t="array" ref="K3479">INDEX($J$3:$J$4464,MATCH(B3479&amp;"Rate of out-of-school children of primary school age, male (household survey data) (%)",$B$3:$B$4464&amp;$A$3:$A$4464,0))</f>
        <v/>
      </c>
      <c r="L3479" s="3" t="str">
        <f t="array" ref="L3479">IF(ISERROR(INDEX(Table45[[#All],[Out-of-school children (%) - primary]],MATCH(MAX(IF(Table45[[#All],[Country]]=B3479,Table45[[#All],[Year]],0)),IF(Table45[[#All],[Country]]=B3479,Table45[[#All],[Year]],"")))),"",INDEX(Table45[[#All],[Out-of-school children (%) - primary]],MATCH(MAX(IF(Table45[[#All],[Country]]=B3479,Table45[[#All],[Year]],0)),IF(Table45[[#All],[Country]]=B3479,Table45[[#All],[Year]],"")))*100)</f>
        <v/>
      </c>
      <c r="M3479" s="3" t="str">
        <f t="shared" si="113"/>
        <v/>
      </c>
    </row>
    <row r="3480" spans="1:13" ht="20.399999999999999" x14ac:dyDescent="0.25">
      <c r="A3480" s="2" t="s">
        <v>198</v>
      </c>
      <c r="B3480" s="2" t="s">
        <v>183</v>
      </c>
      <c r="C3480" s="4"/>
      <c r="D3480" s="4"/>
      <c r="E3480" s="4"/>
      <c r="F3480" s="4"/>
      <c r="G3480" s="4">
        <v>5.3908399999999999</v>
      </c>
      <c r="H3480" s="4"/>
      <c r="I3480" s="4"/>
      <c r="J3480" s="4">
        <f t="shared" si="112"/>
        <v>5.3908399999999999</v>
      </c>
      <c r="K3480" s="4" t="str">
        <f t="array" ref="K3480">INDEX($J$3:$J$4464,MATCH(B3480&amp;"Rate of out-of-school children of primary school age, male (household survey data) (%)",$B$3:$B$4464&amp;$A$3:$A$4464,0))</f>
        <v/>
      </c>
      <c r="L3480" s="4" t="str">
        <f t="array" ref="L3480">IF(ISERROR(INDEX(Table45[[#All],[Out-of-school children (%) - primary]],MATCH(MAX(IF(Table45[[#All],[Country]]=B3480,Table45[[#All],[Year]],0)),IF(Table45[[#All],[Country]]=B3480,Table45[[#All],[Year]],"")))),"",INDEX(Table45[[#All],[Out-of-school children (%) - primary]],MATCH(MAX(IF(Table45[[#All],[Country]]=B3480,Table45[[#All],[Year]],0)),IF(Table45[[#All],[Country]]=B3480,Table45[[#All],[Year]],"")))*100)</f>
        <v/>
      </c>
      <c r="M3480" s="4">
        <f t="shared" si="113"/>
        <v>5.3908399999999999</v>
      </c>
    </row>
    <row r="3481" spans="1:13" ht="20.399999999999999" x14ac:dyDescent="0.25">
      <c r="A3481" s="2" t="s">
        <v>198</v>
      </c>
      <c r="B3481" s="2" t="s">
        <v>184</v>
      </c>
      <c r="C3481" s="3">
        <v>10.994999999999999</v>
      </c>
      <c r="D3481" s="3">
        <v>8.1343899999999998</v>
      </c>
      <c r="E3481" s="3"/>
      <c r="F3481" s="3">
        <v>7.6586499999999997</v>
      </c>
      <c r="G3481" s="3"/>
      <c r="H3481" s="3"/>
      <c r="I3481" s="3"/>
      <c r="J3481" s="3">
        <f t="shared" si="112"/>
        <v>7.6586499999999997</v>
      </c>
      <c r="K3481" s="3">
        <f t="array" ref="K3481">INDEX($J$3:$J$4464,MATCH(B3481&amp;"Rate of out-of-school children of primary school age, male (household survey data) (%)",$B$3:$B$4464&amp;$A$3:$A$4464,0))</f>
        <v>11.213950000000001</v>
      </c>
      <c r="L3481" s="3">
        <f t="array" ref="L3481">IF(ISERROR(INDEX(Table45[[#All],[Out-of-school children (%) - primary]],MATCH(MAX(IF(Table45[[#All],[Country]]=B3481,Table45[[#All],[Year]],0)),IF(Table45[[#All],[Country]]=B3481,Table45[[#All],[Year]],"")))),"",INDEX(Table45[[#All],[Out-of-school children (%) - primary]],MATCH(MAX(IF(Table45[[#All],[Country]]=B3481,Table45[[#All],[Year]],0)),IF(Table45[[#All],[Country]]=B3481,Table45[[#All],[Year]],"")))*100)</f>
        <v>6.8404499999999997</v>
      </c>
      <c r="M3481" s="3">
        <f t="shared" si="113"/>
        <v>7.6586499999999997</v>
      </c>
    </row>
    <row r="3482" spans="1:13" ht="20.399999999999999" x14ac:dyDescent="0.25">
      <c r="A3482" s="2" t="s">
        <v>198</v>
      </c>
      <c r="B3482" s="2" t="s">
        <v>185</v>
      </c>
      <c r="C3482" s="4">
        <v>5.9111599999999997</v>
      </c>
      <c r="D3482" s="4">
        <v>2.1631100000000001</v>
      </c>
      <c r="E3482" s="4"/>
      <c r="F3482" s="4"/>
      <c r="G3482" s="4">
        <v>4.4877799999999999</v>
      </c>
      <c r="H3482" s="4"/>
      <c r="I3482" s="4"/>
      <c r="J3482" s="4">
        <f t="shared" si="112"/>
        <v>4.4877799999999999</v>
      </c>
      <c r="K3482" s="4" t="str">
        <f t="array" ref="K3482">INDEX($J$3:$J$4464,MATCH(B3482&amp;"Rate of out-of-school children of primary school age, male (household survey data) (%)",$B$3:$B$4464&amp;$A$3:$A$4464,0))</f>
        <v/>
      </c>
      <c r="L3482" s="4">
        <f t="array" ref="L3482">IF(ISERROR(INDEX(Table45[[#All],[Out-of-school children (%) - primary]],MATCH(MAX(IF(Table45[[#All],[Country]]=B3482,Table45[[#All],[Year]],0)),IF(Table45[[#All],[Country]]=B3482,Table45[[#All],[Year]],"")))),"",INDEX(Table45[[#All],[Out-of-school children (%) - primary]],MATCH(MAX(IF(Table45[[#All],[Country]]=B3482,Table45[[#All],[Year]],0)),IF(Table45[[#All],[Country]]=B3482,Table45[[#All],[Year]],"")))*100)</f>
        <v>2.2081</v>
      </c>
      <c r="M3482" s="4">
        <f t="shared" si="113"/>
        <v>4.4877799999999999</v>
      </c>
    </row>
    <row r="3483" spans="1:13" ht="20.399999999999999" x14ac:dyDescent="0.25">
      <c r="A3483" s="2" t="s">
        <v>198</v>
      </c>
      <c r="B3483" s="2" t="s">
        <v>186</v>
      </c>
      <c r="C3483" s="3">
        <v>8.6016399999999997</v>
      </c>
      <c r="D3483" s="3">
        <v>8.0585299999999993</v>
      </c>
      <c r="E3483" s="3">
        <v>6.5905699999999996</v>
      </c>
      <c r="F3483" s="3">
        <v>6.3958599999999999</v>
      </c>
      <c r="G3483" s="3">
        <v>3.9919099999999998</v>
      </c>
      <c r="H3483" s="3">
        <v>3.8082400000000001</v>
      </c>
      <c r="I3483" s="3"/>
      <c r="J3483" s="3">
        <f t="shared" si="112"/>
        <v>3.8082400000000001</v>
      </c>
      <c r="K3483" s="3" t="str">
        <f t="array" ref="K3483">INDEX($J$3:$J$4464,MATCH(B3483&amp;"Rate of out-of-school children of primary school age, male (household survey data) (%)",$B$3:$B$4464&amp;$A$3:$A$4464,0))</f>
        <v/>
      </c>
      <c r="L3483" s="3" t="str">
        <f t="array" ref="L3483">IF(ISERROR(INDEX(Table45[[#All],[Out-of-school children (%) - primary]],MATCH(MAX(IF(Table45[[#All],[Country]]=B3483,Table45[[#All],[Year]],0)),IF(Table45[[#All],[Country]]=B3483,Table45[[#All],[Year]],"")))),"",INDEX(Table45[[#All],[Out-of-school children (%) - primary]],MATCH(MAX(IF(Table45[[#All],[Country]]=B3483,Table45[[#All],[Year]],0)),IF(Table45[[#All],[Country]]=B3483,Table45[[#All],[Year]],"")))*100)</f>
        <v/>
      </c>
      <c r="M3483" s="3">
        <f t="shared" si="113"/>
        <v>3.8082400000000001</v>
      </c>
    </row>
    <row r="3484" spans="1:13" ht="20.399999999999999" x14ac:dyDescent="0.25">
      <c r="A3484" s="2" t="s">
        <v>212</v>
      </c>
      <c r="B3484" s="2" t="s">
        <v>187</v>
      </c>
      <c r="C3484" s="4"/>
      <c r="D3484" s="4"/>
      <c r="E3484" s="4"/>
      <c r="F3484" s="4"/>
      <c r="G3484" s="4"/>
      <c r="H3484" s="4"/>
      <c r="I3484" s="4"/>
      <c r="J3484" s="4" t="str">
        <f t="shared" si="112"/>
        <v/>
      </c>
      <c r="K3484" s="4"/>
      <c r="L3484" s="4">
        <f t="array" ref="L3484">(IF(ISERROR(INDEX(Table45[[#All],[Upper secondary completion rate (%)]],MATCH(MAX(IF(Table45[[#All],[Country]]=B3484,Table45[[#All],[Year]],0)),IF(Table45[[#All],[Country]]=B3484,Table45[[#All],[Year]],"")))),"",INDEX(Table45[[#All],[Upper secondary completion rate (%)]],MATCH(MAX(IF(Table45[[#All],[Country]]=B3484,Table45[[#All],[Year]],0)),IF(Table45[[#All],[Country]]=B3484,Table45[[#All],[Year]],"")))*100))</f>
        <v>89.833179999999999</v>
      </c>
      <c r="M3484" s="4">
        <f t="shared" si="113"/>
        <v>89.833179999999999</v>
      </c>
    </row>
    <row r="3485" spans="1:13" ht="20.399999999999999" x14ac:dyDescent="0.25">
      <c r="A3485" s="2" t="s">
        <v>198</v>
      </c>
      <c r="B3485" s="2" t="s">
        <v>188</v>
      </c>
      <c r="C3485" s="3">
        <v>11.24738</v>
      </c>
      <c r="D3485" s="3"/>
      <c r="E3485" s="3">
        <v>15.49742</v>
      </c>
      <c r="F3485" s="3">
        <v>18.5182</v>
      </c>
      <c r="G3485" s="3">
        <v>20.505189999999999</v>
      </c>
      <c r="H3485" s="3"/>
      <c r="I3485" s="3"/>
      <c r="J3485" s="3">
        <f t="shared" si="112"/>
        <v>20.505189999999999</v>
      </c>
      <c r="K3485" s="3">
        <f t="array" ref="K3485">INDEX($J$3:$J$4464,MATCH(B3485&amp;"Rate of out-of-school children of primary school age, male (household survey data) (%)",$B$3:$B$4464&amp;$A$3:$A$4464,0))</f>
        <v>20.664359999999999</v>
      </c>
      <c r="L3485" s="3">
        <f t="array" ref="L3485">IF(ISERROR(INDEX(Table45[[#All],[Out-of-school children (%) - primary]],MATCH(MAX(IF(Table45[[#All],[Country]]=B3485,Table45[[#All],[Year]],0)),IF(Table45[[#All],[Country]]=B3485,Table45[[#All],[Year]],"")))),"",INDEX(Table45[[#All],[Out-of-school children (%) - primary]],MATCH(MAX(IF(Table45[[#All],[Country]]=B3485,Table45[[#All],[Year]],0)),IF(Table45[[#All],[Country]]=B3485,Table45[[#All],[Year]],"")))*100)</f>
        <v>17.429749999999999</v>
      </c>
      <c r="M3485" s="3">
        <f t="shared" si="113"/>
        <v>20.505189999999999</v>
      </c>
    </row>
    <row r="3486" spans="1:13" ht="20.399999999999999" x14ac:dyDescent="0.25">
      <c r="A3486" s="2" t="s">
        <v>198</v>
      </c>
      <c r="B3486" s="2" t="s">
        <v>189</v>
      </c>
      <c r="C3486" s="4">
        <v>5.53125</v>
      </c>
      <c r="D3486" s="4">
        <v>6.7535100000000003</v>
      </c>
      <c r="E3486" s="4">
        <v>5.8853900000000001</v>
      </c>
      <c r="F3486" s="4">
        <v>6.1663899999999998</v>
      </c>
      <c r="G3486" s="4">
        <v>6.3472099999999996</v>
      </c>
      <c r="H3486" s="4">
        <v>5.8411900000000001</v>
      </c>
      <c r="I3486" s="4"/>
      <c r="J3486" s="4">
        <f t="shared" si="112"/>
        <v>5.8411900000000001</v>
      </c>
      <c r="K3486" s="4" t="str">
        <f t="array" ref="K3486">INDEX($J$3:$J$4464,MATCH(B3486&amp;"Rate of out-of-school children of primary school age, male (household survey data) (%)",$B$3:$B$4464&amp;$A$3:$A$4464,0))</f>
        <v/>
      </c>
      <c r="L3486" s="4" t="str">
        <f t="array" ref="L3486">IF(ISBLANK(INDEX(Table45[[#All],[Out-of-school children (%) - primary]],MATCH(MAX(IF(Table45[[#All],[Country]]=B3486,Table45[[#All],[Year]],0)),IF(Table45[[#All],[Country]]=B3486,Table45[[#All],[Year]],"")))),"",INDEX(Table45[[#All],[Out-of-school children (%) - primary]],MATCH(MAX(IF(Table45[[#All],[Country]]=B3486,Table45[[#All],[Year]],0)),IF(Table45[[#All],[Country]]=B3486,Table45[[#All],[Year]],"")))*100)</f>
        <v/>
      </c>
      <c r="M3486" s="4">
        <f t="shared" si="113"/>
        <v>5.8411900000000001</v>
      </c>
    </row>
    <row r="3487" spans="1:13" ht="20.399999999999999" x14ac:dyDescent="0.25">
      <c r="A3487" s="2" t="s">
        <v>198</v>
      </c>
      <c r="B3487" s="2" t="s">
        <v>190</v>
      </c>
      <c r="C3487" s="3"/>
      <c r="D3487" s="3"/>
      <c r="E3487" s="3"/>
      <c r="F3487" s="3">
        <v>0.41631000000000001</v>
      </c>
      <c r="G3487" s="3">
        <v>5.4516999999999998</v>
      </c>
      <c r="H3487" s="3"/>
      <c r="I3487" s="3"/>
      <c r="J3487" s="3">
        <f t="shared" si="112"/>
        <v>5.4516999999999998</v>
      </c>
      <c r="K3487" s="3">
        <f t="array" ref="K3487">INDEX($J$3:$J$4464,MATCH(B3487&amp;"Rate of out-of-school children of primary school age, male (household survey data) (%)",$B$3:$B$4464&amp;$A$3:$A$4464,0))</f>
        <v>4.5200899999999997</v>
      </c>
      <c r="L3487" s="3">
        <f t="array" ref="L3487">IF(ISERROR(INDEX(Table45[[#All],[Out-of-school children (%) - primary]],MATCH(MAX(IF(Table45[[#All],[Country]]=B3487,Table45[[#All],[Year]],0)),IF(Table45[[#All],[Country]]=B3487,Table45[[#All],[Year]],"")))),"",INDEX(Table45[[#All],[Out-of-school children (%) - primary]],MATCH(MAX(IF(Table45[[#All],[Country]]=B3487,Table45[[#All],[Year]],0)),IF(Table45[[#All],[Country]]=B3487,Table45[[#All],[Year]],"")))*100)</f>
        <v>1.8276000000000001</v>
      </c>
      <c r="M3487" s="3">
        <f t="shared" si="113"/>
        <v>5.4516999999999998</v>
      </c>
    </row>
    <row r="3488" spans="1:13" ht="20.399999999999999" x14ac:dyDescent="0.25">
      <c r="A3488" s="2" t="s">
        <v>198</v>
      </c>
      <c r="B3488" s="2" t="s">
        <v>191</v>
      </c>
      <c r="C3488" s="4">
        <v>4.4659599999999999</v>
      </c>
      <c r="D3488" s="4">
        <v>3.99146</v>
      </c>
      <c r="E3488" s="4">
        <v>2.8124199999999999</v>
      </c>
      <c r="F3488" s="4">
        <v>2.0003500000000001</v>
      </c>
      <c r="G3488" s="4">
        <v>2.1954899999999999</v>
      </c>
      <c r="H3488" s="4">
        <v>2.1781199999999998</v>
      </c>
      <c r="I3488" s="4">
        <v>1.8144199999999999</v>
      </c>
      <c r="J3488" s="4">
        <f t="shared" si="112"/>
        <v>1.8144199999999999</v>
      </c>
      <c r="K3488" s="4" t="str">
        <f t="array" ref="K3488">INDEX($J$3:$J$4464,MATCH(B3488&amp;"Rate of out-of-school children of primary school age, male (household survey data) (%)",$B$3:$B$4464&amp;$A$3:$A$4464,0))</f>
        <v/>
      </c>
      <c r="L3488" s="4" t="str">
        <f t="array" ref="L3488">IF(ISERROR(INDEX(Table45[[#All],[Out-of-school children (%) - primary]],MATCH(MAX(IF(Table45[[#All],[Country]]=B3488,Table45[[#All],[Year]],0)),IF(Table45[[#All],[Country]]=B3488,Table45[[#All],[Year]],"")))),"",INDEX(Table45[[#All],[Out-of-school children (%) - primary]],MATCH(MAX(IF(Table45[[#All],[Country]]=B3488,Table45[[#All],[Year]],0)),IF(Table45[[#All],[Country]]=B3488,Table45[[#All],[Year]],"")))*100)</f>
        <v/>
      </c>
      <c r="M3488" s="4">
        <f t="shared" si="113"/>
        <v>1.8144199999999999</v>
      </c>
    </row>
    <row r="3489" spans="1:13" ht="20.399999999999999" x14ac:dyDescent="0.25">
      <c r="A3489" s="2" t="s">
        <v>198</v>
      </c>
      <c r="B3489" s="2" t="s">
        <v>192</v>
      </c>
      <c r="C3489" s="3"/>
      <c r="D3489" s="3"/>
      <c r="E3489" s="3"/>
      <c r="F3489" s="3"/>
      <c r="G3489" s="3"/>
      <c r="H3489" s="3">
        <v>14.467320000000001</v>
      </c>
      <c r="I3489" s="3"/>
      <c r="J3489" s="3">
        <f t="shared" si="112"/>
        <v>14.467320000000001</v>
      </c>
      <c r="K3489" s="3" t="str">
        <f t="array" ref="K3489">INDEX($J$3:$J$4464,MATCH(B3489&amp;"Rate of out-of-school children of primary school age, male (household survey data) (%)",$B$3:$B$4464&amp;$A$3:$A$4464,0))</f>
        <v/>
      </c>
      <c r="L3489" s="3" t="str">
        <f t="array" ref="L3489">IF(ISERROR(INDEX(Table45[[#All],[Out-of-school children (%) - primary]],MATCH(MAX(IF(Table45[[#All],[Country]]=B3489,Table45[[#All],[Year]],0)),IF(Table45[[#All],[Country]]=B3489,Table45[[#All],[Year]],"")))),"",INDEX(Table45[[#All],[Out-of-school children (%) - primary]],MATCH(MAX(IF(Table45[[#All],[Country]]=B3489,Table45[[#All],[Year]],0)),IF(Table45[[#All],[Country]]=B3489,Table45[[#All],[Year]],"")))*100)</f>
        <v/>
      </c>
      <c r="M3489" s="3">
        <f t="shared" si="113"/>
        <v>14.467320000000001</v>
      </c>
    </row>
    <row r="3490" spans="1:13" ht="20.399999999999999" x14ac:dyDescent="0.25">
      <c r="A3490" s="2" t="s">
        <v>198</v>
      </c>
      <c r="B3490" s="2" t="s">
        <v>193</v>
      </c>
      <c r="C3490" s="4">
        <v>6.3533400000000002</v>
      </c>
      <c r="D3490" s="4">
        <v>6.3293400000000002</v>
      </c>
      <c r="E3490" s="4">
        <v>4.9683700000000002</v>
      </c>
      <c r="F3490" s="4">
        <v>5.7986899999999997</v>
      </c>
      <c r="G3490" s="4">
        <v>7.1719900000000001</v>
      </c>
      <c r="H3490" s="4">
        <v>7.5661399999999999</v>
      </c>
      <c r="I3490" s="4"/>
      <c r="J3490" s="4">
        <f t="shared" si="112"/>
        <v>7.5661399999999999</v>
      </c>
      <c r="K3490" s="4" t="str">
        <f t="array" ref="K3490">INDEX($J$3:$J$4464,MATCH(B3490&amp;"Rate of out-of-school children of primary school age, male (household survey data) (%)",$B$3:$B$4464&amp;$A$3:$A$4464,0))</f>
        <v/>
      </c>
      <c r="L3490" s="4" t="str">
        <f t="array" ref="L3490">IF(ISERROR(INDEX(Table45[[#All],[Out-of-school children (%) - primary]],MATCH(MAX(IF(Table45[[#All],[Country]]=B3490,Table45[[#All],[Year]],0)),IF(Table45[[#All],[Country]]=B3490,Table45[[#All],[Year]],"")))),"",INDEX(Table45[[#All],[Out-of-school children (%) - primary]],MATCH(MAX(IF(Table45[[#All],[Country]]=B3490,Table45[[#All],[Year]],0)),IF(Table45[[#All],[Country]]=B3490,Table45[[#All],[Year]],"")))*100)</f>
        <v/>
      </c>
      <c r="M3490" s="4">
        <f t="shared" si="113"/>
        <v>7.5661399999999999</v>
      </c>
    </row>
    <row r="3491" spans="1:13" ht="20.399999999999999" x14ac:dyDescent="0.25">
      <c r="A3491" s="2" t="s">
        <v>198</v>
      </c>
      <c r="B3491" s="2" t="s">
        <v>194</v>
      </c>
      <c r="C3491" s="3"/>
      <c r="D3491" s="3"/>
      <c r="E3491" s="3"/>
      <c r="F3491" s="3"/>
      <c r="G3491" s="3"/>
      <c r="H3491" s="3"/>
      <c r="I3491" s="3"/>
      <c r="J3491" s="3" t="str">
        <f t="shared" si="112"/>
        <v/>
      </c>
      <c r="K3491" s="3">
        <f t="array" ref="K3491">INDEX($J$3:$J$4464,MATCH(B3491&amp;"Rate of out-of-school children of primary school age, male (household survey data) (%)",$B$3:$B$4464&amp;$A$3:$A$4464,0))</f>
        <v>1.79664</v>
      </c>
      <c r="L3491" s="3">
        <f t="array" ref="L3491">IF(ISERROR(INDEX(Table45[[#All],[Out-of-school children (%) - primary]],MATCH(MAX(IF(Table45[[#All],[Country]]=B3491,Table45[[#All],[Year]],0)),IF(Table45[[#All],[Country]]=B3491,Table45[[#All],[Year]],"")))),"",INDEX(Table45[[#All],[Out-of-school children (%) - primary]],MATCH(MAX(IF(Table45[[#All],[Country]]=B3491,Table45[[#All],[Year]],0)),IF(Table45[[#All],[Country]]=B3491,Table45[[#All],[Year]],"")))*100)</f>
        <v>1.4640599999999999</v>
      </c>
      <c r="M3491" s="3">
        <f t="shared" si="113"/>
        <v>1.79664</v>
      </c>
    </row>
    <row r="3492" spans="1:13" ht="20.399999999999999" x14ac:dyDescent="0.25">
      <c r="A3492" s="2" t="s">
        <v>198</v>
      </c>
      <c r="B3492" s="2" t="s">
        <v>195</v>
      </c>
      <c r="C3492" s="4">
        <v>10.98236</v>
      </c>
      <c r="D3492" s="4"/>
      <c r="E3492" s="4">
        <v>7.7004799999999998</v>
      </c>
      <c r="F3492" s="4">
        <v>7.8745500000000002</v>
      </c>
      <c r="G3492" s="4"/>
      <c r="H3492" s="4"/>
      <c r="I3492" s="4"/>
      <c r="J3492" s="4">
        <f t="shared" si="112"/>
        <v>7.8745500000000002</v>
      </c>
      <c r="K3492" s="4" t="str">
        <f t="array" ref="K3492">INDEX($J$3:$J$4464,MATCH(B3492&amp;"Rate of out-of-school children of primary school age, male (household survey data) (%)",$B$3:$B$4464&amp;$A$3:$A$4464,0))</f>
        <v/>
      </c>
      <c r="L3492" s="4">
        <f t="array" ref="L3492">IF(ISERROR(INDEX(Table45[[#All],[Out-of-school children (%) - primary]],MATCH(MAX(IF(Table45[[#All],[Country]]=B3492,Table45[[#All],[Year]],0)),IF(Table45[[#All],[Country]]=B3492,Table45[[#All],[Year]],"")))),"",INDEX(Table45[[#All],[Out-of-school children (%) - primary]],MATCH(MAX(IF(Table45[[#All],[Country]]=B3492,Table45[[#All],[Year]],0)),IF(Table45[[#All],[Country]]=B3492,Table45[[#All],[Year]],"")))*100)</f>
        <v>19.043299999999999</v>
      </c>
      <c r="M3492" s="4">
        <f t="shared" si="113"/>
        <v>7.8745500000000002</v>
      </c>
    </row>
    <row r="3493" spans="1:13" ht="20.399999999999999" x14ac:dyDescent="0.25">
      <c r="A3493" s="2" t="s">
        <v>198</v>
      </c>
      <c r="B3493" s="2" t="s">
        <v>196</v>
      </c>
      <c r="C3493" s="3">
        <v>14.662419999999999</v>
      </c>
      <c r="D3493" s="3">
        <v>10.78572</v>
      </c>
      <c r="E3493" s="3">
        <v>9.6882800000000007</v>
      </c>
      <c r="F3493" s="3">
        <v>11.93674</v>
      </c>
      <c r="G3493" s="3"/>
      <c r="H3493" s="3"/>
      <c r="I3493" s="3"/>
      <c r="J3493" s="3">
        <f t="shared" si="112"/>
        <v>11.93674</v>
      </c>
      <c r="K3493" s="3">
        <f t="array" ref="K3493">INDEX($J$3:$J$4464,MATCH(B3493&amp;"Rate of out-of-school children of primary school age, male (household survey data) (%)",$B$3:$B$4464&amp;$A$3:$A$4464,0))</f>
        <v>14.17014</v>
      </c>
      <c r="L3493" s="3">
        <f t="array" ref="L3493">IF(ISERROR(INDEX(Table45[[#All],[Out-of-school children (%) - primary]],MATCH(MAX(IF(Table45[[#All],[Country]]=B3493,Table45[[#All],[Year]],0)),IF(Table45[[#All],[Country]]=B3493,Table45[[#All],[Year]],"")))),"",INDEX(Table45[[#All],[Out-of-school children (%) - primary]],MATCH(MAX(IF(Table45[[#All],[Country]]=B3493,Table45[[#All],[Year]],0)),IF(Table45[[#All],[Country]]=B3493,Table45[[#All],[Year]],"")))*100)</f>
        <v>18.944649999999999</v>
      </c>
      <c r="M3493" s="3">
        <f t="shared" si="113"/>
        <v>11.93674</v>
      </c>
    </row>
    <row r="3494" spans="1:13" ht="20.399999999999999" x14ac:dyDescent="0.25">
      <c r="A3494" s="2" t="s">
        <v>198</v>
      </c>
      <c r="B3494" s="2" t="s">
        <v>197</v>
      </c>
      <c r="C3494" s="4"/>
      <c r="D3494" s="4"/>
      <c r="E3494" s="4">
        <v>11.74544</v>
      </c>
      <c r="F3494" s="4">
        <v>14.39475</v>
      </c>
      <c r="G3494" s="4"/>
      <c r="H3494" s="4"/>
      <c r="I3494" s="4"/>
      <c r="J3494" s="4">
        <f t="shared" si="112"/>
        <v>14.39475</v>
      </c>
      <c r="K3494" s="4">
        <f t="array" ref="K3494">INDEX($J$3:$J$4464,MATCH(B3494&amp;"Rate of out-of-school children of primary school age, male (household survey data) (%)",$B$3:$B$4464&amp;$A$3:$A$4464,0))</f>
        <v>6.40998</v>
      </c>
      <c r="L3494" s="4">
        <f t="array" ref="L3494">IF(ISERROR(INDEX(Table45[[#All],[Out-of-school children (%) - primary]],MATCH(MAX(IF(Table45[[#All],[Country]]=B3494,Table45[[#All],[Year]],0)),IF(Table45[[#All],[Country]]=B3494,Table45[[#All],[Year]],"")))),"",INDEX(Table45[[#All],[Out-of-school children (%) - primary]],MATCH(MAX(IF(Table45[[#All],[Country]]=B3494,Table45[[#All],[Year]],0)),IF(Table45[[#All],[Country]]=B3494,Table45[[#All],[Year]],"")))*100)</f>
        <v>2.39676</v>
      </c>
      <c r="M3494" s="4">
        <f t="shared" si="113"/>
        <v>14.39475</v>
      </c>
    </row>
    <row r="3495" spans="1:13" ht="30.6" x14ac:dyDescent="0.25">
      <c r="A3495" s="2" t="s">
        <v>200</v>
      </c>
      <c r="B3495" s="2" t="s">
        <v>4</v>
      </c>
      <c r="C3495" s="3"/>
      <c r="D3495" s="5">
        <v>34.609720000000003</v>
      </c>
      <c r="E3495" s="3"/>
      <c r="F3495" s="3"/>
      <c r="G3495" s="3"/>
      <c r="H3495" s="3"/>
      <c r="I3495" s="3"/>
      <c r="J3495" s="3">
        <f t="shared" si="112"/>
        <v>34.609720000000003</v>
      </c>
      <c r="K3495" s="3"/>
      <c r="L3495" s="3"/>
      <c r="M3495" s="3">
        <f t="shared" si="113"/>
        <v>34.609720000000003</v>
      </c>
    </row>
    <row r="3496" spans="1:13" ht="30.6" x14ac:dyDescent="0.25">
      <c r="A3496" s="2" t="s">
        <v>200</v>
      </c>
      <c r="B3496" s="2" t="s">
        <v>5</v>
      </c>
      <c r="C3496" s="4"/>
      <c r="D3496" s="4"/>
      <c r="E3496" s="4"/>
      <c r="F3496" s="4"/>
      <c r="G3496" s="4"/>
      <c r="H3496" s="4"/>
      <c r="I3496" s="4"/>
      <c r="J3496" s="4" t="str">
        <f t="shared" si="112"/>
        <v/>
      </c>
      <c r="K3496" s="4"/>
      <c r="L3496" s="4"/>
      <c r="M3496" s="4" t="str">
        <f t="shared" si="113"/>
        <v/>
      </c>
    </row>
    <row r="3497" spans="1:13" ht="30.6" x14ac:dyDescent="0.25">
      <c r="A3497" s="2" t="s">
        <v>200</v>
      </c>
      <c r="B3497" s="2" t="s">
        <v>6</v>
      </c>
      <c r="C3497" s="3"/>
      <c r="D3497" s="3"/>
      <c r="E3497" s="3"/>
      <c r="F3497" s="5">
        <v>2.4831799999999999</v>
      </c>
      <c r="G3497" s="3"/>
      <c r="H3497" s="3"/>
      <c r="I3497" s="3"/>
      <c r="J3497" s="3">
        <f t="shared" si="112"/>
        <v>2.4831799999999999</v>
      </c>
      <c r="K3497" s="3"/>
      <c r="L3497" s="3"/>
      <c r="M3497" s="3">
        <f t="shared" si="113"/>
        <v>2.4831799999999999</v>
      </c>
    </row>
    <row r="3498" spans="1:13" ht="30.6" x14ac:dyDescent="0.25">
      <c r="A3498" s="2" t="s">
        <v>200</v>
      </c>
      <c r="B3498" s="2" t="s">
        <v>7</v>
      </c>
      <c r="C3498" s="4"/>
      <c r="D3498" s="4"/>
      <c r="E3498" s="4"/>
      <c r="F3498" s="4"/>
      <c r="G3498" s="4"/>
      <c r="H3498" s="4"/>
      <c r="I3498" s="4"/>
      <c r="J3498" s="4" t="str">
        <f t="shared" si="112"/>
        <v/>
      </c>
      <c r="K3498" s="4"/>
      <c r="L3498" s="4"/>
      <c r="M3498" s="4" t="str">
        <f t="shared" si="113"/>
        <v/>
      </c>
    </row>
    <row r="3499" spans="1:13" ht="30.6" x14ac:dyDescent="0.25">
      <c r="A3499" s="2" t="s">
        <v>200</v>
      </c>
      <c r="B3499" s="2" t="s">
        <v>8</v>
      </c>
      <c r="C3499" s="3"/>
      <c r="D3499" s="3"/>
      <c r="E3499" s="3"/>
      <c r="F3499" s="3"/>
      <c r="G3499" s="3"/>
      <c r="H3499" s="3"/>
      <c r="I3499" s="3"/>
      <c r="J3499" s="3" t="str">
        <f t="shared" si="112"/>
        <v/>
      </c>
      <c r="K3499" s="3"/>
      <c r="L3499" s="3"/>
      <c r="M3499" s="3" t="str">
        <f t="shared" si="113"/>
        <v/>
      </c>
    </row>
    <row r="3500" spans="1:13" ht="30.6" x14ac:dyDescent="0.25">
      <c r="A3500" s="2" t="s">
        <v>200</v>
      </c>
      <c r="B3500" s="2" t="s">
        <v>9</v>
      </c>
      <c r="C3500" s="4"/>
      <c r="D3500" s="4"/>
      <c r="E3500" s="4"/>
      <c r="F3500" s="4"/>
      <c r="G3500" s="4"/>
      <c r="H3500" s="4"/>
      <c r="I3500" s="4"/>
      <c r="J3500" s="4" t="str">
        <f t="shared" si="112"/>
        <v/>
      </c>
      <c r="K3500" s="4"/>
      <c r="L3500" s="4"/>
      <c r="M3500" s="4" t="str">
        <f t="shared" si="113"/>
        <v/>
      </c>
    </row>
    <row r="3501" spans="1:13" ht="30.6" x14ac:dyDescent="0.25">
      <c r="A3501" s="2" t="s">
        <v>200</v>
      </c>
      <c r="B3501" s="2" t="s">
        <v>10</v>
      </c>
      <c r="C3501" s="3"/>
      <c r="D3501" s="3"/>
      <c r="E3501" s="3"/>
      <c r="F3501" s="3"/>
      <c r="G3501" s="3"/>
      <c r="H3501" s="3"/>
      <c r="I3501" s="3"/>
      <c r="J3501" s="3" t="str">
        <f t="shared" si="112"/>
        <v/>
      </c>
      <c r="K3501" s="3"/>
      <c r="L3501" s="3"/>
      <c r="M3501" s="3" t="str">
        <f t="shared" si="113"/>
        <v/>
      </c>
    </row>
    <row r="3502" spans="1:13" ht="30.6" x14ac:dyDescent="0.25">
      <c r="A3502" s="2" t="s">
        <v>200</v>
      </c>
      <c r="B3502" s="2" t="s">
        <v>11</v>
      </c>
      <c r="C3502" s="4"/>
      <c r="D3502" s="6">
        <v>3.30437</v>
      </c>
      <c r="E3502" s="4"/>
      <c r="F3502" s="4"/>
      <c r="G3502" s="4"/>
      <c r="H3502" s="4"/>
      <c r="I3502" s="4"/>
      <c r="J3502" s="4">
        <f t="shared" si="112"/>
        <v>3.30437</v>
      </c>
      <c r="K3502" s="4"/>
      <c r="L3502" s="4"/>
      <c r="M3502" s="4">
        <f t="shared" si="113"/>
        <v>3.30437</v>
      </c>
    </row>
    <row r="3503" spans="1:13" ht="30.6" x14ac:dyDescent="0.25">
      <c r="A3503" s="2" t="s">
        <v>200</v>
      </c>
      <c r="B3503" s="2" t="s">
        <v>12</v>
      </c>
      <c r="C3503" s="3"/>
      <c r="D3503" s="3"/>
      <c r="E3503" s="3"/>
      <c r="F3503" s="3"/>
      <c r="G3503" s="3"/>
      <c r="H3503" s="3"/>
      <c r="I3503" s="3"/>
      <c r="J3503" s="3" t="str">
        <f t="shared" si="112"/>
        <v/>
      </c>
      <c r="K3503" s="3"/>
      <c r="L3503" s="3"/>
      <c r="M3503" s="3" t="str">
        <f t="shared" si="113"/>
        <v/>
      </c>
    </row>
    <row r="3504" spans="1:13" ht="30.6" x14ac:dyDescent="0.25">
      <c r="A3504" s="2" t="s">
        <v>200</v>
      </c>
      <c r="B3504" s="2" t="s">
        <v>13</v>
      </c>
      <c r="C3504" s="4"/>
      <c r="D3504" s="4"/>
      <c r="E3504" s="4"/>
      <c r="F3504" s="4"/>
      <c r="G3504" s="4"/>
      <c r="H3504" s="4"/>
      <c r="I3504" s="4"/>
      <c r="J3504" s="4" t="str">
        <f t="shared" si="112"/>
        <v/>
      </c>
      <c r="K3504" s="4"/>
      <c r="L3504" s="4"/>
      <c r="M3504" s="4" t="str">
        <f t="shared" si="113"/>
        <v/>
      </c>
    </row>
    <row r="3505" spans="1:13" ht="30.6" x14ac:dyDescent="0.25">
      <c r="A3505" s="2" t="s">
        <v>200</v>
      </c>
      <c r="B3505" s="2" t="s">
        <v>14</v>
      </c>
      <c r="C3505" s="3"/>
      <c r="D3505" s="3"/>
      <c r="E3505" s="3"/>
      <c r="F3505" s="3"/>
      <c r="G3505" s="3"/>
      <c r="H3505" s="3"/>
      <c r="I3505" s="3"/>
      <c r="J3505" s="3" t="str">
        <f t="shared" si="112"/>
        <v/>
      </c>
      <c r="K3505" s="3"/>
      <c r="L3505" s="3"/>
      <c r="M3505" s="3" t="str">
        <f t="shared" si="113"/>
        <v/>
      </c>
    </row>
    <row r="3506" spans="1:13" ht="30.6" x14ac:dyDescent="0.25">
      <c r="A3506" s="2" t="s">
        <v>200</v>
      </c>
      <c r="B3506" s="2" t="s">
        <v>15</v>
      </c>
      <c r="C3506" s="4"/>
      <c r="D3506" s="4"/>
      <c r="E3506" s="4"/>
      <c r="F3506" s="4"/>
      <c r="G3506" s="4"/>
      <c r="H3506" s="4"/>
      <c r="I3506" s="4"/>
      <c r="J3506" s="4" t="str">
        <f t="shared" ref="J3506:J3569" si="114">IFERROR(LOOKUP(2,1/(C3506:I3506&lt;&gt;""),C3506:I3506),"")</f>
        <v/>
      </c>
      <c r="K3506" s="4"/>
      <c r="L3506" s="4"/>
      <c r="M3506" s="4" t="str">
        <f t="shared" ref="M3506:M3569" si="115">IF(ISNUMBER(J3506),J3506,IF(ISNUMBER(K3506),K3506,IF(ISBLANK(L3506),"",L3506)))</f>
        <v/>
      </c>
    </row>
    <row r="3507" spans="1:13" ht="30.6" x14ac:dyDescent="0.25">
      <c r="A3507" s="2" t="s">
        <v>200</v>
      </c>
      <c r="B3507" s="2" t="s">
        <v>16</v>
      </c>
      <c r="C3507" s="3"/>
      <c r="D3507" s="3"/>
      <c r="E3507" s="3"/>
      <c r="F3507" s="3"/>
      <c r="G3507" s="3"/>
      <c r="H3507" s="3"/>
      <c r="I3507" s="3"/>
      <c r="J3507" s="3" t="str">
        <f t="shared" si="114"/>
        <v/>
      </c>
      <c r="K3507" s="3"/>
      <c r="L3507" s="3"/>
      <c r="M3507" s="3" t="str">
        <f t="shared" si="115"/>
        <v/>
      </c>
    </row>
    <row r="3508" spans="1:13" ht="30.6" x14ac:dyDescent="0.25">
      <c r="A3508" s="2" t="s">
        <v>200</v>
      </c>
      <c r="B3508" s="2" t="s">
        <v>17</v>
      </c>
      <c r="C3508" s="4"/>
      <c r="D3508" s="6">
        <v>14.590769999999999</v>
      </c>
      <c r="E3508" s="4"/>
      <c r="F3508" s="4"/>
      <c r="G3508" s="6">
        <v>9.9801199999999994</v>
      </c>
      <c r="H3508" s="4"/>
      <c r="I3508" s="4"/>
      <c r="J3508" s="4">
        <f t="shared" si="114"/>
        <v>9.9801199999999994</v>
      </c>
      <c r="K3508" s="4"/>
      <c r="L3508" s="4"/>
      <c r="M3508" s="4">
        <f t="shared" si="115"/>
        <v>9.9801199999999994</v>
      </c>
    </row>
    <row r="3509" spans="1:13" ht="30.6" x14ac:dyDescent="0.25">
      <c r="A3509" s="2" t="s">
        <v>200</v>
      </c>
      <c r="B3509" s="2" t="s">
        <v>18</v>
      </c>
      <c r="C3509" s="3"/>
      <c r="D3509" s="3"/>
      <c r="E3509" s="5">
        <v>0.37789</v>
      </c>
      <c r="F3509" s="3"/>
      <c r="G3509" s="3"/>
      <c r="H3509" s="3"/>
      <c r="I3509" s="3"/>
      <c r="J3509" s="3">
        <f t="shared" si="114"/>
        <v>0.37789</v>
      </c>
      <c r="K3509" s="3"/>
      <c r="L3509" s="3"/>
      <c r="M3509" s="3">
        <f t="shared" si="115"/>
        <v>0.37789</v>
      </c>
    </row>
    <row r="3510" spans="1:13" ht="30.6" x14ac:dyDescent="0.25">
      <c r="A3510" s="2" t="s">
        <v>200</v>
      </c>
      <c r="B3510" s="2" t="s">
        <v>19</v>
      </c>
      <c r="C3510" s="4"/>
      <c r="D3510" s="4"/>
      <c r="E3510" s="6">
        <v>20.36843</v>
      </c>
      <c r="F3510" s="4"/>
      <c r="G3510" s="4"/>
      <c r="H3510" s="4"/>
      <c r="I3510" s="4"/>
      <c r="J3510" s="4">
        <f t="shared" si="114"/>
        <v>20.36843</v>
      </c>
      <c r="K3510" s="4"/>
      <c r="L3510" s="4"/>
      <c r="M3510" s="4">
        <f t="shared" si="115"/>
        <v>20.36843</v>
      </c>
    </row>
    <row r="3511" spans="1:13" ht="30.6" x14ac:dyDescent="0.25">
      <c r="A3511" s="2" t="s">
        <v>200</v>
      </c>
      <c r="B3511" s="2" t="s">
        <v>20</v>
      </c>
      <c r="C3511" s="3"/>
      <c r="D3511" s="3"/>
      <c r="E3511" s="3"/>
      <c r="F3511" s="3"/>
      <c r="G3511" s="3"/>
      <c r="H3511" s="3"/>
      <c r="I3511" s="3"/>
      <c r="J3511" s="3" t="str">
        <f t="shared" si="114"/>
        <v/>
      </c>
      <c r="K3511" s="3"/>
      <c r="L3511" s="3"/>
      <c r="M3511" s="3" t="str">
        <f t="shared" si="115"/>
        <v/>
      </c>
    </row>
    <row r="3512" spans="1:13" ht="30.6" x14ac:dyDescent="0.25">
      <c r="A3512" s="2" t="s">
        <v>200</v>
      </c>
      <c r="B3512" s="2" t="s">
        <v>21</v>
      </c>
      <c r="C3512" s="4"/>
      <c r="D3512" s="4"/>
      <c r="E3512" s="4"/>
      <c r="F3512" s="4"/>
      <c r="G3512" s="4"/>
      <c r="H3512" s="4"/>
      <c r="I3512" s="4"/>
      <c r="J3512" s="4" t="str">
        <f t="shared" si="114"/>
        <v/>
      </c>
      <c r="K3512" s="4"/>
      <c r="L3512" s="4"/>
      <c r="M3512" s="4" t="str">
        <f t="shared" si="115"/>
        <v/>
      </c>
    </row>
    <row r="3513" spans="1:13" ht="30.6" x14ac:dyDescent="0.25">
      <c r="A3513" s="2" t="s">
        <v>200</v>
      </c>
      <c r="B3513" s="2" t="s">
        <v>22</v>
      </c>
      <c r="C3513" s="3"/>
      <c r="D3513" s="5">
        <v>20.703959999999999</v>
      </c>
      <c r="E3513" s="3"/>
      <c r="F3513" s="3"/>
      <c r="G3513" s="3"/>
      <c r="H3513" s="3"/>
      <c r="I3513" s="3"/>
      <c r="J3513" s="3">
        <f t="shared" si="114"/>
        <v>20.703959999999999</v>
      </c>
      <c r="K3513" s="3"/>
      <c r="L3513" s="3"/>
      <c r="M3513" s="3">
        <f t="shared" si="115"/>
        <v>20.703959999999999</v>
      </c>
    </row>
    <row r="3514" spans="1:13" ht="30.6" x14ac:dyDescent="0.25">
      <c r="A3514" s="2" t="s">
        <v>200</v>
      </c>
      <c r="B3514" s="2" t="s">
        <v>23</v>
      </c>
      <c r="C3514" s="6">
        <v>8.14846</v>
      </c>
      <c r="D3514" s="4"/>
      <c r="E3514" s="4"/>
      <c r="F3514" s="4"/>
      <c r="G3514" s="4"/>
      <c r="H3514" s="4"/>
      <c r="I3514" s="4"/>
      <c r="J3514" s="4">
        <f t="shared" si="114"/>
        <v>8.14846</v>
      </c>
      <c r="K3514" s="4"/>
      <c r="L3514" s="4"/>
      <c r="M3514" s="4">
        <f t="shared" si="115"/>
        <v>8.14846</v>
      </c>
    </row>
    <row r="3515" spans="1:13" ht="30.6" x14ac:dyDescent="0.25">
      <c r="A3515" s="2" t="s">
        <v>200</v>
      </c>
      <c r="B3515" s="2" t="s">
        <v>24</v>
      </c>
      <c r="C3515" s="3"/>
      <c r="D3515" s="3"/>
      <c r="E3515" s="3"/>
      <c r="F3515" s="3"/>
      <c r="G3515" s="3"/>
      <c r="H3515" s="3"/>
      <c r="I3515" s="3"/>
      <c r="J3515" s="3" t="str">
        <f t="shared" si="114"/>
        <v/>
      </c>
      <c r="K3515" s="3"/>
      <c r="L3515" s="3"/>
      <c r="M3515" s="3" t="str">
        <f t="shared" si="115"/>
        <v/>
      </c>
    </row>
    <row r="3516" spans="1:13" ht="30.6" x14ac:dyDescent="0.25">
      <c r="A3516" s="2" t="s">
        <v>200</v>
      </c>
      <c r="B3516" s="2" t="s">
        <v>25</v>
      </c>
      <c r="C3516" s="4"/>
      <c r="D3516" s="4"/>
      <c r="E3516" s="4"/>
      <c r="F3516" s="4"/>
      <c r="G3516" s="4"/>
      <c r="H3516" s="4"/>
      <c r="I3516" s="4"/>
      <c r="J3516" s="4" t="str">
        <f t="shared" si="114"/>
        <v/>
      </c>
      <c r="K3516" s="4"/>
      <c r="L3516" s="4"/>
      <c r="M3516" s="4" t="str">
        <f t="shared" si="115"/>
        <v/>
      </c>
    </row>
    <row r="3517" spans="1:13" ht="30.6" x14ac:dyDescent="0.25">
      <c r="A3517" s="2" t="s">
        <v>200</v>
      </c>
      <c r="B3517" s="2" t="s">
        <v>26</v>
      </c>
      <c r="C3517" s="3"/>
      <c r="D3517" s="3"/>
      <c r="E3517" s="3"/>
      <c r="F3517" s="3"/>
      <c r="G3517" s="3"/>
      <c r="H3517" s="3"/>
      <c r="I3517" s="3"/>
      <c r="J3517" s="3" t="str">
        <f t="shared" si="114"/>
        <v/>
      </c>
      <c r="K3517" s="3"/>
      <c r="L3517" s="3"/>
      <c r="M3517" s="3" t="str">
        <f t="shared" si="115"/>
        <v/>
      </c>
    </row>
    <row r="3518" spans="1:13" ht="30.6" x14ac:dyDescent="0.25">
      <c r="A3518" s="2" t="s">
        <v>200</v>
      </c>
      <c r="B3518" s="2" t="s">
        <v>27</v>
      </c>
      <c r="C3518" s="4"/>
      <c r="D3518" s="4"/>
      <c r="E3518" s="4"/>
      <c r="F3518" s="4"/>
      <c r="G3518" s="4"/>
      <c r="H3518" s="4"/>
      <c r="I3518" s="4"/>
      <c r="J3518" s="4" t="str">
        <f t="shared" si="114"/>
        <v/>
      </c>
      <c r="K3518" s="4"/>
      <c r="L3518" s="4"/>
      <c r="M3518" s="4" t="str">
        <f t="shared" si="115"/>
        <v/>
      </c>
    </row>
    <row r="3519" spans="1:13" ht="30.6" x14ac:dyDescent="0.25">
      <c r="A3519" s="2" t="s">
        <v>200</v>
      </c>
      <c r="B3519" s="2" t="s">
        <v>28</v>
      </c>
      <c r="C3519" s="3"/>
      <c r="D3519" s="3"/>
      <c r="E3519" s="3"/>
      <c r="F3519" s="3"/>
      <c r="G3519" s="3"/>
      <c r="H3519" s="3"/>
      <c r="I3519" s="3"/>
      <c r="J3519" s="3" t="str">
        <f t="shared" si="114"/>
        <v/>
      </c>
      <c r="K3519" s="3"/>
      <c r="L3519" s="3"/>
      <c r="M3519" s="3" t="str">
        <f t="shared" si="115"/>
        <v/>
      </c>
    </row>
    <row r="3520" spans="1:13" ht="30.6" x14ac:dyDescent="0.25">
      <c r="A3520" s="2" t="s">
        <v>200</v>
      </c>
      <c r="B3520" s="2" t="s">
        <v>29</v>
      </c>
      <c r="C3520" s="4"/>
      <c r="D3520" s="4"/>
      <c r="E3520" s="4"/>
      <c r="F3520" s="4"/>
      <c r="G3520" s="4"/>
      <c r="H3520" s="4"/>
      <c r="I3520" s="4"/>
      <c r="J3520" s="4" t="str">
        <f t="shared" si="114"/>
        <v/>
      </c>
      <c r="K3520" s="4"/>
      <c r="L3520" s="4"/>
      <c r="M3520" s="4" t="str">
        <f t="shared" si="115"/>
        <v/>
      </c>
    </row>
    <row r="3521" spans="1:13" ht="30.6" x14ac:dyDescent="0.25">
      <c r="A3521" s="2" t="s">
        <v>200</v>
      </c>
      <c r="B3521" s="2" t="s">
        <v>30</v>
      </c>
      <c r="C3521" s="5">
        <v>46.34695</v>
      </c>
      <c r="D3521" s="3"/>
      <c r="E3521" s="3"/>
      <c r="F3521" s="3"/>
      <c r="G3521" s="3"/>
      <c r="H3521" s="3"/>
      <c r="I3521" s="3"/>
      <c r="J3521" s="3">
        <f t="shared" si="114"/>
        <v>46.34695</v>
      </c>
      <c r="K3521" s="3"/>
      <c r="L3521" s="3"/>
      <c r="M3521" s="3">
        <f t="shared" si="115"/>
        <v>46.34695</v>
      </c>
    </row>
    <row r="3522" spans="1:13" ht="30.6" x14ac:dyDescent="0.25">
      <c r="A3522" s="2" t="s">
        <v>200</v>
      </c>
      <c r="B3522" s="2" t="s">
        <v>31</v>
      </c>
      <c r="C3522" s="6">
        <v>14.83886</v>
      </c>
      <c r="D3522" s="4"/>
      <c r="E3522" s="4"/>
      <c r="F3522" s="4"/>
      <c r="G3522" s="4"/>
      <c r="H3522" s="4"/>
      <c r="I3522" s="4"/>
      <c r="J3522" s="4">
        <f t="shared" si="114"/>
        <v>14.83886</v>
      </c>
      <c r="K3522" s="4"/>
      <c r="L3522" s="4"/>
      <c r="M3522" s="4">
        <f t="shared" si="115"/>
        <v>14.83886</v>
      </c>
    </row>
    <row r="3523" spans="1:13" ht="30.6" x14ac:dyDescent="0.25">
      <c r="A3523" s="2" t="s">
        <v>200</v>
      </c>
      <c r="B3523" s="2" t="s">
        <v>35</v>
      </c>
      <c r="C3523" s="4"/>
      <c r="D3523" s="4"/>
      <c r="E3523" s="4"/>
      <c r="F3523" s="4"/>
      <c r="G3523" s="4"/>
      <c r="H3523" s="4"/>
      <c r="I3523" s="4"/>
      <c r="J3523" s="4" t="str">
        <f t="shared" si="114"/>
        <v/>
      </c>
      <c r="K3523" s="4"/>
      <c r="L3523" s="4"/>
      <c r="M3523" s="3" t="str">
        <f t="shared" si="115"/>
        <v/>
      </c>
    </row>
    <row r="3524" spans="1:13" ht="30.6" x14ac:dyDescent="0.25">
      <c r="A3524" s="2" t="s">
        <v>200</v>
      </c>
      <c r="B3524" s="2" t="s">
        <v>32</v>
      </c>
      <c r="C3524" s="5">
        <v>7.5406500000000003</v>
      </c>
      <c r="D3524" s="3"/>
      <c r="E3524" s="3"/>
      <c r="F3524" s="3"/>
      <c r="G3524" s="5">
        <v>8.2762799999999999</v>
      </c>
      <c r="H3524" s="3"/>
      <c r="I3524" s="3"/>
      <c r="J3524" s="3">
        <f t="shared" si="114"/>
        <v>8.2762799999999999</v>
      </c>
      <c r="K3524" s="3"/>
      <c r="L3524" s="3"/>
      <c r="M3524" s="4">
        <f t="shared" si="115"/>
        <v>8.2762799999999999</v>
      </c>
    </row>
    <row r="3525" spans="1:13" ht="30.6" x14ac:dyDescent="0.25">
      <c r="A3525" s="2" t="s">
        <v>200</v>
      </c>
      <c r="B3525" s="2" t="s">
        <v>33</v>
      </c>
      <c r="C3525" s="4"/>
      <c r="D3525" s="6">
        <v>12.72625</v>
      </c>
      <c r="E3525" s="4"/>
      <c r="F3525" s="4"/>
      <c r="G3525" s="4"/>
      <c r="H3525" s="4"/>
      <c r="I3525" s="4"/>
      <c r="J3525" s="4">
        <f t="shared" si="114"/>
        <v>12.72625</v>
      </c>
      <c r="K3525" s="4"/>
      <c r="L3525" s="4"/>
      <c r="M3525" s="3">
        <f t="shared" si="115"/>
        <v>12.72625</v>
      </c>
    </row>
    <row r="3526" spans="1:13" ht="30.6" x14ac:dyDescent="0.25">
      <c r="A3526" s="2" t="s">
        <v>200</v>
      </c>
      <c r="B3526" s="2" t="s">
        <v>34</v>
      </c>
      <c r="C3526" s="3"/>
      <c r="D3526" s="3"/>
      <c r="E3526" s="3"/>
      <c r="F3526" s="3"/>
      <c r="G3526" s="3"/>
      <c r="H3526" s="3"/>
      <c r="I3526" s="3"/>
      <c r="J3526" s="3" t="str">
        <f t="shared" si="114"/>
        <v/>
      </c>
      <c r="K3526" s="3"/>
      <c r="L3526" s="3"/>
      <c r="M3526" s="4" t="str">
        <f t="shared" si="115"/>
        <v/>
      </c>
    </row>
    <row r="3527" spans="1:13" ht="30.6" x14ac:dyDescent="0.25">
      <c r="A3527" s="2" t="s">
        <v>200</v>
      </c>
      <c r="B3527" s="2" t="s">
        <v>36</v>
      </c>
      <c r="C3527" s="3"/>
      <c r="D3527" s="3"/>
      <c r="E3527" s="3"/>
      <c r="F3527" s="3"/>
      <c r="G3527" s="3"/>
      <c r="H3527" s="3"/>
      <c r="I3527" s="3"/>
      <c r="J3527" s="3" t="str">
        <f t="shared" si="114"/>
        <v/>
      </c>
      <c r="K3527" s="3"/>
      <c r="L3527" s="3"/>
      <c r="M3527" s="3" t="str">
        <f t="shared" si="115"/>
        <v/>
      </c>
    </row>
    <row r="3528" spans="1:13" ht="30.6" x14ac:dyDescent="0.25">
      <c r="A3528" s="2" t="s">
        <v>200</v>
      </c>
      <c r="B3528" s="2" t="s">
        <v>37</v>
      </c>
      <c r="C3528" s="4"/>
      <c r="D3528" s="4"/>
      <c r="E3528" s="4"/>
      <c r="F3528" s="4"/>
      <c r="G3528" s="6">
        <v>46.873339999999999</v>
      </c>
      <c r="H3528" s="4"/>
      <c r="I3528" s="4"/>
      <c r="J3528" s="4">
        <f t="shared" si="114"/>
        <v>46.873339999999999</v>
      </c>
      <c r="K3528" s="4"/>
      <c r="L3528" s="4"/>
      <c r="M3528" s="4">
        <f t="shared" si="115"/>
        <v>46.873339999999999</v>
      </c>
    </row>
    <row r="3529" spans="1:13" ht="30.6" x14ac:dyDescent="0.25">
      <c r="A3529" s="2" t="s">
        <v>200</v>
      </c>
      <c r="B3529" s="2" t="s">
        <v>38</v>
      </c>
      <c r="C3529" s="3"/>
      <c r="D3529" s="3"/>
      <c r="E3529" s="3"/>
      <c r="F3529" s="3"/>
      <c r="G3529" s="3"/>
      <c r="H3529" s="3"/>
      <c r="I3529" s="3"/>
      <c r="J3529" s="3" t="str">
        <f t="shared" si="114"/>
        <v/>
      </c>
      <c r="K3529" s="3"/>
      <c r="L3529" s="3"/>
      <c r="M3529" s="3" t="str">
        <f t="shared" si="115"/>
        <v/>
      </c>
    </row>
    <row r="3530" spans="1:13" ht="30.6" x14ac:dyDescent="0.25">
      <c r="A3530" s="2" t="s">
        <v>200</v>
      </c>
      <c r="B3530" s="2" t="s">
        <v>39</v>
      </c>
      <c r="C3530" s="4"/>
      <c r="D3530" s="4"/>
      <c r="E3530" s="4"/>
      <c r="F3530" s="4"/>
      <c r="G3530" s="4"/>
      <c r="H3530" s="4"/>
      <c r="I3530" s="4"/>
      <c r="J3530" s="4" t="str">
        <f t="shared" si="114"/>
        <v/>
      </c>
      <c r="K3530" s="4"/>
      <c r="L3530" s="4"/>
      <c r="M3530" s="4" t="str">
        <f t="shared" si="115"/>
        <v/>
      </c>
    </row>
    <row r="3531" spans="1:13" ht="30.6" x14ac:dyDescent="0.25">
      <c r="A3531" s="2" t="s">
        <v>200</v>
      </c>
      <c r="B3531" s="2" t="s">
        <v>40</v>
      </c>
      <c r="C3531" s="5">
        <v>9.7180099999999996</v>
      </c>
      <c r="D3531" s="3"/>
      <c r="E3531" s="3"/>
      <c r="F3531" s="3"/>
      <c r="G3531" s="3"/>
      <c r="H3531" s="3"/>
      <c r="I3531" s="3"/>
      <c r="J3531" s="3">
        <f t="shared" si="114"/>
        <v>9.7180099999999996</v>
      </c>
      <c r="K3531" s="3"/>
      <c r="L3531" s="3"/>
      <c r="M3531" s="3">
        <f t="shared" si="115"/>
        <v>9.7180099999999996</v>
      </c>
    </row>
    <row r="3532" spans="1:13" ht="30.6" x14ac:dyDescent="0.25">
      <c r="A3532" s="2" t="s">
        <v>200</v>
      </c>
      <c r="B3532" s="2" t="s">
        <v>41</v>
      </c>
      <c r="C3532" s="4"/>
      <c r="D3532" s="4"/>
      <c r="E3532" s="4"/>
      <c r="F3532" s="4"/>
      <c r="G3532" s="4"/>
      <c r="H3532" s="4"/>
      <c r="I3532" s="4"/>
      <c r="J3532" s="4" t="str">
        <f t="shared" si="114"/>
        <v/>
      </c>
      <c r="K3532" s="4"/>
      <c r="L3532" s="4"/>
      <c r="M3532" s="4" t="str">
        <f t="shared" si="115"/>
        <v/>
      </c>
    </row>
    <row r="3533" spans="1:13" ht="30.6" x14ac:dyDescent="0.25">
      <c r="A3533" s="2" t="s">
        <v>200</v>
      </c>
      <c r="B3533" s="2" t="s">
        <v>42</v>
      </c>
      <c r="C3533" s="3"/>
      <c r="D3533" s="3"/>
      <c r="E3533" s="5">
        <v>4.31623</v>
      </c>
      <c r="F3533" s="3"/>
      <c r="G3533" s="3"/>
      <c r="H3533" s="3"/>
      <c r="I3533" s="3"/>
      <c r="J3533" s="3">
        <f t="shared" si="114"/>
        <v>4.31623</v>
      </c>
      <c r="K3533" s="3"/>
      <c r="L3533" s="3"/>
      <c r="M3533" s="3">
        <f t="shared" si="115"/>
        <v>4.31623</v>
      </c>
    </row>
    <row r="3534" spans="1:13" ht="30.6" x14ac:dyDescent="0.25">
      <c r="A3534" s="2" t="s">
        <v>200</v>
      </c>
      <c r="B3534" s="2" t="s">
        <v>43</v>
      </c>
      <c r="C3534" s="4"/>
      <c r="D3534" s="6">
        <v>6.5760399999999999</v>
      </c>
      <c r="E3534" s="4"/>
      <c r="F3534" s="4"/>
      <c r="G3534" s="4"/>
      <c r="H3534" s="4"/>
      <c r="I3534" s="4"/>
      <c r="J3534" s="4">
        <f t="shared" si="114"/>
        <v>6.5760399999999999</v>
      </c>
      <c r="K3534" s="4"/>
      <c r="L3534" s="4"/>
      <c r="M3534" s="4">
        <f t="shared" si="115"/>
        <v>6.5760399999999999</v>
      </c>
    </row>
    <row r="3535" spans="1:13" ht="30.6" x14ac:dyDescent="0.25">
      <c r="A3535" s="2" t="s">
        <v>200</v>
      </c>
      <c r="B3535" s="2" t="s">
        <v>44</v>
      </c>
      <c r="C3535" s="3"/>
      <c r="D3535" s="3"/>
      <c r="E3535" s="5">
        <v>28.38073</v>
      </c>
      <c r="F3535" s="3"/>
      <c r="G3535" s="3"/>
      <c r="H3535" s="3"/>
      <c r="I3535" s="3"/>
      <c r="J3535" s="3">
        <f t="shared" si="114"/>
        <v>28.38073</v>
      </c>
      <c r="K3535" s="3"/>
      <c r="L3535" s="3"/>
      <c r="M3535" s="3">
        <f t="shared" si="115"/>
        <v>28.38073</v>
      </c>
    </row>
    <row r="3536" spans="1:13" ht="30.6" x14ac:dyDescent="0.25">
      <c r="A3536" s="2" t="s">
        <v>200</v>
      </c>
      <c r="B3536" s="2" t="s">
        <v>45</v>
      </c>
      <c r="C3536" s="4"/>
      <c r="D3536" s="4"/>
      <c r="E3536" s="4"/>
      <c r="F3536" s="4"/>
      <c r="G3536" s="4"/>
      <c r="H3536" s="4"/>
      <c r="I3536" s="4"/>
      <c r="J3536" s="4" t="str">
        <f t="shared" si="114"/>
        <v/>
      </c>
      <c r="K3536" s="4"/>
      <c r="L3536" s="4"/>
      <c r="M3536" s="4" t="str">
        <f t="shared" si="115"/>
        <v/>
      </c>
    </row>
    <row r="3537" spans="1:13" ht="30.6" x14ac:dyDescent="0.25">
      <c r="A3537" s="2" t="s">
        <v>200</v>
      </c>
      <c r="B3537" s="2" t="s">
        <v>46</v>
      </c>
      <c r="C3537" s="3"/>
      <c r="D3537" s="3"/>
      <c r="E3537" s="3"/>
      <c r="F3537" s="3"/>
      <c r="G3537" s="5"/>
      <c r="H3537" s="3"/>
      <c r="I3537" s="3"/>
      <c r="J3537" s="3" t="str">
        <f t="shared" si="114"/>
        <v/>
      </c>
      <c r="K3537" s="3"/>
      <c r="L3537" s="3"/>
      <c r="M3537" s="3" t="str">
        <f t="shared" si="115"/>
        <v/>
      </c>
    </row>
    <row r="3538" spans="1:13" ht="30.6" x14ac:dyDescent="0.25">
      <c r="A3538" s="2" t="s">
        <v>200</v>
      </c>
      <c r="B3538" s="2" t="s">
        <v>47</v>
      </c>
      <c r="C3538" s="4"/>
      <c r="D3538" s="4"/>
      <c r="E3538" s="4"/>
      <c r="F3538" s="4"/>
      <c r="G3538" s="4"/>
      <c r="H3538" s="4"/>
      <c r="I3538" s="4"/>
      <c r="J3538" s="4" t="str">
        <f t="shared" si="114"/>
        <v/>
      </c>
      <c r="K3538" s="4"/>
      <c r="L3538" s="4"/>
      <c r="M3538" s="4" t="str">
        <f t="shared" si="115"/>
        <v/>
      </c>
    </row>
    <row r="3539" spans="1:13" ht="30.6" x14ac:dyDescent="0.25">
      <c r="A3539" s="2" t="s">
        <v>200</v>
      </c>
      <c r="B3539" s="2" t="s">
        <v>48</v>
      </c>
      <c r="C3539" s="3"/>
      <c r="D3539" s="3"/>
      <c r="E3539" s="3"/>
      <c r="F3539" s="3"/>
      <c r="G3539" s="3"/>
      <c r="H3539" s="3"/>
      <c r="I3539" s="3"/>
      <c r="J3539" s="3" t="str">
        <f t="shared" si="114"/>
        <v/>
      </c>
      <c r="K3539" s="3"/>
      <c r="L3539" s="3"/>
      <c r="M3539" s="3" t="str">
        <f t="shared" si="115"/>
        <v/>
      </c>
    </row>
    <row r="3540" spans="1:13" ht="30.6" x14ac:dyDescent="0.25">
      <c r="A3540" s="2" t="s">
        <v>200</v>
      </c>
      <c r="B3540" s="2" t="s">
        <v>49</v>
      </c>
      <c r="C3540" s="4"/>
      <c r="D3540" s="4"/>
      <c r="E3540" s="4"/>
      <c r="F3540" s="4"/>
      <c r="G3540" s="4"/>
      <c r="H3540" s="4"/>
      <c r="I3540" s="4"/>
      <c r="J3540" s="4" t="str">
        <f t="shared" si="114"/>
        <v/>
      </c>
      <c r="K3540" s="4"/>
      <c r="L3540" s="4"/>
      <c r="M3540" s="4" t="str">
        <f t="shared" si="115"/>
        <v/>
      </c>
    </row>
    <row r="3541" spans="1:13" ht="30.6" x14ac:dyDescent="0.25">
      <c r="A3541" s="2" t="s">
        <v>200</v>
      </c>
      <c r="B3541" s="2" t="s">
        <v>50</v>
      </c>
      <c r="C3541" s="5">
        <v>23.165500000000002</v>
      </c>
      <c r="D3541" s="3"/>
      <c r="E3541" s="3"/>
      <c r="F3541" s="5">
        <v>11.545199999999999</v>
      </c>
      <c r="G3541" s="3"/>
      <c r="H3541" s="3"/>
      <c r="I3541" s="3"/>
      <c r="J3541" s="3">
        <f t="shared" si="114"/>
        <v>11.545199999999999</v>
      </c>
      <c r="K3541" s="3"/>
      <c r="L3541" s="3"/>
      <c r="M3541" s="3">
        <f t="shared" si="115"/>
        <v>11.545199999999999</v>
      </c>
    </row>
    <row r="3542" spans="1:13" ht="30.6" x14ac:dyDescent="0.25">
      <c r="A3542" s="2" t="s">
        <v>200</v>
      </c>
      <c r="B3542" s="2" t="s">
        <v>51</v>
      </c>
      <c r="C3542" s="4"/>
      <c r="D3542" s="4"/>
      <c r="E3542" s="4"/>
      <c r="F3542" s="4"/>
      <c r="G3542" s="4"/>
      <c r="H3542" s="4"/>
      <c r="I3542" s="4"/>
      <c r="J3542" s="4" t="str">
        <f t="shared" si="114"/>
        <v/>
      </c>
      <c r="K3542" s="4"/>
      <c r="L3542" s="4"/>
      <c r="M3542" s="4" t="str">
        <f t="shared" si="115"/>
        <v/>
      </c>
    </row>
    <row r="3543" spans="1:13" ht="30.6" x14ac:dyDescent="0.25">
      <c r="A3543" s="2" t="s">
        <v>200</v>
      </c>
      <c r="B3543" s="2" t="s">
        <v>52</v>
      </c>
      <c r="C3543" s="3"/>
      <c r="D3543" s="3"/>
      <c r="E3543" s="3"/>
      <c r="F3543" s="3"/>
      <c r="G3543" s="3"/>
      <c r="H3543" s="3"/>
      <c r="I3543" s="3"/>
      <c r="J3543" s="3" t="str">
        <f t="shared" si="114"/>
        <v/>
      </c>
      <c r="K3543" s="3"/>
      <c r="L3543" s="3"/>
      <c r="M3543" s="3" t="str">
        <f t="shared" si="115"/>
        <v/>
      </c>
    </row>
    <row r="3544" spans="1:13" ht="30.6" x14ac:dyDescent="0.25">
      <c r="A3544" s="2" t="s">
        <v>200</v>
      </c>
      <c r="B3544" s="2" t="s">
        <v>53</v>
      </c>
      <c r="C3544" s="4"/>
      <c r="D3544" s="4"/>
      <c r="E3544" s="4"/>
      <c r="F3544" s="4"/>
      <c r="G3544" s="4"/>
      <c r="H3544" s="4"/>
      <c r="I3544" s="4"/>
      <c r="J3544" s="4" t="str">
        <f t="shared" si="114"/>
        <v/>
      </c>
      <c r="K3544" s="4"/>
      <c r="L3544" s="4"/>
      <c r="M3544" s="4" t="str">
        <f t="shared" si="115"/>
        <v/>
      </c>
    </row>
    <row r="3545" spans="1:13" ht="30.6" x14ac:dyDescent="0.25">
      <c r="A3545" s="2" t="s">
        <v>200</v>
      </c>
      <c r="B3545" s="2" t="s">
        <v>54</v>
      </c>
      <c r="C3545" s="3"/>
      <c r="D3545" s="3"/>
      <c r="E3545" s="3"/>
      <c r="F3545" s="5">
        <v>5.2160700000000002</v>
      </c>
      <c r="G3545" s="3"/>
      <c r="H3545" s="3"/>
      <c r="I3545" s="3"/>
      <c r="J3545" s="3">
        <f t="shared" si="114"/>
        <v>5.2160700000000002</v>
      </c>
      <c r="K3545" s="3"/>
      <c r="L3545" s="3"/>
      <c r="M3545" s="3">
        <f t="shared" si="115"/>
        <v>5.2160700000000002</v>
      </c>
    </row>
    <row r="3546" spans="1:13" ht="30.6" x14ac:dyDescent="0.25">
      <c r="A3546" s="2" t="s">
        <v>200</v>
      </c>
      <c r="B3546" s="2" t="s">
        <v>55</v>
      </c>
      <c r="C3546" s="4"/>
      <c r="D3546" s="4"/>
      <c r="E3546" s="4"/>
      <c r="F3546" s="4"/>
      <c r="G3546" s="4"/>
      <c r="H3546" s="4"/>
      <c r="I3546" s="4"/>
      <c r="J3546" s="4" t="str">
        <f t="shared" si="114"/>
        <v/>
      </c>
      <c r="K3546" s="4"/>
      <c r="L3546" s="4"/>
      <c r="M3546" s="4" t="str">
        <f t="shared" si="115"/>
        <v/>
      </c>
    </row>
    <row r="3547" spans="1:13" ht="30.6" x14ac:dyDescent="0.25">
      <c r="A3547" s="2" t="s">
        <v>200</v>
      </c>
      <c r="B3547" s="2" t="s">
        <v>56</v>
      </c>
      <c r="C3547" s="3"/>
      <c r="D3547" s="3"/>
      <c r="E3547" s="3"/>
      <c r="F3547" s="3"/>
      <c r="G3547" s="5">
        <v>3.0407500000000001</v>
      </c>
      <c r="H3547" s="3"/>
      <c r="I3547" s="3"/>
      <c r="J3547" s="3">
        <f t="shared" si="114"/>
        <v>3.0407500000000001</v>
      </c>
      <c r="K3547" s="3"/>
      <c r="L3547" s="3"/>
      <c r="M3547" s="3">
        <f t="shared" si="115"/>
        <v>3.0407500000000001</v>
      </c>
    </row>
    <row r="3548" spans="1:13" ht="30.6" x14ac:dyDescent="0.25">
      <c r="A3548" s="2" t="s">
        <v>200</v>
      </c>
      <c r="B3548" s="2" t="s">
        <v>57</v>
      </c>
      <c r="C3548" s="4"/>
      <c r="D3548" s="4"/>
      <c r="E3548" s="4"/>
      <c r="F3548" s="4"/>
      <c r="G3548" s="4"/>
      <c r="H3548" s="4"/>
      <c r="I3548" s="4"/>
      <c r="J3548" s="4" t="str">
        <f t="shared" si="114"/>
        <v/>
      </c>
      <c r="K3548" s="4"/>
      <c r="L3548" s="4"/>
      <c r="M3548" s="4" t="str">
        <f t="shared" si="115"/>
        <v/>
      </c>
    </row>
    <row r="3549" spans="1:13" ht="30.6" x14ac:dyDescent="0.25">
      <c r="A3549" s="2" t="s">
        <v>200</v>
      </c>
      <c r="B3549" s="2" t="s">
        <v>58</v>
      </c>
      <c r="C3549" s="3"/>
      <c r="D3549" s="3"/>
      <c r="E3549" s="3"/>
      <c r="F3549" s="3"/>
      <c r="G3549" s="3"/>
      <c r="H3549" s="3"/>
      <c r="I3549" s="3"/>
      <c r="J3549" s="3" t="str">
        <f t="shared" si="114"/>
        <v/>
      </c>
      <c r="K3549" s="3"/>
      <c r="L3549" s="3"/>
      <c r="M3549" s="3" t="str">
        <f t="shared" si="115"/>
        <v/>
      </c>
    </row>
    <row r="3550" spans="1:13" ht="30.6" x14ac:dyDescent="0.25">
      <c r="A3550" s="2" t="s">
        <v>200</v>
      </c>
      <c r="B3550" s="2" t="s">
        <v>59</v>
      </c>
      <c r="C3550" s="4"/>
      <c r="D3550" s="4"/>
      <c r="E3550" s="4"/>
      <c r="F3550" s="4"/>
      <c r="G3550" s="4"/>
      <c r="H3550" s="4"/>
      <c r="I3550" s="4"/>
      <c r="J3550" s="4" t="str">
        <f t="shared" si="114"/>
        <v/>
      </c>
      <c r="K3550" s="4"/>
      <c r="L3550" s="4"/>
      <c r="M3550" s="4" t="str">
        <f t="shared" si="115"/>
        <v/>
      </c>
    </row>
    <row r="3551" spans="1:13" ht="30.6" x14ac:dyDescent="0.25">
      <c r="A3551" s="2" t="s">
        <v>200</v>
      </c>
      <c r="B3551" s="2" t="s">
        <v>60</v>
      </c>
      <c r="C3551" s="3"/>
      <c r="D3551" s="3"/>
      <c r="E3551" s="3"/>
      <c r="F3551" s="3"/>
      <c r="G3551" s="3"/>
      <c r="H3551" s="3"/>
      <c r="I3551" s="3"/>
      <c r="J3551" s="3" t="str">
        <f t="shared" si="114"/>
        <v/>
      </c>
      <c r="K3551" s="3"/>
      <c r="L3551" s="3"/>
      <c r="M3551" s="3" t="str">
        <f t="shared" si="115"/>
        <v/>
      </c>
    </row>
    <row r="3552" spans="1:13" ht="30.6" x14ac:dyDescent="0.25">
      <c r="A3552" s="2" t="s">
        <v>200</v>
      </c>
      <c r="B3552" s="2" t="s">
        <v>61</v>
      </c>
      <c r="C3552" s="4"/>
      <c r="D3552" s="6">
        <v>37.675750000000001</v>
      </c>
      <c r="E3552" s="4"/>
      <c r="F3552" s="4"/>
      <c r="G3552" s="4"/>
      <c r="H3552" s="4"/>
      <c r="I3552" s="4"/>
      <c r="J3552" s="4">
        <f t="shared" si="114"/>
        <v>37.675750000000001</v>
      </c>
      <c r="K3552" s="4"/>
      <c r="L3552" s="4"/>
      <c r="M3552" s="4">
        <f t="shared" si="115"/>
        <v>37.675750000000001</v>
      </c>
    </row>
    <row r="3553" spans="1:13" ht="30.6" x14ac:dyDescent="0.25">
      <c r="A3553" s="2" t="s">
        <v>200</v>
      </c>
      <c r="B3553" s="2" t="s">
        <v>62</v>
      </c>
      <c r="C3553" s="3"/>
      <c r="D3553" s="3"/>
      <c r="E3553" s="3"/>
      <c r="F3553" s="3"/>
      <c r="G3553" s="3"/>
      <c r="H3553" s="3"/>
      <c r="I3553" s="3"/>
      <c r="J3553" s="3" t="str">
        <f t="shared" si="114"/>
        <v/>
      </c>
      <c r="K3553" s="3"/>
      <c r="L3553" s="3"/>
      <c r="M3553" s="3" t="str">
        <f t="shared" si="115"/>
        <v/>
      </c>
    </row>
    <row r="3554" spans="1:13" ht="30.6" x14ac:dyDescent="0.25">
      <c r="A3554" s="2" t="s">
        <v>200</v>
      </c>
      <c r="B3554" s="2" t="s">
        <v>63</v>
      </c>
      <c r="C3554" s="4"/>
      <c r="D3554" s="4"/>
      <c r="E3554" s="4"/>
      <c r="F3554" s="4"/>
      <c r="G3554" s="4"/>
      <c r="H3554" s="4"/>
      <c r="I3554" s="4"/>
      <c r="J3554" s="4" t="str">
        <f t="shared" si="114"/>
        <v/>
      </c>
      <c r="K3554" s="4"/>
      <c r="L3554" s="4"/>
      <c r="M3554" s="4" t="str">
        <f t="shared" si="115"/>
        <v/>
      </c>
    </row>
    <row r="3555" spans="1:13" ht="30.6" x14ac:dyDescent="0.25">
      <c r="A3555" s="2" t="s">
        <v>200</v>
      </c>
      <c r="B3555" s="2" t="s">
        <v>64</v>
      </c>
      <c r="C3555" s="3"/>
      <c r="D3555" s="3"/>
      <c r="E3555" s="3"/>
      <c r="F3555" s="3"/>
      <c r="G3555" s="3"/>
      <c r="H3555" s="3"/>
      <c r="I3555" s="3"/>
      <c r="J3555" s="3" t="str">
        <f t="shared" si="114"/>
        <v/>
      </c>
      <c r="K3555" s="3"/>
      <c r="L3555" s="3"/>
      <c r="M3555" s="3" t="str">
        <f t="shared" si="115"/>
        <v/>
      </c>
    </row>
    <row r="3556" spans="1:13" ht="30.6" x14ac:dyDescent="0.25">
      <c r="A3556" s="2" t="s">
        <v>200</v>
      </c>
      <c r="B3556" s="2" t="s">
        <v>65</v>
      </c>
      <c r="C3556" s="4"/>
      <c r="D3556" s="4"/>
      <c r="E3556" s="6">
        <v>6.5696899999999996</v>
      </c>
      <c r="F3556" s="4"/>
      <c r="G3556" s="4"/>
      <c r="H3556" s="4"/>
      <c r="I3556" s="4"/>
      <c r="J3556" s="4">
        <f t="shared" si="114"/>
        <v>6.5696899999999996</v>
      </c>
      <c r="K3556" s="4"/>
      <c r="L3556" s="4"/>
      <c r="M3556" s="4">
        <f t="shared" si="115"/>
        <v>6.5696899999999996</v>
      </c>
    </row>
    <row r="3557" spans="1:13" ht="30.6" x14ac:dyDescent="0.25">
      <c r="A3557" s="2" t="s">
        <v>200</v>
      </c>
      <c r="B3557" s="2" t="s">
        <v>66</v>
      </c>
      <c r="C3557" s="3"/>
      <c r="D3557" s="3"/>
      <c r="E3557" s="3"/>
      <c r="F3557" s="5">
        <v>30.536519999999999</v>
      </c>
      <c r="G3557" s="3"/>
      <c r="H3557" s="3"/>
      <c r="I3557" s="3"/>
      <c r="J3557" s="3">
        <f t="shared" si="114"/>
        <v>30.536519999999999</v>
      </c>
      <c r="K3557" s="3"/>
      <c r="L3557" s="3"/>
      <c r="M3557" s="3">
        <f t="shared" si="115"/>
        <v>30.536519999999999</v>
      </c>
    </row>
    <row r="3558" spans="1:13" ht="30.6" x14ac:dyDescent="0.25">
      <c r="A3558" s="2" t="s">
        <v>200</v>
      </c>
      <c r="B3558" s="2" t="s">
        <v>67</v>
      </c>
      <c r="C3558" s="4"/>
      <c r="D3558" s="4"/>
      <c r="E3558" s="4"/>
      <c r="F3558" s="4"/>
      <c r="G3558" s="4"/>
      <c r="H3558" s="4"/>
      <c r="I3558" s="4"/>
      <c r="J3558" s="4" t="str">
        <f t="shared" si="114"/>
        <v/>
      </c>
      <c r="K3558" s="4"/>
      <c r="L3558" s="4"/>
      <c r="M3558" s="4" t="str">
        <f t="shared" si="115"/>
        <v/>
      </c>
    </row>
    <row r="3559" spans="1:13" ht="30.6" x14ac:dyDescent="0.25">
      <c r="A3559" s="2" t="s">
        <v>200</v>
      </c>
      <c r="B3559" s="2" t="s">
        <v>68</v>
      </c>
      <c r="C3559" s="3"/>
      <c r="D3559" s="3"/>
      <c r="E3559" s="3"/>
      <c r="F3559" s="3"/>
      <c r="G3559" s="3"/>
      <c r="H3559" s="3"/>
      <c r="I3559" s="3"/>
      <c r="J3559" s="3" t="str">
        <f t="shared" si="114"/>
        <v/>
      </c>
      <c r="K3559" s="3"/>
      <c r="L3559" s="3"/>
      <c r="M3559" s="3" t="str">
        <f t="shared" si="115"/>
        <v/>
      </c>
    </row>
    <row r="3560" spans="1:13" ht="30.6" x14ac:dyDescent="0.25">
      <c r="A3560" s="2" t="s">
        <v>200</v>
      </c>
      <c r="B3560" s="2" t="s">
        <v>69</v>
      </c>
      <c r="C3560" s="4"/>
      <c r="D3560" s="4"/>
      <c r="E3560" s="4"/>
      <c r="F3560" s="4"/>
      <c r="G3560" s="4"/>
      <c r="H3560" s="6">
        <v>30.26717</v>
      </c>
      <c r="I3560" s="4"/>
      <c r="J3560" s="4">
        <f t="shared" si="114"/>
        <v>30.26717</v>
      </c>
      <c r="K3560" s="4"/>
      <c r="L3560" s="4"/>
      <c r="M3560" s="4">
        <f t="shared" si="115"/>
        <v>30.26717</v>
      </c>
    </row>
    <row r="3561" spans="1:13" ht="30.6" x14ac:dyDescent="0.25">
      <c r="A3561" s="2" t="s">
        <v>200</v>
      </c>
      <c r="B3561" s="2" t="s">
        <v>70</v>
      </c>
      <c r="C3561" s="3"/>
      <c r="D3561" s="3"/>
      <c r="E3561" s="3"/>
      <c r="F3561" s="3"/>
      <c r="G3561" s="3"/>
      <c r="H3561" s="3"/>
      <c r="I3561" s="3"/>
      <c r="J3561" s="3" t="str">
        <f t="shared" si="114"/>
        <v/>
      </c>
      <c r="K3561" s="3"/>
      <c r="L3561" s="3"/>
      <c r="M3561" s="3" t="str">
        <f t="shared" si="115"/>
        <v/>
      </c>
    </row>
    <row r="3562" spans="1:13" ht="30.6" x14ac:dyDescent="0.25">
      <c r="A3562" s="2" t="s">
        <v>200</v>
      </c>
      <c r="B3562" s="2" t="s">
        <v>71</v>
      </c>
      <c r="C3562" s="4"/>
      <c r="D3562" s="4"/>
      <c r="E3562" s="4"/>
      <c r="F3562" s="4"/>
      <c r="G3562" s="4"/>
      <c r="H3562" s="4"/>
      <c r="I3562" s="4"/>
      <c r="J3562" s="4" t="str">
        <f t="shared" si="114"/>
        <v/>
      </c>
      <c r="K3562" s="4"/>
      <c r="L3562" s="4"/>
      <c r="M3562" s="4" t="str">
        <f t="shared" si="115"/>
        <v/>
      </c>
    </row>
    <row r="3563" spans="1:13" ht="30.6" x14ac:dyDescent="0.25">
      <c r="A3563" s="2" t="s">
        <v>200</v>
      </c>
      <c r="B3563" s="2" t="s">
        <v>72</v>
      </c>
      <c r="C3563" s="3"/>
      <c r="D3563" s="3"/>
      <c r="E3563" s="3"/>
      <c r="F3563" s="3"/>
      <c r="G3563" s="3"/>
      <c r="H3563" s="3"/>
      <c r="I3563" s="3"/>
      <c r="J3563" s="3" t="str">
        <f t="shared" si="114"/>
        <v/>
      </c>
      <c r="K3563" s="3"/>
      <c r="L3563" s="3"/>
      <c r="M3563" s="3" t="str">
        <f t="shared" si="115"/>
        <v/>
      </c>
    </row>
    <row r="3564" spans="1:13" ht="30.6" x14ac:dyDescent="0.25">
      <c r="A3564" s="2" t="s">
        <v>200</v>
      </c>
      <c r="B3564" s="2" t="s">
        <v>73</v>
      </c>
      <c r="C3564" s="4"/>
      <c r="D3564" s="4"/>
      <c r="E3564" s="6">
        <v>36.953580000000002</v>
      </c>
      <c r="F3564" s="4"/>
      <c r="G3564" s="4"/>
      <c r="H3564" s="4"/>
      <c r="I3564" s="4"/>
      <c r="J3564" s="4">
        <f t="shared" si="114"/>
        <v>36.953580000000002</v>
      </c>
      <c r="K3564" s="4"/>
      <c r="L3564" s="4"/>
      <c r="M3564" s="4">
        <f t="shared" si="115"/>
        <v>36.953580000000002</v>
      </c>
    </row>
    <row r="3565" spans="1:13" ht="30.6" x14ac:dyDescent="0.25">
      <c r="A3565" s="2" t="s">
        <v>200</v>
      </c>
      <c r="B3565" s="2" t="s">
        <v>74</v>
      </c>
      <c r="C3565" s="3"/>
      <c r="D3565" s="3"/>
      <c r="E3565" s="3"/>
      <c r="F3565" s="3"/>
      <c r="G3565" s="3"/>
      <c r="H3565" s="3"/>
      <c r="I3565" s="3"/>
      <c r="J3565" s="3" t="str">
        <f t="shared" si="114"/>
        <v/>
      </c>
      <c r="K3565" s="3"/>
      <c r="L3565" s="3"/>
      <c r="M3565" s="3" t="str">
        <f t="shared" si="115"/>
        <v/>
      </c>
    </row>
    <row r="3566" spans="1:13" ht="30.6" x14ac:dyDescent="0.25">
      <c r="A3566" s="2" t="s">
        <v>200</v>
      </c>
      <c r="B3566" s="2" t="s">
        <v>75</v>
      </c>
      <c r="C3566" s="4"/>
      <c r="D3566" s="4"/>
      <c r="E3566" s="4"/>
      <c r="F3566" s="4"/>
      <c r="G3566" s="4"/>
      <c r="H3566" s="4"/>
      <c r="I3566" s="4"/>
      <c r="J3566" s="4" t="str">
        <f t="shared" si="114"/>
        <v/>
      </c>
      <c r="K3566" s="4"/>
      <c r="L3566" s="4"/>
      <c r="M3566" s="4" t="str">
        <f t="shared" si="115"/>
        <v/>
      </c>
    </row>
    <row r="3567" spans="1:13" ht="30.6" x14ac:dyDescent="0.25">
      <c r="A3567" s="2" t="s">
        <v>200</v>
      </c>
      <c r="B3567" s="2" t="s">
        <v>76</v>
      </c>
      <c r="C3567" s="3"/>
      <c r="D3567" s="3"/>
      <c r="E3567" s="5">
        <v>14.415190000000001</v>
      </c>
      <c r="F3567" s="3"/>
      <c r="G3567" s="3"/>
      <c r="H3567" s="3"/>
      <c r="I3567" s="3"/>
      <c r="J3567" s="3">
        <f t="shared" si="114"/>
        <v>14.415190000000001</v>
      </c>
      <c r="K3567" s="3"/>
      <c r="L3567" s="3"/>
      <c r="M3567" s="3">
        <f t="shared" si="115"/>
        <v>14.415190000000001</v>
      </c>
    </row>
    <row r="3568" spans="1:13" ht="30.6" x14ac:dyDescent="0.25">
      <c r="A3568" s="2" t="s">
        <v>200</v>
      </c>
      <c r="B3568" s="2" t="s">
        <v>77</v>
      </c>
      <c r="C3568" s="4"/>
      <c r="D3568" s="6">
        <v>6.1105700000000001</v>
      </c>
      <c r="E3568" s="4"/>
      <c r="F3568" s="4"/>
      <c r="G3568" s="4"/>
      <c r="H3568" s="4"/>
      <c r="I3568" s="4"/>
      <c r="J3568" s="4">
        <f t="shared" si="114"/>
        <v>6.1105700000000001</v>
      </c>
      <c r="K3568" s="4"/>
      <c r="L3568" s="4"/>
      <c r="M3568" s="4">
        <f t="shared" si="115"/>
        <v>6.1105700000000001</v>
      </c>
    </row>
    <row r="3569" spans="1:13" ht="30.6" x14ac:dyDescent="0.25">
      <c r="A3569" s="2" t="s">
        <v>200</v>
      </c>
      <c r="B3569" s="2" t="s">
        <v>78</v>
      </c>
      <c r="C3569" s="3"/>
      <c r="D3569" s="3"/>
      <c r="E3569" s="3"/>
      <c r="F3569" s="3"/>
      <c r="G3569" s="3"/>
      <c r="H3569" s="3"/>
      <c r="I3569" s="3"/>
      <c r="J3569" s="3" t="str">
        <f t="shared" si="114"/>
        <v/>
      </c>
      <c r="K3569" s="3"/>
      <c r="L3569" s="3"/>
      <c r="M3569" s="3" t="str">
        <f t="shared" si="115"/>
        <v/>
      </c>
    </row>
    <row r="3570" spans="1:13" ht="30.6" x14ac:dyDescent="0.25">
      <c r="A3570" s="2" t="s">
        <v>200</v>
      </c>
      <c r="B3570" s="2" t="s">
        <v>79</v>
      </c>
      <c r="C3570" s="4"/>
      <c r="D3570" s="4"/>
      <c r="E3570" s="4"/>
      <c r="F3570" s="4"/>
      <c r="G3570" s="4"/>
      <c r="H3570" s="4"/>
      <c r="I3570" s="4"/>
      <c r="J3570" s="4" t="str">
        <f t="shared" ref="J3570:J3633" si="116">IFERROR(LOOKUP(2,1/(C3570:I3570&lt;&gt;""),C3570:I3570),"")</f>
        <v/>
      </c>
      <c r="K3570" s="4"/>
      <c r="L3570" s="4"/>
      <c r="M3570" s="4" t="str">
        <f t="shared" ref="M3570:M3633" si="117">IF(ISNUMBER(J3570),J3570,IF(ISNUMBER(K3570),K3570,IF(ISBLANK(L3570),"",L3570)))</f>
        <v/>
      </c>
    </row>
    <row r="3571" spans="1:13" ht="30.6" x14ac:dyDescent="0.25">
      <c r="A3571" s="2" t="s">
        <v>200</v>
      </c>
      <c r="B3571" s="2" t="s">
        <v>80</v>
      </c>
      <c r="C3571" s="3"/>
      <c r="D3571" s="3"/>
      <c r="E3571" s="3"/>
      <c r="F3571" s="3"/>
      <c r="G3571" s="3"/>
      <c r="H3571" s="3"/>
      <c r="I3571" s="3"/>
      <c r="J3571" s="3" t="str">
        <f t="shared" si="116"/>
        <v/>
      </c>
      <c r="K3571" s="3"/>
      <c r="L3571" s="3"/>
      <c r="M3571" s="3" t="str">
        <f t="shared" si="117"/>
        <v/>
      </c>
    </row>
    <row r="3572" spans="1:13" ht="30.6" x14ac:dyDescent="0.25">
      <c r="A3572" s="2" t="s">
        <v>200</v>
      </c>
      <c r="B3572" s="2" t="s">
        <v>81</v>
      </c>
      <c r="C3572" s="4"/>
      <c r="D3572" s="4"/>
      <c r="E3572" s="4"/>
      <c r="F3572" s="4"/>
      <c r="G3572" s="4"/>
      <c r="H3572" s="4"/>
      <c r="I3572" s="4"/>
      <c r="J3572" s="4" t="str">
        <f t="shared" si="116"/>
        <v/>
      </c>
      <c r="K3572" s="4"/>
      <c r="L3572" s="4"/>
      <c r="M3572" s="4" t="str">
        <f t="shared" si="117"/>
        <v/>
      </c>
    </row>
    <row r="3573" spans="1:13" ht="30.6" x14ac:dyDescent="0.25">
      <c r="A3573" s="2" t="s">
        <v>200</v>
      </c>
      <c r="B3573" s="2" t="s">
        <v>82</v>
      </c>
      <c r="C3573" s="3"/>
      <c r="D3573" s="3"/>
      <c r="E3573" s="3"/>
      <c r="F3573" s="3"/>
      <c r="G3573" s="3"/>
      <c r="H3573" s="3"/>
      <c r="I3573" s="3"/>
      <c r="J3573" s="3" t="str">
        <f t="shared" si="116"/>
        <v/>
      </c>
      <c r="K3573" s="3"/>
      <c r="L3573" s="3"/>
      <c r="M3573" s="3" t="str">
        <f t="shared" si="117"/>
        <v/>
      </c>
    </row>
    <row r="3574" spans="1:13" ht="30.6" x14ac:dyDescent="0.25">
      <c r="A3574" s="2" t="s">
        <v>200</v>
      </c>
      <c r="B3574" s="2" t="s">
        <v>83</v>
      </c>
      <c r="C3574" s="4"/>
      <c r="D3574" s="6">
        <v>7.0132899999999996</v>
      </c>
      <c r="E3574" s="4"/>
      <c r="F3574" s="4"/>
      <c r="G3574" s="4"/>
      <c r="H3574" s="4"/>
      <c r="I3574" s="4"/>
      <c r="J3574" s="4">
        <f t="shared" si="116"/>
        <v>7.0132899999999996</v>
      </c>
      <c r="K3574" s="4"/>
      <c r="L3574" s="4"/>
      <c r="M3574" s="4">
        <f t="shared" si="117"/>
        <v>7.0132899999999996</v>
      </c>
    </row>
    <row r="3575" spans="1:13" ht="30.6" x14ac:dyDescent="0.25">
      <c r="A3575" s="2" t="s">
        <v>200</v>
      </c>
      <c r="B3575" s="2" t="s">
        <v>84</v>
      </c>
      <c r="C3575" s="3"/>
      <c r="D3575" s="3"/>
      <c r="E3575" s="3"/>
      <c r="F3575" s="3"/>
      <c r="G3575" s="3"/>
      <c r="H3575" s="3"/>
      <c r="I3575" s="3"/>
      <c r="J3575" s="3" t="str">
        <f t="shared" si="116"/>
        <v/>
      </c>
      <c r="K3575" s="3"/>
      <c r="L3575" s="3"/>
      <c r="M3575" s="3" t="str">
        <f t="shared" si="117"/>
        <v/>
      </c>
    </row>
    <row r="3576" spans="1:13" ht="30.6" x14ac:dyDescent="0.25">
      <c r="A3576" s="2" t="s">
        <v>200</v>
      </c>
      <c r="B3576" s="2" t="s">
        <v>85</v>
      </c>
      <c r="C3576" s="4"/>
      <c r="D3576" s="4"/>
      <c r="E3576" s="4"/>
      <c r="F3576" s="4"/>
      <c r="G3576" s="4"/>
      <c r="H3576" s="4"/>
      <c r="I3576" s="4"/>
      <c r="J3576" s="4" t="str">
        <f t="shared" si="116"/>
        <v/>
      </c>
      <c r="K3576" s="4"/>
      <c r="L3576" s="4"/>
      <c r="M3576" s="4" t="str">
        <f t="shared" si="117"/>
        <v/>
      </c>
    </row>
    <row r="3577" spans="1:13" ht="30.6" x14ac:dyDescent="0.25">
      <c r="A3577" s="2" t="s">
        <v>200</v>
      </c>
      <c r="B3577" s="2" t="s">
        <v>86</v>
      </c>
      <c r="C3577" s="3"/>
      <c r="D3577" s="3"/>
      <c r="E3577" s="3"/>
      <c r="F3577" s="3"/>
      <c r="G3577" s="3"/>
      <c r="H3577" s="3"/>
      <c r="I3577" s="3"/>
      <c r="J3577" s="3" t="str">
        <f t="shared" si="116"/>
        <v/>
      </c>
      <c r="K3577" s="3"/>
      <c r="L3577" s="3"/>
      <c r="M3577" s="3" t="str">
        <f t="shared" si="117"/>
        <v/>
      </c>
    </row>
    <row r="3578" spans="1:13" ht="30.6" x14ac:dyDescent="0.25">
      <c r="A3578" s="2" t="s">
        <v>200</v>
      </c>
      <c r="B3578" s="2" t="s">
        <v>87</v>
      </c>
      <c r="C3578" s="4"/>
      <c r="D3578" s="4"/>
      <c r="E3578" s="4"/>
      <c r="F3578" s="4"/>
      <c r="G3578" s="4"/>
      <c r="H3578" s="4"/>
      <c r="I3578" s="4"/>
      <c r="J3578" s="4" t="str">
        <f t="shared" si="116"/>
        <v/>
      </c>
      <c r="K3578" s="4"/>
      <c r="L3578" s="4"/>
      <c r="M3578" s="4" t="str">
        <f t="shared" si="117"/>
        <v/>
      </c>
    </row>
    <row r="3579" spans="1:13" ht="30.6" x14ac:dyDescent="0.25">
      <c r="A3579" s="2" t="s">
        <v>200</v>
      </c>
      <c r="B3579" s="2" t="s">
        <v>88</v>
      </c>
      <c r="C3579" s="3"/>
      <c r="D3579" s="3"/>
      <c r="E3579" s="3"/>
      <c r="F3579" s="3"/>
      <c r="G3579" s="3"/>
      <c r="H3579" s="3"/>
      <c r="I3579" s="3"/>
      <c r="J3579" s="3" t="str">
        <f t="shared" si="116"/>
        <v/>
      </c>
      <c r="K3579" s="3"/>
      <c r="L3579" s="3"/>
      <c r="M3579" s="3" t="str">
        <f t="shared" si="117"/>
        <v/>
      </c>
    </row>
    <row r="3580" spans="1:13" ht="30.6" x14ac:dyDescent="0.25">
      <c r="A3580" s="2" t="s">
        <v>200</v>
      </c>
      <c r="B3580" s="2" t="s">
        <v>89</v>
      </c>
      <c r="C3580" s="4"/>
      <c r="D3580" s="4"/>
      <c r="E3580" s="4"/>
      <c r="F3580" s="4"/>
      <c r="G3580" s="4"/>
      <c r="H3580" s="4"/>
      <c r="I3580" s="4"/>
      <c r="J3580" s="4" t="str">
        <f t="shared" si="116"/>
        <v/>
      </c>
      <c r="K3580" s="4"/>
      <c r="L3580" s="4"/>
      <c r="M3580" s="4" t="str">
        <f t="shared" si="117"/>
        <v/>
      </c>
    </row>
    <row r="3581" spans="1:13" ht="30.6" x14ac:dyDescent="0.25">
      <c r="A3581" s="2" t="s">
        <v>200</v>
      </c>
      <c r="B3581" s="2" t="s">
        <v>90</v>
      </c>
      <c r="C3581" s="3"/>
      <c r="D3581" s="3"/>
      <c r="E3581" s="3"/>
      <c r="F3581" s="3"/>
      <c r="G3581" s="3"/>
      <c r="H3581" s="3"/>
      <c r="I3581" s="3"/>
      <c r="J3581" s="3" t="str">
        <f t="shared" si="116"/>
        <v/>
      </c>
      <c r="K3581" s="3"/>
      <c r="L3581" s="3"/>
      <c r="M3581" s="3" t="str">
        <f t="shared" si="117"/>
        <v/>
      </c>
    </row>
    <row r="3582" spans="1:13" ht="30.6" x14ac:dyDescent="0.25">
      <c r="A3582" s="2" t="s">
        <v>200</v>
      </c>
      <c r="B3582" s="2" t="s">
        <v>91</v>
      </c>
      <c r="C3582" s="4"/>
      <c r="D3582" s="4"/>
      <c r="E3582" s="4"/>
      <c r="F3582" s="4"/>
      <c r="G3582" s="6">
        <v>12.965540000000001</v>
      </c>
      <c r="H3582" s="4"/>
      <c r="I3582" s="4"/>
      <c r="J3582" s="4">
        <f t="shared" si="116"/>
        <v>12.965540000000001</v>
      </c>
      <c r="K3582" s="4"/>
      <c r="L3582" s="4"/>
      <c r="M3582" s="4">
        <f t="shared" si="117"/>
        <v>12.965540000000001</v>
      </c>
    </row>
    <row r="3583" spans="1:13" ht="30.6" x14ac:dyDescent="0.25">
      <c r="A3583" s="2" t="s">
        <v>200</v>
      </c>
      <c r="B3583" s="2" t="s">
        <v>92</v>
      </c>
      <c r="C3583" s="3"/>
      <c r="D3583" s="3"/>
      <c r="E3583" s="3"/>
      <c r="F3583" s="3"/>
      <c r="G3583" s="3"/>
      <c r="H3583" s="3"/>
      <c r="I3583" s="3"/>
      <c r="J3583" s="3" t="str">
        <f t="shared" si="116"/>
        <v/>
      </c>
      <c r="K3583" s="3"/>
      <c r="L3583" s="3"/>
      <c r="M3583" s="3" t="str">
        <f t="shared" si="117"/>
        <v/>
      </c>
    </row>
    <row r="3584" spans="1:13" ht="30.6" x14ac:dyDescent="0.25">
      <c r="A3584" s="2" t="s">
        <v>200</v>
      </c>
      <c r="B3584" s="2" t="s">
        <v>93</v>
      </c>
      <c r="C3584" s="4"/>
      <c r="D3584" s="4"/>
      <c r="E3584" s="4"/>
      <c r="F3584" s="4"/>
      <c r="G3584" s="4"/>
      <c r="H3584" s="4"/>
      <c r="I3584" s="4"/>
      <c r="J3584" s="4" t="str">
        <f t="shared" si="116"/>
        <v/>
      </c>
      <c r="K3584" s="4"/>
      <c r="L3584" s="4"/>
      <c r="M3584" s="4" t="str">
        <f t="shared" si="117"/>
        <v/>
      </c>
    </row>
    <row r="3585" spans="1:13" ht="30.6" x14ac:dyDescent="0.25">
      <c r="A3585" s="2" t="s">
        <v>200</v>
      </c>
      <c r="B3585" s="2" t="s">
        <v>94</v>
      </c>
      <c r="C3585" s="3"/>
      <c r="D3585" s="3"/>
      <c r="E3585" s="5">
        <v>10.848420000000001</v>
      </c>
      <c r="F3585" s="3"/>
      <c r="G3585" s="3"/>
      <c r="H3585" s="3"/>
      <c r="I3585" s="3"/>
      <c r="J3585" s="3">
        <f t="shared" si="116"/>
        <v>10.848420000000001</v>
      </c>
      <c r="K3585" s="3"/>
      <c r="L3585" s="3"/>
      <c r="M3585" s="3">
        <f t="shared" si="117"/>
        <v>10.848420000000001</v>
      </c>
    </row>
    <row r="3586" spans="1:13" ht="30.6" x14ac:dyDescent="0.25">
      <c r="A3586" s="2" t="s">
        <v>200</v>
      </c>
      <c r="B3586" s="2" t="s">
        <v>95</v>
      </c>
      <c r="C3586" s="4"/>
      <c r="D3586" s="4"/>
      <c r="E3586" s="6">
        <v>13.915660000000001</v>
      </c>
      <c r="F3586" s="4"/>
      <c r="G3586" s="4"/>
      <c r="H3586" s="4"/>
      <c r="I3586" s="4"/>
      <c r="J3586" s="4">
        <f t="shared" si="116"/>
        <v>13.915660000000001</v>
      </c>
      <c r="K3586" s="4"/>
      <c r="L3586" s="4"/>
      <c r="M3586" s="4">
        <f t="shared" si="117"/>
        <v>13.915660000000001</v>
      </c>
    </row>
    <row r="3587" spans="1:13" ht="30.6" x14ac:dyDescent="0.25">
      <c r="A3587" s="2" t="s">
        <v>200</v>
      </c>
      <c r="B3587" s="2" t="s">
        <v>96</v>
      </c>
      <c r="C3587" s="3"/>
      <c r="D3587" s="3"/>
      <c r="E3587" s="3"/>
      <c r="F3587" s="3"/>
      <c r="G3587" s="3"/>
      <c r="H3587" s="3"/>
      <c r="I3587" s="3"/>
      <c r="J3587" s="3" t="str">
        <f t="shared" si="116"/>
        <v/>
      </c>
      <c r="K3587" s="3"/>
      <c r="L3587" s="3"/>
      <c r="M3587" s="3" t="str">
        <f t="shared" si="117"/>
        <v/>
      </c>
    </row>
    <row r="3588" spans="1:13" ht="30.6" x14ac:dyDescent="0.25">
      <c r="A3588" s="2" t="s">
        <v>200</v>
      </c>
      <c r="B3588" s="2" t="s">
        <v>97</v>
      </c>
      <c r="C3588" s="4"/>
      <c r="D3588" s="4"/>
      <c r="E3588" s="4"/>
      <c r="F3588" s="4"/>
      <c r="G3588" s="4"/>
      <c r="H3588" s="4"/>
      <c r="I3588" s="4"/>
      <c r="J3588" s="4" t="str">
        <f t="shared" si="116"/>
        <v/>
      </c>
      <c r="K3588" s="4"/>
      <c r="L3588" s="4"/>
      <c r="M3588" s="4" t="str">
        <f t="shared" si="117"/>
        <v/>
      </c>
    </row>
    <row r="3589" spans="1:13" ht="30.6" x14ac:dyDescent="0.25">
      <c r="A3589" s="2" t="s">
        <v>200</v>
      </c>
      <c r="B3589" s="2" t="s">
        <v>98</v>
      </c>
      <c r="C3589" s="3"/>
      <c r="D3589" s="3"/>
      <c r="E3589" s="3"/>
      <c r="F3589" s="3"/>
      <c r="G3589" s="5">
        <v>6.1396800000000002</v>
      </c>
      <c r="H3589" s="3"/>
      <c r="I3589" s="3"/>
      <c r="J3589" s="3">
        <f t="shared" si="116"/>
        <v>6.1396800000000002</v>
      </c>
      <c r="K3589" s="3"/>
      <c r="L3589" s="3"/>
      <c r="M3589" s="3">
        <f t="shared" si="117"/>
        <v>6.1396800000000002</v>
      </c>
    </row>
    <row r="3590" spans="1:13" ht="30.6" x14ac:dyDescent="0.25">
      <c r="A3590" s="2" t="s">
        <v>200</v>
      </c>
      <c r="B3590" s="2" t="s">
        <v>99</v>
      </c>
      <c r="C3590" s="4"/>
      <c r="D3590" s="4"/>
      <c r="E3590" s="4"/>
      <c r="F3590" s="6">
        <v>57.985999999999997</v>
      </c>
      <c r="G3590" s="4"/>
      <c r="H3590" s="4"/>
      <c r="I3590" s="4"/>
      <c r="J3590" s="4">
        <f t="shared" si="116"/>
        <v>57.985999999999997</v>
      </c>
      <c r="K3590" s="4"/>
      <c r="L3590" s="4"/>
      <c r="M3590" s="4">
        <f t="shared" si="117"/>
        <v>57.985999999999997</v>
      </c>
    </row>
    <row r="3591" spans="1:13" ht="30.6" x14ac:dyDescent="0.25">
      <c r="A3591" s="2" t="s">
        <v>200</v>
      </c>
      <c r="B3591" s="2" t="s">
        <v>100</v>
      </c>
      <c r="C3591" s="3"/>
      <c r="D3591" s="3"/>
      <c r="E3591" s="3"/>
      <c r="F3591" s="3"/>
      <c r="G3591" s="3"/>
      <c r="H3591" s="3"/>
      <c r="I3591" s="3"/>
      <c r="J3591" s="3" t="str">
        <f t="shared" si="116"/>
        <v/>
      </c>
      <c r="K3591" s="3"/>
      <c r="L3591" s="3"/>
      <c r="M3591" s="3" t="str">
        <f t="shared" si="117"/>
        <v/>
      </c>
    </row>
    <row r="3592" spans="1:13" ht="30.6" x14ac:dyDescent="0.25">
      <c r="A3592" s="2" t="s">
        <v>200</v>
      </c>
      <c r="B3592" s="2" t="s">
        <v>101</v>
      </c>
      <c r="C3592" s="4"/>
      <c r="D3592" s="4"/>
      <c r="E3592" s="4"/>
      <c r="F3592" s="4"/>
      <c r="G3592" s="4"/>
      <c r="H3592" s="4"/>
      <c r="I3592" s="4"/>
      <c r="J3592" s="4" t="str">
        <f t="shared" si="116"/>
        <v/>
      </c>
      <c r="K3592" s="4"/>
      <c r="L3592" s="4"/>
      <c r="M3592" s="4" t="str">
        <f t="shared" si="117"/>
        <v/>
      </c>
    </row>
    <row r="3593" spans="1:13" ht="30.6" x14ac:dyDescent="0.25">
      <c r="A3593" s="2" t="s">
        <v>200</v>
      </c>
      <c r="B3593" s="2" t="s">
        <v>102</v>
      </c>
      <c r="C3593" s="3"/>
      <c r="D3593" s="3"/>
      <c r="E3593" s="3"/>
      <c r="F3593" s="3"/>
      <c r="G3593" s="3"/>
      <c r="H3593" s="3"/>
      <c r="I3593" s="3"/>
      <c r="J3593" s="3" t="str">
        <f t="shared" si="116"/>
        <v/>
      </c>
      <c r="K3593" s="3"/>
      <c r="L3593" s="3"/>
      <c r="M3593" s="3" t="str">
        <f t="shared" si="117"/>
        <v/>
      </c>
    </row>
    <row r="3594" spans="1:13" ht="30.6" x14ac:dyDescent="0.25">
      <c r="A3594" s="2" t="s">
        <v>200</v>
      </c>
      <c r="B3594" s="2" t="s">
        <v>103</v>
      </c>
      <c r="C3594" s="4"/>
      <c r="D3594" s="4"/>
      <c r="E3594" s="4"/>
      <c r="F3594" s="4"/>
      <c r="G3594" s="4"/>
      <c r="H3594" s="4"/>
      <c r="I3594" s="4"/>
      <c r="J3594" s="4" t="str">
        <f t="shared" si="116"/>
        <v/>
      </c>
      <c r="K3594" s="4"/>
      <c r="L3594" s="4"/>
      <c r="M3594" s="4" t="str">
        <f t="shared" si="117"/>
        <v/>
      </c>
    </row>
    <row r="3595" spans="1:13" ht="30.6" x14ac:dyDescent="0.25">
      <c r="A3595" s="2" t="s">
        <v>200</v>
      </c>
      <c r="B3595" s="2" t="s">
        <v>104</v>
      </c>
      <c r="C3595" s="3"/>
      <c r="D3595" s="3"/>
      <c r="E3595" s="3"/>
      <c r="F3595" s="3"/>
      <c r="G3595" s="3"/>
      <c r="H3595" s="3"/>
      <c r="I3595" s="3"/>
      <c r="J3595" s="3" t="str">
        <f t="shared" si="116"/>
        <v/>
      </c>
      <c r="K3595" s="3"/>
      <c r="L3595" s="3"/>
      <c r="M3595" s="3" t="str">
        <f t="shared" si="117"/>
        <v/>
      </c>
    </row>
    <row r="3596" spans="1:13" ht="30.6" x14ac:dyDescent="0.25">
      <c r="A3596" s="2" t="s">
        <v>200</v>
      </c>
      <c r="B3596" s="2" t="s">
        <v>105</v>
      </c>
      <c r="C3596" s="6">
        <v>10.071709999999999</v>
      </c>
      <c r="D3596" s="4"/>
      <c r="E3596" s="4"/>
      <c r="F3596" s="4"/>
      <c r="G3596" s="4"/>
      <c r="H3596" s="4"/>
      <c r="I3596" s="4"/>
      <c r="J3596" s="4">
        <f t="shared" si="116"/>
        <v>10.071709999999999</v>
      </c>
      <c r="K3596" s="4"/>
      <c r="L3596" s="4"/>
      <c r="M3596" s="4">
        <f t="shared" si="117"/>
        <v>10.071709999999999</v>
      </c>
    </row>
    <row r="3597" spans="1:13" ht="30.6" x14ac:dyDescent="0.25">
      <c r="A3597" s="2" t="s">
        <v>200</v>
      </c>
      <c r="B3597" s="2" t="s">
        <v>106</v>
      </c>
      <c r="C3597" s="3"/>
      <c r="D3597" s="3"/>
      <c r="E3597" s="3"/>
      <c r="F3597" s="3"/>
      <c r="G3597" s="3"/>
      <c r="H3597" s="3"/>
      <c r="I3597" s="3"/>
      <c r="J3597" s="3" t="str">
        <f t="shared" si="116"/>
        <v/>
      </c>
      <c r="K3597" s="3"/>
      <c r="L3597" s="3"/>
      <c r="M3597" s="3" t="str">
        <f t="shared" si="117"/>
        <v/>
      </c>
    </row>
    <row r="3598" spans="1:13" ht="30.6" x14ac:dyDescent="0.25">
      <c r="A3598" s="2" t="s">
        <v>200</v>
      </c>
      <c r="B3598" s="2" t="s">
        <v>107</v>
      </c>
      <c r="C3598" s="4"/>
      <c r="D3598" s="4"/>
      <c r="E3598" s="4"/>
      <c r="F3598" s="4"/>
      <c r="G3598" s="4"/>
      <c r="H3598" s="4"/>
      <c r="I3598" s="4"/>
      <c r="J3598" s="4" t="str">
        <f t="shared" si="116"/>
        <v/>
      </c>
      <c r="K3598" s="4"/>
      <c r="L3598" s="4"/>
      <c r="M3598" s="4" t="str">
        <f t="shared" si="117"/>
        <v/>
      </c>
    </row>
    <row r="3599" spans="1:13" ht="30.6" x14ac:dyDescent="0.25">
      <c r="A3599" s="2" t="s">
        <v>200</v>
      </c>
      <c r="B3599" s="2" t="s">
        <v>108</v>
      </c>
      <c r="C3599" s="3"/>
      <c r="D3599" s="3"/>
      <c r="E3599" s="3"/>
      <c r="F3599" s="5">
        <v>43.275820000000003</v>
      </c>
      <c r="G3599" s="3"/>
      <c r="H3599" s="3"/>
      <c r="I3599" s="3"/>
      <c r="J3599" s="3">
        <f t="shared" si="116"/>
        <v>43.275820000000003</v>
      </c>
      <c r="K3599" s="3"/>
      <c r="L3599" s="3"/>
      <c r="M3599" s="3">
        <f t="shared" si="117"/>
        <v>43.275820000000003</v>
      </c>
    </row>
    <row r="3600" spans="1:13" ht="30.6" x14ac:dyDescent="0.25">
      <c r="A3600" s="2" t="s">
        <v>200</v>
      </c>
      <c r="B3600" s="2" t="s">
        <v>109</v>
      </c>
      <c r="C3600" s="4"/>
      <c r="D3600" s="4"/>
      <c r="E3600" s="4"/>
      <c r="F3600" s="4"/>
      <c r="G3600" s="4"/>
      <c r="H3600" s="4"/>
      <c r="I3600" s="4"/>
      <c r="J3600" s="4" t="str">
        <f t="shared" si="116"/>
        <v/>
      </c>
      <c r="K3600" s="4"/>
      <c r="L3600" s="4"/>
      <c r="M3600" s="4" t="str">
        <f t="shared" si="117"/>
        <v/>
      </c>
    </row>
    <row r="3601" spans="1:13" ht="30.6" x14ac:dyDescent="0.25">
      <c r="A3601" s="2" t="s">
        <v>200</v>
      </c>
      <c r="B3601" s="2" t="s">
        <v>110</v>
      </c>
      <c r="C3601" s="3"/>
      <c r="D3601" s="3"/>
      <c r="E3601" s="3"/>
      <c r="F3601" s="3"/>
      <c r="G3601" s="3"/>
      <c r="H3601" s="3"/>
      <c r="I3601" s="3"/>
      <c r="J3601" s="3" t="str">
        <f t="shared" si="116"/>
        <v/>
      </c>
      <c r="K3601" s="3"/>
      <c r="L3601" s="3"/>
      <c r="M3601" s="3" t="str">
        <f t="shared" si="117"/>
        <v/>
      </c>
    </row>
    <row r="3602" spans="1:13" ht="30.6" x14ac:dyDescent="0.25">
      <c r="A3602" s="2" t="s">
        <v>200</v>
      </c>
      <c r="B3602" s="2" t="s">
        <v>111</v>
      </c>
      <c r="C3602" s="4"/>
      <c r="D3602" s="4"/>
      <c r="E3602" s="4"/>
      <c r="F3602" s="4"/>
      <c r="G3602" s="4"/>
      <c r="H3602" s="4"/>
      <c r="I3602" s="4"/>
      <c r="J3602" s="4" t="str">
        <f t="shared" si="116"/>
        <v/>
      </c>
      <c r="K3602" s="4"/>
      <c r="L3602" s="4"/>
      <c r="M3602" s="4" t="str">
        <f t="shared" si="117"/>
        <v/>
      </c>
    </row>
    <row r="3603" spans="1:13" ht="30.6" x14ac:dyDescent="0.25">
      <c r="A3603" s="2" t="s">
        <v>200</v>
      </c>
      <c r="B3603" s="2" t="s">
        <v>112</v>
      </c>
      <c r="C3603" s="3"/>
      <c r="D3603" s="3"/>
      <c r="E3603" s="3"/>
      <c r="F3603" s="3"/>
      <c r="G3603" s="3"/>
      <c r="H3603" s="3"/>
      <c r="I3603" s="3"/>
      <c r="J3603" s="3" t="str">
        <f t="shared" si="116"/>
        <v/>
      </c>
      <c r="K3603" s="3"/>
      <c r="L3603" s="3"/>
      <c r="M3603" s="3" t="str">
        <f t="shared" si="117"/>
        <v/>
      </c>
    </row>
    <row r="3604" spans="1:13" ht="30.6" x14ac:dyDescent="0.25">
      <c r="A3604" s="2" t="s">
        <v>200</v>
      </c>
      <c r="B3604" s="2" t="s">
        <v>113</v>
      </c>
      <c r="C3604" s="4"/>
      <c r="D3604" s="4"/>
      <c r="E3604" s="4"/>
      <c r="F3604" s="4"/>
      <c r="G3604" s="4"/>
      <c r="H3604" s="4"/>
      <c r="I3604" s="4"/>
      <c r="J3604" s="4" t="str">
        <f t="shared" si="116"/>
        <v/>
      </c>
      <c r="K3604" s="4"/>
      <c r="L3604" s="4"/>
      <c r="M3604" s="4" t="str">
        <f t="shared" si="117"/>
        <v/>
      </c>
    </row>
    <row r="3605" spans="1:13" ht="30.6" x14ac:dyDescent="0.25">
      <c r="A3605" s="2" t="s">
        <v>200</v>
      </c>
      <c r="B3605" s="2" t="s">
        <v>114</v>
      </c>
      <c r="C3605" s="3"/>
      <c r="D3605" s="3"/>
      <c r="E3605" s="3"/>
      <c r="F3605" s="3"/>
      <c r="G3605" s="3"/>
      <c r="H3605" s="3"/>
      <c r="I3605" s="3"/>
      <c r="J3605" s="3" t="str">
        <f t="shared" si="116"/>
        <v/>
      </c>
      <c r="K3605" s="3"/>
      <c r="L3605" s="3"/>
      <c r="M3605" s="3" t="str">
        <f t="shared" si="117"/>
        <v/>
      </c>
    </row>
    <row r="3606" spans="1:13" ht="30.6" x14ac:dyDescent="0.25">
      <c r="A3606" s="2" t="s">
        <v>200</v>
      </c>
      <c r="B3606" s="2" t="s">
        <v>115</v>
      </c>
      <c r="C3606" s="4"/>
      <c r="D3606" s="4"/>
      <c r="E3606" s="4"/>
      <c r="F3606" s="4"/>
      <c r="G3606" s="4"/>
      <c r="H3606" s="4"/>
      <c r="I3606" s="4"/>
      <c r="J3606" s="4" t="str">
        <f t="shared" si="116"/>
        <v/>
      </c>
      <c r="K3606" s="4"/>
      <c r="L3606" s="4"/>
      <c r="M3606" s="4" t="str">
        <f t="shared" si="117"/>
        <v/>
      </c>
    </row>
    <row r="3607" spans="1:13" ht="30.6" x14ac:dyDescent="0.25">
      <c r="A3607" s="2" t="s">
        <v>200</v>
      </c>
      <c r="B3607" s="2" t="s">
        <v>116</v>
      </c>
      <c r="C3607" s="3"/>
      <c r="D3607" s="3"/>
      <c r="E3607" s="3"/>
      <c r="F3607" s="3"/>
      <c r="G3607" s="3"/>
      <c r="H3607" s="3"/>
      <c r="I3607" s="3"/>
      <c r="J3607" s="3" t="str">
        <f t="shared" si="116"/>
        <v/>
      </c>
      <c r="K3607" s="3"/>
      <c r="L3607" s="3"/>
      <c r="M3607" s="3" t="str">
        <f t="shared" si="117"/>
        <v/>
      </c>
    </row>
    <row r="3608" spans="1:13" ht="30.6" x14ac:dyDescent="0.25">
      <c r="A3608" s="2" t="s">
        <v>200</v>
      </c>
      <c r="B3608" s="2" t="s">
        <v>117</v>
      </c>
      <c r="C3608" s="4"/>
      <c r="D3608" s="4"/>
      <c r="E3608" s="4"/>
      <c r="F3608" s="6">
        <v>1.71502</v>
      </c>
      <c r="G3608" s="4"/>
      <c r="H3608" s="4"/>
      <c r="I3608" s="4"/>
      <c r="J3608" s="4">
        <f t="shared" si="116"/>
        <v>1.71502</v>
      </c>
      <c r="K3608" s="4"/>
      <c r="L3608" s="4"/>
      <c r="M3608" s="4">
        <f t="shared" si="117"/>
        <v>1.71502</v>
      </c>
    </row>
    <row r="3609" spans="1:13" ht="30.6" x14ac:dyDescent="0.25">
      <c r="A3609" s="2" t="s">
        <v>200</v>
      </c>
      <c r="B3609" s="2" t="s">
        <v>118</v>
      </c>
      <c r="C3609" s="3"/>
      <c r="D3609" s="3"/>
      <c r="E3609" s="3"/>
      <c r="F3609" s="3"/>
      <c r="G3609" s="3"/>
      <c r="H3609" s="3"/>
      <c r="I3609" s="3"/>
      <c r="J3609" s="3" t="str">
        <f t="shared" si="116"/>
        <v/>
      </c>
      <c r="K3609" s="3"/>
      <c r="L3609" s="3"/>
      <c r="M3609" s="3" t="str">
        <f t="shared" si="117"/>
        <v/>
      </c>
    </row>
    <row r="3610" spans="1:13" ht="30.6" x14ac:dyDescent="0.25">
      <c r="A3610" s="2" t="s">
        <v>200</v>
      </c>
      <c r="B3610" s="2" t="s">
        <v>119</v>
      </c>
      <c r="C3610" s="4"/>
      <c r="D3610" s="6">
        <v>23.042929999999998</v>
      </c>
      <c r="E3610" s="4"/>
      <c r="F3610" s="4"/>
      <c r="G3610" s="4"/>
      <c r="H3610" s="4"/>
      <c r="I3610" s="4"/>
      <c r="J3610" s="4">
        <f t="shared" si="116"/>
        <v>23.042929999999998</v>
      </c>
      <c r="K3610" s="4"/>
      <c r="L3610" s="4"/>
      <c r="M3610" s="4">
        <f t="shared" si="117"/>
        <v>23.042929999999998</v>
      </c>
    </row>
    <row r="3611" spans="1:13" ht="30.6" x14ac:dyDescent="0.25">
      <c r="A3611" s="2" t="s">
        <v>200</v>
      </c>
      <c r="B3611" s="2" t="s">
        <v>120</v>
      </c>
      <c r="C3611" s="3"/>
      <c r="D3611" s="3"/>
      <c r="E3611" s="3"/>
      <c r="F3611" s="3"/>
      <c r="G3611" s="3"/>
      <c r="H3611" s="3"/>
      <c r="I3611" s="3"/>
      <c r="J3611" s="3" t="str">
        <f t="shared" si="116"/>
        <v/>
      </c>
      <c r="K3611" s="3"/>
      <c r="L3611" s="3"/>
      <c r="M3611" s="3" t="str">
        <f t="shared" si="117"/>
        <v/>
      </c>
    </row>
    <row r="3612" spans="1:13" ht="30.6" x14ac:dyDescent="0.25">
      <c r="A3612" s="2" t="s">
        <v>200</v>
      </c>
      <c r="B3612" s="2" t="s">
        <v>121</v>
      </c>
      <c r="C3612" s="4"/>
      <c r="D3612" s="4"/>
      <c r="E3612" s="4"/>
      <c r="F3612" s="6">
        <v>7.2643000000000004</v>
      </c>
      <c r="G3612" s="4"/>
      <c r="H3612" s="4"/>
      <c r="I3612" s="4"/>
      <c r="J3612" s="4">
        <f t="shared" si="116"/>
        <v>7.2643000000000004</v>
      </c>
      <c r="K3612" s="4"/>
      <c r="L3612" s="4"/>
      <c r="M3612" s="4">
        <f t="shared" si="117"/>
        <v>7.2643000000000004</v>
      </c>
    </row>
    <row r="3613" spans="1:13" ht="30.6" x14ac:dyDescent="0.25">
      <c r="A3613" s="2" t="s">
        <v>200</v>
      </c>
      <c r="B3613" s="2" t="s">
        <v>122</v>
      </c>
      <c r="C3613" s="3"/>
      <c r="D3613" s="3"/>
      <c r="E3613" s="3"/>
      <c r="F3613" s="3"/>
      <c r="G3613" s="3"/>
      <c r="H3613" s="3"/>
      <c r="I3613" s="3"/>
      <c r="J3613" s="3" t="str">
        <f t="shared" si="116"/>
        <v/>
      </c>
      <c r="K3613" s="3"/>
      <c r="L3613" s="3"/>
      <c r="M3613" s="3" t="str">
        <f t="shared" si="117"/>
        <v/>
      </c>
    </row>
    <row r="3614" spans="1:13" ht="30.6" x14ac:dyDescent="0.25">
      <c r="A3614" s="2" t="s">
        <v>200</v>
      </c>
      <c r="B3614" s="2" t="s">
        <v>123</v>
      </c>
      <c r="C3614" s="4"/>
      <c r="D3614" s="6">
        <v>5.42746</v>
      </c>
      <c r="E3614" s="4"/>
      <c r="F3614" s="4"/>
      <c r="G3614" s="4"/>
      <c r="H3614" s="4"/>
      <c r="I3614" s="4"/>
      <c r="J3614" s="4">
        <f t="shared" si="116"/>
        <v>5.42746</v>
      </c>
      <c r="K3614" s="4"/>
      <c r="L3614" s="4"/>
      <c r="M3614" s="4">
        <f t="shared" si="117"/>
        <v>5.42746</v>
      </c>
    </row>
    <row r="3615" spans="1:13" ht="30.6" x14ac:dyDescent="0.25">
      <c r="A3615" s="2" t="s">
        <v>200</v>
      </c>
      <c r="B3615" s="2" t="s">
        <v>124</v>
      </c>
      <c r="C3615" s="3"/>
      <c r="D3615" s="3"/>
      <c r="E3615" s="3"/>
      <c r="F3615" s="3"/>
      <c r="G3615" s="3"/>
      <c r="H3615" s="3"/>
      <c r="I3615" s="3"/>
      <c r="J3615" s="3" t="str">
        <f t="shared" si="116"/>
        <v/>
      </c>
      <c r="K3615" s="3"/>
      <c r="L3615" s="3"/>
      <c r="M3615" s="3" t="str">
        <f t="shared" si="117"/>
        <v/>
      </c>
    </row>
    <row r="3616" spans="1:13" ht="30.6" x14ac:dyDescent="0.25">
      <c r="A3616" s="2" t="s">
        <v>200</v>
      </c>
      <c r="B3616" s="2" t="s">
        <v>125</v>
      </c>
      <c r="C3616" s="4"/>
      <c r="D3616" s="4"/>
      <c r="E3616" s="4"/>
      <c r="F3616" s="4"/>
      <c r="G3616" s="4"/>
      <c r="H3616" s="4"/>
      <c r="I3616" s="4"/>
      <c r="J3616" s="4" t="str">
        <f t="shared" si="116"/>
        <v/>
      </c>
      <c r="K3616" s="4"/>
      <c r="L3616" s="4"/>
      <c r="M3616" s="4" t="str">
        <f t="shared" si="117"/>
        <v/>
      </c>
    </row>
    <row r="3617" spans="1:13" ht="30.6" x14ac:dyDescent="0.25">
      <c r="A3617" s="2" t="s">
        <v>200</v>
      </c>
      <c r="B3617" s="2" t="s">
        <v>126</v>
      </c>
      <c r="C3617" s="3"/>
      <c r="D3617" s="3"/>
      <c r="E3617" s="3"/>
      <c r="F3617" s="3"/>
      <c r="G3617" s="3"/>
      <c r="H3617" s="3"/>
      <c r="I3617" s="3"/>
      <c r="J3617" s="3" t="str">
        <f t="shared" si="116"/>
        <v/>
      </c>
      <c r="K3617" s="3"/>
      <c r="L3617" s="3"/>
      <c r="M3617" s="3" t="str">
        <f t="shared" si="117"/>
        <v/>
      </c>
    </row>
    <row r="3618" spans="1:13" ht="30.6" x14ac:dyDescent="0.25">
      <c r="A3618" s="2" t="s">
        <v>200</v>
      </c>
      <c r="B3618" s="2" t="s">
        <v>127</v>
      </c>
      <c r="C3618" s="4"/>
      <c r="D3618" s="4"/>
      <c r="E3618" s="6">
        <v>45.767569999999999</v>
      </c>
      <c r="F3618" s="4"/>
      <c r="G3618" s="4"/>
      <c r="H3618" s="4"/>
      <c r="I3618" s="4"/>
      <c r="J3618" s="4">
        <f t="shared" si="116"/>
        <v>45.767569999999999</v>
      </c>
      <c r="K3618" s="4"/>
      <c r="L3618" s="4"/>
      <c r="M3618" s="4">
        <f t="shared" si="117"/>
        <v>45.767569999999999</v>
      </c>
    </row>
    <row r="3619" spans="1:13" ht="30.6" x14ac:dyDescent="0.25">
      <c r="A3619" s="2" t="s">
        <v>200</v>
      </c>
      <c r="B3619" s="2" t="s">
        <v>128</v>
      </c>
      <c r="C3619" s="3"/>
      <c r="D3619" s="5">
        <v>28.322410000000001</v>
      </c>
      <c r="E3619" s="3"/>
      <c r="F3619" s="5">
        <v>29.37031</v>
      </c>
      <c r="G3619" s="3"/>
      <c r="H3619" s="3"/>
      <c r="I3619" s="3"/>
      <c r="J3619" s="3">
        <f t="shared" si="116"/>
        <v>29.37031</v>
      </c>
      <c r="K3619" s="3"/>
      <c r="L3619" s="3"/>
      <c r="M3619" s="3">
        <f t="shared" si="117"/>
        <v>29.37031</v>
      </c>
    </row>
    <row r="3620" spans="1:13" ht="30.6" x14ac:dyDescent="0.25">
      <c r="A3620" s="2" t="s">
        <v>200</v>
      </c>
      <c r="B3620" s="2" t="s">
        <v>129</v>
      </c>
      <c r="C3620" s="4"/>
      <c r="D3620" s="4"/>
      <c r="E3620" s="4"/>
      <c r="F3620" s="4"/>
      <c r="G3620" s="4"/>
      <c r="H3620" s="4"/>
      <c r="I3620" s="4"/>
      <c r="J3620" s="4" t="str">
        <f t="shared" si="116"/>
        <v/>
      </c>
      <c r="K3620" s="4"/>
      <c r="L3620" s="4"/>
      <c r="M3620" s="4" t="str">
        <f t="shared" si="117"/>
        <v/>
      </c>
    </row>
    <row r="3621" spans="1:13" ht="30.6" x14ac:dyDescent="0.25">
      <c r="A3621" s="2" t="s">
        <v>200</v>
      </c>
      <c r="B3621" s="2" t="s">
        <v>130</v>
      </c>
      <c r="C3621" s="3"/>
      <c r="D3621" s="3"/>
      <c r="E3621" s="3"/>
      <c r="F3621" s="3"/>
      <c r="G3621" s="3"/>
      <c r="H3621" s="3"/>
      <c r="I3621" s="3"/>
      <c r="J3621" s="3" t="str">
        <f t="shared" si="116"/>
        <v/>
      </c>
      <c r="K3621" s="3"/>
      <c r="L3621" s="3"/>
      <c r="M3621" s="3" t="str">
        <f t="shared" si="117"/>
        <v/>
      </c>
    </row>
    <row r="3622" spans="1:13" ht="30.6" x14ac:dyDescent="0.25">
      <c r="A3622" s="2" t="s">
        <v>200</v>
      </c>
      <c r="B3622" s="2" t="s">
        <v>131</v>
      </c>
      <c r="C3622" s="4"/>
      <c r="D3622" s="4"/>
      <c r="E3622" s="6">
        <v>32.970019999999998</v>
      </c>
      <c r="F3622" s="4"/>
      <c r="G3622" s="4"/>
      <c r="H3622" s="4"/>
      <c r="I3622" s="4"/>
      <c r="J3622" s="4">
        <f t="shared" si="116"/>
        <v>32.970019999999998</v>
      </c>
      <c r="K3622" s="4"/>
      <c r="L3622" s="4"/>
      <c r="M3622" s="4">
        <f t="shared" si="117"/>
        <v>32.970019999999998</v>
      </c>
    </row>
    <row r="3623" spans="1:13" ht="30.6" x14ac:dyDescent="0.25">
      <c r="A3623" s="2" t="s">
        <v>200</v>
      </c>
      <c r="B3623" s="2" t="s">
        <v>132</v>
      </c>
      <c r="C3623" s="3"/>
      <c r="D3623" s="3"/>
      <c r="E3623" s="3"/>
      <c r="F3623" s="3"/>
      <c r="G3623" s="3"/>
      <c r="H3623" s="3"/>
      <c r="I3623" s="3"/>
      <c r="J3623" s="3" t="str">
        <f t="shared" si="116"/>
        <v/>
      </c>
      <c r="K3623" s="3"/>
      <c r="L3623" s="3"/>
      <c r="M3623" s="3" t="str">
        <f t="shared" si="117"/>
        <v/>
      </c>
    </row>
    <row r="3624" spans="1:13" ht="30.6" x14ac:dyDescent="0.25">
      <c r="A3624" s="2" t="s">
        <v>200</v>
      </c>
      <c r="B3624" s="2" t="s">
        <v>133</v>
      </c>
      <c r="C3624" s="4"/>
      <c r="D3624" s="4"/>
      <c r="E3624" s="4"/>
      <c r="F3624" s="4"/>
      <c r="G3624" s="6">
        <v>1.2385200000000001</v>
      </c>
      <c r="H3624" s="4"/>
      <c r="I3624" s="4"/>
      <c r="J3624" s="4">
        <f t="shared" si="116"/>
        <v>1.2385200000000001</v>
      </c>
      <c r="K3624" s="4"/>
      <c r="L3624" s="4"/>
      <c r="M3624" s="4">
        <f t="shared" si="117"/>
        <v>1.2385200000000001</v>
      </c>
    </row>
    <row r="3625" spans="1:13" ht="30.6" x14ac:dyDescent="0.25">
      <c r="A3625" s="2" t="s">
        <v>200</v>
      </c>
      <c r="B3625" s="2" t="s">
        <v>134</v>
      </c>
      <c r="C3625" s="3"/>
      <c r="D3625" s="3"/>
      <c r="E3625" s="3"/>
      <c r="F3625" s="3"/>
      <c r="G3625" s="3"/>
      <c r="H3625" s="3"/>
      <c r="I3625" s="3"/>
      <c r="J3625" s="3" t="str">
        <f t="shared" si="116"/>
        <v/>
      </c>
      <c r="K3625" s="3"/>
      <c r="L3625" s="3"/>
      <c r="M3625" s="3" t="str">
        <f t="shared" si="117"/>
        <v/>
      </c>
    </row>
    <row r="3626" spans="1:13" ht="30.6" x14ac:dyDescent="0.25">
      <c r="A3626" s="2" t="s">
        <v>200</v>
      </c>
      <c r="B3626" s="2" t="s">
        <v>135</v>
      </c>
      <c r="C3626" s="4"/>
      <c r="D3626" s="4"/>
      <c r="E3626" s="4"/>
      <c r="F3626" s="4"/>
      <c r="G3626" s="4"/>
      <c r="H3626" s="4"/>
      <c r="I3626" s="4"/>
      <c r="J3626" s="4" t="str">
        <f t="shared" si="116"/>
        <v/>
      </c>
      <c r="K3626" s="4"/>
      <c r="L3626" s="4"/>
      <c r="M3626" s="4" t="str">
        <f t="shared" si="117"/>
        <v/>
      </c>
    </row>
    <row r="3627" spans="1:13" ht="30.6" x14ac:dyDescent="0.25">
      <c r="A3627" s="2" t="s">
        <v>200</v>
      </c>
      <c r="B3627" s="2" t="s">
        <v>136</v>
      </c>
      <c r="C3627" s="3"/>
      <c r="D3627" s="3"/>
      <c r="E3627" s="3"/>
      <c r="F3627" s="3"/>
      <c r="G3627" s="3"/>
      <c r="H3627" s="3"/>
      <c r="I3627" s="3"/>
      <c r="J3627" s="3" t="str">
        <f t="shared" si="116"/>
        <v/>
      </c>
      <c r="K3627" s="3"/>
      <c r="L3627" s="3"/>
      <c r="M3627" s="3" t="str">
        <f t="shared" si="117"/>
        <v/>
      </c>
    </row>
    <row r="3628" spans="1:13" ht="30.6" x14ac:dyDescent="0.25">
      <c r="A3628" s="2" t="s">
        <v>200</v>
      </c>
      <c r="B3628" s="2" t="s">
        <v>137</v>
      </c>
      <c r="C3628" s="4"/>
      <c r="D3628" s="4"/>
      <c r="E3628" s="4"/>
      <c r="F3628" s="4"/>
      <c r="G3628" s="4"/>
      <c r="H3628" s="4"/>
      <c r="I3628" s="4"/>
      <c r="J3628" s="4" t="str">
        <f t="shared" si="116"/>
        <v/>
      </c>
      <c r="K3628" s="4"/>
      <c r="L3628" s="4"/>
      <c r="M3628" s="4" t="str">
        <f t="shared" si="117"/>
        <v/>
      </c>
    </row>
    <row r="3629" spans="1:13" ht="30.6" x14ac:dyDescent="0.25">
      <c r="A3629" s="2" t="s">
        <v>200</v>
      </c>
      <c r="B3629" s="2" t="s">
        <v>138</v>
      </c>
      <c r="C3629" s="3"/>
      <c r="D3629" s="3"/>
      <c r="E3629" s="3"/>
      <c r="F3629" s="3"/>
      <c r="G3629" s="3"/>
      <c r="H3629" s="3"/>
      <c r="I3629" s="3"/>
      <c r="J3629" s="3" t="str">
        <f t="shared" si="116"/>
        <v/>
      </c>
      <c r="K3629" s="3"/>
      <c r="L3629" s="3"/>
      <c r="M3629" s="3" t="str">
        <f t="shared" si="117"/>
        <v/>
      </c>
    </row>
    <row r="3630" spans="1:13" ht="30.6" x14ac:dyDescent="0.25">
      <c r="A3630" s="2" t="s">
        <v>200</v>
      </c>
      <c r="B3630" s="2" t="s">
        <v>139</v>
      </c>
      <c r="C3630" s="4"/>
      <c r="D3630" s="4"/>
      <c r="E3630" s="4"/>
      <c r="F3630" s="4"/>
      <c r="G3630" s="4"/>
      <c r="H3630" s="4"/>
      <c r="I3630" s="4"/>
      <c r="J3630" s="4" t="str">
        <f t="shared" si="116"/>
        <v/>
      </c>
      <c r="K3630" s="4"/>
      <c r="L3630" s="4"/>
      <c r="M3630" s="4" t="str">
        <f t="shared" si="117"/>
        <v/>
      </c>
    </row>
    <row r="3631" spans="1:13" ht="30.6" x14ac:dyDescent="0.25">
      <c r="A3631" s="2" t="s">
        <v>200</v>
      </c>
      <c r="B3631" s="2" t="s">
        <v>140</v>
      </c>
      <c r="C3631" s="3"/>
      <c r="D3631" s="3"/>
      <c r="E3631" s="3"/>
      <c r="F3631" s="3"/>
      <c r="G3631" s="3"/>
      <c r="H3631" s="3"/>
      <c r="I3631" s="3"/>
      <c r="J3631" s="3" t="str">
        <f t="shared" si="116"/>
        <v/>
      </c>
      <c r="K3631" s="3"/>
      <c r="L3631" s="3"/>
      <c r="M3631" s="3" t="str">
        <f t="shared" si="117"/>
        <v/>
      </c>
    </row>
    <row r="3632" spans="1:13" ht="30.6" x14ac:dyDescent="0.25">
      <c r="A3632" s="2" t="s">
        <v>200</v>
      </c>
      <c r="B3632" s="2" t="s">
        <v>141</v>
      </c>
      <c r="C3632" s="4"/>
      <c r="D3632" s="4"/>
      <c r="E3632" s="4"/>
      <c r="F3632" s="4"/>
      <c r="G3632" s="4"/>
      <c r="H3632" s="4"/>
      <c r="I3632" s="4"/>
      <c r="J3632" s="4" t="str">
        <f t="shared" si="116"/>
        <v/>
      </c>
      <c r="K3632" s="4"/>
      <c r="L3632" s="4"/>
      <c r="M3632" s="4" t="str">
        <f t="shared" si="117"/>
        <v/>
      </c>
    </row>
    <row r="3633" spans="1:13" ht="30.6" x14ac:dyDescent="0.25">
      <c r="A3633" s="2" t="s">
        <v>200</v>
      </c>
      <c r="B3633" s="2" t="s">
        <v>142</v>
      </c>
      <c r="C3633" s="3"/>
      <c r="D3633" s="3"/>
      <c r="E3633" s="3"/>
      <c r="F3633" s="3"/>
      <c r="G3633" s="3"/>
      <c r="H3633" s="3"/>
      <c r="I3633" s="3"/>
      <c r="J3633" s="3" t="str">
        <f t="shared" si="116"/>
        <v/>
      </c>
      <c r="K3633" s="3"/>
      <c r="L3633" s="3"/>
      <c r="M3633" s="3" t="str">
        <f t="shared" si="117"/>
        <v/>
      </c>
    </row>
    <row r="3634" spans="1:13" ht="30.6" x14ac:dyDescent="0.25">
      <c r="A3634" s="2" t="s">
        <v>200</v>
      </c>
      <c r="B3634" s="2" t="s">
        <v>143</v>
      </c>
      <c r="C3634" s="4"/>
      <c r="D3634" s="4"/>
      <c r="E3634" s="4"/>
      <c r="F3634" s="4"/>
      <c r="G3634" s="4"/>
      <c r="H3634" s="4"/>
      <c r="I3634" s="4"/>
      <c r="J3634" s="4" t="str">
        <f t="shared" ref="J3634:J3666" si="118">IFERROR(LOOKUP(2,1/(C3634:I3634&lt;&gt;""),C3634:I3634),"")</f>
        <v/>
      </c>
      <c r="K3634" s="4"/>
      <c r="L3634" s="4"/>
      <c r="M3634" s="4" t="str">
        <f t="shared" ref="M3634:M3666" si="119">IF(ISNUMBER(J3634),J3634,IF(ISNUMBER(K3634),K3634,IF(ISBLANK(L3634),"",L3634)))</f>
        <v/>
      </c>
    </row>
    <row r="3635" spans="1:13" ht="30.6" x14ac:dyDescent="0.25">
      <c r="A3635" s="2" t="s">
        <v>200</v>
      </c>
      <c r="B3635" s="2" t="s">
        <v>144</v>
      </c>
      <c r="C3635" s="3"/>
      <c r="D3635" s="3"/>
      <c r="E3635" s="3"/>
      <c r="F3635" s="3"/>
      <c r="G3635" s="3"/>
      <c r="H3635" s="3"/>
      <c r="I3635" s="3"/>
      <c r="J3635" s="3" t="str">
        <f t="shared" si="118"/>
        <v/>
      </c>
      <c r="K3635" s="3"/>
      <c r="L3635" s="3"/>
      <c r="M3635" s="3" t="str">
        <f t="shared" si="119"/>
        <v/>
      </c>
    </row>
    <row r="3636" spans="1:13" ht="30.6" x14ac:dyDescent="0.25">
      <c r="A3636" s="2" t="s">
        <v>219</v>
      </c>
      <c r="B3636" s="2" t="s">
        <v>187</v>
      </c>
      <c r="C3636" s="4">
        <v>12.95248</v>
      </c>
      <c r="D3636" s="4">
        <v>12.701140000000001</v>
      </c>
      <c r="E3636" s="4"/>
      <c r="F3636" s="4">
        <v>12.925800000000001</v>
      </c>
      <c r="G3636" s="4">
        <v>13.659840000000001</v>
      </c>
      <c r="H3636" s="4">
        <v>13.880240000000001</v>
      </c>
      <c r="I3636" s="4"/>
      <c r="J3636" s="4">
        <f t="shared" si="118"/>
        <v>13.880240000000001</v>
      </c>
      <c r="K3636" s="4"/>
      <c r="L3636" s="4"/>
      <c r="M3636" s="4">
        <f t="shared" si="119"/>
        <v>13.880240000000001</v>
      </c>
    </row>
    <row r="3637" spans="1:13" ht="30.6" x14ac:dyDescent="0.25">
      <c r="A3637" s="2" t="s">
        <v>200</v>
      </c>
      <c r="B3637" s="2" t="s">
        <v>146</v>
      </c>
      <c r="C3637" s="5">
        <v>7.3111499999999996</v>
      </c>
      <c r="D3637" s="3"/>
      <c r="E3637" s="3"/>
      <c r="F3637" s="3"/>
      <c r="G3637" s="3"/>
      <c r="H3637" s="5">
        <v>6.7567000000000004</v>
      </c>
      <c r="I3637" s="3"/>
      <c r="J3637" s="3">
        <f t="shared" si="118"/>
        <v>6.7567000000000004</v>
      </c>
      <c r="K3637" s="3"/>
      <c r="L3637" s="3"/>
      <c r="M3637" s="3">
        <f t="shared" si="119"/>
        <v>6.7567000000000004</v>
      </c>
    </row>
    <row r="3638" spans="1:13" ht="30.6" x14ac:dyDescent="0.25">
      <c r="A3638" s="2" t="s">
        <v>200</v>
      </c>
      <c r="B3638" s="2" t="s">
        <v>147</v>
      </c>
      <c r="C3638" s="4"/>
      <c r="D3638" s="4"/>
      <c r="E3638" s="4"/>
      <c r="F3638" s="4"/>
      <c r="G3638" s="4"/>
      <c r="H3638" s="4"/>
      <c r="I3638" s="4"/>
      <c r="J3638" s="4" t="str">
        <f t="shared" si="118"/>
        <v/>
      </c>
      <c r="K3638" s="4"/>
      <c r="L3638" s="4"/>
      <c r="M3638" s="4" t="str">
        <f t="shared" si="119"/>
        <v/>
      </c>
    </row>
    <row r="3639" spans="1:13" ht="30.6" x14ac:dyDescent="0.25">
      <c r="A3639" s="2" t="s">
        <v>200</v>
      </c>
      <c r="B3639" s="2" t="s">
        <v>148</v>
      </c>
      <c r="C3639" s="3"/>
      <c r="D3639" s="3"/>
      <c r="E3639" s="5">
        <v>8.5411000000000001</v>
      </c>
      <c r="F3639" s="3"/>
      <c r="G3639" s="3"/>
      <c r="H3639" s="3"/>
      <c r="I3639" s="3"/>
      <c r="J3639" s="3">
        <f t="shared" si="118"/>
        <v>8.5411000000000001</v>
      </c>
      <c r="K3639" s="3"/>
      <c r="L3639" s="3"/>
      <c r="M3639" s="3">
        <f t="shared" si="119"/>
        <v>8.5411000000000001</v>
      </c>
    </row>
    <row r="3640" spans="1:13" ht="30.6" x14ac:dyDescent="0.25">
      <c r="A3640" s="2" t="s">
        <v>200</v>
      </c>
      <c r="B3640" s="2" t="s">
        <v>149</v>
      </c>
      <c r="C3640" s="4"/>
      <c r="D3640" s="4"/>
      <c r="E3640" s="4"/>
      <c r="F3640" s="4"/>
      <c r="G3640" s="4"/>
      <c r="H3640" s="4"/>
      <c r="I3640" s="4"/>
      <c r="J3640" s="4" t="str">
        <f t="shared" si="118"/>
        <v/>
      </c>
      <c r="K3640" s="4"/>
      <c r="L3640" s="4"/>
      <c r="M3640" s="4" t="str">
        <f t="shared" si="119"/>
        <v/>
      </c>
    </row>
    <row r="3641" spans="1:13" ht="30.6" x14ac:dyDescent="0.25">
      <c r="A3641" s="2" t="s">
        <v>200</v>
      </c>
      <c r="B3641" s="2" t="s">
        <v>150</v>
      </c>
      <c r="C3641" s="3"/>
      <c r="D3641" s="3"/>
      <c r="E3641" s="3"/>
      <c r="F3641" s="3"/>
      <c r="G3641" s="3"/>
      <c r="H3641" s="3"/>
      <c r="I3641" s="3"/>
      <c r="J3641" s="3" t="str">
        <f t="shared" si="118"/>
        <v/>
      </c>
      <c r="K3641" s="3"/>
      <c r="L3641" s="3"/>
      <c r="M3641" s="3" t="str">
        <f t="shared" si="119"/>
        <v/>
      </c>
    </row>
    <row r="3642" spans="1:13" ht="30.6" x14ac:dyDescent="0.25">
      <c r="A3642" s="2" t="s">
        <v>200</v>
      </c>
      <c r="B3642" s="2" t="s">
        <v>151</v>
      </c>
      <c r="C3642" s="4"/>
      <c r="D3642" s="4"/>
      <c r="E3642" s="4"/>
      <c r="F3642" s="4"/>
      <c r="G3642" s="4"/>
      <c r="H3642" s="4"/>
      <c r="I3642" s="4"/>
      <c r="J3642" s="4" t="str">
        <f t="shared" si="118"/>
        <v/>
      </c>
      <c r="K3642" s="4"/>
      <c r="L3642" s="4"/>
      <c r="M3642" s="4" t="str">
        <f t="shared" si="119"/>
        <v/>
      </c>
    </row>
    <row r="3643" spans="1:13" ht="30.6" x14ac:dyDescent="0.25">
      <c r="A3643" s="2" t="s">
        <v>200</v>
      </c>
      <c r="B3643" s="2" t="s">
        <v>152</v>
      </c>
      <c r="C3643" s="3"/>
      <c r="D3643" s="3"/>
      <c r="E3643" s="3"/>
      <c r="F3643" s="3"/>
      <c r="G3643" s="3"/>
      <c r="H3643" s="3"/>
      <c r="I3643" s="3"/>
      <c r="J3643" s="3" t="str">
        <f t="shared" si="118"/>
        <v/>
      </c>
      <c r="K3643" s="3"/>
      <c r="L3643" s="3"/>
      <c r="M3643" s="3" t="str">
        <f t="shared" si="119"/>
        <v/>
      </c>
    </row>
    <row r="3644" spans="1:13" ht="30.6" x14ac:dyDescent="0.25">
      <c r="A3644" s="2" t="s">
        <v>200</v>
      </c>
      <c r="B3644" s="2" t="s">
        <v>153</v>
      </c>
      <c r="C3644" s="4"/>
      <c r="D3644" s="4"/>
      <c r="E3644" s="4"/>
      <c r="F3644" s="4"/>
      <c r="G3644" s="4"/>
      <c r="H3644" s="4"/>
      <c r="I3644" s="4"/>
      <c r="J3644" s="4" t="str">
        <f t="shared" si="118"/>
        <v/>
      </c>
      <c r="K3644" s="4"/>
      <c r="L3644" s="4"/>
      <c r="M3644" s="4" t="str">
        <f t="shared" si="119"/>
        <v/>
      </c>
    </row>
    <row r="3645" spans="1:13" ht="30.6" x14ac:dyDescent="0.25">
      <c r="A3645" s="2" t="s">
        <v>200</v>
      </c>
      <c r="B3645" s="2" t="s">
        <v>154</v>
      </c>
      <c r="C3645" s="3"/>
      <c r="D3645" s="5">
        <v>40.118899999999996</v>
      </c>
      <c r="E3645" s="3"/>
      <c r="F3645" s="3"/>
      <c r="G3645" s="3"/>
      <c r="H3645" s="3"/>
      <c r="I3645" s="3"/>
      <c r="J3645" s="3">
        <f t="shared" si="118"/>
        <v>40.118899999999996</v>
      </c>
      <c r="K3645" s="3"/>
      <c r="L3645" s="3"/>
      <c r="M3645" s="3">
        <f t="shared" si="119"/>
        <v>40.118899999999996</v>
      </c>
    </row>
    <row r="3646" spans="1:13" ht="30.6" x14ac:dyDescent="0.25">
      <c r="A3646" s="2" t="s">
        <v>200</v>
      </c>
      <c r="B3646" s="2" t="s">
        <v>155</v>
      </c>
      <c r="C3646" s="4"/>
      <c r="D3646" s="6">
        <v>2.7109899999999998</v>
      </c>
      <c r="E3646" s="4"/>
      <c r="F3646" s="4"/>
      <c r="G3646" s="4"/>
      <c r="H3646" s="4"/>
      <c r="I3646" s="4"/>
      <c r="J3646" s="4">
        <f t="shared" si="118"/>
        <v>2.7109899999999998</v>
      </c>
      <c r="K3646" s="4"/>
      <c r="L3646" s="4"/>
      <c r="M3646" s="4">
        <f t="shared" si="119"/>
        <v>2.7109899999999998</v>
      </c>
    </row>
    <row r="3647" spans="1:13" ht="30.6" x14ac:dyDescent="0.25">
      <c r="A3647" s="2" t="s">
        <v>200</v>
      </c>
      <c r="B3647" s="2" t="s">
        <v>156</v>
      </c>
      <c r="C3647" s="3"/>
      <c r="D3647" s="3"/>
      <c r="E3647" s="3"/>
      <c r="F3647" s="3"/>
      <c r="G3647" s="3"/>
      <c r="H3647" s="3"/>
      <c r="I3647" s="3"/>
      <c r="J3647" s="3" t="str">
        <f t="shared" si="118"/>
        <v/>
      </c>
      <c r="K3647" s="3"/>
      <c r="L3647" s="3"/>
      <c r="M3647" s="3" t="str">
        <f t="shared" si="119"/>
        <v/>
      </c>
    </row>
    <row r="3648" spans="1:13" ht="30.6" x14ac:dyDescent="0.25">
      <c r="A3648" s="2" t="s">
        <v>200</v>
      </c>
      <c r="B3648" s="2" t="s">
        <v>157</v>
      </c>
      <c r="C3648" s="4"/>
      <c r="D3648" s="4"/>
      <c r="E3648" s="4"/>
      <c r="F3648" s="6">
        <v>26.20757</v>
      </c>
      <c r="G3648" s="4"/>
      <c r="H3648" s="4"/>
      <c r="I3648" s="4"/>
      <c r="J3648" s="4">
        <f t="shared" si="118"/>
        <v>26.20757</v>
      </c>
      <c r="K3648" s="4"/>
      <c r="L3648" s="4"/>
      <c r="M3648" s="4">
        <f t="shared" si="119"/>
        <v>26.20757</v>
      </c>
    </row>
    <row r="3649" spans="1:13" ht="30.6" x14ac:dyDescent="0.25">
      <c r="A3649" s="2" t="s">
        <v>200</v>
      </c>
      <c r="B3649" s="2" t="s">
        <v>158</v>
      </c>
      <c r="C3649" s="3"/>
      <c r="D3649" s="3"/>
      <c r="E3649" s="3"/>
      <c r="F3649" s="3"/>
      <c r="G3649" s="3"/>
      <c r="H3649" s="3"/>
      <c r="I3649" s="3"/>
      <c r="J3649" s="3" t="str">
        <f t="shared" si="118"/>
        <v/>
      </c>
      <c r="K3649" s="3"/>
      <c r="L3649" s="3"/>
      <c r="M3649" s="3" t="str">
        <f t="shared" si="119"/>
        <v/>
      </c>
    </row>
    <row r="3650" spans="1:13" ht="30.6" x14ac:dyDescent="0.25">
      <c r="A3650" s="2" t="s">
        <v>200</v>
      </c>
      <c r="B3650" s="2" t="s">
        <v>159</v>
      </c>
      <c r="C3650" s="4"/>
      <c r="D3650" s="4"/>
      <c r="E3650" s="4"/>
      <c r="F3650" s="4"/>
      <c r="G3650" s="4"/>
      <c r="H3650" s="4"/>
      <c r="I3650" s="4"/>
      <c r="J3650" s="4" t="str">
        <f t="shared" si="118"/>
        <v/>
      </c>
      <c r="K3650" s="4"/>
      <c r="L3650" s="4"/>
      <c r="M3650" s="4" t="str">
        <f t="shared" si="119"/>
        <v/>
      </c>
    </row>
    <row r="3651" spans="1:13" ht="30.6" x14ac:dyDescent="0.25">
      <c r="A3651" s="2" t="s">
        <v>200</v>
      </c>
      <c r="B3651" s="2" t="s">
        <v>160</v>
      </c>
      <c r="C3651" s="3"/>
      <c r="D3651" s="3"/>
      <c r="E3651" s="3"/>
      <c r="F3651" s="3"/>
      <c r="G3651" s="3"/>
      <c r="H3651" s="3"/>
      <c r="I3651" s="3"/>
      <c r="J3651" s="3" t="str">
        <f t="shared" si="118"/>
        <v/>
      </c>
      <c r="K3651" s="3"/>
      <c r="L3651" s="3"/>
      <c r="M3651" s="3" t="str">
        <f t="shared" si="119"/>
        <v/>
      </c>
    </row>
    <row r="3652" spans="1:13" ht="30.6" x14ac:dyDescent="0.25">
      <c r="A3652" s="2" t="s">
        <v>200</v>
      </c>
      <c r="B3652" s="2" t="s">
        <v>161</v>
      </c>
      <c r="C3652" s="4"/>
      <c r="D3652" s="4"/>
      <c r="E3652" s="4"/>
      <c r="F3652" s="4"/>
      <c r="G3652" s="4"/>
      <c r="H3652" s="4"/>
      <c r="I3652" s="4"/>
      <c r="J3652" s="4" t="str">
        <f t="shared" si="118"/>
        <v/>
      </c>
      <c r="K3652" s="4"/>
      <c r="L3652" s="4"/>
      <c r="M3652" s="4" t="str">
        <f t="shared" si="119"/>
        <v/>
      </c>
    </row>
    <row r="3653" spans="1:13" ht="30.6" x14ac:dyDescent="0.25">
      <c r="A3653" s="2" t="s">
        <v>200</v>
      </c>
      <c r="B3653" s="2" t="s">
        <v>162</v>
      </c>
      <c r="C3653" s="3"/>
      <c r="D3653" s="3"/>
      <c r="E3653" s="3"/>
      <c r="F3653" s="3"/>
      <c r="G3653" s="3"/>
      <c r="H3653" s="3"/>
      <c r="I3653" s="3"/>
      <c r="J3653" s="3" t="str">
        <f t="shared" si="118"/>
        <v/>
      </c>
      <c r="K3653" s="3"/>
      <c r="L3653" s="3"/>
      <c r="M3653" s="3" t="str">
        <f t="shared" si="119"/>
        <v/>
      </c>
    </row>
    <row r="3654" spans="1:13" ht="30.6" x14ac:dyDescent="0.25">
      <c r="A3654" s="2" t="s">
        <v>200</v>
      </c>
      <c r="B3654" s="2" t="s">
        <v>163</v>
      </c>
      <c r="C3654" s="4"/>
      <c r="D3654" s="4"/>
      <c r="E3654" s="4"/>
      <c r="F3654" s="4"/>
      <c r="G3654" s="4"/>
      <c r="H3654" s="4"/>
      <c r="I3654" s="4"/>
      <c r="J3654" s="4" t="str">
        <f t="shared" si="118"/>
        <v/>
      </c>
      <c r="K3654" s="4"/>
      <c r="L3654" s="4"/>
      <c r="M3654" s="4" t="str">
        <f t="shared" si="119"/>
        <v/>
      </c>
    </row>
    <row r="3655" spans="1:13" ht="30.6" x14ac:dyDescent="0.25">
      <c r="A3655" s="2" t="s">
        <v>200</v>
      </c>
      <c r="B3655" s="2" t="s">
        <v>164</v>
      </c>
      <c r="C3655" s="5">
        <v>74.972809999999996</v>
      </c>
      <c r="D3655" s="3"/>
      <c r="E3655" s="3"/>
      <c r="F3655" s="3"/>
      <c r="G3655" s="3"/>
      <c r="H3655" s="3"/>
      <c r="I3655" s="3"/>
      <c r="J3655" s="3">
        <f t="shared" si="118"/>
        <v>74.972809999999996</v>
      </c>
      <c r="K3655" s="3"/>
      <c r="L3655" s="3"/>
      <c r="M3655" s="3">
        <f t="shared" si="119"/>
        <v>74.972809999999996</v>
      </c>
    </row>
    <row r="3656" spans="1:13" ht="30.6" x14ac:dyDescent="0.25">
      <c r="A3656" s="2" t="s">
        <v>200</v>
      </c>
      <c r="B3656" s="2" t="s">
        <v>165</v>
      </c>
      <c r="C3656" s="4"/>
      <c r="D3656" s="4"/>
      <c r="E3656" s="4"/>
      <c r="F3656" s="4"/>
      <c r="G3656" s="4"/>
      <c r="H3656" s="4"/>
      <c r="I3656" s="4"/>
      <c r="J3656" s="4" t="str">
        <f t="shared" si="118"/>
        <v/>
      </c>
      <c r="K3656" s="4"/>
      <c r="L3656" s="4"/>
      <c r="M3656" s="4" t="str">
        <f t="shared" si="119"/>
        <v/>
      </c>
    </row>
    <row r="3657" spans="1:13" ht="30.6" x14ac:dyDescent="0.25">
      <c r="A3657" s="2" t="s">
        <v>200</v>
      </c>
      <c r="B3657" s="2" t="s">
        <v>166</v>
      </c>
      <c r="C3657" s="3"/>
      <c r="D3657" s="3"/>
      <c r="E3657" s="3"/>
      <c r="F3657" s="3"/>
      <c r="G3657" s="3"/>
      <c r="H3657" s="3"/>
      <c r="I3657" s="3"/>
      <c r="J3657" s="3" t="str">
        <f t="shared" si="118"/>
        <v/>
      </c>
      <c r="K3657" s="3"/>
      <c r="L3657" s="3"/>
      <c r="M3657" s="3" t="str">
        <f t="shared" si="119"/>
        <v/>
      </c>
    </row>
    <row r="3658" spans="1:13" ht="30.6" x14ac:dyDescent="0.25">
      <c r="A3658" s="2" t="s">
        <v>200</v>
      </c>
      <c r="B3658" s="2" t="s">
        <v>167</v>
      </c>
      <c r="C3658" s="4"/>
      <c r="D3658" s="4"/>
      <c r="E3658" s="4"/>
      <c r="F3658" s="4"/>
      <c r="G3658" s="6">
        <v>30.328669999999999</v>
      </c>
      <c r="H3658" s="4"/>
      <c r="I3658" s="4"/>
      <c r="J3658" s="4">
        <f t="shared" si="118"/>
        <v>30.328669999999999</v>
      </c>
      <c r="K3658" s="4"/>
      <c r="L3658" s="4"/>
      <c r="M3658" s="4">
        <f t="shared" si="119"/>
        <v>30.328669999999999</v>
      </c>
    </row>
    <row r="3659" spans="1:13" ht="30.6" x14ac:dyDescent="0.25">
      <c r="A3659" s="2" t="s">
        <v>200</v>
      </c>
      <c r="B3659" s="2" t="s">
        <v>168</v>
      </c>
      <c r="C3659" s="5">
        <v>4.3608599999999997</v>
      </c>
      <c r="D3659" s="3"/>
      <c r="E3659" s="3"/>
      <c r="F3659" s="3"/>
      <c r="G3659" s="3"/>
      <c r="H3659" s="3"/>
      <c r="I3659" s="3"/>
      <c r="J3659" s="3">
        <f t="shared" si="118"/>
        <v>4.3608599999999997</v>
      </c>
      <c r="K3659" s="3"/>
      <c r="L3659" s="3"/>
      <c r="M3659" s="3">
        <f t="shared" si="119"/>
        <v>4.3608599999999997</v>
      </c>
    </row>
    <row r="3660" spans="1:13" ht="30.6" x14ac:dyDescent="0.25">
      <c r="A3660" s="2" t="s">
        <v>200</v>
      </c>
      <c r="B3660" s="2" t="s">
        <v>169</v>
      </c>
      <c r="C3660" s="6">
        <v>3.6894100000000001</v>
      </c>
      <c r="D3660" s="4"/>
      <c r="E3660" s="4"/>
      <c r="F3660" s="4"/>
      <c r="G3660" s="4"/>
      <c r="H3660" s="4"/>
      <c r="I3660" s="4"/>
      <c r="J3660" s="4">
        <f t="shared" si="118"/>
        <v>3.6894100000000001</v>
      </c>
      <c r="K3660" s="4"/>
      <c r="L3660" s="4"/>
      <c r="M3660" s="4">
        <f t="shared" si="119"/>
        <v>3.6894100000000001</v>
      </c>
    </row>
    <row r="3661" spans="1:13" ht="30.6" x14ac:dyDescent="0.25">
      <c r="A3661" s="2" t="s">
        <v>200</v>
      </c>
      <c r="B3661" s="2" t="s">
        <v>170</v>
      </c>
      <c r="C3661" s="3"/>
      <c r="D3661" s="3"/>
      <c r="E3661" s="3"/>
      <c r="F3661" s="3"/>
      <c r="G3661" s="3"/>
      <c r="H3661" s="3"/>
      <c r="I3661" s="3"/>
      <c r="J3661" s="3" t="str">
        <f t="shared" si="118"/>
        <v/>
      </c>
      <c r="K3661" s="3"/>
      <c r="L3661" s="3"/>
      <c r="M3661" s="3" t="str">
        <f t="shared" si="119"/>
        <v/>
      </c>
    </row>
    <row r="3662" spans="1:13" ht="30.6" x14ac:dyDescent="0.25">
      <c r="A3662" s="2" t="s">
        <v>200</v>
      </c>
      <c r="B3662" s="2" t="s">
        <v>171</v>
      </c>
      <c r="C3662" s="4"/>
      <c r="D3662" s="4"/>
      <c r="E3662" s="4"/>
      <c r="F3662" s="4"/>
      <c r="G3662" s="4"/>
      <c r="H3662" s="4"/>
      <c r="I3662" s="4"/>
      <c r="J3662" s="4" t="str">
        <f t="shared" si="118"/>
        <v/>
      </c>
      <c r="K3662" s="4"/>
      <c r="L3662" s="4"/>
      <c r="M3662" s="4" t="str">
        <f t="shared" si="119"/>
        <v/>
      </c>
    </row>
    <row r="3663" spans="1:13" ht="30.6" x14ac:dyDescent="0.25">
      <c r="A3663" s="2" t="s">
        <v>200</v>
      </c>
      <c r="B3663" s="2" t="s">
        <v>172</v>
      </c>
      <c r="C3663" s="3"/>
      <c r="D3663" s="3"/>
      <c r="E3663" s="3"/>
      <c r="F3663" s="3"/>
      <c r="G3663" s="3"/>
      <c r="H3663" s="3"/>
      <c r="I3663" s="3"/>
      <c r="J3663" s="3" t="str">
        <f t="shared" si="118"/>
        <v/>
      </c>
      <c r="K3663" s="3"/>
      <c r="L3663" s="3"/>
      <c r="M3663" s="3" t="str">
        <f t="shared" si="119"/>
        <v/>
      </c>
    </row>
    <row r="3664" spans="1:13" ht="30.6" x14ac:dyDescent="0.25">
      <c r="A3664" s="2" t="s">
        <v>200</v>
      </c>
      <c r="B3664" s="2" t="s">
        <v>173</v>
      </c>
      <c r="C3664" s="4"/>
      <c r="D3664" s="4"/>
      <c r="E3664" s="6">
        <v>15.136609999999999</v>
      </c>
      <c r="F3664" s="4"/>
      <c r="G3664" s="4"/>
      <c r="H3664" s="4"/>
      <c r="I3664" s="4"/>
      <c r="J3664" s="4">
        <f t="shared" si="118"/>
        <v>15.136609999999999</v>
      </c>
      <c r="K3664" s="4"/>
      <c r="L3664" s="4"/>
      <c r="M3664" s="4">
        <f t="shared" si="119"/>
        <v>15.136609999999999</v>
      </c>
    </row>
    <row r="3665" spans="1:13" ht="30.6" x14ac:dyDescent="0.25">
      <c r="A3665" s="2" t="s">
        <v>200</v>
      </c>
      <c r="B3665" s="2" t="s">
        <v>174</v>
      </c>
      <c r="C3665" s="3"/>
      <c r="D3665" s="3"/>
      <c r="E3665" s="3"/>
      <c r="F3665" s="5">
        <v>1.36877</v>
      </c>
      <c r="G3665" s="3"/>
      <c r="H3665" s="3"/>
      <c r="I3665" s="3"/>
      <c r="J3665" s="3">
        <f t="shared" si="118"/>
        <v>1.36877</v>
      </c>
      <c r="K3665" s="3"/>
      <c r="L3665" s="3"/>
      <c r="M3665" s="3">
        <f t="shared" si="119"/>
        <v>1.36877</v>
      </c>
    </row>
    <row r="3666" spans="1:13" ht="30.6" x14ac:dyDescent="0.25">
      <c r="A3666" s="2" t="s">
        <v>215</v>
      </c>
      <c r="B3666" s="2" t="s">
        <v>192</v>
      </c>
      <c r="C3666" s="3"/>
      <c r="D3666" s="3"/>
      <c r="E3666" s="3"/>
      <c r="F3666" s="3"/>
      <c r="G3666" s="3"/>
      <c r="H3666" s="3"/>
      <c r="I3666" s="3"/>
      <c r="J3666" s="3" t="str">
        <f t="shared" si="118"/>
        <v/>
      </c>
      <c r="K3666" s="3"/>
      <c r="L3666" s="3" t="str">
        <f t="array" ref="L3666">(IF(ISERROR(INDEX(Table34[Mean years of education (years)],MATCH(MAX(IF(Table34[Country]=B3666,Table34[Year],0)),IF(Table34[Country]=B3666,Table34[Year],"")))),"",INDEX(Table34[Mean years of education (years)],MATCH(MAX(IF(Table34[Country]=B3666,Table34[Year],0)),IF(Table34[Country]=B3666,Table34[Year],"")))))</f>
        <v/>
      </c>
      <c r="M3666" s="3" t="str">
        <f t="shared" si="119"/>
        <v/>
      </c>
    </row>
    <row r="3667" spans="1:13" ht="30.6" x14ac:dyDescent="0.25">
      <c r="A3667" s="2" t="s">
        <v>200</v>
      </c>
      <c r="B3667" s="2" t="s">
        <v>176</v>
      </c>
      <c r="C3667" s="3"/>
      <c r="D3667" s="3"/>
      <c r="E3667" s="3"/>
      <c r="F3667" s="3"/>
      <c r="G3667" s="3"/>
      <c r="H3667" s="3"/>
      <c r="I3667" s="3"/>
      <c r="J3667" s="3" t="str">
        <f t="shared" ref="J3667:J3727" si="120">IFERROR(LOOKUP(2,1/(C3667:I3667&lt;&gt;""),C3667:I3667),"")</f>
        <v/>
      </c>
      <c r="K3667" s="3"/>
      <c r="L3667" s="3"/>
      <c r="M3667" s="3" t="str">
        <f t="shared" ref="M3667:M3727" si="121">IF(ISNUMBER(J3667),J3667,IF(ISNUMBER(K3667),K3667,IF(ISBLANK(L3667),"",L3667)))</f>
        <v/>
      </c>
    </row>
    <row r="3668" spans="1:13" ht="30.6" x14ac:dyDescent="0.25">
      <c r="A3668" s="2" t="s">
        <v>200</v>
      </c>
      <c r="B3668" s="2" t="s">
        <v>177</v>
      </c>
      <c r="C3668" s="6">
        <v>9.5603099999999994</v>
      </c>
      <c r="D3668" s="4"/>
      <c r="E3668" s="4"/>
      <c r="F3668" s="4"/>
      <c r="G3668" s="6">
        <v>10.109680000000001</v>
      </c>
      <c r="H3668" s="4"/>
      <c r="I3668" s="4"/>
      <c r="J3668" s="4">
        <f t="shared" si="120"/>
        <v>10.109680000000001</v>
      </c>
      <c r="K3668" s="4"/>
      <c r="L3668" s="4"/>
      <c r="M3668" s="4">
        <f t="shared" si="121"/>
        <v>10.109680000000001</v>
      </c>
    </row>
    <row r="3669" spans="1:13" ht="30.6" x14ac:dyDescent="0.25">
      <c r="A3669" s="2" t="s">
        <v>200</v>
      </c>
      <c r="B3669" s="2" t="s">
        <v>178</v>
      </c>
      <c r="C3669" s="3"/>
      <c r="D3669" s="3"/>
      <c r="E3669" s="3"/>
      <c r="F3669" s="3"/>
      <c r="G3669" s="3"/>
      <c r="H3669" s="3"/>
      <c r="I3669" s="3"/>
      <c r="J3669" s="3" t="str">
        <f t="shared" si="120"/>
        <v/>
      </c>
      <c r="K3669" s="3"/>
      <c r="L3669" s="3"/>
      <c r="M3669" s="3" t="str">
        <f t="shared" si="121"/>
        <v/>
      </c>
    </row>
    <row r="3670" spans="1:13" ht="30.6" x14ac:dyDescent="0.25">
      <c r="A3670" s="2" t="s">
        <v>200</v>
      </c>
      <c r="B3670" s="2" t="s">
        <v>179</v>
      </c>
      <c r="C3670" s="4"/>
      <c r="D3670" s="4"/>
      <c r="E3670" s="4"/>
      <c r="F3670" s="4"/>
      <c r="G3670" s="4"/>
      <c r="H3670" s="4"/>
      <c r="I3670" s="4"/>
      <c r="J3670" s="4" t="str">
        <f t="shared" si="120"/>
        <v/>
      </c>
      <c r="K3670" s="4"/>
      <c r="L3670" s="4"/>
      <c r="M3670" s="4" t="str">
        <f t="shared" si="121"/>
        <v/>
      </c>
    </row>
    <row r="3671" spans="1:13" ht="30.6" x14ac:dyDescent="0.25">
      <c r="A3671" s="2" t="s">
        <v>200</v>
      </c>
      <c r="B3671" s="2" t="s">
        <v>180</v>
      </c>
      <c r="C3671" s="3"/>
      <c r="D3671" s="3"/>
      <c r="E3671" s="5">
        <v>1.51816</v>
      </c>
      <c r="F3671" s="3"/>
      <c r="G3671" s="3"/>
      <c r="H3671" s="3"/>
      <c r="I3671" s="3"/>
      <c r="J3671" s="3">
        <f t="shared" si="120"/>
        <v>1.51816</v>
      </c>
      <c r="K3671" s="3"/>
      <c r="L3671" s="3"/>
      <c r="M3671" s="3">
        <f t="shared" si="121"/>
        <v>1.51816</v>
      </c>
    </row>
    <row r="3672" spans="1:13" ht="30.6" x14ac:dyDescent="0.25">
      <c r="A3672" s="2" t="s">
        <v>200</v>
      </c>
      <c r="B3672" s="2" t="s">
        <v>181</v>
      </c>
      <c r="C3672" s="4"/>
      <c r="D3672" s="4"/>
      <c r="E3672" s="4"/>
      <c r="F3672" s="4"/>
      <c r="G3672" s="4"/>
      <c r="H3672" s="4"/>
      <c r="I3672" s="4"/>
      <c r="J3672" s="4" t="str">
        <f t="shared" si="120"/>
        <v/>
      </c>
      <c r="K3672" s="4"/>
      <c r="L3672" s="4"/>
      <c r="M3672" s="4" t="str">
        <f t="shared" si="121"/>
        <v/>
      </c>
    </row>
    <row r="3673" spans="1:13" ht="30.6" x14ac:dyDescent="0.25">
      <c r="A3673" s="2" t="s">
        <v>200</v>
      </c>
      <c r="B3673" s="2" t="s">
        <v>182</v>
      </c>
      <c r="C3673" s="3"/>
      <c r="D3673" s="3"/>
      <c r="E3673" s="3"/>
      <c r="F3673" s="3"/>
      <c r="G3673" s="3"/>
      <c r="H3673" s="3"/>
      <c r="I3673" s="3"/>
      <c r="J3673" s="3" t="str">
        <f t="shared" si="120"/>
        <v/>
      </c>
      <c r="K3673" s="3"/>
      <c r="L3673" s="3"/>
      <c r="M3673" s="3" t="str">
        <f t="shared" si="121"/>
        <v/>
      </c>
    </row>
    <row r="3674" spans="1:13" ht="30.6" x14ac:dyDescent="0.25">
      <c r="A3674" s="2" t="s">
        <v>200</v>
      </c>
      <c r="B3674" s="2" t="s">
        <v>183</v>
      </c>
      <c r="C3674" s="4"/>
      <c r="D3674" s="4"/>
      <c r="E3674" s="4"/>
      <c r="F3674" s="4"/>
      <c r="G3674" s="4"/>
      <c r="H3674" s="4"/>
      <c r="I3674" s="4"/>
      <c r="J3674" s="4" t="str">
        <f t="shared" si="120"/>
        <v/>
      </c>
      <c r="K3674" s="4"/>
      <c r="L3674" s="4"/>
      <c r="M3674" s="4" t="str">
        <f t="shared" si="121"/>
        <v/>
      </c>
    </row>
    <row r="3675" spans="1:13" ht="30.6" x14ac:dyDescent="0.25">
      <c r="A3675" s="2" t="s">
        <v>200</v>
      </c>
      <c r="B3675" s="2" t="s">
        <v>184</v>
      </c>
      <c r="C3675" s="3"/>
      <c r="D3675" s="5">
        <v>11.213950000000001</v>
      </c>
      <c r="E3675" s="3"/>
      <c r="F3675" s="3"/>
      <c r="G3675" s="3"/>
      <c r="H3675" s="3"/>
      <c r="I3675" s="3"/>
      <c r="J3675" s="3">
        <f t="shared" si="120"/>
        <v>11.213950000000001</v>
      </c>
      <c r="K3675" s="3"/>
      <c r="L3675" s="3"/>
      <c r="M3675" s="3">
        <f t="shared" si="121"/>
        <v>11.213950000000001</v>
      </c>
    </row>
    <row r="3676" spans="1:13" ht="30.6" x14ac:dyDescent="0.25">
      <c r="A3676" s="2" t="s">
        <v>200</v>
      </c>
      <c r="B3676" s="2" t="s">
        <v>185</v>
      </c>
      <c r="C3676" s="4"/>
      <c r="D3676" s="4"/>
      <c r="E3676" s="4"/>
      <c r="F3676" s="4"/>
      <c r="G3676" s="4"/>
      <c r="H3676" s="4"/>
      <c r="I3676" s="4"/>
      <c r="J3676" s="4" t="str">
        <f t="shared" si="120"/>
        <v/>
      </c>
      <c r="K3676" s="4"/>
      <c r="L3676" s="4"/>
      <c r="M3676" s="4" t="str">
        <f t="shared" si="121"/>
        <v/>
      </c>
    </row>
    <row r="3677" spans="1:13" ht="30.6" x14ac:dyDescent="0.25">
      <c r="A3677" s="2" t="s">
        <v>200</v>
      </c>
      <c r="B3677" s="2" t="s">
        <v>186</v>
      </c>
      <c r="C3677" s="3"/>
      <c r="D3677" s="3"/>
      <c r="E3677" s="3"/>
      <c r="F3677" s="3"/>
      <c r="G3677" s="3"/>
      <c r="H3677" s="3"/>
      <c r="I3677" s="3"/>
      <c r="J3677" s="3" t="str">
        <f t="shared" si="120"/>
        <v/>
      </c>
      <c r="K3677" s="3"/>
      <c r="L3677" s="3"/>
      <c r="M3677" s="3" t="str">
        <f t="shared" si="121"/>
        <v/>
      </c>
    </row>
    <row r="3678" spans="1:13" ht="30.6" x14ac:dyDescent="0.25">
      <c r="A3678" s="2" t="s">
        <v>216</v>
      </c>
      <c r="B3678" s="2" t="s">
        <v>187</v>
      </c>
      <c r="C3678" s="4">
        <v>13.309189999999999</v>
      </c>
      <c r="D3678" s="4">
        <v>12.97029</v>
      </c>
      <c r="E3678" s="4">
        <v>12.955859999999999</v>
      </c>
      <c r="F3678" s="4">
        <v>12.765140000000001</v>
      </c>
      <c r="G3678" s="4">
        <v>12.81255</v>
      </c>
      <c r="H3678" s="4"/>
      <c r="I3678" s="4"/>
      <c r="J3678" s="4">
        <f t="shared" si="120"/>
        <v>12.81255</v>
      </c>
      <c r="K3678" s="4"/>
      <c r="L3678" s="4" t="str">
        <f t="array" ref="L3678">(IF(ISBLANK(INDEX(Table45[[#All],[Mean years of education (years)]],MATCH(MAX(IF(Table45[[#All],[Country]]=B3678,Table45[[#All],[Year]],0)),IF(Table45[[#All],[Country]]=B3678,Table45[[#All],[Year]],"")))),"",INDEX(Table45[[#All],[Mean years of education (years)]],MATCH(MAX(IF(Table45[[#All],[Country]]=B3678,Table45[[#All],[Year]],0)),IF(Table45[[#All],[Country]]=B3678,Table45[[#All],[Year]],"")))))</f>
        <v/>
      </c>
      <c r="M3678" s="4">
        <f t="shared" si="121"/>
        <v>12.81255</v>
      </c>
    </row>
    <row r="3679" spans="1:13" ht="30.6" x14ac:dyDescent="0.25">
      <c r="A3679" s="2" t="s">
        <v>200</v>
      </c>
      <c r="B3679" s="2" t="s">
        <v>188</v>
      </c>
      <c r="C3679" s="5">
        <v>20.664359999999999</v>
      </c>
      <c r="D3679" s="3"/>
      <c r="E3679" s="3"/>
      <c r="F3679" s="3"/>
      <c r="G3679" s="3"/>
      <c r="H3679" s="3"/>
      <c r="I3679" s="3"/>
      <c r="J3679" s="3">
        <f t="shared" si="120"/>
        <v>20.664359999999999</v>
      </c>
      <c r="K3679" s="3"/>
      <c r="L3679" s="3"/>
      <c r="M3679" s="3">
        <f t="shared" si="121"/>
        <v>20.664359999999999</v>
      </c>
    </row>
    <row r="3680" spans="1:13" ht="30.6" x14ac:dyDescent="0.25">
      <c r="A3680" s="2" t="s">
        <v>200</v>
      </c>
      <c r="B3680" s="2" t="s">
        <v>189</v>
      </c>
      <c r="C3680" s="4"/>
      <c r="D3680" s="4"/>
      <c r="E3680" s="4"/>
      <c r="F3680" s="4"/>
      <c r="G3680" s="4"/>
      <c r="H3680" s="4"/>
      <c r="I3680" s="4"/>
      <c r="J3680" s="4" t="str">
        <f t="shared" si="120"/>
        <v/>
      </c>
      <c r="K3680" s="4"/>
      <c r="L3680" s="4"/>
      <c r="M3680" s="4" t="str">
        <f t="shared" si="121"/>
        <v/>
      </c>
    </row>
    <row r="3681" spans="1:13" ht="30.6" x14ac:dyDescent="0.25">
      <c r="A3681" s="2" t="s">
        <v>200</v>
      </c>
      <c r="B3681" s="2" t="s">
        <v>190</v>
      </c>
      <c r="C3681" s="3"/>
      <c r="D3681" s="3"/>
      <c r="E3681" s="3"/>
      <c r="F3681" s="5">
        <v>4.5200899999999997</v>
      </c>
      <c r="G3681" s="3"/>
      <c r="H3681" s="3"/>
      <c r="I3681" s="3"/>
      <c r="J3681" s="3">
        <f t="shared" si="120"/>
        <v>4.5200899999999997</v>
      </c>
      <c r="K3681" s="3"/>
      <c r="L3681" s="3"/>
      <c r="M3681" s="3">
        <f t="shared" si="121"/>
        <v>4.5200899999999997</v>
      </c>
    </row>
    <row r="3682" spans="1:13" ht="30.6" x14ac:dyDescent="0.25">
      <c r="A3682" s="2" t="s">
        <v>200</v>
      </c>
      <c r="B3682" s="2" t="s">
        <v>191</v>
      </c>
      <c r="C3682" s="4"/>
      <c r="D3682" s="4"/>
      <c r="E3682" s="4"/>
      <c r="F3682" s="4"/>
      <c r="G3682" s="4"/>
      <c r="H3682" s="4"/>
      <c r="I3682" s="4"/>
      <c r="J3682" s="4" t="str">
        <f t="shared" si="120"/>
        <v/>
      </c>
      <c r="K3682" s="4"/>
      <c r="L3682" s="4"/>
      <c r="M3682" s="4" t="str">
        <f t="shared" si="121"/>
        <v/>
      </c>
    </row>
    <row r="3683" spans="1:13" ht="30.6" x14ac:dyDescent="0.25">
      <c r="A3683" s="2" t="s">
        <v>200</v>
      </c>
      <c r="B3683" s="2" t="s">
        <v>192</v>
      </c>
      <c r="C3683" s="3"/>
      <c r="D3683" s="3"/>
      <c r="E3683" s="3"/>
      <c r="F3683" s="3"/>
      <c r="G3683" s="3"/>
      <c r="H3683" s="3"/>
      <c r="I3683" s="3"/>
      <c r="J3683" s="3" t="str">
        <f t="shared" si="120"/>
        <v/>
      </c>
      <c r="K3683" s="3"/>
      <c r="L3683" s="3"/>
      <c r="M3683" s="3" t="str">
        <f t="shared" si="121"/>
        <v/>
      </c>
    </row>
    <row r="3684" spans="1:13" ht="30.6" x14ac:dyDescent="0.25">
      <c r="A3684" s="2" t="s">
        <v>200</v>
      </c>
      <c r="B3684" s="2" t="s">
        <v>193</v>
      </c>
      <c r="C3684" s="4"/>
      <c r="D3684" s="4"/>
      <c r="E3684" s="4"/>
      <c r="F3684" s="4"/>
      <c r="G3684" s="4"/>
      <c r="H3684" s="4"/>
      <c r="I3684" s="4"/>
      <c r="J3684" s="4" t="str">
        <f t="shared" si="120"/>
        <v/>
      </c>
      <c r="K3684" s="4"/>
      <c r="L3684" s="4"/>
      <c r="M3684" s="4" t="str">
        <f t="shared" si="121"/>
        <v/>
      </c>
    </row>
    <row r="3685" spans="1:13" ht="30.6" x14ac:dyDescent="0.25">
      <c r="A3685" s="2" t="s">
        <v>200</v>
      </c>
      <c r="B3685" s="2" t="s">
        <v>194</v>
      </c>
      <c r="C3685" s="3"/>
      <c r="D3685" s="5">
        <v>1.79664</v>
      </c>
      <c r="E3685" s="3"/>
      <c r="F3685" s="3"/>
      <c r="G3685" s="3"/>
      <c r="H3685" s="3"/>
      <c r="I3685" s="3"/>
      <c r="J3685" s="3">
        <f t="shared" si="120"/>
        <v>1.79664</v>
      </c>
      <c r="K3685" s="3"/>
      <c r="L3685" s="3"/>
      <c r="M3685" s="3">
        <f t="shared" si="121"/>
        <v>1.79664</v>
      </c>
    </row>
    <row r="3686" spans="1:13" ht="30.6" x14ac:dyDescent="0.25">
      <c r="A3686" s="2" t="s">
        <v>200</v>
      </c>
      <c r="B3686" s="2" t="s">
        <v>195</v>
      </c>
      <c r="C3686" s="4"/>
      <c r="D3686" s="4"/>
      <c r="E3686" s="4"/>
      <c r="F3686" s="4"/>
      <c r="G3686" s="4"/>
      <c r="H3686" s="4"/>
      <c r="I3686" s="4"/>
      <c r="J3686" s="4" t="str">
        <f t="shared" si="120"/>
        <v/>
      </c>
      <c r="K3686" s="4"/>
      <c r="L3686" s="4"/>
      <c r="M3686" s="4" t="str">
        <f t="shared" si="121"/>
        <v/>
      </c>
    </row>
    <row r="3687" spans="1:13" ht="30.6" x14ac:dyDescent="0.25">
      <c r="A3687" s="2" t="s">
        <v>200</v>
      </c>
      <c r="B3687" s="2" t="s">
        <v>196</v>
      </c>
      <c r="C3687" s="3"/>
      <c r="D3687" s="3"/>
      <c r="E3687" s="3"/>
      <c r="F3687" s="5">
        <v>14.17014</v>
      </c>
      <c r="G3687" s="3"/>
      <c r="H3687" s="3"/>
      <c r="I3687" s="3"/>
      <c r="J3687" s="3">
        <f t="shared" si="120"/>
        <v>14.17014</v>
      </c>
      <c r="K3687" s="3"/>
      <c r="L3687" s="3"/>
      <c r="M3687" s="3">
        <f t="shared" si="121"/>
        <v>14.17014</v>
      </c>
    </row>
    <row r="3688" spans="1:13" ht="30.6" x14ac:dyDescent="0.25">
      <c r="A3688" s="2" t="s">
        <v>200</v>
      </c>
      <c r="B3688" s="2" t="s">
        <v>197</v>
      </c>
      <c r="C3688" s="6">
        <v>6.40998</v>
      </c>
      <c r="D3688" s="4"/>
      <c r="E3688" s="4"/>
      <c r="F3688" s="4"/>
      <c r="G3688" s="4"/>
      <c r="H3688" s="4"/>
      <c r="I3688" s="4"/>
      <c r="J3688" s="4">
        <f t="shared" si="120"/>
        <v>6.40998</v>
      </c>
      <c r="K3688" s="4"/>
      <c r="L3688" s="4"/>
      <c r="M3688" s="4">
        <f t="shared" si="121"/>
        <v>6.40998</v>
      </c>
    </row>
    <row r="3689" spans="1:13" ht="30.6" x14ac:dyDescent="0.25">
      <c r="A3689" s="2" t="s">
        <v>205</v>
      </c>
      <c r="B3689" s="2" t="s">
        <v>4</v>
      </c>
      <c r="C3689" s="3"/>
      <c r="D3689" s="3"/>
      <c r="E3689" s="3"/>
      <c r="F3689" s="3"/>
      <c r="G3689" s="3">
        <v>66.241140000000001</v>
      </c>
      <c r="H3689" s="3">
        <v>67.10821</v>
      </c>
      <c r="I3689" s="3"/>
      <c r="J3689" s="3">
        <f t="shared" si="120"/>
        <v>67.10821</v>
      </c>
      <c r="K3689" s="3"/>
      <c r="L3689" s="3">
        <f t="array" ref="L3689">(IF(ISERROR(INDEX(Table34[Out-of-school youth (%) - upper secondary],MATCH(MAX(IF(Table34[Country]=B3689,Table34[Year],0)),IF(Table34[Country]=B3689,Table34[Year],"")))),"",INDEX(Table34[Out-of-school youth (%) - upper secondary],MATCH(MAX(IF(Table34[Country]=B3689,Table34[Year],0)),IF(Table34[Country]=B3689,Table34[Year],"")))*100))</f>
        <v>78.957909999999998</v>
      </c>
      <c r="M3689" s="3">
        <f t="shared" si="121"/>
        <v>67.10821</v>
      </c>
    </row>
    <row r="3690" spans="1:13" ht="30.6" x14ac:dyDescent="0.25">
      <c r="A3690" s="2" t="s">
        <v>205</v>
      </c>
      <c r="B3690" s="2" t="s">
        <v>5</v>
      </c>
      <c r="C3690" s="4"/>
      <c r="D3690" s="4"/>
      <c r="E3690" s="4"/>
      <c r="F3690" s="4">
        <v>20.270029999999998</v>
      </c>
      <c r="G3690" s="4">
        <v>19.478739999999998</v>
      </c>
      <c r="H3690" s="4">
        <v>20.57518</v>
      </c>
      <c r="I3690" s="4"/>
      <c r="J3690" s="4">
        <f t="shared" si="120"/>
        <v>20.57518</v>
      </c>
      <c r="K3690" s="4"/>
      <c r="L3690" s="4" t="str">
        <f t="array" ref="L3690">(IF(ISERROR(INDEX(Table34[Out-of-school youth (%) - upper secondary],MATCH(MAX(IF(Table34[Country]=B3690,Table34[Year],0)),IF(Table34[Country]=B3690,Table34[Year],"")))),"",INDEX(Table34[Out-of-school youth (%) - upper secondary],MATCH(MAX(IF(Table34[Country]=B3690,Table34[Year],0)),IF(Table34[Country]=B3690,Table34[Year],"")))*100))</f>
        <v/>
      </c>
      <c r="M3690" s="4">
        <f t="shared" si="121"/>
        <v>20.57518</v>
      </c>
    </row>
    <row r="3691" spans="1:13" ht="30.6" x14ac:dyDescent="0.25">
      <c r="A3691" s="2" t="s">
        <v>205</v>
      </c>
      <c r="B3691" s="2" t="s">
        <v>6</v>
      </c>
      <c r="C3691" s="3"/>
      <c r="D3691" s="3"/>
      <c r="E3691" s="3"/>
      <c r="F3691" s="3"/>
      <c r="G3691" s="3"/>
      <c r="H3691" s="3"/>
      <c r="I3691" s="3"/>
      <c r="J3691" s="3" t="str">
        <f t="shared" si="120"/>
        <v/>
      </c>
      <c r="K3691" s="3"/>
      <c r="L3691" s="3" t="str">
        <f t="array" ref="L3691">(IF(ISERROR(INDEX(Table34[Out-of-school youth (%) - upper secondary],MATCH(MAX(IF(Table34[Country]=B3691,Table34[Year],0)),IF(Table34[Country]=B3691,Table34[Year],"")))),"",INDEX(Table34[Out-of-school youth (%) - upper secondary],MATCH(MAX(IF(Table34[Country]=B3691,Table34[Year],0)),IF(Table34[Country]=B3691,Table34[Year],"")))*100))</f>
        <v/>
      </c>
      <c r="M3691" s="3" t="str">
        <f t="shared" si="121"/>
        <v/>
      </c>
    </row>
    <row r="3692" spans="1:13" ht="30.6" x14ac:dyDescent="0.25">
      <c r="A3692" s="2" t="s">
        <v>205</v>
      </c>
      <c r="B3692" s="2" t="s">
        <v>7</v>
      </c>
      <c r="C3692" s="4"/>
      <c r="D3692" s="4"/>
      <c r="E3692" s="4"/>
      <c r="F3692" s="4"/>
      <c r="G3692" s="4"/>
      <c r="H3692" s="4"/>
      <c r="I3692" s="4"/>
      <c r="J3692" s="4" t="str">
        <f t="shared" si="120"/>
        <v/>
      </c>
      <c r="K3692" s="4"/>
      <c r="L3692" s="4" t="str">
        <f t="array" ref="L3692">(IF(ISERROR(INDEX(Table34[Out-of-school youth (%) - upper secondary],MATCH(MAX(IF(Table34[Country]=B3692,Table34[Year],0)),IF(Table34[Country]=B3692,Table34[Year],"")))),"",INDEX(Table34[Out-of-school youth (%) - upper secondary],MATCH(MAX(IF(Table34[Country]=B3692,Table34[Year],0)),IF(Table34[Country]=B3692,Table34[Year],"")))*100))</f>
        <v/>
      </c>
      <c r="M3692" s="4" t="str">
        <f t="shared" si="121"/>
        <v/>
      </c>
    </row>
    <row r="3693" spans="1:13" ht="30.6" x14ac:dyDescent="0.25">
      <c r="A3693" s="2" t="s">
        <v>205</v>
      </c>
      <c r="B3693" s="2" t="s">
        <v>8</v>
      </c>
      <c r="C3693" s="3">
        <v>83.707059999999998</v>
      </c>
      <c r="D3693" s="3"/>
      <c r="E3693" s="3"/>
      <c r="F3693" s="3"/>
      <c r="G3693" s="3"/>
      <c r="H3693" s="3"/>
      <c r="I3693" s="3"/>
      <c r="J3693" s="3">
        <f t="shared" si="120"/>
        <v>83.707059999999998</v>
      </c>
      <c r="K3693" s="3"/>
      <c r="L3693" s="3" t="str">
        <f t="array" ref="L3693">(IF(ISERROR(INDEX(Table34[Out-of-school youth (%) - upper secondary],MATCH(MAX(IF(Table34[Country]=B3693,Table34[Year],0)),IF(Table34[Country]=B3693,Table34[Year],"")))),"",INDEX(Table34[Out-of-school youth (%) - upper secondary],MATCH(MAX(IF(Table34[Country]=B3693,Table34[Year],0)),IF(Table34[Country]=B3693,Table34[Year],"")))*100))</f>
        <v/>
      </c>
      <c r="M3693" s="3">
        <f t="shared" si="121"/>
        <v>83.707059999999998</v>
      </c>
    </row>
    <row r="3694" spans="1:13" ht="30.6" x14ac:dyDescent="0.25">
      <c r="A3694" s="2" t="s">
        <v>205</v>
      </c>
      <c r="B3694" s="2" t="s">
        <v>9</v>
      </c>
      <c r="C3694" s="4"/>
      <c r="D3694" s="4"/>
      <c r="E3694" s="4"/>
      <c r="F3694" s="4"/>
      <c r="G3694" s="4">
        <v>16.825399999999998</v>
      </c>
      <c r="H3694" s="4">
        <v>25.448720000000002</v>
      </c>
      <c r="I3694" s="4"/>
      <c r="J3694" s="4">
        <f t="shared" si="120"/>
        <v>25.448720000000002</v>
      </c>
      <c r="K3694" s="4"/>
      <c r="L3694" s="4" t="str">
        <f t="array" ref="L3694">(IF(ISERROR(INDEX(Table34[Out-of-school youth (%) - upper secondary],MATCH(MAX(IF(Table34[Country]=B3694,Table34[Year],0)),IF(Table34[Country]=B3694,Table34[Year],"")))),"",INDEX(Table34[Out-of-school youth (%) - upper secondary],MATCH(MAX(IF(Table34[Country]=B3694,Table34[Year],0)),IF(Table34[Country]=B3694,Table34[Year],"")))*100))</f>
        <v/>
      </c>
      <c r="M3694" s="4">
        <f t="shared" si="121"/>
        <v>25.448720000000002</v>
      </c>
    </row>
    <row r="3695" spans="1:13" ht="30.6" x14ac:dyDescent="0.25">
      <c r="A3695" s="2" t="s">
        <v>205</v>
      </c>
      <c r="B3695" s="2" t="s">
        <v>10</v>
      </c>
      <c r="C3695" s="3">
        <v>8.7106399999999997</v>
      </c>
      <c r="D3695" s="3">
        <v>6.7178800000000001</v>
      </c>
      <c r="E3695" s="3">
        <v>5.42903</v>
      </c>
      <c r="F3695" s="3">
        <v>5.7982100000000001</v>
      </c>
      <c r="G3695" s="3">
        <v>6.67746</v>
      </c>
      <c r="H3695" s="3"/>
      <c r="I3695" s="3"/>
      <c r="J3695" s="3">
        <f t="shared" si="120"/>
        <v>6.67746</v>
      </c>
      <c r="K3695" s="3"/>
      <c r="L3695" s="3">
        <f t="array" ref="L3695">(IF(ISERROR(INDEX(Table34[Out-of-school youth (%) - upper secondary],MATCH(MAX(IF(Table34[Country]=B3695,Table34[Year],0)),IF(Table34[Country]=B3695,Table34[Year],"")))),"",INDEX(Table34[Out-of-school youth (%) - upper secondary],MATCH(MAX(IF(Table34[Country]=B3695,Table34[Year],0)),IF(Table34[Country]=B3695,Table34[Year],"")))*100))</f>
        <v>12.41408</v>
      </c>
      <c r="M3695" s="3">
        <f t="shared" si="121"/>
        <v>6.67746</v>
      </c>
    </row>
    <row r="3696" spans="1:13" ht="30.6" x14ac:dyDescent="0.25">
      <c r="A3696" s="2" t="s">
        <v>205</v>
      </c>
      <c r="B3696" s="2" t="s">
        <v>11</v>
      </c>
      <c r="C3696" s="4"/>
      <c r="D3696" s="4"/>
      <c r="E3696" s="4"/>
      <c r="F3696" s="4"/>
      <c r="G3696" s="4"/>
      <c r="H3696" s="4"/>
      <c r="I3696" s="4"/>
      <c r="J3696" s="4" t="str">
        <f t="shared" si="120"/>
        <v/>
      </c>
      <c r="K3696" s="4"/>
      <c r="L3696" s="4">
        <f t="array" ref="L3696">(IF(ISERROR(INDEX(Table34[Out-of-school youth (%) - upper secondary],MATCH(MAX(IF(Table34[Country]=B3696,Table34[Year],0)),IF(Table34[Country]=B3696,Table34[Year],"")))),"",INDEX(Table34[Out-of-school youth (%) - upper secondary],MATCH(MAX(IF(Table34[Country]=B3696,Table34[Year],0)),IF(Table34[Country]=B3696,Table34[Year],"")))*100))</f>
        <v>7.7061199999999994</v>
      </c>
      <c r="M3696" s="4">
        <f t="shared" si="121"/>
        <v>7.7061199999999994</v>
      </c>
    </row>
    <row r="3697" spans="1:13" ht="30.6" x14ac:dyDescent="0.25">
      <c r="A3697" s="2" t="s">
        <v>205</v>
      </c>
      <c r="B3697" s="2" t="s">
        <v>12</v>
      </c>
      <c r="C3697" s="3">
        <v>8.4701000000000004</v>
      </c>
      <c r="D3697" s="3">
        <v>7.1357900000000001</v>
      </c>
      <c r="E3697" s="3">
        <v>8.1606000000000005</v>
      </c>
      <c r="F3697" s="3">
        <v>7.23956</v>
      </c>
      <c r="G3697" s="3">
        <v>5.3151900000000003</v>
      </c>
      <c r="H3697" s="3"/>
      <c r="I3697" s="3"/>
      <c r="J3697" s="3">
        <f t="shared" si="120"/>
        <v>5.3151900000000003</v>
      </c>
      <c r="K3697" s="3"/>
      <c r="L3697" s="3">
        <f t="array" ref="L3697">(IF(ISERROR(INDEX(Table34[Out-of-school youth (%) - upper secondary],MATCH(MAX(IF(Table34[Country]=B3697,Table34[Year],0)),IF(Table34[Country]=B3697,Table34[Year],"")))),"",INDEX(Table34[Out-of-school youth (%) - upper secondary],MATCH(MAX(IF(Table34[Country]=B3697,Table34[Year],0)),IF(Table34[Country]=B3697,Table34[Year],"")))*100))</f>
        <v>7.1616999999999997</v>
      </c>
      <c r="M3697" s="3">
        <f t="shared" si="121"/>
        <v>5.3151900000000003</v>
      </c>
    </row>
    <row r="3698" spans="1:13" ht="30.6" x14ac:dyDescent="0.25">
      <c r="A3698" s="2" t="s">
        <v>205</v>
      </c>
      <c r="B3698" s="2" t="s">
        <v>13</v>
      </c>
      <c r="C3698" s="4"/>
      <c r="D3698" s="4"/>
      <c r="E3698" s="4"/>
      <c r="F3698" s="4"/>
      <c r="G3698" s="4"/>
      <c r="H3698" s="4"/>
      <c r="I3698" s="4"/>
      <c r="J3698" s="4" t="str">
        <f t="shared" si="120"/>
        <v/>
      </c>
      <c r="K3698" s="4"/>
      <c r="L3698" s="4" t="str">
        <f t="array" ref="L3698">(IF(ISBLANK(INDEX(Table34[Out-of-school youth (%) - upper secondary],MATCH(MAX(IF(Table34[Country]=B3698,Table34[Year],0)),IF(Table34[Country]=B3698,Table34[Year],"")))),"",INDEX(Table34[Out-of-school youth (%) - upper secondary],MATCH(MAX(IF(Table34[Country]=B3698,Table34[Year],0)),IF(Table34[Country]=B3698,Table34[Year],"")))*100))</f>
        <v/>
      </c>
      <c r="M3698" s="4" t="str">
        <f t="shared" si="121"/>
        <v/>
      </c>
    </row>
    <row r="3699" spans="1:13" ht="30.6" x14ac:dyDescent="0.25">
      <c r="A3699" s="2" t="s">
        <v>205</v>
      </c>
      <c r="B3699" s="2" t="s">
        <v>14</v>
      </c>
      <c r="C3699" s="3"/>
      <c r="D3699" s="3"/>
      <c r="E3699" s="3"/>
      <c r="F3699" s="3"/>
      <c r="G3699" s="3"/>
      <c r="H3699" s="3"/>
      <c r="I3699" s="3"/>
      <c r="J3699" s="3" t="str">
        <f t="shared" si="120"/>
        <v/>
      </c>
      <c r="K3699" s="3"/>
      <c r="L3699" s="3" t="str">
        <f t="array" ref="L3699">(IF(ISERROR(INDEX(Table34[Out-of-school youth (%) - upper secondary],MATCH(MAX(IF(Table34[Country]=B3699,Table34[Year],0)),IF(Table34[Country]=B3699,Table34[Year],"")))),"",INDEX(Table34[Out-of-school youth (%) - upper secondary],MATCH(MAX(IF(Table34[Country]=B3699,Table34[Year],0)),IF(Table34[Country]=B3699,Table34[Year],"")))*100))</f>
        <v/>
      </c>
      <c r="M3699" s="3" t="str">
        <f t="shared" si="121"/>
        <v/>
      </c>
    </row>
    <row r="3700" spans="1:13" ht="30.6" x14ac:dyDescent="0.25">
      <c r="A3700" s="2" t="s">
        <v>205</v>
      </c>
      <c r="B3700" s="2" t="s">
        <v>15</v>
      </c>
      <c r="C3700" s="4">
        <v>6.44923</v>
      </c>
      <c r="D3700" s="4"/>
      <c r="E3700" s="4"/>
      <c r="F3700" s="4"/>
      <c r="G3700" s="4"/>
      <c r="H3700" s="4"/>
      <c r="I3700" s="4"/>
      <c r="J3700" s="4">
        <f t="shared" si="120"/>
        <v>6.44923</v>
      </c>
      <c r="K3700" s="4"/>
      <c r="L3700" s="4" t="str">
        <f t="array" ref="L3700">(IF(ISERROR(INDEX(Table34[Out-of-school youth (%) - upper secondary],MATCH(MAX(IF(Table34[Country]=B3700,Table34[Year],0)),IF(Table34[Country]=B3700,Table34[Year],"")))),"",INDEX(Table34[Out-of-school youth (%) - upper secondary],MATCH(MAX(IF(Table34[Country]=B3700,Table34[Year],0)),IF(Table34[Country]=B3700,Table34[Year],"")))*100))</f>
        <v/>
      </c>
      <c r="M3700" s="4">
        <f t="shared" si="121"/>
        <v>6.44923</v>
      </c>
    </row>
    <row r="3701" spans="1:13" ht="30.6" x14ac:dyDescent="0.25">
      <c r="A3701" s="2" t="s">
        <v>205</v>
      </c>
      <c r="B3701" s="2" t="s">
        <v>16</v>
      </c>
      <c r="C3701" s="3"/>
      <c r="D3701" s="3">
        <v>10.644959999999999</v>
      </c>
      <c r="E3701" s="3">
        <v>14.420629999999999</v>
      </c>
      <c r="F3701" s="3">
        <v>15.198</v>
      </c>
      <c r="G3701" s="3">
        <v>10.5092</v>
      </c>
      <c r="H3701" s="3">
        <v>6.9669100000000004</v>
      </c>
      <c r="I3701" s="3"/>
      <c r="J3701" s="3">
        <f t="shared" si="120"/>
        <v>6.9669100000000004</v>
      </c>
      <c r="K3701" s="3"/>
      <c r="L3701" s="3" t="str">
        <f t="array" ref="L3701">(IF(ISERROR(INDEX(Table34[Out-of-school youth (%) - upper secondary],MATCH(MAX(IF(Table34[Country]=B3701,Table34[Year],0)),IF(Table34[Country]=B3701,Table34[Year],"")))),"",INDEX(Table34[Out-of-school youth (%) - upper secondary],MATCH(MAX(IF(Table34[Country]=B3701,Table34[Year],0)),IF(Table34[Country]=B3701,Table34[Year],"")))*100))</f>
        <v/>
      </c>
      <c r="M3701" s="3">
        <f t="shared" si="121"/>
        <v>6.9669100000000004</v>
      </c>
    </row>
    <row r="3702" spans="1:13" ht="30.6" x14ac:dyDescent="0.25">
      <c r="A3702" s="2" t="s">
        <v>205</v>
      </c>
      <c r="B3702" s="2" t="s">
        <v>17</v>
      </c>
      <c r="C3702" s="4">
        <v>61.603450000000002</v>
      </c>
      <c r="D3702" s="4">
        <v>62.203490000000002</v>
      </c>
      <c r="E3702" s="4"/>
      <c r="F3702" s="4">
        <v>58.446910000000003</v>
      </c>
      <c r="G3702" s="4"/>
      <c r="H3702" s="4">
        <v>53.295009999999998</v>
      </c>
      <c r="I3702" s="4"/>
      <c r="J3702" s="4">
        <f t="shared" si="120"/>
        <v>53.295009999999998</v>
      </c>
      <c r="K3702" s="4"/>
      <c r="L3702" s="4">
        <f t="array" ref="L3702">(IF(ISERROR(INDEX(Table34[Out-of-school youth (%) - upper secondary],MATCH(MAX(IF(Table34[Country]=B3702,Table34[Year],0)),IF(Table34[Country]=B3702,Table34[Year],"")))),"",INDEX(Table34[Out-of-school youth (%) - upper secondary],MATCH(MAX(IF(Table34[Country]=B3702,Table34[Year],0)),IF(Table34[Country]=B3702,Table34[Year],"")))*100))</f>
        <v>52.027639999999998</v>
      </c>
      <c r="M3702" s="4">
        <f t="shared" si="121"/>
        <v>53.295009999999998</v>
      </c>
    </row>
    <row r="3703" spans="1:13" ht="30.6" x14ac:dyDescent="0.25">
      <c r="A3703" s="2" t="s">
        <v>205</v>
      </c>
      <c r="B3703" s="2" t="s">
        <v>18</v>
      </c>
      <c r="C3703" s="3">
        <v>9.9556900000000006</v>
      </c>
      <c r="D3703" s="3">
        <v>1.7427999999999999</v>
      </c>
      <c r="E3703" s="3"/>
      <c r="F3703" s="3"/>
      <c r="G3703" s="3"/>
      <c r="H3703" s="3"/>
      <c r="I3703" s="3"/>
      <c r="J3703" s="3">
        <f t="shared" si="120"/>
        <v>1.7427999999999999</v>
      </c>
      <c r="K3703" s="3"/>
      <c r="L3703" s="3">
        <f t="array" ref="L3703">(IF(ISERROR(INDEX(Table34[Out-of-school youth (%) - upper secondary],MATCH(MAX(IF(Table34[Country]=B3703,Table34[Year],0)),IF(Table34[Country]=B3703,Table34[Year],"")))),"",INDEX(Table34[Out-of-school youth (%) - upper secondary],MATCH(MAX(IF(Table34[Country]=B3703,Table34[Year],0)),IF(Table34[Country]=B3703,Table34[Year],"")))*100))</f>
        <v>2.78748</v>
      </c>
      <c r="M3703" s="3">
        <f t="shared" si="121"/>
        <v>1.7427999999999999</v>
      </c>
    </row>
    <row r="3704" spans="1:13" ht="30.6" x14ac:dyDescent="0.25">
      <c r="A3704" s="2" t="s">
        <v>205</v>
      </c>
      <c r="B3704" s="2" t="s">
        <v>19</v>
      </c>
      <c r="C3704" s="4">
        <v>8.0309000000000008</v>
      </c>
      <c r="D3704" s="4">
        <v>11.27336</v>
      </c>
      <c r="E3704" s="4">
        <v>13.33353</v>
      </c>
      <c r="F3704" s="4">
        <v>7.2631500000000004</v>
      </c>
      <c r="G3704" s="4">
        <v>0.97160999999999997</v>
      </c>
      <c r="H3704" s="4"/>
      <c r="I3704" s="4"/>
      <c r="J3704" s="4">
        <f t="shared" si="120"/>
        <v>0.97160999999999997</v>
      </c>
      <c r="K3704" s="4"/>
      <c r="L3704" s="4">
        <f t="array" ref="L3704">(IF(ISERROR(INDEX(Table34[Out-of-school youth (%) - upper secondary],MATCH(MAX(IF(Table34[Country]=B3704,Table34[Year],0)),IF(Table34[Country]=B3704,Table34[Year],"")))),"",INDEX(Table34[Out-of-school youth (%) - upper secondary],MATCH(MAX(IF(Table34[Country]=B3704,Table34[Year],0)),IF(Table34[Country]=B3704,Table34[Year],"")))*100))</f>
        <v>3.8844400000000001</v>
      </c>
      <c r="M3704" s="4">
        <f t="shared" si="121"/>
        <v>0.97160999999999997</v>
      </c>
    </row>
    <row r="3705" spans="1:13" ht="30.6" x14ac:dyDescent="0.25">
      <c r="A3705" s="2" t="s">
        <v>205</v>
      </c>
      <c r="B3705" s="2" t="s">
        <v>20</v>
      </c>
      <c r="C3705" s="3"/>
      <c r="D3705" s="3"/>
      <c r="E3705" s="3"/>
      <c r="F3705" s="3">
        <v>0.95406000000000002</v>
      </c>
      <c r="G3705" s="3">
        <v>0.74361999999999995</v>
      </c>
      <c r="H3705" s="3">
        <v>0.14237</v>
      </c>
      <c r="I3705" s="3"/>
      <c r="J3705" s="3">
        <f t="shared" si="120"/>
        <v>0.14237</v>
      </c>
      <c r="K3705" s="3"/>
      <c r="L3705" s="3" t="str">
        <f t="array" ref="L3705">(IF(ISBLANK(INDEX(Table34[Out-of-school youth (%) - upper secondary],MATCH(MAX(IF(Table34[Country]=B3705,Table34[Year],0)),IF(Table34[Country]=B3705,Table34[Year],"")))),"",INDEX(Table34[Out-of-school youth (%) - upper secondary],MATCH(MAX(IF(Table34[Country]=B3705,Table34[Year],0)),IF(Table34[Country]=B3705,Table34[Year],"")))*100))</f>
        <v/>
      </c>
      <c r="M3705" s="3">
        <f t="shared" si="121"/>
        <v>0.14237</v>
      </c>
    </row>
    <row r="3706" spans="1:13" ht="30.6" x14ac:dyDescent="0.25">
      <c r="A3706" s="2" t="s">
        <v>205</v>
      </c>
      <c r="B3706" s="2" t="s">
        <v>21</v>
      </c>
      <c r="C3706" s="4">
        <v>42.745890000000003</v>
      </c>
      <c r="D3706" s="4">
        <v>37.743029999999997</v>
      </c>
      <c r="E3706" s="4">
        <v>38.991639999999997</v>
      </c>
      <c r="F3706" s="4">
        <v>39.753549999999997</v>
      </c>
      <c r="G3706" s="4">
        <v>41.955010000000001</v>
      </c>
      <c r="H3706" s="4">
        <v>36.953420000000001</v>
      </c>
      <c r="I3706" s="4"/>
      <c r="J3706" s="4">
        <f t="shared" si="120"/>
        <v>36.953420000000001</v>
      </c>
      <c r="K3706" s="4"/>
      <c r="L3706" s="4">
        <f t="array" ref="L3706">(IF(ISERROR(INDEX(Table34[Out-of-school youth (%) - upper secondary],MATCH(MAX(IF(Table34[Country]=B3706,Table34[Year],0)),IF(Table34[Country]=B3706,Table34[Year],"")))),"",INDEX(Table34[Out-of-school youth (%) - upper secondary],MATCH(MAX(IF(Table34[Country]=B3706,Table34[Year],0)),IF(Table34[Country]=B3706,Table34[Year],"")))*100))</f>
        <v>31.242969999999996</v>
      </c>
      <c r="M3706" s="4">
        <f t="shared" si="121"/>
        <v>36.953420000000001</v>
      </c>
    </row>
    <row r="3707" spans="1:13" ht="30.6" x14ac:dyDescent="0.25">
      <c r="A3707" s="2" t="s">
        <v>205</v>
      </c>
      <c r="B3707" s="2" t="s">
        <v>22</v>
      </c>
      <c r="C3707" s="3"/>
      <c r="D3707" s="3"/>
      <c r="E3707" s="3"/>
      <c r="F3707" s="3">
        <v>71.042720000000003</v>
      </c>
      <c r="G3707" s="3"/>
      <c r="H3707" s="3">
        <v>68.091179999999994</v>
      </c>
      <c r="I3707" s="3"/>
      <c r="J3707" s="3">
        <f t="shared" si="120"/>
        <v>68.091179999999994</v>
      </c>
      <c r="K3707" s="3"/>
      <c r="L3707" s="3">
        <f t="array" ref="L3707">(IF(ISERROR(INDEX(Table34[Out-of-school youth (%) - upper secondary],MATCH(MAX(IF(Table34[Country]=B3707,Table34[Year],0)),IF(Table34[Country]=B3707,Table34[Year],"")))),"",INDEX(Table34[Out-of-school youth (%) - upper secondary],MATCH(MAX(IF(Table34[Country]=B3707,Table34[Year],0)),IF(Table34[Country]=B3707,Table34[Year],"")))*100))</f>
        <v>49.154969999999999</v>
      </c>
      <c r="M3707" s="3">
        <f t="shared" si="121"/>
        <v>68.091179999999994</v>
      </c>
    </row>
    <row r="3708" spans="1:13" ht="30.6" x14ac:dyDescent="0.25">
      <c r="A3708" s="2" t="s">
        <v>205</v>
      </c>
      <c r="B3708" s="2" t="s">
        <v>23</v>
      </c>
      <c r="C3708" s="4">
        <v>39.786430000000003</v>
      </c>
      <c r="D3708" s="4">
        <v>34.75224</v>
      </c>
      <c r="E3708" s="4">
        <v>30.83662</v>
      </c>
      <c r="F3708" s="4">
        <v>32.548909999999999</v>
      </c>
      <c r="G3708" s="4">
        <v>30.616530000000001</v>
      </c>
      <c r="H3708" s="4"/>
      <c r="I3708" s="4"/>
      <c r="J3708" s="4">
        <f t="shared" si="120"/>
        <v>30.616530000000001</v>
      </c>
      <c r="K3708" s="4"/>
      <c r="L3708" s="4">
        <f t="array" ref="L3708">(IF(ISERROR(INDEX(Table34[Out-of-school youth (%) - upper secondary],MATCH(MAX(IF(Table34[Country]=B3708,Table34[Year],0)),IF(Table34[Country]=B3708,Table34[Year],"")))),"",INDEX(Table34[Out-of-school youth (%) - upper secondary],MATCH(MAX(IF(Table34[Country]=B3708,Table34[Year],0)),IF(Table34[Country]=B3708,Table34[Year],"")))*100))</f>
        <v>37.432140000000004</v>
      </c>
      <c r="M3708" s="4">
        <f t="shared" si="121"/>
        <v>30.616530000000001</v>
      </c>
    </row>
    <row r="3709" spans="1:13" ht="30.6" x14ac:dyDescent="0.25">
      <c r="A3709" s="2" t="s">
        <v>205</v>
      </c>
      <c r="B3709" s="2" t="s">
        <v>24</v>
      </c>
      <c r="C3709" s="3">
        <v>24.55866</v>
      </c>
      <c r="D3709" s="3">
        <v>25.24408</v>
      </c>
      <c r="E3709" s="3">
        <v>21.51182</v>
      </c>
      <c r="F3709" s="3">
        <v>21.215250000000001</v>
      </c>
      <c r="G3709" s="3">
        <v>18.447240000000001</v>
      </c>
      <c r="H3709" s="3">
        <v>17.471170000000001</v>
      </c>
      <c r="I3709" s="3"/>
      <c r="J3709" s="3">
        <f t="shared" si="120"/>
        <v>17.471170000000001</v>
      </c>
      <c r="K3709" s="3"/>
      <c r="L3709" s="3" t="str">
        <f t="array" ref="L3709">(IF(ISERROR(INDEX(Table34[Out-of-school youth (%) - upper secondary],MATCH(MAX(IF(Table34[Country]=B3709,Table34[Year],0)),IF(Table34[Country]=B3709,Table34[Year],"")))),"",INDEX(Table34[Out-of-school youth (%) - upper secondary],MATCH(MAX(IF(Table34[Country]=B3709,Table34[Year],0)),IF(Table34[Country]=B3709,Table34[Year],"")))*100))</f>
        <v/>
      </c>
      <c r="M3709" s="3">
        <f t="shared" si="121"/>
        <v>17.471170000000001</v>
      </c>
    </row>
    <row r="3710" spans="1:13" ht="30.6" x14ac:dyDescent="0.25">
      <c r="A3710" s="2" t="s">
        <v>205</v>
      </c>
      <c r="B3710" s="2" t="s">
        <v>25</v>
      </c>
      <c r="C3710" s="4"/>
      <c r="D3710" s="4"/>
      <c r="E3710" s="4"/>
      <c r="F3710" s="4"/>
      <c r="G3710" s="4"/>
      <c r="H3710" s="4"/>
      <c r="I3710" s="4"/>
      <c r="J3710" s="4" t="str">
        <f t="shared" si="120"/>
        <v/>
      </c>
      <c r="K3710" s="4"/>
      <c r="L3710" s="4">
        <f t="array" ref="L3710">(IF(ISERROR(INDEX(Table34[Out-of-school youth (%) - upper secondary],MATCH(MAX(IF(Table34[Country]=B3710,Table34[Year],0)),IF(Table34[Country]=B3710,Table34[Year],"")))),"",INDEX(Table34[Out-of-school youth (%) - upper secondary],MATCH(MAX(IF(Table34[Country]=B3710,Table34[Year],0)),IF(Table34[Country]=B3710,Table34[Year],"")))*100))</f>
        <v>5.0257100000000001</v>
      </c>
      <c r="M3710" s="4">
        <f t="shared" si="121"/>
        <v>5.0257100000000001</v>
      </c>
    </row>
    <row r="3711" spans="1:13" ht="30.6" x14ac:dyDescent="0.25">
      <c r="A3711" s="2" t="s">
        <v>205</v>
      </c>
      <c r="B3711" s="2" t="s">
        <v>26</v>
      </c>
      <c r="C3711" s="3"/>
      <c r="D3711" s="3"/>
      <c r="E3711" s="3"/>
      <c r="F3711" s="3"/>
      <c r="G3711" s="3"/>
      <c r="H3711" s="3"/>
      <c r="I3711" s="3"/>
      <c r="J3711" s="3" t="str">
        <f t="shared" si="120"/>
        <v/>
      </c>
      <c r="K3711" s="3"/>
      <c r="L3711" s="3" t="str">
        <f t="array" ref="L3711">(IF(ISERROR(INDEX(Table34[Out-of-school youth (%) - upper secondary],MATCH(MAX(IF(Table34[Country]=B3711,Table34[Year],0)),IF(Table34[Country]=B3711,Table34[Year],"")))),"",INDEX(Table34[Out-of-school youth (%) - upper secondary],MATCH(MAX(IF(Table34[Country]=B3711,Table34[Year],0)),IF(Table34[Country]=B3711,Table34[Year],"")))*100))</f>
        <v/>
      </c>
      <c r="M3711" s="3" t="str">
        <f t="shared" si="121"/>
        <v/>
      </c>
    </row>
    <row r="3712" spans="1:13" ht="30.6" x14ac:dyDescent="0.25">
      <c r="A3712" s="2" t="s">
        <v>205</v>
      </c>
      <c r="B3712" s="2" t="s">
        <v>27</v>
      </c>
      <c r="C3712" s="4"/>
      <c r="D3712" s="4">
        <v>12.270820000000001</v>
      </c>
      <c r="E3712" s="4">
        <v>9.4729700000000001</v>
      </c>
      <c r="F3712" s="4">
        <v>13.934419999999999</v>
      </c>
      <c r="G3712" s="4">
        <v>14.45379</v>
      </c>
      <c r="H3712" s="4">
        <v>15.854620000000001</v>
      </c>
      <c r="I3712" s="4"/>
      <c r="J3712" s="4">
        <f t="shared" si="120"/>
        <v>15.854620000000001</v>
      </c>
      <c r="K3712" s="4"/>
      <c r="L3712" s="4">
        <f t="array" ref="L3712">(IF(ISERROR(INDEX(Table34[Out-of-school youth (%) - upper secondary],MATCH(MAX(IF(Table34[Country]=B3712,Table34[Year],0)),IF(Table34[Country]=B3712,Table34[Year],"")))),"",INDEX(Table34[Out-of-school youth (%) - upper secondary],MATCH(MAX(IF(Table34[Country]=B3712,Table34[Year],0)),IF(Table34[Country]=B3712,Table34[Year],"")))*100))</f>
        <v>15.262999999999998</v>
      </c>
      <c r="M3712" s="4">
        <f t="shared" si="121"/>
        <v>15.854620000000001</v>
      </c>
    </row>
    <row r="3713" spans="1:13" ht="30.6" x14ac:dyDescent="0.25">
      <c r="A3713" s="2" t="s">
        <v>205</v>
      </c>
      <c r="B3713" s="2" t="s">
        <v>28</v>
      </c>
      <c r="C3713" s="3">
        <v>7.8586600000000004</v>
      </c>
      <c r="D3713" s="3">
        <v>8.3495299999999997</v>
      </c>
      <c r="E3713" s="3">
        <v>6.6662800000000004</v>
      </c>
      <c r="F3713" s="3">
        <v>8.4044899999999991</v>
      </c>
      <c r="G3713" s="3">
        <v>13.862719999999999</v>
      </c>
      <c r="H3713" s="3">
        <v>17.783639999999998</v>
      </c>
      <c r="I3713" s="3"/>
      <c r="J3713" s="3">
        <f t="shared" si="120"/>
        <v>17.783639999999998</v>
      </c>
      <c r="K3713" s="3"/>
      <c r="L3713" s="3" t="str">
        <f t="array" ref="L3713">(IF(ISERROR(INDEX(Table34[Out-of-school youth (%) - upper secondary],MATCH(MAX(IF(Table34[Country]=B3713,Table34[Year],0)),IF(Table34[Country]=B3713,Table34[Year],"")))),"",INDEX(Table34[Out-of-school youth (%) - upper secondary],MATCH(MAX(IF(Table34[Country]=B3713,Table34[Year],0)),IF(Table34[Country]=B3713,Table34[Year],"")))*100))</f>
        <v/>
      </c>
      <c r="M3713" s="3">
        <f t="shared" si="121"/>
        <v>17.783639999999998</v>
      </c>
    </row>
    <row r="3714" spans="1:13" ht="30.6" x14ac:dyDescent="0.25">
      <c r="A3714" s="2" t="s">
        <v>205</v>
      </c>
      <c r="B3714" s="2" t="s">
        <v>29</v>
      </c>
      <c r="C3714" s="4">
        <v>17.462689999999998</v>
      </c>
      <c r="D3714" s="4">
        <v>17.570409999999999</v>
      </c>
      <c r="E3714" s="4">
        <v>18.63485</v>
      </c>
      <c r="F3714" s="4">
        <v>20.496300000000002</v>
      </c>
      <c r="G3714" s="4">
        <v>20.775459999999999</v>
      </c>
      <c r="H3714" s="4">
        <v>18.182839999999999</v>
      </c>
      <c r="I3714" s="4"/>
      <c r="J3714" s="4">
        <f t="shared" si="120"/>
        <v>18.182839999999999</v>
      </c>
      <c r="K3714" s="4"/>
      <c r="L3714" s="4" t="str">
        <f t="array" ref="L3714">(IF(ISBLANK(INDEX(Table34[Out-of-school youth (%) - upper secondary],MATCH(MAX(IF(Table34[Country]=B3714,Table34[Year],0)),IF(Table34[Country]=B3714,Table34[Year],"")))),"",INDEX(Table34[Out-of-school youth (%) - upper secondary],MATCH(MAX(IF(Table34[Country]=B3714,Table34[Year],0)),IF(Table34[Country]=B3714,Table34[Year],"")))*100))</f>
        <v/>
      </c>
      <c r="M3714" s="4">
        <f t="shared" si="121"/>
        <v>18.182839999999999</v>
      </c>
    </row>
    <row r="3715" spans="1:13" ht="30.6" x14ac:dyDescent="0.25">
      <c r="A3715" s="2" t="s">
        <v>205</v>
      </c>
      <c r="B3715" s="2" t="s">
        <v>30</v>
      </c>
      <c r="C3715" s="3">
        <v>83.828100000000006</v>
      </c>
      <c r="D3715" s="3">
        <v>83.277249999999995</v>
      </c>
      <c r="E3715" s="3">
        <v>81.700429999999997</v>
      </c>
      <c r="F3715" s="3">
        <v>79.356880000000004</v>
      </c>
      <c r="G3715" s="3"/>
      <c r="H3715" s="3">
        <v>74.402709999999999</v>
      </c>
      <c r="I3715" s="3"/>
      <c r="J3715" s="3">
        <f t="shared" si="120"/>
        <v>74.402709999999999</v>
      </c>
      <c r="K3715" s="3"/>
      <c r="L3715" s="3">
        <f t="array" ref="L3715">(IF(ISERROR(INDEX(Table34[Out-of-school youth (%) - upper secondary],MATCH(MAX(IF(Table34[Country]=B3715,Table34[Year],0)),IF(Table34[Country]=B3715,Table34[Year],"")))),"",INDEX(Table34[Out-of-school youth (%) - upper secondary],MATCH(MAX(IF(Table34[Country]=B3715,Table34[Year],0)),IF(Table34[Country]=B3715,Table34[Year],"")))*100))</f>
        <v>81.901659999999993</v>
      </c>
      <c r="M3715" s="3">
        <f t="shared" si="121"/>
        <v>74.402709999999999</v>
      </c>
    </row>
    <row r="3716" spans="1:13" ht="30.6" x14ac:dyDescent="0.25">
      <c r="A3716" s="2" t="s">
        <v>205</v>
      </c>
      <c r="B3716" s="2" t="s">
        <v>31</v>
      </c>
      <c r="C3716" s="4">
        <v>79.335620000000006</v>
      </c>
      <c r="D3716" s="4"/>
      <c r="E3716" s="4"/>
      <c r="F3716" s="4">
        <v>69.810689999999994</v>
      </c>
      <c r="G3716" s="4">
        <v>68.755020000000002</v>
      </c>
      <c r="H3716" s="4">
        <v>65.165419999999997</v>
      </c>
      <c r="I3716" s="4"/>
      <c r="J3716" s="4">
        <f t="shared" si="120"/>
        <v>65.165419999999997</v>
      </c>
      <c r="K3716" s="4"/>
      <c r="L3716" s="4">
        <f t="array" ref="L3716">(IF(ISERROR(INDEX(Table34[Out-of-school youth (%) - upper secondary],MATCH(MAX(IF(Table34[Country]=B3716,Table34[Year],0)),IF(Table34[Country]=B3716,Table34[Year],"")))),"",INDEX(Table34[Out-of-school youth (%) - upper secondary],MATCH(MAX(IF(Table34[Country]=B3716,Table34[Year],0)),IF(Table34[Country]=B3716,Table34[Year],"")))*100))</f>
        <v>57.536810000000003</v>
      </c>
      <c r="M3716" s="4">
        <f t="shared" si="121"/>
        <v>65.165419999999997</v>
      </c>
    </row>
    <row r="3717" spans="1:13" ht="30.6" x14ac:dyDescent="0.25">
      <c r="A3717" s="2" t="s">
        <v>205</v>
      </c>
      <c r="B3717" s="2" t="s">
        <v>32</v>
      </c>
      <c r="C3717" s="3"/>
      <c r="D3717" s="3"/>
      <c r="E3717" s="3"/>
      <c r="F3717" s="3"/>
      <c r="G3717" s="3"/>
      <c r="H3717" s="3"/>
      <c r="I3717" s="3"/>
      <c r="J3717" s="3" t="str">
        <f t="shared" si="120"/>
        <v/>
      </c>
      <c r="K3717" s="3"/>
      <c r="L3717" s="3">
        <f t="array" ref="L3717">(IF(ISERROR(INDEX(Table34[Out-of-school youth (%) - upper secondary],MATCH(MAX(IF(Table34[Country]=B3717,Table34[Year],0)),IF(Table34[Country]=B3717,Table34[Year],"")))),"",INDEX(Table34[Out-of-school youth (%) - upper secondary],MATCH(MAX(IF(Table34[Country]=B3717,Table34[Year],0)),IF(Table34[Country]=B3717,Table34[Year],"")))*100))</f>
        <v>53.562489999999997</v>
      </c>
      <c r="M3717" s="3">
        <f t="shared" si="121"/>
        <v>53.562489999999997</v>
      </c>
    </row>
    <row r="3718" spans="1:13" ht="30.6" x14ac:dyDescent="0.25">
      <c r="A3718" s="2" t="s">
        <v>205</v>
      </c>
      <c r="B3718" s="2" t="s">
        <v>33</v>
      </c>
      <c r="C3718" s="4"/>
      <c r="D3718" s="4"/>
      <c r="E3718" s="4">
        <v>64.478589999999997</v>
      </c>
      <c r="F3718" s="4"/>
      <c r="G3718" s="4">
        <v>60.934139999999999</v>
      </c>
      <c r="H3718" s="4">
        <v>59.308039999999998</v>
      </c>
      <c r="I3718" s="4"/>
      <c r="J3718" s="4">
        <f t="shared" si="120"/>
        <v>59.308039999999998</v>
      </c>
      <c r="K3718" s="4"/>
      <c r="L3718" s="4">
        <f t="array" ref="L3718">(IF(ISERROR(INDEX(Table34[Out-of-school youth (%) - upper secondary],MATCH(MAX(IF(Table34[Country]=B3718,Table34[Year],0)),IF(Table34[Country]=B3718,Table34[Year],"")))),"",INDEX(Table34[Out-of-school youth (%) - upper secondary],MATCH(MAX(IF(Table34[Country]=B3718,Table34[Year],0)),IF(Table34[Country]=B3718,Table34[Year],"")))*100))</f>
        <v>49.266870000000004</v>
      </c>
      <c r="M3718" s="4">
        <f t="shared" si="121"/>
        <v>59.308039999999998</v>
      </c>
    </row>
    <row r="3719" spans="1:13" ht="30.6" x14ac:dyDescent="0.25">
      <c r="A3719" s="2" t="s">
        <v>205</v>
      </c>
      <c r="B3719" s="2" t="s">
        <v>34</v>
      </c>
      <c r="C3719" s="3"/>
      <c r="D3719" s="3"/>
      <c r="E3719" s="3"/>
      <c r="F3719" s="3"/>
      <c r="G3719" s="3"/>
      <c r="H3719" s="3"/>
      <c r="I3719" s="3"/>
      <c r="J3719" s="3" t="str">
        <f t="shared" si="120"/>
        <v/>
      </c>
      <c r="K3719" s="3"/>
      <c r="L3719" s="3">
        <f t="array" ref="L3719">(IF(ISERROR(INDEX(Table34[Out-of-school youth (%) - upper secondary],MATCH(MAX(IF(Table34[Country]=B3719,Table34[Year],0)),IF(Table34[Country]=B3719,Table34[Year],"")))),"",INDEX(Table34[Out-of-school youth (%) - upper secondary],MATCH(MAX(IF(Table34[Country]=B3719,Table34[Year],0)),IF(Table34[Country]=B3719,Table34[Year],"")))*100))</f>
        <v>4.2015099999999999</v>
      </c>
      <c r="M3719" s="3">
        <f t="shared" si="121"/>
        <v>4.2015099999999999</v>
      </c>
    </row>
    <row r="3720" spans="1:13" ht="30.6" x14ac:dyDescent="0.25">
      <c r="A3720" s="2" t="s">
        <v>205</v>
      </c>
      <c r="B3720" s="2" t="s">
        <v>35</v>
      </c>
      <c r="C3720" s="4"/>
      <c r="D3720" s="4"/>
      <c r="E3720" s="4">
        <v>25.907150000000001</v>
      </c>
      <c r="F3720" s="4">
        <v>26.305299999999999</v>
      </c>
      <c r="G3720" s="4">
        <v>26.37058</v>
      </c>
      <c r="H3720" s="4">
        <v>26.459869999999999</v>
      </c>
      <c r="I3720" s="4"/>
      <c r="J3720" s="4">
        <f t="shared" si="120"/>
        <v>26.459869999999999</v>
      </c>
      <c r="K3720" s="4"/>
      <c r="L3720" s="4" t="str">
        <f t="array" ref="L3720">(IF(ISERROR(INDEX(Table34[Out-of-school youth (%) - upper secondary],MATCH(MAX(IF(Table34[Country]=B3720,Table34[Year],0)),IF(Table34[Country]=B3720,Table34[Year],"")))),"",INDEX(Table34[Out-of-school youth (%) - upper secondary],MATCH(MAX(IF(Table34[Country]=B3720,Table34[Year],0)),IF(Table34[Country]=B3720,Table34[Year],"")))*100))</f>
        <v/>
      </c>
      <c r="M3720" s="4">
        <f t="shared" si="121"/>
        <v>26.459869999999999</v>
      </c>
    </row>
    <row r="3721" spans="1:13" ht="30.6" x14ac:dyDescent="0.25">
      <c r="A3721" s="2" t="s">
        <v>205</v>
      </c>
      <c r="B3721" s="2" t="s">
        <v>36</v>
      </c>
      <c r="C3721" s="3"/>
      <c r="D3721" s="3">
        <v>88.61063</v>
      </c>
      <c r="E3721" s="3">
        <v>89.978960000000001</v>
      </c>
      <c r="F3721" s="3"/>
      <c r="G3721" s="3"/>
      <c r="H3721" s="3"/>
      <c r="I3721" s="3"/>
      <c r="J3721" s="3">
        <f t="shared" si="120"/>
        <v>89.978960000000001</v>
      </c>
      <c r="K3721" s="3"/>
      <c r="L3721" s="3">
        <f t="array" ref="L3721">(IF(ISERROR(INDEX(Table34[Out-of-school youth (%) - upper secondary],MATCH(MAX(IF(Table34[Country]=B3721,Table34[Year],0)),IF(Table34[Country]=B3721,Table34[Year],"")))),"",INDEX(Table34[Out-of-school youth (%) - upper secondary],MATCH(MAX(IF(Table34[Country]=B3721,Table34[Year],0)),IF(Table34[Country]=B3721,Table34[Year],"")))*100))</f>
        <v>68.708199999999991</v>
      </c>
      <c r="M3721" s="3">
        <f t="shared" si="121"/>
        <v>89.978960000000001</v>
      </c>
    </row>
    <row r="3722" spans="1:13" ht="30.6" x14ac:dyDescent="0.25">
      <c r="A3722" s="2" t="s">
        <v>205</v>
      </c>
      <c r="B3722" s="2" t="s">
        <v>37</v>
      </c>
      <c r="C3722" s="4"/>
      <c r="D3722" s="4"/>
      <c r="E3722" s="4"/>
      <c r="F3722" s="4"/>
      <c r="G3722" s="4"/>
      <c r="H3722" s="4"/>
      <c r="I3722" s="4"/>
      <c r="J3722" s="4" t="str">
        <f t="shared" si="120"/>
        <v/>
      </c>
      <c r="K3722" s="4"/>
      <c r="L3722" s="4">
        <f t="array" ref="L3722">(IF(ISERROR(INDEX(Table34[Out-of-school youth (%) - upper secondary],MATCH(MAX(IF(Table34[Country]=B3722,Table34[Year],0)),IF(Table34[Country]=B3722,Table34[Year],"")))),"",INDEX(Table34[Out-of-school youth (%) - upper secondary],MATCH(MAX(IF(Table34[Country]=B3722,Table34[Year],0)),IF(Table34[Country]=B3722,Table34[Year],"")))*100))</f>
        <v>75.588989999999995</v>
      </c>
      <c r="M3722" s="4">
        <f t="shared" si="121"/>
        <v>75.588989999999995</v>
      </c>
    </row>
    <row r="3723" spans="1:13" ht="30.6" x14ac:dyDescent="0.25">
      <c r="A3723" s="2" t="s">
        <v>205</v>
      </c>
      <c r="B3723" s="2" t="s">
        <v>38</v>
      </c>
      <c r="C3723" s="3">
        <v>5.2599400000000003</v>
      </c>
      <c r="D3723" s="3">
        <v>5.39323</v>
      </c>
      <c r="E3723" s="3">
        <v>7.3077300000000003</v>
      </c>
      <c r="F3723" s="3">
        <v>4.8415400000000002</v>
      </c>
      <c r="G3723" s="3">
        <v>5.3809699999999996</v>
      </c>
      <c r="H3723" s="3">
        <v>5.4405599999999996</v>
      </c>
      <c r="I3723" s="3"/>
      <c r="J3723" s="3">
        <f t="shared" si="120"/>
        <v>5.4405599999999996</v>
      </c>
      <c r="K3723" s="3"/>
      <c r="L3723" s="3">
        <f t="array" ref="L3723">(IF(ISERROR(INDEX(Table34[Out-of-school youth (%) - upper secondary],MATCH(MAX(IF(Table34[Country]=B3723,Table34[Year],0)),IF(Table34[Country]=B3723,Table34[Year],"")))),"",INDEX(Table34[Out-of-school youth (%) - upper secondary],MATCH(MAX(IF(Table34[Country]=B3723,Table34[Year],0)),IF(Table34[Country]=B3723,Table34[Year],"")))*100))</f>
        <v>20.027929999999998</v>
      </c>
      <c r="M3723" s="3">
        <f t="shared" si="121"/>
        <v>5.4405599999999996</v>
      </c>
    </row>
    <row r="3724" spans="1:13" ht="30.6" x14ac:dyDescent="0.25">
      <c r="A3724" s="2" t="s">
        <v>205</v>
      </c>
      <c r="B3724" s="2" t="s">
        <v>39</v>
      </c>
      <c r="C3724" s="4"/>
      <c r="D3724" s="4"/>
      <c r="E3724" s="4"/>
      <c r="F3724" s="4"/>
      <c r="G3724" s="4"/>
      <c r="H3724" s="4"/>
      <c r="I3724" s="4"/>
      <c r="J3724" s="4" t="str">
        <f t="shared" si="120"/>
        <v/>
      </c>
      <c r="K3724" s="4"/>
      <c r="L3724" s="4">
        <f t="array" ref="L3724">(IF(ISERROR(INDEX(Table34[Out-of-school youth (%) - upper secondary],MATCH(MAX(IF(Table34[Country]=B3724,Table34[Year],0)),IF(Table34[Country]=B3724,Table34[Year],"")))),"",INDEX(Table34[Out-of-school youth (%) - upper secondary],MATCH(MAX(IF(Table34[Country]=B3724,Table34[Year],0)),IF(Table34[Country]=B3724,Table34[Year],"")))*100))</f>
        <v>26.282620000000001</v>
      </c>
      <c r="M3724" s="4">
        <f t="shared" si="121"/>
        <v>26.282620000000001</v>
      </c>
    </row>
    <row r="3725" spans="1:13" ht="30.6" x14ac:dyDescent="0.25">
      <c r="A3725" s="2" t="s">
        <v>205</v>
      </c>
      <c r="B3725" s="2" t="s">
        <v>40</v>
      </c>
      <c r="C3725" s="3">
        <v>18.862739999999999</v>
      </c>
      <c r="D3725" s="3">
        <v>15.69821</v>
      </c>
      <c r="E3725" s="3">
        <v>17.95393</v>
      </c>
      <c r="F3725" s="3">
        <v>14.03871</v>
      </c>
      <c r="G3725" s="3">
        <v>17.315840000000001</v>
      </c>
      <c r="H3725" s="3">
        <v>14.882820000000001</v>
      </c>
      <c r="I3725" s="3"/>
      <c r="J3725" s="3">
        <f t="shared" si="120"/>
        <v>14.882820000000001</v>
      </c>
      <c r="K3725" s="3"/>
      <c r="L3725" s="3">
        <f t="array" ref="L3725">(IF(ISERROR(INDEX(Table34[Out-of-school youth (%) - upper secondary],MATCH(MAX(IF(Table34[Country]=B3725,Table34[Year],0)),IF(Table34[Country]=B3725,Table34[Year],"")))),"",INDEX(Table34[Out-of-school youth (%) - upper secondary],MATCH(MAX(IF(Table34[Country]=B3725,Table34[Year],0)),IF(Table34[Country]=B3725,Table34[Year],"")))*100))</f>
        <v>18.14303</v>
      </c>
      <c r="M3725" s="3">
        <f t="shared" si="121"/>
        <v>14.882820000000001</v>
      </c>
    </row>
    <row r="3726" spans="1:13" ht="30.6" x14ac:dyDescent="0.25">
      <c r="A3726" s="2" t="s">
        <v>205</v>
      </c>
      <c r="B3726" s="2" t="s">
        <v>41</v>
      </c>
      <c r="C3726" s="4"/>
      <c r="D3726" s="4"/>
      <c r="E3726" s="4"/>
      <c r="F3726" s="4">
        <v>55.193420000000003</v>
      </c>
      <c r="G3726" s="4"/>
      <c r="H3726" s="4"/>
      <c r="I3726" s="4"/>
      <c r="J3726" s="4">
        <f t="shared" si="120"/>
        <v>55.193420000000003</v>
      </c>
      <c r="K3726" s="4"/>
      <c r="L3726" s="4">
        <f t="array" ref="L3726">(IF(ISERROR(INDEX(Table34[Out-of-school youth (%) - upper secondary],MATCH(MAX(IF(Table34[Country]=B3726,Table34[Year],0)),IF(Table34[Country]=B3726,Table34[Year],"")))),"",INDEX(Table34[Out-of-school youth (%) - upper secondary],MATCH(MAX(IF(Table34[Country]=B3726,Table34[Year],0)),IF(Table34[Country]=B3726,Table34[Year],"")))*100))</f>
        <v>28.740870000000001</v>
      </c>
      <c r="M3726" s="4">
        <f t="shared" si="121"/>
        <v>55.193420000000003</v>
      </c>
    </row>
    <row r="3727" spans="1:13" ht="30.6" x14ac:dyDescent="0.25">
      <c r="A3727" s="2" t="s">
        <v>205</v>
      </c>
      <c r="B3727" s="2" t="s">
        <v>42</v>
      </c>
      <c r="C3727" s="3"/>
      <c r="D3727" s="3"/>
      <c r="E3727" s="3"/>
      <c r="F3727" s="3"/>
      <c r="G3727" s="3"/>
      <c r="H3727" s="3"/>
      <c r="I3727" s="3"/>
      <c r="J3727" s="3" t="str">
        <f t="shared" si="120"/>
        <v/>
      </c>
      <c r="K3727" s="3"/>
      <c r="L3727" s="3">
        <f t="array" ref="L3727">(IF(ISERROR(INDEX(Table34[Out-of-school youth (%) - upper secondary],MATCH(MAX(IF(Table34[Country]=B3727,Table34[Year],0)),IF(Table34[Country]=B3727,Table34[Year],"")))),"",INDEX(Table34[Out-of-school youth (%) - upper secondary],MATCH(MAX(IF(Table34[Country]=B3727,Table34[Year],0)),IF(Table34[Country]=B3727,Table34[Year],"")))*100))</f>
        <v>31.447510000000001</v>
      </c>
      <c r="M3727" s="3">
        <f t="shared" si="121"/>
        <v>31.447510000000001</v>
      </c>
    </row>
    <row r="3728" spans="1:13" ht="30.6" x14ac:dyDescent="0.25">
      <c r="A3728" s="2" t="s">
        <v>205</v>
      </c>
      <c r="B3728" s="2" t="s">
        <v>43</v>
      </c>
      <c r="C3728" s="4"/>
      <c r="D3728" s="4">
        <v>16.543119999999998</v>
      </c>
      <c r="E3728" s="4">
        <v>18.051629999999999</v>
      </c>
      <c r="F3728" s="4">
        <v>17.24708</v>
      </c>
      <c r="G3728" s="4">
        <v>15.41282</v>
      </c>
      <c r="H3728" s="4">
        <v>12.39181</v>
      </c>
      <c r="I3728" s="4"/>
      <c r="J3728" s="4">
        <f t="shared" ref="J3728:J3791" si="122">IFERROR(LOOKUP(2,1/(C3728:I3728&lt;&gt;""),C3728:I3728),"")</f>
        <v>12.39181</v>
      </c>
      <c r="K3728" s="4"/>
      <c r="L3728" s="4">
        <f t="array" ref="L3728">(IF(ISERROR(INDEX(Table34[Out-of-school youth (%) - upper secondary],MATCH(MAX(IF(Table34[Country]=B3728,Table34[Year],0)),IF(Table34[Country]=B3728,Table34[Year],"")))),"",INDEX(Table34[Out-of-school youth (%) - upper secondary],MATCH(MAX(IF(Table34[Country]=B3728,Table34[Year],0)),IF(Table34[Country]=B3728,Table34[Year],"")))*100))</f>
        <v>25.588359999999998</v>
      </c>
      <c r="M3728" s="4">
        <f t="shared" ref="M3728:M3791" si="123">IF(ISNUMBER(J3728),J3728,IF(ISNUMBER(K3728),K3728,IF(ISBLANK(L3728),"",L3728)))</f>
        <v>12.39181</v>
      </c>
    </row>
    <row r="3729" spans="1:13" ht="30.6" x14ac:dyDescent="0.25">
      <c r="A3729" s="2" t="s">
        <v>205</v>
      </c>
      <c r="B3729" s="2" t="s">
        <v>44</v>
      </c>
      <c r="C3729" s="3"/>
      <c r="D3729" s="3"/>
      <c r="E3729" s="3"/>
      <c r="F3729" s="3"/>
      <c r="G3729" s="3"/>
      <c r="H3729" s="3"/>
      <c r="I3729" s="3"/>
      <c r="J3729" s="3" t="str">
        <f t="shared" si="122"/>
        <v/>
      </c>
      <c r="K3729" s="3"/>
      <c r="L3729" s="3">
        <f t="array" ref="L3729">(IF(ISERROR(INDEX(Table34[Out-of-school youth (%) - upper secondary],MATCH(MAX(IF(Table34[Country]=B3729,Table34[Year],0)),IF(Table34[Country]=B3729,Table34[Year],"")))),"",INDEX(Table34[Out-of-school youth (%) - upper secondary],MATCH(MAX(IF(Table34[Country]=B3729,Table34[Year],0)),IF(Table34[Country]=B3729,Table34[Year],"")))*100))</f>
        <v>72.053870000000003</v>
      </c>
      <c r="M3729" s="3">
        <f t="shared" si="123"/>
        <v>72.053870000000003</v>
      </c>
    </row>
    <row r="3730" spans="1:13" ht="30.6" x14ac:dyDescent="0.25">
      <c r="A3730" s="2" t="s">
        <v>205</v>
      </c>
      <c r="B3730" s="2" t="s">
        <v>45</v>
      </c>
      <c r="C3730" s="4">
        <v>1.83552</v>
      </c>
      <c r="D3730" s="4">
        <v>5.17638</v>
      </c>
      <c r="E3730" s="4">
        <v>3.0232399999999999</v>
      </c>
      <c r="F3730" s="4">
        <v>3.4925099999999998</v>
      </c>
      <c r="G3730" s="4">
        <v>6.4447400000000004</v>
      </c>
      <c r="H3730" s="4">
        <v>8.4844899999999992</v>
      </c>
      <c r="I3730" s="4"/>
      <c r="J3730" s="4">
        <f t="shared" si="122"/>
        <v>8.4844899999999992</v>
      </c>
      <c r="K3730" s="4"/>
      <c r="L3730" s="4" t="str">
        <f t="array" ref="L3730">(IF(ISBLANK(INDEX(Table34[Out-of-school youth (%) - upper secondary],MATCH(MAX(IF(Table34[Country]=B3730,Table34[Year],0)),IF(Table34[Country]=B3730,Table34[Year],"")))),"",INDEX(Table34[Out-of-school youth (%) - upper secondary],MATCH(MAX(IF(Table34[Country]=B3730,Table34[Year],0)),IF(Table34[Country]=B3730,Table34[Year],"")))*100))</f>
        <v/>
      </c>
      <c r="M3730" s="4">
        <f t="shared" si="123"/>
        <v>8.4844899999999992</v>
      </c>
    </row>
    <row r="3731" spans="1:13" ht="30.6" x14ac:dyDescent="0.25">
      <c r="A3731" s="2" t="s">
        <v>205</v>
      </c>
      <c r="B3731" s="2" t="s">
        <v>46</v>
      </c>
      <c r="C3731" s="3">
        <v>14.37466</v>
      </c>
      <c r="D3731" s="3">
        <v>14.27805</v>
      </c>
      <c r="E3731" s="3">
        <v>16.310600000000001</v>
      </c>
      <c r="F3731" s="3">
        <v>15.02436</v>
      </c>
      <c r="G3731" s="3">
        <v>14.273199999999999</v>
      </c>
      <c r="H3731" s="3">
        <v>16.709969999999998</v>
      </c>
      <c r="I3731" s="3"/>
      <c r="J3731" s="3">
        <f t="shared" si="122"/>
        <v>16.709969999999998</v>
      </c>
      <c r="K3731" s="3"/>
      <c r="L3731" s="3" t="str">
        <f t="array" ref="L3731">(IF(ISERROR(INDEX(Table34[Out-of-school youth (%) - upper secondary],MATCH(MAX(IF(Table34[Country]=B3731,Table34[Year],0)),IF(Table34[Country]=B3731,Table34[Year],"")))),"",INDEX(Table34[Out-of-school youth (%) - upper secondary],MATCH(MAX(IF(Table34[Country]=B3731,Table34[Year],0)),IF(Table34[Country]=B3731,Table34[Year],"")))*100))</f>
        <v/>
      </c>
      <c r="M3731" s="3">
        <f t="shared" si="123"/>
        <v>16.709969999999998</v>
      </c>
    </row>
    <row r="3732" spans="1:13" ht="30.6" x14ac:dyDescent="0.25">
      <c r="A3732" s="2" t="s">
        <v>205</v>
      </c>
      <c r="B3732" s="2" t="s">
        <v>47</v>
      </c>
      <c r="C3732" s="4">
        <v>11.51502</v>
      </c>
      <c r="D3732" s="4">
        <v>10.926589999999999</v>
      </c>
      <c r="E3732" s="4">
        <v>9.6334599999999995</v>
      </c>
      <c r="F3732" s="4">
        <v>8.3626900000000006</v>
      </c>
      <c r="G3732" s="4">
        <v>5.9350899999999998</v>
      </c>
      <c r="H3732" s="4">
        <v>5.0662700000000003</v>
      </c>
      <c r="I3732" s="4"/>
      <c r="J3732" s="4">
        <f t="shared" si="122"/>
        <v>5.0662700000000003</v>
      </c>
      <c r="K3732" s="4"/>
      <c r="L3732" s="4" t="str">
        <f t="array" ref="L3732">(IF(ISBLANK(INDEX(Table34[Out-of-school youth (%) - upper secondary],MATCH(MAX(IF(Table34[Country]=B3732,Table34[Year],0)),IF(Table34[Country]=B3732,Table34[Year],"")))),"",INDEX(Table34[Out-of-school youth (%) - upper secondary],MATCH(MAX(IF(Table34[Country]=B3732,Table34[Year],0)),IF(Table34[Country]=B3732,Table34[Year],"")))*100))</f>
        <v/>
      </c>
      <c r="M3732" s="4">
        <f t="shared" si="123"/>
        <v>5.0662700000000003</v>
      </c>
    </row>
    <row r="3733" spans="1:13" ht="30.6" x14ac:dyDescent="0.25">
      <c r="A3733" s="2" t="s">
        <v>205</v>
      </c>
      <c r="B3733" s="2" t="s">
        <v>48</v>
      </c>
      <c r="C3733" s="3"/>
      <c r="D3733" s="3"/>
      <c r="E3733" s="3"/>
      <c r="F3733" s="3"/>
      <c r="G3733" s="3"/>
      <c r="H3733" s="3"/>
      <c r="I3733" s="3"/>
      <c r="J3733" s="3" t="str">
        <f t="shared" si="122"/>
        <v/>
      </c>
      <c r="K3733" s="3"/>
      <c r="L3733" s="3" t="str">
        <f t="array" ref="L3733">(IF(ISBLANK(INDEX(Table34[Out-of-school youth (%) - upper secondary],MATCH(MAX(IF(Table34[Country]=B3733,Table34[Year],0)),IF(Table34[Country]=B3733,Table34[Year],"")))),"",INDEX(Table34[Out-of-school youth (%) - upper secondary],MATCH(MAX(IF(Table34[Country]=B3733,Table34[Year],0)),IF(Table34[Country]=B3733,Table34[Year],"")))*100))</f>
        <v/>
      </c>
      <c r="M3733" s="3" t="str">
        <f t="shared" si="123"/>
        <v/>
      </c>
    </row>
    <row r="3734" spans="1:13" ht="30.6" x14ac:dyDescent="0.25">
      <c r="A3734" s="2" t="s">
        <v>205</v>
      </c>
      <c r="B3734" s="2" t="s">
        <v>49</v>
      </c>
      <c r="C3734" s="4"/>
      <c r="D3734" s="4"/>
      <c r="E3734" s="4"/>
      <c r="F3734" s="4"/>
      <c r="G3734" s="4"/>
      <c r="H3734" s="4">
        <v>42.13111</v>
      </c>
      <c r="I3734" s="4"/>
      <c r="J3734" s="4">
        <f t="shared" si="122"/>
        <v>42.13111</v>
      </c>
      <c r="K3734" s="4"/>
      <c r="L3734" s="4" t="str">
        <f t="array" ref="L3734">(IF(ISERROR(INDEX(Table34[Out-of-school youth (%) - upper secondary],MATCH(MAX(IF(Table34[Country]=B3734,Table34[Year],0)),IF(Table34[Country]=B3734,Table34[Year],"")))),"",INDEX(Table34[Out-of-school youth (%) - upper secondary],MATCH(MAX(IF(Table34[Country]=B3734,Table34[Year],0)),IF(Table34[Country]=B3734,Table34[Year],"")))*100))</f>
        <v/>
      </c>
      <c r="M3734" s="4">
        <f t="shared" si="123"/>
        <v>42.13111</v>
      </c>
    </row>
    <row r="3735" spans="1:13" ht="30.6" x14ac:dyDescent="0.25">
      <c r="A3735" s="2" t="s">
        <v>205</v>
      </c>
      <c r="B3735" s="2" t="s">
        <v>50</v>
      </c>
      <c r="C3735" s="3"/>
      <c r="D3735" s="3"/>
      <c r="E3735" s="3"/>
      <c r="F3735" s="3"/>
      <c r="G3735" s="3"/>
      <c r="H3735" s="3"/>
      <c r="I3735" s="3"/>
      <c r="J3735" s="3" t="str">
        <f t="shared" si="122"/>
        <v/>
      </c>
      <c r="K3735" s="3"/>
      <c r="L3735" s="3">
        <f t="array" ref="L3735">(IF(ISERROR(INDEX(Table34[Out-of-school youth (%) - upper secondary],MATCH(MAX(IF(Table34[Country]=B3735,Table34[Year],0)),IF(Table34[Country]=B3735,Table34[Year],"")))),"",INDEX(Table34[Out-of-school youth (%) - upper secondary],MATCH(MAX(IF(Table34[Country]=B3735,Table34[Year],0)),IF(Table34[Country]=B3735,Table34[Year],"")))*100))</f>
        <v>26.252459999999999</v>
      </c>
      <c r="M3735" s="3">
        <f t="shared" si="123"/>
        <v>26.252459999999999</v>
      </c>
    </row>
    <row r="3736" spans="1:13" ht="30.6" x14ac:dyDescent="0.25">
      <c r="A3736" s="2" t="s">
        <v>205</v>
      </c>
      <c r="B3736" s="2" t="s">
        <v>51</v>
      </c>
      <c r="C3736" s="4">
        <v>12.838889999999999</v>
      </c>
      <c r="D3736" s="4">
        <v>9.9504900000000003</v>
      </c>
      <c r="E3736" s="4">
        <v>9.6936999999999998</v>
      </c>
      <c r="F3736" s="4">
        <v>9.5375099999999993</v>
      </c>
      <c r="G3736" s="4">
        <v>10.621090000000001</v>
      </c>
      <c r="H3736" s="4">
        <v>11.514810000000001</v>
      </c>
      <c r="I3736" s="4"/>
      <c r="J3736" s="4">
        <f t="shared" si="122"/>
        <v>11.514810000000001</v>
      </c>
      <c r="K3736" s="4"/>
      <c r="L3736" s="4" t="str">
        <f t="array" ref="L3736">(IF(ISBLANK(INDEX(Table34[Out-of-school youth (%) - upper secondary],MATCH(MAX(IF(Table34[Country]=B3736,Table34[Year],0)),IF(Table34[Country]=B3736,Table34[Year],"")))),"",INDEX(Table34[Out-of-school youth (%) - upper secondary],MATCH(MAX(IF(Table34[Country]=B3736,Table34[Year],0)),IF(Table34[Country]=B3736,Table34[Year],"")))*100))</f>
        <v/>
      </c>
      <c r="M3736" s="4">
        <f t="shared" si="123"/>
        <v>11.514810000000001</v>
      </c>
    </row>
    <row r="3737" spans="1:13" ht="30.6" x14ac:dyDescent="0.25">
      <c r="A3737" s="2" t="s">
        <v>205</v>
      </c>
      <c r="B3737" s="2" t="s">
        <v>52</v>
      </c>
      <c r="C3737" s="3"/>
      <c r="D3737" s="3"/>
      <c r="E3737" s="3"/>
      <c r="F3737" s="3"/>
      <c r="G3737" s="3"/>
      <c r="H3737" s="3"/>
      <c r="I3737" s="3"/>
      <c r="J3737" s="3" t="str">
        <f t="shared" si="122"/>
        <v/>
      </c>
      <c r="K3737" s="3"/>
      <c r="L3737" s="3" t="str">
        <f t="array" ref="L3737">(IF(ISERROR(INDEX(Table34[Out-of-school youth (%) - upper secondary],MATCH(MAX(IF(Table34[Country]=B3737,Table34[Year],0)),IF(Table34[Country]=B3737,Table34[Year],"")))),"",INDEX(Table34[Out-of-school youth (%) - upper secondary],MATCH(MAX(IF(Table34[Country]=B3737,Table34[Year],0)),IF(Table34[Country]=B3737,Table34[Year],"")))*100))</f>
        <v/>
      </c>
      <c r="M3737" s="3" t="str">
        <f t="shared" si="123"/>
        <v/>
      </c>
    </row>
    <row r="3738" spans="1:13" ht="30.6" x14ac:dyDescent="0.25">
      <c r="A3738" s="2" t="s">
        <v>205</v>
      </c>
      <c r="B3738" s="2" t="s">
        <v>53</v>
      </c>
      <c r="C3738" s="4">
        <v>20.113720000000001</v>
      </c>
      <c r="D3738" s="4">
        <v>24.21818</v>
      </c>
      <c r="E3738" s="4"/>
      <c r="F3738" s="4"/>
      <c r="G3738" s="4"/>
      <c r="H3738" s="4">
        <v>24.11467</v>
      </c>
      <c r="I3738" s="4"/>
      <c r="J3738" s="4">
        <f t="shared" si="122"/>
        <v>24.11467</v>
      </c>
      <c r="K3738" s="4"/>
      <c r="L3738" s="4" t="str">
        <f t="array" ref="L3738">(IF(ISERROR(INDEX(Table34[Out-of-school youth (%) - upper secondary],MATCH(MAX(IF(Table34[Country]=B3738,Table34[Year],0)),IF(Table34[Country]=B3738,Table34[Year],"")))),"",INDEX(Table34[Out-of-school youth (%) - upper secondary],MATCH(MAX(IF(Table34[Country]=B3738,Table34[Year],0)),IF(Table34[Country]=B3738,Table34[Year],"")))*100))</f>
        <v/>
      </c>
      <c r="M3738" s="4">
        <f t="shared" si="123"/>
        <v>24.11467</v>
      </c>
    </row>
    <row r="3739" spans="1:13" ht="30.6" x14ac:dyDescent="0.25">
      <c r="A3739" s="2" t="s">
        <v>205</v>
      </c>
      <c r="B3739" s="2" t="s">
        <v>54</v>
      </c>
      <c r="C3739" s="3">
        <v>27.039580000000001</v>
      </c>
      <c r="D3739" s="3">
        <v>28.120080000000002</v>
      </c>
      <c r="E3739" s="3">
        <v>27.656690000000001</v>
      </c>
      <c r="F3739" s="3">
        <v>25.637589999999999</v>
      </c>
      <c r="G3739" s="3">
        <v>24.008230000000001</v>
      </c>
      <c r="H3739" s="3">
        <v>23.584</v>
      </c>
      <c r="I3739" s="3"/>
      <c r="J3739" s="3">
        <f t="shared" si="122"/>
        <v>23.584</v>
      </c>
      <c r="K3739" s="3"/>
      <c r="L3739" s="3">
        <f t="array" ref="L3739">(IF(ISERROR(INDEX(Table34[Out-of-school youth (%) - upper secondary],MATCH(MAX(IF(Table34[Country]=B3739,Table34[Year],0)),IF(Table34[Country]=B3739,Table34[Year],"")))),"",INDEX(Table34[Out-of-school youth (%) - upper secondary],MATCH(MAX(IF(Table34[Country]=B3739,Table34[Year],0)),IF(Table34[Country]=B3739,Table34[Year],"")))*100))</f>
        <v>7.0378999999999996</v>
      </c>
      <c r="M3739" s="3">
        <f t="shared" si="123"/>
        <v>23.584</v>
      </c>
    </row>
    <row r="3740" spans="1:13" ht="30.6" x14ac:dyDescent="0.25">
      <c r="A3740" s="2" t="s">
        <v>205</v>
      </c>
      <c r="B3740" s="2" t="s">
        <v>55</v>
      </c>
      <c r="C3740" s="4">
        <v>24.41009</v>
      </c>
      <c r="D3740" s="4">
        <v>21.334499999999998</v>
      </c>
      <c r="E3740" s="4">
        <v>17.772649999999999</v>
      </c>
      <c r="F3740" s="4">
        <v>16.408629999999999</v>
      </c>
      <c r="G3740" s="4">
        <v>23.806450000000002</v>
      </c>
      <c r="H3740" s="4">
        <v>24.212140000000002</v>
      </c>
      <c r="I3740" s="4">
        <v>20.494990000000001</v>
      </c>
      <c r="J3740" s="4">
        <f t="shared" si="122"/>
        <v>20.494990000000001</v>
      </c>
      <c r="K3740" s="4"/>
      <c r="L3740" s="4">
        <f t="array" ref="L3740">(IF(ISERROR(INDEX(Table34[Out-of-school youth (%) - upper secondary],MATCH(MAX(IF(Table34[Country]=B3740,Table34[Year],0)),IF(Table34[Country]=B3740,Table34[Year],"")))),"",INDEX(Table34[Out-of-school youth (%) - upper secondary],MATCH(MAX(IF(Table34[Country]=B3740,Table34[Year],0)),IF(Table34[Country]=B3740,Table34[Year],"")))*100))</f>
        <v>16.94652</v>
      </c>
      <c r="M3740" s="4">
        <f t="shared" si="123"/>
        <v>20.494990000000001</v>
      </c>
    </row>
    <row r="3741" spans="1:13" ht="30.6" x14ac:dyDescent="0.25">
      <c r="A3741" s="2" t="s">
        <v>205</v>
      </c>
      <c r="B3741" s="2" t="s">
        <v>56</v>
      </c>
      <c r="C3741" s="3"/>
      <c r="D3741" s="3"/>
      <c r="E3741" s="3"/>
      <c r="F3741" s="3"/>
      <c r="G3741" s="3">
        <v>23.91591</v>
      </c>
      <c r="H3741" s="3"/>
      <c r="I3741" s="3"/>
      <c r="J3741" s="3">
        <f t="shared" si="122"/>
        <v>23.91591</v>
      </c>
      <c r="K3741" s="3"/>
      <c r="L3741" s="3">
        <f t="array" ref="L3741">(IF(ISERROR(INDEX(Table34[Out-of-school youth (%) - upper secondary],MATCH(MAX(IF(Table34[Country]=B3741,Table34[Year],0)),IF(Table34[Country]=B3741,Table34[Year],"")))),"",INDEX(Table34[Out-of-school youth (%) - upper secondary],MATCH(MAX(IF(Table34[Country]=B3741,Table34[Year],0)),IF(Table34[Country]=B3741,Table34[Year],"")))*100))</f>
        <v>30.875760000000003</v>
      </c>
      <c r="M3741" s="3">
        <f t="shared" si="123"/>
        <v>23.91591</v>
      </c>
    </row>
    <row r="3742" spans="1:13" ht="30.6" x14ac:dyDescent="0.25">
      <c r="A3742" s="2" t="s">
        <v>205</v>
      </c>
      <c r="B3742" s="2" t="s">
        <v>57</v>
      </c>
      <c r="C3742" s="4">
        <v>35.451270000000001</v>
      </c>
      <c r="D3742" s="4">
        <v>33.138170000000002</v>
      </c>
      <c r="E3742" s="4">
        <v>30.799050000000001</v>
      </c>
      <c r="F3742" s="4">
        <v>27.748719999999999</v>
      </c>
      <c r="G3742" s="4">
        <v>28.35154</v>
      </c>
      <c r="H3742" s="4">
        <v>29.768969999999999</v>
      </c>
      <c r="I3742" s="4"/>
      <c r="J3742" s="4">
        <f t="shared" si="122"/>
        <v>29.768969999999999</v>
      </c>
      <c r="K3742" s="4"/>
      <c r="L3742" s="4" t="str">
        <f t="array" ref="L3742">(IF(ISERROR(INDEX(Table34[Out-of-school youth (%) - upper secondary],MATCH(MAX(IF(Table34[Country]=B3742,Table34[Year],0)),IF(Table34[Country]=B3742,Table34[Year],"")))),"",INDEX(Table34[Out-of-school youth (%) - upper secondary],MATCH(MAX(IF(Table34[Country]=B3742,Table34[Year],0)),IF(Table34[Country]=B3742,Table34[Year],"")))*100))</f>
        <v/>
      </c>
      <c r="M3742" s="4">
        <f t="shared" si="123"/>
        <v>29.768969999999999</v>
      </c>
    </row>
    <row r="3743" spans="1:13" ht="30.6" x14ac:dyDescent="0.25">
      <c r="A3743" s="2" t="s">
        <v>205</v>
      </c>
      <c r="B3743" s="2" t="s">
        <v>58</v>
      </c>
      <c r="C3743" s="3"/>
      <c r="D3743" s="3"/>
      <c r="E3743" s="3"/>
      <c r="F3743" s="3"/>
      <c r="G3743" s="3"/>
      <c r="H3743" s="3"/>
      <c r="I3743" s="3"/>
      <c r="J3743" s="3" t="str">
        <f t="shared" si="122"/>
        <v/>
      </c>
      <c r="K3743" s="3"/>
      <c r="L3743" s="3" t="str">
        <f t="array" ref="L3743">(IF(ISERROR(INDEX(Table34[Out-of-school youth (%) - upper secondary],MATCH(MAX(IF(Table34[Country]=B3743,Table34[Year],0)),IF(Table34[Country]=B3743,Table34[Year],"")))),"",INDEX(Table34[Out-of-school youth (%) - upper secondary],MATCH(MAX(IF(Table34[Country]=B3743,Table34[Year],0)),IF(Table34[Country]=B3743,Table34[Year],"")))*100))</f>
        <v/>
      </c>
      <c r="M3743" s="3" t="str">
        <f t="shared" si="123"/>
        <v/>
      </c>
    </row>
    <row r="3744" spans="1:13" ht="30.6" x14ac:dyDescent="0.25">
      <c r="A3744" s="2" t="s">
        <v>205</v>
      </c>
      <c r="B3744" s="2" t="s">
        <v>59</v>
      </c>
      <c r="C3744" s="4">
        <v>74.564679999999996</v>
      </c>
      <c r="D3744" s="4">
        <v>73.587800000000001</v>
      </c>
      <c r="E3744" s="4">
        <v>72.298349999999999</v>
      </c>
      <c r="F3744" s="4">
        <v>66.516589999999994</v>
      </c>
      <c r="G3744" s="4">
        <v>66.689409999999995</v>
      </c>
      <c r="H3744" s="4">
        <v>71.949370000000002</v>
      </c>
      <c r="I3744" s="4"/>
      <c r="J3744" s="4">
        <f t="shared" si="122"/>
        <v>71.949370000000002</v>
      </c>
      <c r="K3744" s="4"/>
      <c r="L3744" s="4" t="str">
        <f t="array" ref="L3744">(IF(ISERROR(INDEX(Table34[Out-of-school youth (%) - upper secondary],MATCH(MAX(IF(Table34[Country]=B3744,Table34[Year],0)),IF(Table34[Country]=B3744,Table34[Year],"")))),"",INDEX(Table34[Out-of-school youth (%) - upper secondary],MATCH(MAX(IF(Table34[Country]=B3744,Table34[Year],0)),IF(Table34[Country]=B3744,Table34[Year],"")))*100))</f>
        <v/>
      </c>
      <c r="M3744" s="4">
        <f t="shared" si="123"/>
        <v>71.949370000000002</v>
      </c>
    </row>
    <row r="3745" spans="1:13" ht="30.6" x14ac:dyDescent="0.25">
      <c r="A3745" s="2" t="s">
        <v>205</v>
      </c>
      <c r="B3745" s="2" t="s">
        <v>60</v>
      </c>
      <c r="C3745" s="3">
        <v>6.359</v>
      </c>
      <c r="D3745" s="3">
        <v>8.8163400000000003</v>
      </c>
      <c r="E3745" s="3">
        <v>11.671390000000001</v>
      </c>
      <c r="F3745" s="3">
        <v>10.53481</v>
      </c>
      <c r="G3745" s="3">
        <v>6.9387499999999998</v>
      </c>
      <c r="H3745" s="3">
        <v>2.3758499999999998</v>
      </c>
      <c r="I3745" s="3"/>
      <c r="J3745" s="3">
        <f t="shared" si="122"/>
        <v>2.3758499999999998</v>
      </c>
      <c r="K3745" s="3"/>
      <c r="L3745" s="3" t="str">
        <f t="array" ref="L3745">(IF(ISBLANK(INDEX(Table34[Out-of-school youth (%) - upper secondary],MATCH(MAX(IF(Table34[Country]=B3745,Table34[Year],0)),IF(Table34[Country]=B3745,Table34[Year],"")))),"",INDEX(Table34[Out-of-school youth (%) - upper secondary],MATCH(MAX(IF(Table34[Country]=B3745,Table34[Year],0)),IF(Table34[Country]=B3745,Table34[Year],"")))*100))</f>
        <v/>
      </c>
      <c r="M3745" s="3">
        <f t="shared" si="123"/>
        <v>2.3758499999999998</v>
      </c>
    </row>
    <row r="3746" spans="1:13" ht="30.6" x14ac:dyDescent="0.25">
      <c r="A3746" s="2" t="s">
        <v>205</v>
      </c>
      <c r="B3746" s="2" t="s">
        <v>61</v>
      </c>
      <c r="C3746" s="4"/>
      <c r="D3746" s="4"/>
      <c r="E3746" s="4"/>
      <c r="F3746" s="4"/>
      <c r="G3746" s="4">
        <v>73.884860000000003</v>
      </c>
      <c r="H3746" s="4">
        <v>75.103549999999998</v>
      </c>
      <c r="I3746" s="4"/>
      <c r="J3746" s="4">
        <f t="shared" si="122"/>
        <v>75.103549999999998</v>
      </c>
      <c r="K3746" s="4"/>
      <c r="L3746" s="4">
        <f t="array" ref="L3746">(IF(ISERROR(INDEX(Table34[Out-of-school youth (%) - upper secondary],MATCH(MAX(IF(Table34[Country]=B3746,Table34[Year],0)),IF(Table34[Country]=B3746,Table34[Year],"")))),"",INDEX(Table34[Out-of-school youth (%) - upper secondary],MATCH(MAX(IF(Table34[Country]=B3746,Table34[Year],0)),IF(Table34[Country]=B3746,Table34[Year],"")))*100))</f>
        <v>57.67398</v>
      </c>
      <c r="M3746" s="4">
        <f t="shared" si="123"/>
        <v>75.103549999999998</v>
      </c>
    </row>
    <row r="3747" spans="1:13" ht="30.6" x14ac:dyDescent="0.25">
      <c r="A3747" s="2" t="s">
        <v>205</v>
      </c>
      <c r="B3747" s="2" t="s">
        <v>62</v>
      </c>
      <c r="C3747" s="3"/>
      <c r="D3747" s="3">
        <v>22.384830000000001</v>
      </c>
      <c r="E3747" s="3">
        <v>22.568919999999999</v>
      </c>
      <c r="F3747" s="3"/>
      <c r="G3747" s="3"/>
      <c r="H3747" s="3"/>
      <c r="I3747" s="3"/>
      <c r="J3747" s="3">
        <f t="shared" si="122"/>
        <v>22.568919999999999</v>
      </c>
      <c r="K3747" s="3"/>
      <c r="L3747" s="3" t="str">
        <f t="array" ref="L3747">(IF(ISERROR(INDEX(Table34[Out-of-school youth (%) - upper secondary],MATCH(MAX(IF(Table34[Country]=B3747,Table34[Year],0)),IF(Table34[Country]=B3747,Table34[Year],"")))),"",INDEX(Table34[Out-of-school youth (%) - upper secondary],MATCH(MAX(IF(Table34[Country]=B3747,Table34[Year],0)),IF(Table34[Country]=B3747,Table34[Year],"")))*100))</f>
        <v/>
      </c>
      <c r="M3747" s="3">
        <f t="shared" si="123"/>
        <v>22.568919999999999</v>
      </c>
    </row>
    <row r="3748" spans="1:13" ht="30.6" x14ac:dyDescent="0.25">
      <c r="A3748" s="2" t="s">
        <v>205</v>
      </c>
      <c r="B3748" s="2" t="s">
        <v>63</v>
      </c>
      <c r="C3748" s="4">
        <v>7.7340400000000002</v>
      </c>
      <c r="D3748" s="4">
        <v>9.1472999999999995</v>
      </c>
      <c r="E3748" s="4">
        <v>9.9993999999999996</v>
      </c>
      <c r="F3748" s="4">
        <v>7.8154000000000003</v>
      </c>
      <c r="G3748" s="4">
        <v>7.8281799999999997</v>
      </c>
      <c r="H3748" s="4">
        <v>6.66798</v>
      </c>
      <c r="I3748" s="4"/>
      <c r="J3748" s="4">
        <f t="shared" si="122"/>
        <v>6.66798</v>
      </c>
      <c r="K3748" s="4"/>
      <c r="L3748" s="4" t="str">
        <f t="array" ref="L3748">(IF(ISBLANK(INDEX(Table34[Out-of-school youth (%) - upper secondary],MATCH(MAX(IF(Table34[Country]=B3748,Table34[Year],0)),IF(Table34[Country]=B3748,Table34[Year],"")))),"",INDEX(Table34[Out-of-school youth (%) - upper secondary],MATCH(MAX(IF(Table34[Country]=B3748,Table34[Year],0)),IF(Table34[Country]=B3748,Table34[Year],"")))*100))</f>
        <v/>
      </c>
      <c r="M3748" s="4">
        <f t="shared" si="123"/>
        <v>6.66798</v>
      </c>
    </row>
    <row r="3749" spans="1:13" ht="30.6" x14ac:dyDescent="0.25">
      <c r="A3749" s="2" t="s">
        <v>205</v>
      </c>
      <c r="B3749" s="2" t="s">
        <v>64</v>
      </c>
      <c r="C3749" s="3">
        <v>2.5636399999999999</v>
      </c>
      <c r="D3749" s="3">
        <v>2.7279800000000001</v>
      </c>
      <c r="E3749" s="3">
        <v>1.2062299999999999</v>
      </c>
      <c r="F3749" s="3">
        <v>0.33822000000000002</v>
      </c>
      <c r="G3749" s="3"/>
      <c r="H3749" s="3"/>
      <c r="I3749" s="3"/>
      <c r="J3749" s="3">
        <f t="shared" si="122"/>
        <v>0.33822000000000002</v>
      </c>
      <c r="K3749" s="3"/>
      <c r="L3749" s="3" t="str">
        <f t="array" ref="L3749">(IF(ISBLANK(INDEX(Table34[Out-of-school youth (%) - upper secondary],MATCH(MAX(IF(Table34[Country]=B3749,Table34[Year],0)),IF(Table34[Country]=B3749,Table34[Year],"")))),"",INDEX(Table34[Out-of-school youth (%) - upper secondary],MATCH(MAX(IF(Table34[Country]=B3749,Table34[Year],0)),IF(Table34[Country]=B3749,Table34[Year],"")))*100))</f>
        <v/>
      </c>
      <c r="M3749" s="3">
        <f t="shared" si="123"/>
        <v>0.33822000000000002</v>
      </c>
    </row>
    <row r="3750" spans="1:13" ht="30.6" x14ac:dyDescent="0.25">
      <c r="A3750" s="2" t="s">
        <v>205</v>
      </c>
      <c r="B3750" s="2" t="s">
        <v>65</v>
      </c>
      <c r="C3750" s="4"/>
      <c r="D3750" s="4"/>
      <c r="E3750" s="4"/>
      <c r="F3750" s="4"/>
      <c r="G3750" s="4"/>
      <c r="H3750" s="4"/>
      <c r="I3750" s="4"/>
      <c r="J3750" s="4" t="str">
        <f t="shared" si="122"/>
        <v/>
      </c>
      <c r="K3750" s="4"/>
      <c r="L3750" s="4">
        <f t="array" ref="L3750">(IF(ISERROR(INDEX(Table34[Out-of-school youth (%) - upper secondary],MATCH(MAX(IF(Table34[Country]=B3750,Table34[Year],0)),IF(Table34[Country]=B3750,Table34[Year],"")))),"",INDEX(Table34[Out-of-school youth (%) - upper secondary],MATCH(MAX(IF(Table34[Country]=B3750,Table34[Year],0)),IF(Table34[Country]=B3750,Table34[Year],"")))*100))</f>
        <v>29.78715</v>
      </c>
      <c r="M3750" s="4">
        <f t="shared" si="123"/>
        <v>29.78715</v>
      </c>
    </row>
    <row r="3751" spans="1:13" ht="30.6" x14ac:dyDescent="0.25">
      <c r="A3751" s="2" t="s">
        <v>205</v>
      </c>
      <c r="B3751" s="2" t="s">
        <v>66</v>
      </c>
      <c r="C3751" s="3"/>
      <c r="D3751" s="3"/>
      <c r="E3751" s="3"/>
      <c r="F3751" s="3"/>
      <c r="G3751" s="3"/>
      <c r="H3751" s="3"/>
      <c r="I3751" s="3"/>
      <c r="J3751" s="3" t="str">
        <f t="shared" si="122"/>
        <v/>
      </c>
      <c r="K3751" s="3"/>
      <c r="L3751" s="3">
        <f t="array" ref="L3751">(IF(ISERROR(INDEX(Table34[Out-of-school youth (%) - upper secondary],MATCH(MAX(IF(Table34[Country]=B3751,Table34[Year],0)),IF(Table34[Country]=B3751,Table34[Year],"")))),"",INDEX(Table34[Out-of-school youth (%) - upper secondary],MATCH(MAX(IF(Table34[Country]=B3751,Table34[Year],0)),IF(Table34[Country]=B3751,Table34[Year],"")))*100))</f>
        <v>59.608029999999999</v>
      </c>
      <c r="M3751" s="3">
        <f t="shared" si="123"/>
        <v>59.608029999999999</v>
      </c>
    </row>
    <row r="3752" spans="1:13" ht="30.6" x14ac:dyDescent="0.25">
      <c r="A3752" s="2" t="s">
        <v>205</v>
      </c>
      <c r="B3752" s="2" t="s">
        <v>67</v>
      </c>
      <c r="C3752" s="4"/>
      <c r="D3752" s="4"/>
      <c r="E3752" s="4"/>
      <c r="F3752" s="4">
        <v>15.110379999999999</v>
      </c>
      <c r="G3752" s="4">
        <v>11.15546</v>
      </c>
      <c r="H3752" s="4">
        <v>11.054399999999999</v>
      </c>
      <c r="I3752" s="4"/>
      <c r="J3752" s="4">
        <f t="shared" si="122"/>
        <v>11.054399999999999</v>
      </c>
      <c r="K3752" s="4"/>
      <c r="L3752" s="4">
        <f t="array" ref="L3752">(IF(ISERROR(INDEX(Table34[Out-of-school youth (%) - upper secondary],MATCH(MAX(IF(Table34[Country]=B3752,Table34[Year],0)),IF(Table34[Country]=B3752,Table34[Year],"")))),"",INDEX(Table34[Out-of-school youth (%) - upper secondary],MATCH(MAX(IF(Table34[Country]=B3752,Table34[Year],0)),IF(Table34[Country]=B3752,Table34[Year],"")))*100))</f>
        <v>12.270440000000001</v>
      </c>
      <c r="M3752" s="4">
        <f t="shared" si="123"/>
        <v>11.054399999999999</v>
      </c>
    </row>
    <row r="3753" spans="1:13" ht="30.6" x14ac:dyDescent="0.25">
      <c r="A3753" s="2" t="s">
        <v>205</v>
      </c>
      <c r="B3753" s="2" t="s">
        <v>68</v>
      </c>
      <c r="C3753" s="3"/>
      <c r="D3753" s="3"/>
      <c r="E3753" s="3"/>
      <c r="F3753" s="3"/>
      <c r="G3753" s="3"/>
      <c r="H3753" s="3"/>
      <c r="I3753" s="3"/>
      <c r="J3753" s="3" t="str">
        <f t="shared" si="122"/>
        <v/>
      </c>
      <c r="K3753" s="3"/>
      <c r="L3753" s="3" t="str">
        <f t="array" ref="L3753">(IF(ISBLANK(INDEX(Table34[Out-of-school youth (%) - upper secondary],MATCH(MAX(IF(Table34[Country]=B3753,Table34[Year],0)),IF(Table34[Country]=B3753,Table34[Year],"")))),"",INDEX(Table34[Out-of-school youth (%) - upper secondary],MATCH(MAX(IF(Table34[Country]=B3753,Table34[Year],0)),IF(Table34[Country]=B3753,Table34[Year],"")))*100))</f>
        <v/>
      </c>
      <c r="M3753" s="3" t="str">
        <f t="shared" si="123"/>
        <v/>
      </c>
    </row>
    <row r="3754" spans="1:13" ht="30.6" x14ac:dyDescent="0.25">
      <c r="A3754" s="2" t="s">
        <v>205</v>
      </c>
      <c r="B3754" s="2" t="s">
        <v>69</v>
      </c>
      <c r="C3754" s="4"/>
      <c r="D3754" s="4"/>
      <c r="E3754" s="4"/>
      <c r="F3754" s="4"/>
      <c r="G3754" s="4">
        <v>50.874180000000003</v>
      </c>
      <c r="H3754" s="4">
        <v>45.036020000000001</v>
      </c>
      <c r="I3754" s="4">
        <v>43.110190000000003</v>
      </c>
      <c r="J3754" s="4">
        <f t="shared" si="122"/>
        <v>43.110190000000003</v>
      </c>
      <c r="K3754" s="4"/>
      <c r="L3754" s="4">
        <f t="array" ref="L3754">(IF(ISERROR(INDEX(Table34[Out-of-school youth (%) - upper secondary],MATCH(MAX(IF(Table34[Country]=B3754,Table34[Year],0)),IF(Table34[Country]=B3754,Table34[Year],"")))),"",INDEX(Table34[Out-of-school youth (%) - upper secondary],MATCH(MAX(IF(Table34[Country]=B3754,Table34[Year],0)),IF(Table34[Country]=B3754,Table34[Year],"")))*100))</f>
        <v>49.218289999999996</v>
      </c>
      <c r="M3754" s="4">
        <f t="shared" si="123"/>
        <v>43.110190000000003</v>
      </c>
    </row>
    <row r="3755" spans="1:13" ht="30.6" x14ac:dyDescent="0.25">
      <c r="A3755" s="2" t="s">
        <v>205</v>
      </c>
      <c r="B3755" s="2" t="s">
        <v>70</v>
      </c>
      <c r="C3755" s="3">
        <v>7.6547799999999997</v>
      </c>
      <c r="D3755" s="3"/>
      <c r="E3755" s="3"/>
      <c r="F3755" s="3">
        <v>5.52128</v>
      </c>
      <c r="G3755" s="3">
        <v>4.3398500000000002</v>
      </c>
      <c r="H3755" s="3"/>
      <c r="I3755" s="3"/>
      <c r="J3755" s="3">
        <f t="shared" si="122"/>
        <v>4.3398500000000002</v>
      </c>
      <c r="K3755" s="3"/>
      <c r="L3755" s="3" t="str">
        <f t="array" ref="L3755">(IF(ISBLANK(INDEX(Table34[Out-of-school youth (%) - upper secondary],MATCH(MAX(IF(Table34[Country]=B3755,Table34[Year],0)),IF(Table34[Country]=B3755,Table34[Year],"")))),"",INDEX(Table34[Out-of-school youth (%) - upper secondary],MATCH(MAX(IF(Table34[Country]=B3755,Table34[Year],0)),IF(Table34[Country]=B3755,Table34[Year],"")))*100))</f>
        <v/>
      </c>
      <c r="M3755" s="3">
        <f t="shared" si="123"/>
        <v>4.3398500000000002</v>
      </c>
    </row>
    <row r="3756" spans="1:13" ht="30.6" x14ac:dyDescent="0.25">
      <c r="A3756" s="2" t="s">
        <v>205</v>
      </c>
      <c r="B3756" s="2" t="s">
        <v>71</v>
      </c>
      <c r="C3756" s="4"/>
      <c r="D3756" s="4"/>
      <c r="E3756" s="4"/>
      <c r="F3756" s="4">
        <v>30.413139999999999</v>
      </c>
      <c r="G3756" s="4">
        <v>20.08155</v>
      </c>
      <c r="H3756" s="4">
        <v>14.96599</v>
      </c>
      <c r="I3756" s="4"/>
      <c r="J3756" s="4">
        <f t="shared" si="122"/>
        <v>14.96599</v>
      </c>
      <c r="K3756" s="4"/>
      <c r="L3756" s="4" t="str">
        <f t="array" ref="L3756">(IF(ISERROR(INDEX(Table34[Out-of-school youth (%) - upper secondary],MATCH(MAX(IF(Table34[Country]=B3756,Table34[Year],0)),IF(Table34[Country]=B3756,Table34[Year],"")))),"",INDEX(Table34[Out-of-school youth (%) - upper secondary],MATCH(MAX(IF(Table34[Country]=B3756,Table34[Year],0)),IF(Table34[Country]=B3756,Table34[Year],"")))*100))</f>
        <v/>
      </c>
      <c r="M3756" s="4">
        <f t="shared" si="123"/>
        <v>14.96599</v>
      </c>
    </row>
    <row r="3757" spans="1:13" ht="30.6" x14ac:dyDescent="0.25">
      <c r="A3757" s="2" t="s">
        <v>205</v>
      </c>
      <c r="B3757" s="2" t="s">
        <v>72</v>
      </c>
      <c r="C3757" s="3">
        <v>58.029040000000002</v>
      </c>
      <c r="D3757" s="3">
        <v>57.576599999999999</v>
      </c>
      <c r="E3757" s="3">
        <v>54.244129999999998</v>
      </c>
      <c r="F3757" s="3">
        <v>55.188690000000001</v>
      </c>
      <c r="G3757" s="3">
        <v>56.224960000000003</v>
      </c>
      <c r="H3757" s="3">
        <v>55.312199999999997</v>
      </c>
      <c r="I3757" s="3"/>
      <c r="J3757" s="3">
        <f t="shared" si="122"/>
        <v>55.312199999999997</v>
      </c>
      <c r="K3757" s="3"/>
      <c r="L3757" s="3">
        <f t="array" ref="L3757">(IF(ISERROR(INDEX(Table34[Out-of-school youth (%) - upper secondary],MATCH(MAX(IF(Table34[Country]=B3757,Table34[Year],0)),IF(Table34[Country]=B3757,Table34[Year],"")))),"",INDEX(Table34[Out-of-school youth (%) - upper secondary],MATCH(MAX(IF(Table34[Country]=B3757,Table34[Year],0)),IF(Table34[Country]=B3757,Table34[Year],"")))*100))</f>
        <v>53.179869999999994</v>
      </c>
      <c r="M3757" s="3">
        <f t="shared" si="123"/>
        <v>55.312199999999997</v>
      </c>
    </row>
    <row r="3758" spans="1:13" ht="30.6" x14ac:dyDescent="0.25">
      <c r="A3758" s="2" t="s">
        <v>205</v>
      </c>
      <c r="B3758" s="2" t="s">
        <v>73</v>
      </c>
      <c r="C3758" s="4"/>
      <c r="D3758" s="4">
        <v>78.645430000000005</v>
      </c>
      <c r="E3758" s="4"/>
      <c r="F3758" s="4"/>
      <c r="G3758" s="4">
        <v>76.292109999999994</v>
      </c>
      <c r="H3758" s="4"/>
      <c r="I3758" s="4"/>
      <c r="J3758" s="4">
        <f t="shared" si="122"/>
        <v>76.292109999999994</v>
      </c>
      <c r="K3758" s="4"/>
      <c r="L3758" s="4">
        <f t="array" ref="L3758">(IF(ISERROR(INDEX(Table34[Out-of-school youth (%) - upper secondary],MATCH(MAX(IF(Table34[Country]=B3758,Table34[Year],0)),IF(Table34[Country]=B3758,Table34[Year],"")))),"",INDEX(Table34[Out-of-school youth (%) - upper secondary],MATCH(MAX(IF(Table34[Country]=B3758,Table34[Year],0)),IF(Table34[Country]=B3758,Table34[Year],"")))*100))</f>
        <v>75.679339999999996</v>
      </c>
      <c r="M3758" s="4">
        <f t="shared" si="123"/>
        <v>76.292109999999994</v>
      </c>
    </row>
    <row r="3759" spans="1:13" ht="30.6" x14ac:dyDescent="0.25">
      <c r="A3759" s="2" t="s">
        <v>205</v>
      </c>
      <c r="B3759" s="2" t="s">
        <v>74</v>
      </c>
      <c r="C3759" s="3"/>
      <c r="D3759" s="3"/>
      <c r="E3759" s="3"/>
      <c r="F3759" s="3"/>
      <c r="G3759" s="3"/>
      <c r="H3759" s="3"/>
      <c r="I3759" s="3"/>
      <c r="J3759" s="3" t="str">
        <f t="shared" si="122"/>
        <v/>
      </c>
      <c r="K3759" s="3"/>
      <c r="L3759" s="3" t="str">
        <f t="array" ref="L3759">(IF(ISERROR(INDEX(Table34[Out-of-school youth (%) - upper secondary],MATCH(MAX(IF(Table34[Country]=B3759,Table34[Year],0)),IF(Table34[Country]=B3759,Table34[Year],"")))),"",INDEX(Table34[Out-of-school youth (%) - upper secondary],MATCH(MAX(IF(Table34[Country]=B3759,Table34[Year],0)),IF(Table34[Country]=B3759,Table34[Year],"")))*100))</f>
        <v/>
      </c>
      <c r="M3759" s="3" t="str">
        <f t="shared" si="123"/>
        <v/>
      </c>
    </row>
    <row r="3760" spans="1:13" ht="30.6" x14ac:dyDescent="0.25">
      <c r="A3760" s="2" t="s">
        <v>205</v>
      </c>
      <c r="B3760" s="2" t="s">
        <v>75</v>
      </c>
      <c r="C3760" s="4"/>
      <c r="D3760" s="4">
        <v>22.419250000000002</v>
      </c>
      <c r="E3760" s="4"/>
      <c r="F3760" s="4"/>
      <c r="G3760" s="4"/>
      <c r="H3760" s="4"/>
      <c r="I3760" s="4"/>
      <c r="J3760" s="4">
        <f t="shared" si="122"/>
        <v>22.419250000000002</v>
      </c>
      <c r="K3760" s="4"/>
      <c r="L3760" s="4" t="str">
        <f t="array" ref="L3760">(IF(ISERROR(INDEX(Table34[Out-of-school youth (%) - upper secondary],MATCH(MAX(IF(Table34[Country]=B3760,Table34[Year],0)),IF(Table34[Country]=B3760,Table34[Year],"")))),"",INDEX(Table34[Out-of-school youth (%) - upper secondary],MATCH(MAX(IF(Table34[Country]=B3760,Table34[Year],0)),IF(Table34[Country]=B3760,Table34[Year],"")))*100))</f>
        <v/>
      </c>
      <c r="M3760" s="4">
        <f t="shared" si="123"/>
        <v>22.419250000000002</v>
      </c>
    </row>
    <row r="3761" spans="1:13" ht="30.6" x14ac:dyDescent="0.25">
      <c r="A3761" s="2" t="s">
        <v>205</v>
      </c>
      <c r="B3761" s="2" t="s">
        <v>76</v>
      </c>
      <c r="C3761" s="3"/>
      <c r="D3761" s="3"/>
      <c r="E3761" s="3"/>
      <c r="F3761" s="3"/>
      <c r="G3761" s="3"/>
      <c r="H3761" s="3"/>
      <c r="I3761" s="3"/>
      <c r="J3761" s="3" t="str">
        <f t="shared" si="122"/>
        <v/>
      </c>
      <c r="K3761" s="3"/>
      <c r="L3761" s="3">
        <f t="array" ref="L3761">(IF(ISERROR(INDEX(Table34[Out-of-school youth (%) - upper secondary],MATCH(MAX(IF(Table34[Country]=B3761,Table34[Year],0)),IF(Table34[Country]=B3761,Table34[Year],"")))),"",INDEX(Table34[Out-of-school youth (%) - upper secondary],MATCH(MAX(IF(Table34[Country]=B3761,Table34[Year],0)),IF(Table34[Country]=B3761,Table34[Year],"")))*100))</f>
        <v>23.906320000000001</v>
      </c>
      <c r="M3761" s="3">
        <f t="shared" si="123"/>
        <v>23.906320000000001</v>
      </c>
    </row>
    <row r="3762" spans="1:13" ht="30.6" x14ac:dyDescent="0.25">
      <c r="A3762" s="2" t="s">
        <v>205</v>
      </c>
      <c r="B3762" s="2" t="s">
        <v>77</v>
      </c>
      <c r="C3762" s="4"/>
      <c r="D3762" s="4"/>
      <c r="E3762" s="4"/>
      <c r="F3762" s="4">
        <v>44.417839999999998</v>
      </c>
      <c r="G3762" s="4">
        <v>43.978409999999997</v>
      </c>
      <c r="H3762" s="4">
        <v>40.798490000000001</v>
      </c>
      <c r="I3762" s="4"/>
      <c r="J3762" s="4">
        <f t="shared" si="122"/>
        <v>40.798490000000001</v>
      </c>
      <c r="K3762" s="4"/>
      <c r="L3762" s="4">
        <f t="array" ref="L3762">(IF(ISERROR(INDEX(Table34[Out-of-school youth (%) - upper secondary],MATCH(MAX(IF(Table34[Country]=B3762,Table34[Year],0)),IF(Table34[Country]=B3762,Table34[Year],"")))),"",INDEX(Table34[Out-of-school youth (%) - upper secondary],MATCH(MAX(IF(Table34[Country]=B3762,Table34[Year],0)),IF(Table34[Country]=B3762,Table34[Year],"")))*100))</f>
        <v>42.949599999999997</v>
      </c>
      <c r="M3762" s="4">
        <f t="shared" si="123"/>
        <v>40.798490000000001</v>
      </c>
    </row>
    <row r="3763" spans="1:13" ht="30.6" x14ac:dyDescent="0.25">
      <c r="A3763" s="2" t="s">
        <v>205</v>
      </c>
      <c r="B3763" s="2" t="s">
        <v>78</v>
      </c>
      <c r="C3763" s="3">
        <v>7.4264700000000001</v>
      </c>
      <c r="D3763" s="3">
        <v>7.5781599999999996</v>
      </c>
      <c r="E3763" s="3">
        <v>7.3158599999999998</v>
      </c>
      <c r="F3763" s="3">
        <v>6.6845699999999999</v>
      </c>
      <c r="G3763" s="3">
        <v>7.4664799999999998</v>
      </c>
      <c r="H3763" s="3">
        <v>9.63124</v>
      </c>
      <c r="I3763" s="3"/>
      <c r="J3763" s="3">
        <f t="shared" si="122"/>
        <v>9.63124</v>
      </c>
      <c r="K3763" s="3"/>
      <c r="L3763" s="3" t="str">
        <f t="array" ref="L3763">(IF(ISBLANK(INDEX(Table34[Out-of-school youth (%) - upper secondary],MATCH(MAX(IF(Table34[Country]=B3763,Table34[Year],0)),IF(Table34[Country]=B3763,Table34[Year],"")))),"",INDEX(Table34[Out-of-school youth (%) - upper secondary],MATCH(MAX(IF(Table34[Country]=B3763,Table34[Year],0)),IF(Table34[Country]=B3763,Table34[Year],"")))*100))</f>
        <v/>
      </c>
      <c r="M3763" s="3">
        <f t="shared" si="123"/>
        <v>9.63124</v>
      </c>
    </row>
    <row r="3764" spans="1:13" ht="30.6" x14ac:dyDescent="0.25">
      <c r="A3764" s="2" t="s">
        <v>205</v>
      </c>
      <c r="B3764" s="2" t="s">
        <v>79</v>
      </c>
      <c r="C3764" s="4">
        <v>13.789350000000001</v>
      </c>
      <c r="D3764" s="4">
        <v>15.57653</v>
      </c>
      <c r="E3764" s="4">
        <v>16.187819999999999</v>
      </c>
      <c r="F3764" s="4">
        <v>15.64509</v>
      </c>
      <c r="G3764" s="4"/>
      <c r="H3764" s="4"/>
      <c r="I3764" s="4"/>
      <c r="J3764" s="4">
        <f t="shared" si="122"/>
        <v>15.64509</v>
      </c>
      <c r="K3764" s="4"/>
      <c r="L3764" s="4" t="str">
        <f t="array" ref="L3764">(IF(ISBLANK(INDEX(Table34[Out-of-school youth (%) - upper secondary],MATCH(MAX(IF(Table34[Country]=B3764,Table34[Year],0)),IF(Table34[Country]=B3764,Table34[Year],"")))),"",INDEX(Table34[Out-of-school youth (%) - upper secondary],MATCH(MAX(IF(Table34[Country]=B3764,Table34[Year],0)),IF(Table34[Country]=B3764,Table34[Year],"")))*100))</f>
        <v/>
      </c>
      <c r="M3764" s="4">
        <f t="shared" si="123"/>
        <v>15.64509</v>
      </c>
    </row>
    <row r="3765" spans="1:13" ht="30.6" x14ac:dyDescent="0.25">
      <c r="A3765" s="2" t="s">
        <v>205</v>
      </c>
      <c r="B3765" s="2" t="s">
        <v>80</v>
      </c>
      <c r="C3765" s="3"/>
      <c r="D3765" s="3"/>
      <c r="E3765" s="3"/>
      <c r="F3765" s="3">
        <v>48.62115</v>
      </c>
      <c r="G3765" s="3"/>
      <c r="H3765" s="3"/>
      <c r="I3765" s="3"/>
      <c r="J3765" s="3">
        <f t="shared" si="122"/>
        <v>48.62115</v>
      </c>
      <c r="K3765" s="3"/>
      <c r="L3765" s="3">
        <f t="array" ref="L3765">(IF(ISERROR(INDEX(Table34[Out-of-school youth (%) - upper secondary],MATCH(MAX(IF(Table34[Country]=B3765,Table34[Year],0)),IF(Table34[Country]=B3765,Table34[Year],"")))),"",INDEX(Table34[Out-of-school youth (%) - upper secondary],MATCH(MAX(IF(Table34[Country]=B3765,Table34[Year],0)),IF(Table34[Country]=B3765,Table34[Year],"")))*100))</f>
        <v>21.443170000000002</v>
      </c>
      <c r="M3765" s="3">
        <f t="shared" si="123"/>
        <v>48.62115</v>
      </c>
    </row>
    <row r="3766" spans="1:13" ht="30.6" x14ac:dyDescent="0.25">
      <c r="A3766" s="2" t="s">
        <v>205</v>
      </c>
      <c r="B3766" s="2" t="s">
        <v>81</v>
      </c>
      <c r="C3766" s="4">
        <v>42.344099999999997</v>
      </c>
      <c r="D3766" s="4">
        <v>31.065200000000001</v>
      </c>
      <c r="E3766" s="4">
        <v>27.910430000000002</v>
      </c>
      <c r="F3766" s="4">
        <v>30.07414</v>
      </c>
      <c r="G3766" s="4">
        <v>33.21602</v>
      </c>
      <c r="H3766" s="4">
        <v>29.323399999999999</v>
      </c>
      <c r="I3766" s="4"/>
      <c r="J3766" s="4">
        <f t="shared" si="122"/>
        <v>29.323399999999999</v>
      </c>
      <c r="K3766" s="4"/>
      <c r="L3766" s="4">
        <f t="array" ref="L3766">(IF(ISERROR(INDEX(Table34[Out-of-school youth (%) - upper secondary],MATCH(MAX(IF(Table34[Country]=B3766,Table34[Year],0)),IF(Table34[Country]=B3766,Table34[Year],"")))),"",INDEX(Table34[Out-of-school youth (%) - upper secondary],MATCH(MAX(IF(Table34[Country]=B3766,Table34[Year],0)),IF(Table34[Country]=B3766,Table34[Year],"")))*100))</f>
        <v>58.527859999999997</v>
      </c>
      <c r="M3766" s="4">
        <f t="shared" si="123"/>
        <v>29.323399999999999</v>
      </c>
    </row>
    <row r="3767" spans="1:13" ht="30.6" x14ac:dyDescent="0.25">
      <c r="A3767" s="2" t="s">
        <v>205</v>
      </c>
      <c r="B3767" s="2" t="s">
        <v>82</v>
      </c>
      <c r="C3767" s="3">
        <v>29.026129999999998</v>
      </c>
      <c r="D3767" s="3">
        <v>26.047419999999999</v>
      </c>
      <c r="E3767" s="3">
        <v>20.394179999999999</v>
      </c>
      <c r="F3767" s="3">
        <v>25.52139</v>
      </c>
      <c r="G3767" s="3">
        <v>22.698920000000001</v>
      </c>
      <c r="H3767" s="3">
        <v>35.601529999999997</v>
      </c>
      <c r="I3767" s="3"/>
      <c r="J3767" s="3">
        <f t="shared" si="122"/>
        <v>35.601529999999997</v>
      </c>
      <c r="K3767" s="3"/>
      <c r="L3767" s="3" t="str">
        <f t="array" ref="L3767">(IF(ISERROR(INDEX(Table34[Out-of-school youth (%) - upper secondary],MATCH(MAX(IF(Table34[Country]=B3767,Table34[Year],0)),IF(Table34[Country]=B3767,Table34[Year],"")))),"",INDEX(Table34[Out-of-school youth (%) - upper secondary],MATCH(MAX(IF(Table34[Country]=B3767,Table34[Year],0)),IF(Table34[Country]=B3767,Table34[Year],"")))*100))</f>
        <v/>
      </c>
      <c r="M3767" s="3">
        <f t="shared" si="123"/>
        <v>35.601529999999997</v>
      </c>
    </row>
    <row r="3768" spans="1:13" ht="30.6" x14ac:dyDescent="0.25">
      <c r="A3768" s="2" t="s">
        <v>205</v>
      </c>
      <c r="B3768" s="2" t="s">
        <v>83</v>
      </c>
      <c r="C3768" s="4"/>
      <c r="D3768" s="4"/>
      <c r="E3768" s="4"/>
      <c r="F3768" s="4"/>
      <c r="G3768" s="4"/>
      <c r="H3768" s="4"/>
      <c r="I3768" s="4"/>
      <c r="J3768" s="4" t="str">
        <f t="shared" si="122"/>
        <v/>
      </c>
      <c r="K3768" s="4"/>
      <c r="L3768" s="4">
        <f t="array" ref="L3768">(IF(ISERROR(INDEX(Table34[Out-of-school youth (%) - upper secondary],MATCH(MAX(IF(Table34[Country]=B3768,Table34[Year],0)),IF(Table34[Country]=B3768,Table34[Year],"")))),"",INDEX(Table34[Out-of-school youth (%) - upper secondary],MATCH(MAX(IF(Table34[Country]=B3768,Table34[Year],0)),IF(Table34[Country]=B3768,Table34[Year],"")))*100))</f>
        <v>59.695200000000007</v>
      </c>
      <c r="M3768" s="4">
        <f t="shared" si="123"/>
        <v>59.695200000000007</v>
      </c>
    </row>
    <row r="3769" spans="1:13" ht="30.6" x14ac:dyDescent="0.25">
      <c r="A3769" s="2" t="s">
        <v>205</v>
      </c>
      <c r="B3769" s="2" t="s">
        <v>84</v>
      </c>
      <c r="C3769" s="3"/>
      <c r="D3769" s="3"/>
      <c r="E3769" s="3"/>
      <c r="F3769" s="3"/>
      <c r="G3769" s="3"/>
      <c r="H3769" s="3"/>
      <c r="I3769" s="3"/>
      <c r="J3769" s="3" t="str">
        <f t="shared" si="122"/>
        <v/>
      </c>
      <c r="K3769" s="3"/>
      <c r="L3769" s="3" t="str">
        <f t="array" ref="L3769">(IF(ISERROR(INDEX(Table34[Out-of-school youth (%) - upper secondary],MATCH(MAX(IF(Table34[Country]=B3769,Table34[Year],0)),IF(Table34[Country]=B3769,Table34[Year],"")))),"",INDEX(Table34[Out-of-school youth (%) - upper secondary],MATCH(MAX(IF(Table34[Country]=B3769,Table34[Year],0)),IF(Table34[Country]=B3769,Table34[Year],"")))*100))</f>
        <v/>
      </c>
      <c r="M3769" s="3" t="str">
        <f t="shared" si="123"/>
        <v/>
      </c>
    </row>
    <row r="3770" spans="1:13" ht="30.6" x14ac:dyDescent="0.25">
      <c r="A3770" s="2" t="s">
        <v>205</v>
      </c>
      <c r="B3770" s="2" t="s">
        <v>85</v>
      </c>
      <c r="C3770" s="4"/>
      <c r="D3770" s="4"/>
      <c r="E3770" s="4"/>
      <c r="F3770" s="4">
        <v>0.19400000000000001</v>
      </c>
      <c r="G3770" s="4"/>
      <c r="H3770" s="4"/>
      <c r="I3770" s="4"/>
      <c r="J3770" s="4">
        <f t="shared" si="122"/>
        <v>0.19400000000000001</v>
      </c>
      <c r="K3770" s="4"/>
      <c r="L3770" s="4">
        <f t="array" ref="L3770">(IF(ISERROR(INDEX(Table34[Out-of-school youth (%) - upper secondary],MATCH(MAX(IF(Table34[Country]=B3770,Table34[Year],0)),IF(Table34[Country]=B3770,Table34[Year],"")))),"",INDEX(Table34[Out-of-school youth (%) - upper secondary],MATCH(MAX(IF(Table34[Country]=B3770,Table34[Year],0)),IF(Table34[Country]=B3770,Table34[Year],"")))*100))</f>
        <v>3.3944299999999998</v>
      </c>
      <c r="M3770" s="4">
        <f t="shared" si="123"/>
        <v>0.19400000000000001</v>
      </c>
    </row>
    <row r="3771" spans="1:13" ht="30.6" x14ac:dyDescent="0.25">
      <c r="A3771" s="2" t="s">
        <v>205</v>
      </c>
      <c r="B3771" s="2" t="s">
        <v>86</v>
      </c>
      <c r="C3771" s="3">
        <v>5.3681799999999997</v>
      </c>
      <c r="D3771" s="3">
        <v>9.1382700000000003</v>
      </c>
      <c r="E3771" s="3">
        <v>9.8612400000000004</v>
      </c>
      <c r="F3771" s="3">
        <v>7.1012599999999999</v>
      </c>
      <c r="G3771" s="3">
        <v>6.5572900000000001</v>
      </c>
      <c r="H3771" s="3">
        <v>5.3272199999999996</v>
      </c>
      <c r="I3771" s="3"/>
      <c r="J3771" s="3">
        <f t="shared" si="122"/>
        <v>5.3272199999999996</v>
      </c>
      <c r="K3771" s="3"/>
      <c r="L3771" s="3" t="str">
        <f t="array" ref="L3771">(IF(ISBLANK(INDEX(Table34[Out-of-school youth (%) - upper secondary],MATCH(MAX(IF(Table34[Country]=B3771,Table34[Year],0)),IF(Table34[Country]=B3771,Table34[Year],"")))),"",INDEX(Table34[Out-of-school youth (%) - upper secondary],MATCH(MAX(IF(Table34[Country]=B3771,Table34[Year],0)),IF(Table34[Country]=B3771,Table34[Year],"")))*100))</f>
        <v/>
      </c>
      <c r="M3771" s="3">
        <f t="shared" si="123"/>
        <v>5.3272199999999996</v>
      </c>
    </row>
    <row r="3772" spans="1:13" ht="30.6" x14ac:dyDescent="0.25">
      <c r="A3772" s="2" t="s">
        <v>205</v>
      </c>
      <c r="B3772" s="2" t="s">
        <v>87</v>
      </c>
      <c r="C3772" s="4"/>
      <c r="D3772" s="4"/>
      <c r="E3772" s="4"/>
      <c r="F3772" s="4">
        <v>19.58586</v>
      </c>
      <c r="G3772" s="4">
        <v>22.21142</v>
      </c>
      <c r="H3772" s="4">
        <v>25.004190000000001</v>
      </c>
      <c r="I3772" s="4"/>
      <c r="J3772" s="4">
        <f t="shared" si="122"/>
        <v>25.004190000000001</v>
      </c>
      <c r="K3772" s="4"/>
      <c r="L3772" s="4">
        <f t="array" ref="L3772">(IF(ISERROR(INDEX(Table34[Out-of-school youth (%) - upper secondary],MATCH(MAX(IF(Table34[Country]=B3772,Table34[Year],0)),IF(Table34[Country]=B3772,Table34[Year],"")))),"",INDEX(Table34[Out-of-school youth (%) - upper secondary],MATCH(MAX(IF(Table34[Country]=B3772,Table34[Year],0)),IF(Table34[Country]=B3772,Table34[Year],"")))*100))</f>
        <v>15.85394</v>
      </c>
      <c r="M3772" s="4">
        <f t="shared" si="123"/>
        <v>25.004190000000001</v>
      </c>
    </row>
    <row r="3773" spans="1:13" ht="30.6" x14ac:dyDescent="0.25">
      <c r="A3773" s="2" t="s">
        <v>205</v>
      </c>
      <c r="B3773" s="2" t="s">
        <v>88</v>
      </c>
      <c r="C3773" s="3">
        <v>3.47634</v>
      </c>
      <c r="D3773" s="3">
        <v>1.79284</v>
      </c>
      <c r="E3773" s="3">
        <v>2.1438000000000001</v>
      </c>
      <c r="F3773" s="3">
        <v>2.1442000000000001</v>
      </c>
      <c r="G3773" s="3">
        <v>3.2408600000000001</v>
      </c>
      <c r="H3773" s="3"/>
      <c r="I3773" s="3"/>
      <c r="J3773" s="3">
        <f t="shared" si="122"/>
        <v>3.2408600000000001</v>
      </c>
      <c r="K3773" s="3"/>
      <c r="L3773" s="3" t="str">
        <f t="array" ref="L3773">(IF(ISERROR(INDEX(Table34[Out-of-school youth (%) - upper secondary],MATCH(MAX(IF(Table34[Country]=B3773,Table34[Year],0)),IF(Table34[Country]=B3773,Table34[Year],"")))),"",INDEX(Table34[Out-of-school youth (%) - upper secondary],MATCH(MAX(IF(Table34[Country]=B3773,Table34[Year],0)),IF(Table34[Country]=B3773,Table34[Year],"")))*100))</f>
        <v/>
      </c>
      <c r="M3773" s="3">
        <f t="shared" si="123"/>
        <v>3.2408600000000001</v>
      </c>
    </row>
    <row r="3774" spans="1:13" ht="30.6" x14ac:dyDescent="0.25">
      <c r="A3774" s="2" t="s">
        <v>205</v>
      </c>
      <c r="B3774" s="2" t="s">
        <v>89</v>
      </c>
      <c r="C3774" s="4"/>
      <c r="D3774" s="4">
        <v>15.686579999999999</v>
      </c>
      <c r="E3774" s="4"/>
      <c r="F3774" s="4">
        <v>17.082159999999998</v>
      </c>
      <c r="G3774" s="4"/>
      <c r="H3774" s="4"/>
      <c r="I3774" s="4"/>
      <c r="J3774" s="4">
        <f t="shared" si="122"/>
        <v>17.082159999999998</v>
      </c>
      <c r="K3774" s="4"/>
      <c r="L3774" s="4">
        <f t="array" ref="L3774">(IF(ISERROR(INDEX(Table34[Out-of-school youth (%) - upper secondary],MATCH(MAX(IF(Table34[Country]=B3774,Table34[Year],0)),IF(Table34[Country]=B3774,Table34[Year],"")))),"",INDEX(Table34[Out-of-school youth (%) - upper secondary],MATCH(MAX(IF(Table34[Country]=B3774,Table34[Year],0)),IF(Table34[Country]=B3774,Table34[Year],"")))*100))</f>
        <v>14.432210000000001</v>
      </c>
      <c r="M3774" s="4">
        <f t="shared" si="123"/>
        <v>17.082159999999998</v>
      </c>
    </row>
    <row r="3775" spans="1:13" ht="30.6" x14ac:dyDescent="0.25">
      <c r="A3775" s="2" t="s">
        <v>205</v>
      </c>
      <c r="B3775" s="2" t="s">
        <v>90</v>
      </c>
      <c r="C3775" s="3"/>
      <c r="D3775" s="3"/>
      <c r="E3775" s="3"/>
      <c r="F3775" s="3">
        <v>0.49176999999999998</v>
      </c>
      <c r="G3775" s="3"/>
      <c r="H3775" s="3"/>
      <c r="I3775" s="3"/>
      <c r="J3775" s="3">
        <f t="shared" si="122"/>
        <v>0.49176999999999998</v>
      </c>
      <c r="K3775" s="3"/>
      <c r="L3775" s="3">
        <f t="array" ref="L3775">(IF(ISERROR(INDEX(Table34[Out-of-school youth (%) - upper secondary],MATCH(MAX(IF(Table34[Country]=B3775,Table34[Year],0)),IF(Table34[Country]=B3775,Table34[Year],"")))),"",INDEX(Table34[Out-of-school youth (%) - upper secondary],MATCH(MAX(IF(Table34[Country]=B3775,Table34[Year],0)),IF(Table34[Country]=B3775,Table34[Year],"")))*100))</f>
        <v>0.66344000000000003</v>
      </c>
      <c r="M3775" s="3">
        <f t="shared" si="123"/>
        <v>0.49176999999999998</v>
      </c>
    </row>
    <row r="3776" spans="1:13" ht="30.6" x14ac:dyDescent="0.25">
      <c r="A3776" s="2" t="s">
        <v>205</v>
      </c>
      <c r="B3776" s="2" t="s">
        <v>91</v>
      </c>
      <c r="C3776" s="4"/>
      <c r="D3776" s="4"/>
      <c r="E3776" s="4"/>
      <c r="F3776" s="4"/>
      <c r="G3776" s="4"/>
      <c r="H3776" s="4"/>
      <c r="I3776" s="4"/>
      <c r="J3776" s="4" t="str">
        <f t="shared" si="122"/>
        <v/>
      </c>
      <c r="K3776" s="4"/>
      <c r="L3776" s="4">
        <f t="array" ref="L3776">(IF(ISERROR(INDEX(Table34[Out-of-school youth (%) - upper secondary],MATCH(MAX(IF(Table34[Country]=B3776,Table34[Year],0)),IF(Table34[Country]=B3776,Table34[Year],"")))),"",INDEX(Table34[Out-of-school youth (%) - upper secondary],MATCH(MAX(IF(Table34[Country]=B3776,Table34[Year],0)),IF(Table34[Country]=B3776,Table34[Year],"")))*100))</f>
        <v>19.341200000000001</v>
      </c>
      <c r="M3776" s="4">
        <f t="shared" si="123"/>
        <v>19.341200000000001</v>
      </c>
    </row>
    <row r="3777" spans="1:13" ht="30.6" x14ac:dyDescent="0.25">
      <c r="A3777" s="2" t="s">
        <v>205</v>
      </c>
      <c r="B3777" s="2" t="s">
        <v>92</v>
      </c>
      <c r="C3777" s="3"/>
      <c r="D3777" s="3"/>
      <c r="E3777" s="3"/>
      <c r="F3777" s="3"/>
      <c r="G3777" s="3"/>
      <c r="H3777" s="3"/>
      <c r="I3777" s="3"/>
      <c r="J3777" s="3" t="str">
        <f t="shared" si="122"/>
        <v/>
      </c>
      <c r="K3777" s="3"/>
      <c r="L3777" s="3" t="str">
        <f t="array" ref="L3777">(IF(ISERROR(INDEX(Table34[Out-of-school youth (%) - upper secondary],MATCH(MAX(IF(Table34[Country]=B3777,Table34[Year],0)),IF(Table34[Country]=B3777,Table34[Year],"")))),"",INDEX(Table34[Out-of-school youth (%) - upper secondary],MATCH(MAX(IF(Table34[Country]=B3777,Table34[Year],0)),IF(Table34[Country]=B3777,Table34[Year],"")))*100))</f>
        <v/>
      </c>
      <c r="M3777" s="3" t="str">
        <f t="shared" si="123"/>
        <v/>
      </c>
    </row>
    <row r="3778" spans="1:13" ht="30.6" x14ac:dyDescent="0.25">
      <c r="A3778" s="2" t="s">
        <v>205</v>
      </c>
      <c r="B3778" s="2" t="s">
        <v>93</v>
      </c>
      <c r="C3778" s="4">
        <v>32.263260000000002</v>
      </c>
      <c r="D3778" s="4">
        <v>30.685020000000002</v>
      </c>
      <c r="E3778" s="4">
        <v>28.173909999999999</v>
      </c>
      <c r="F3778" s="4">
        <v>26.365279999999998</v>
      </c>
      <c r="G3778" s="4">
        <v>23.45749</v>
      </c>
      <c r="H3778" s="4">
        <v>20.55151</v>
      </c>
      <c r="I3778" s="4"/>
      <c r="J3778" s="4">
        <f t="shared" si="122"/>
        <v>20.55151</v>
      </c>
      <c r="K3778" s="4"/>
      <c r="L3778" s="4" t="str">
        <f t="array" ref="L3778">(IF(ISERROR(INDEX(Table34[Out-of-school youth (%) - upper secondary],MATCH(MAX(IF(Table34[Country]=B3778,Table34[Year],0)),IF(Table34[Country]=B3778,Table34[Year],"")))),"",INDEX(Table34[Out-of-school youth (%) - upper secondary],MATCH(MAX(IF(Table34[Country]=B3778,Table34[Year],0)),IF(Table34[Country]=B3778,Table34[Year],"")))*100))</f>
        <v/>
      </c>
      <c r="M3778" s="4">
        <f t="shared" si="123"/>
        <v>20.55151</v>
      </c>
    </row>
    <row r="3779" spans="1:13" ht="30.6" x14ac:dyDescent="0.25">
      <c r="A3779" s="2" t="s">
        <v>205</v>
      </c>
      <c r="B3779" s="2" t="s">
        <v>94</v>
      </c>
      <c r="C3779" s="3"/>
      <c r="D3779" s="3"/>
      <c r="E3779" s="3"/>
      <c r="F3779" s="3"/>
      <c r="G3779" s="3">
        <v>34.00421</v>
      </c>
      <c r="H3779" s="3">
        <v>25.54766</v>
      </c>
      <c r="I3779" s="3"/>
      <c r="J3779" s="3">
        <f t="shared" si="122"/>
        <v>25.54766</v>
      </c>
      <c r="K3779" s="3"/>
      <c r="L3779" s="3">
        <f t="array" ref="L3779">(IF(ISERROR(INDEX(Table34[Out-of-school youth (%) - upper secondary],MATCH(MAX(IF(Table34[Country]=B3779,Table34[Year],0)),IF(Table34[Country]=B3779,Table34[Year],"")))),"",INDEX(Table34[Out-of-school youth (%) - upper secondary],MATCH(MAX(IF(Table34[Country]=B3779,Table34[Year],0)),IF(Table34[Country]=B3779,Table34[Year],"")))*100))</f>
        <v>22.369399999999999</v>
      </c>
      <c r="M3779" s="3">
        <f t="shared" si="123"/>
        <v>25.54766</v>
      </c>
    </row>
    <row r="3780" spans="1:13" ht="30.6" x14ac:dyDescent="0.25">
      <c r="A3780" s="2" t="s">
        <v>205</v>
      </c>
      <c r="B3780" s="2" t="s">
        <v>95</v>
      </c>
      <c r="C3780" s="4">
        <v>55.398380000000003</v>
      </c>
      <c r="D3780" s="4">
        <v>58.430050000000001</v>
      </c>
      <c r="E3780" s="4">
        <v>59.110970000000002</v>
      </c>
      <c r="F3780" s="4">
        <v>57.879629999999999</v>
      </c>
      <c r="G3780" s="4">
        <v>53.713650000000001</v>
      </c>
      <c r="H3780" s="4">
        <v>49.831069999999997</v>
      </c>
      <c r="I3780" s="4"/>
      <c r="J3780" s="4">
        <f t="shared" si="122"/>
        <v>49.831069999999997</v>
      </c>
      <c r="K3780" s="4"/>
      <c r="L3780" s="4">
        <f t="array" ref="L3780">(IF(ISERROR(INDEX(Table34[Out-of-school youth (%) - upper secondary],MATCH(MAX(IF(Table34[Country]=B3780,Table34[Year],0)),IF(Table34[Country]=B3780,Table34[Year],"")))),"",INDEX(Table34[Out-of-school youth (%) - upper secondary],MATCH(MAX(IF(Table34[Country]=B3780,Table34[Year],0)),IF(Table34[Country]=B3780,Table34[Year],"")))*100))</f>
        <v>50.430019999999999</v>
      </c>
      <c r="M3780" s="4">
        <f t="shared" si="123"/>
        <v>49.831069999999997</v>
      </c>
    </row>
    <row r="3781" spans="1:13" ht="30.6" x14ac:dyDescent="0.25">
      <c r="A3781" s="2" t="s">
        <v>205</v>
      </c>
      <c r="B3781" s="2" t="s">
        <v>96</v>
      </c>
      <c r="C3781" s="3">
        <v>8.0400799999999997</v>
      </c>
      <c r="D3781" s="3">
        <v>11.56592</v>
      </c>
      <c r="E3781" s="3">
        <v>15.76435</v>
      </c>
      <c r="F3781" s="3">
        <v>12.78326</v>
      </c>
      <c r="G3781" s="3">
        <v>10.63815</v>
      </c>
      <c r="H3781" s="3">
        <v>3.4315099999999998</v>
      </c>
      <c r="I3781" s="3"/>
      <c r="J3781" s="3">
        <f t="shared" si="122"/>
        <v>3.4315099999999998</v>
      </c>
      <c r="K3781" s="3"/>
      <c r="L3781" s="3" t="str">
        <f t="array" ref="L3781">(IF(ISBLANK(INDEX(Table34[Out-of-school youth (%) - upper secondary],MATCH(MAX(IF(Table34[Country]=B3781,Table34[Year],0)),IF(Table34[Country]=B3781,Table34[Year],"")))),"",INDEX(Table34[Out-of-school youth (%) - upper secondary],MATCH(MAX(IF(Table34[Country]=B3781,Table34[Year],0)),IF(Table34[Country]=B3781,Table34[Year],"")))*100))</f>
        <v/>
      </c>
      <c r="M3781" s="3">
        <f t="shared" si="123"/>
        <v>3.4315099999999998</v>
      </c>
    </row>
    <row r="3782" spans="1:13" ht="30.6" x14ac:dyDescent="0.25">
      <c r="A3782" s="2" t="s">
        <v>205</v>
      </c>
      <c r="B3782" s="2" t="s">
        <v>97</v>
      </c>
      <c r="C3782" s="4">
        <v>28.357810000000001</v>
      </c>
      <c r="D3782" s="4">
        <v>27.648769999999999</v>
      </c>
      <c r="E3782" s="4">
        <v>33.583030000000001</v>
      </c>
      <c r="F3782" s="4"/>
      <c r="G3782" s="4"/>
      <c r="H3782" s="4"/>
      <c r="I3782" s="4"/>
      <c r="J3782" s="4">
        <f t="shared" si="122"/>
        <v>33.583030000000001</v>
      </c>
      <c r="K3782" s="4"/>
      <c r="L3782" s="4" t="str">
        <f t="array" ref="L3782">(IF(ISERROR(INDEX(Table34[Out-of-school youth (%) - upper secondary],MATCH(MAX(IF(Table34[Country]=B3782,Table34[Year],0)),IF(Table34[Country]=B3782,Table34[Year],"")))),"",INDEX(Table34[Out-of-school youth (%) - upper secondary],MATCH(MAX(IF(Table34[Country]=B3782,Table34[Year],0)),IF(Table34[Country]=B3782,Table34[Year],"")))*100))</f>
        <v/>
      </c>
      <c r="M3782" s="4">
        <f t="shared" si="123"/>
        <v>33.583030000000001</v>
      </c>
    </row>
    <row r="3783" spans="1:13" ht="30.6" x14ac:dyDescent="0.25">
      <c r="A3783" s="2" t="s">
        <v>205</v>
      </c>
      <c r="B3783" s="2" t="s">
        <v>98</v>
      </c>
      <c r="C3783" s="3">
        <v>31.213660000000001</v>
      </c>
      <c r="D3783" s="3">
        <v>33.045009999999998</v>
      </c>
      <c r="E3783" s="3">
        <v>34.53201</v>
      </c>
      <c r="F3783" s="3">
        <v>38.709159999999997</v>
      </c>
      <c r="G3783" s="3">
        <v>39.205500000000001</v>
      </c>
      <c r="H3783" s="3">
        <v>37.292960000000001</v>
      </c>
      <c r="I3783" s="3"/>
      <c r="J3783" s="3">
        <f t="shared" si="122"/>
        <v>37.292960000000001</v>
      </c>
      <c r="K3783" s="3"/>
      <c r="L3783" s="3" t="str">
        <f t="array" ref="L3783">(IF(ISERROR(INDEX(Table34[Out-of-school youth (%) - upper secondary],MATCH(MAX(IF(Table34[Country]=B3783,Table34[Year],0)),IF(Table34[Country]=B3783,Table34[Year],"")))),"",INDEX(Table34[Out-of-school youth (%) - upper secondary],MATCH(MAX(IF(Table34[Country]=B3783,Table34[Year],0)),IF(Table34[Country]=B3783,Table34[Year],"")))*100))</f>
        <v/>
      </c>
      <c r="M3783" s="3">
        <f t="shared" si="123"/>
        <v>37.292960000000001</v>
      </c>
    </row>
    <row r="3784" spans="1:13" ht="30.6" x14ac:dyDescent="0.25">
      <c r="A3784" s="2" t="s">
        <v>205</v>
      </c>
      <c r="B3784" s="2" t="s">
        <v>99</v>
      </c>
      <c r="C3784" s="4"/>
      <c r="D3784" s="4"/>
      <c r="E3784" s="4"/>
      <c r="F3784" s="4"/>
      <c r="G3784" s="4"/>
      <c r="H3784" s="4"/>
      <c r="I3784" s="4"/>
      <c r="J3784" s="4" t="str">
        <f t="shared" si="122"/>
        <v/>
      </c>
      <c r="K3784" s="4"/>
      <c r="L3784" s="4">
        <f t="array" ref="L3784">(IF(ISERROR(INDEX(Table34[Out-of-school youth (%) - upper secondary],MATCH(MAX(IF(Table34[Country]=B3784,Table34[Year],0)),IF(Table34[Country]=B3784,Table34[Year],"")))),"",INDEX(Table34[Out-of-school youth (%) - upper secondary],MATCH(MAX(IF(Table34[Country]=B3784,Table34[Year],0)),IF(Table34[Country]=B3784,Table34[Year],"")))*100))</f>
        <v>34.05977</v>
      </c>
      <c r="M3784" s="4">
        <f t="shared" si="123"/>
        <v>34.05977</v>
      </c>
    </row>
    <row r="3785" spans="1:13" ht="30.6" x14ac:dyDescent="0.25">
      <c r="A3785" s="2" t="s">
        <v>205</v>
      </c>
      <c r="B3785" s="2" t="s">
        <v>100</v>
      </c>
      <c r="C3785" s="3"/>
      <c r="D3785" s="3"/>
      <c r="E3785" s="3"/>
      <c r="F3785" s="3"/>
      <c r="G3785" s="3"/>
      <c r="H3785" s="3"/>
      <c r="I3785" s="3"/>
      <c r="J3785" s="3" t="str">
        <f t="shared" si="122"/>
        <v/>
      </c>
      <c r="K3785" s="3"/>
      <c r="L3785" s="3" t="str">
        <f t="array" ref="L3785">(IF(ISERROR(INDEX(Table34[Out-of-school youth (%) - upper secondary],MATCH(MAX(IF(Table34[Country]=B3785,Table34[Year],0)),IF(Table34[Country]=B3785,Table34[Year],"")))),"",INDEX(Table34[Out-of-school youth (%) - upper secondary],MATCH(MAX(IF(Table34[Country]=B3785,Table34[Year],0)),IF(Table34[Country]=B3785,Table34[Year],"")))*100))</f>
        <v/>
      </c>
      <c r="M3785" s="3" t="str">
        <f t="shared" si="123"/>
        <v/>
      </c>
    </row>
    <row r="3786" spans="1:13" ht="30.6" x14ac:dyDescent="0.25">
      <c r="A3786" s="2" t="s">
        <v>205</v>
      </c>
      <c r="B3786" s="2" t="s">
        <v>101</v>
      </c>
      <c r="C3786" s="4"/>
      <c r="D3786" s="4"/>
      <c r="E3786" s="4"/>
      <c r="F3786" s="4"/>
      <c r="G3786" s="4"/>
      <c r="H3786" s="4"/>
      <c r="I3786" s="4"/>
      <c r="J3786" s="4" t="str">
        <f t="shared" si="122"/>
        <v/>
      </c>
      <c r="K3786" s="4"/>
      <c r="L3786" s="4" t="str">
        <f t="array" ref="L3786">(IF(ISERROR(INDEX(Table34[Out-of-school youth (%) - upper secondary],MATCH(MAX(IF(Table34[Country]=B3786,Table34[Year],0)),IF(Table34[Country]=B3786,Table34[Year],"")))),"",INDEX(Table34[Out-of-school youth (%) - upper secondary],MATCH(MAX(IF(Table34[Country]=B3786,Table34[Year],0)),IF(Table34[Country]=B3786,Table34[Year],"")))*100))</f>
        <v/>
      </c>
      <c r="M3786" s="4" t="str">
        <f t="shared" si="123"/>
        <v/>
      </c>
    </row>
    <row r="3787" spans="1:13" ht="30.6" x14ac:dyDescent="0.25">
      <c r="A3787" s="2" t="s">
        <v>205</v>
      </c>
      <c r="B3787" s="2" t="s">
        <v>102</v>
      </c>
      <c r="C3787" s="3"/>
      <c r="D3787" s="3">
        <v>2.3541500000000002</v>
      </c>
      <c r="E3787" s="3">
        <v>10.713789999999999</v>
      </c>
      <c r="F3787" s="3">
        <v>11.43599</v>
      </c>
      <c r="G3787" s="3">
        <v>7.8924799999999999</v>
      </c>
      <c r="H3787" s="3">
        <v>4.2563800000000001</v>
      </c>
      <c r="I3787" s="3"/>
      <c r="J3787" s="3">
        <f t="shared" si="122"/>
        <v>4.2563800000000001</v>
      </c>
      <c r="K3787" s="3"/>
      <c r="L3787" s="3" t="str">
        <f t="array" ref="L3787">(IF(ISBLANK(INDEX(Table34[Out-of-school youth (%) - upper secondary],MATCH(MAX(IF(Table34[Country]=B3787,Table34[Year],0)),IF(Table34[Country]=B3787,Table34[Year],"")))),"",INDEX(Table34[Out-of-school youth (%) - upper secondary],MATCH(MAX(IF(Table34[Country]=B3787,Table34[Year],0)),IF(Table34[Country]=B3787,Table34[Year],"")))*100))</f>
        <v/>
      </c>
      <c r="M3787" s="3">
        <f t="shared" si="123"/>
        <v>4.2563800000000001</v>
      </c>
    </row>
    <row r="3788" spans="1:13" ht="30.6" x14ac:dyDescent="0.25">
      <c r="A3788" s="2" t="s">
        <v>205</v>
      </c>
      <c r="B3788" s="2" t="s">
        <v>103</v>
      </c>
      <c r="C3788" s="4">
        <v>14.54185</v>
      </c>
      <c r="D3788" s="4">
        <v>14.06038</v>
      </c>
      <c r="E3788" s="4">
        <v>14.36744</v>
      </c>
      <c r="F3788" s="4">
        <v>15.340730000000001</v>
      </c>
      <c r="G3788" s="4">
        <v>16.733709999999999</v>
      </c>
      <c r="H3788" s="4"/>
      <c r="I3788" s="4"/>
      <c r="J3788" s="4">
        <f t="shared" si="122"/>
        <v>16.733709999999999</v>
      </c>
      <c r="K3788" s="4"/>
      <c r="L3788" s="4" t="str">
        <f t="array" ref="L3788">(IF(ISBLANK(INDEX(Table34[Out-of-school youth (%) - upper secondary],MATCH(MAX(IF(Table34[Country]=B3788,Table34[Year],0)),IF(Table34[Country]=B3788,Table34[Year],"")))),"",INDEX(Table34[Out-of-school youth (%) - upper secondary],MATCH(MAX(IF(Table34[Country]=B3788,Table34[Year],0)),IF(Table34[Country]=B3788,Table34[Year],"")))*100))</f>
        <v/>
      </c>
      <c r="M3788" s="4">
        <f t="shared" si="123"/>
        <v>16.733709999999999</v>
      </c>
    </row>
    <row r="3789" spans="1:13" ht="30.6" x14ac:dyDescent="0.25">
      <c r="A3789" s="2" t="s">
        <v>205</v>
      </c>
      <c r="B3789" s="2" t="s">
        <v>104</v>
      </c>
      <c r="C3789" s="3"/>
      <c r="D3789" s="3"/>
      <c r="E3789" s="3"/>
      <c r="F3789" s="3"/>
      <c r="G3789" s="3"/>
      <c r="H3789" s="3"/>
      <c r="I3789" s="3"/>
      <c r="J3789" s="3" t="str">
        <f t="shared" si="122"/>
        <v/>
      </c>
      <c r="K3789" s="3"/>
      <c r="L3789" s="3" t="str">
        <f t="array" ref="L3789">(IF(ISERROR(INDEX(Table34[Out-of-school youth (%) - upper secondary],MATCH(MAX(IF(Table34[Country]=B3789,Table34[Year],0)),IF(Table34[Country]=B3789,Table34[Year],"")))),"",INDEX(Table34[Out-of-school youth (%) - upper secondary],MATCH(MAX(IF(Table34[Country]=B3789,Table34[Year],0)),IF(Table34[Country]=B3789,Table34[Year],"")))*100))</f>
        <v/>
      </c>
      <c r="M3789" s="3" t="str">
        <f t="shared" si="123"/>
        <v/>
      </c>
    </row>
    <row r="3790" spans="1:13" ht="30.6" x14ac:dyDescent="0.25">
      <c r="A3790" s="2" t="s">
        <v>205</v>
      </c>
      <c r="B3790" s="2" t="s">
        <v>105</v>
      </c>
      <c r="C3790" s="4"/>
      <c r="D3790" s="4"/>
      <c r="E3790" s="4"/>
      <c r="F3790" s="4">
        <v>72.650120000000001</v>
      </c>
      <c r="G3790" s="4">
        <v>62.175409999999999</v>
      </c>
      <c r="H3790" s="4">
        <v>60.308970000000002</v>
      </c>
      <c r="I3790" s="4"/>
      <c r="J3790" s="4">
        <f t="shared" si="122"/>
        <v>60.308970000000002</v>
      </c>
      <c r="K3790" s="4"/>
      <c r="L3790" s="4">
        <f t="array" ref="L3790">(IF(ISERROR(INDEX(Table34[Out-of-school youth (%) - upper secondary],MATCH(MAX(IF(Table34[Country]=B3790,Table34[Year],0)),IF(Table34[Country]=B3790,Table34[Year],"")))),"",INDEX(Table34[Out-of-school youth (%) - upper secondary],MATCH(MAX(IF(Table34[Country]=B3790,Table34[Year],0)),IF(Table34[Country]=B3790,Table34[Year],"")))*100))</f>
        <v>32.058810000000001</v>
      </c>
      <c r="M3790" s="4">
        <f t="shared" si="123"/>
        <v>60.308970000000002</v>
      </c>
    </row>
    <row r="3791" spans="1:13" ht="30.6" x14ac:dyDescent="0.25">
      <c r="A3791" s="2" t="s">
        <v>205</v>
      </c>
      <c r="B3791" s="2" t="s">
        <v>106</v>
      </c>
      <c r="C3791" s="3">
        <v>33.472490000000001</v>
      </c>
      <c r="D3791" s="3">
        <v>38.708260000000003</v>
      </c>
      <c r="E3791" s="3">
        <v>33.751660000000001</v>
      </c>
      <c r="F3791" s="3">
        <v>40.70026</v>
      </c>
      <c r="G3791" s="3">
        <v>42.331119999999999</v>
      </c>
      <c r="H3791" s="3">
        <v>35.558410000000002</v>
      </c>
      <c r="I3791" s="3"/>
      <c r="J3791" s="3">
        <f t="shared" si="122"/>
        <v>35.558410000000002</v>
      </c>
      <c r="K3791" s="3"/>
      <c r="L3791" s="3" t="str">
        <f t="array" ref="L3791">(IF(ISERROR(INDEX(Table34[Out-of-school youth (%) - upper secondary],MATCH(MAX(IF(Table34[Country]=B3791,Table34[Year],0)),IF(Table34[Country]=B3791,Table34[Year],"")))),"",INDEX(Table34[Out-of-school youth (%) - upper secondary],MATCH(MAX(IF(Table34[Country]=B3791,Table34[Year],0)),IF(Table34[Country]=B3791,Table34[Year],"")))*100))</f>
        <v/>
      </c>
      <c r="M3791" s="3">
        <f t="shared" si="123"/>
        <v>35.558410000000002</v>
      </c>
    </row>
    <row r="3792" spans="1:13" ht="30.6" x14ac:dyDescent="0.25">
      <c r="A3792" s="2" t="s">
        <v>205</v>
      </c>
      <c r="B3792" s="2" t="s">
        <v>107</v>
      </c>
      <c r="C3792" s="4"/>
      <c r="D3792" s="4"/>
      <c r="E3792" s="4"/>
      <c r="F3792" s="4"/>
      <c r="G3792" s="4"/>
      <c r="H3792" s="4"/>
      <c r="I3792" s="4"/>
      <c r="J3792" s="4" t="str">
        <f t="shared" ref="J3792:J3855" si="124">IFERROR(LOOKUP(2,1/(C3792:I3792&lt;&gt;""),C3792:I3792),"")</f>
        <v/>
      </c>
      <c r="K3792" s="4"/>
      <c r="L3792" s="4" t="str">
        <f t="array" ref="L3792">(IF(ISERROR(INDEX(Table34[Out-of-school youth (%) - upper secondary],MATCH(MAX(IF(Table34[Country]=B3792,Table34[Year],0)),IF(Table34[Country]=B3792,Table34[Year],"")))),"",INDEX(Table34[Out-of-school youth (%) - upper secondary],MATCH(MAX(IF(Table34[Country]=B3792,Table34[Year],0)),IF(Table34[Country]=B3792,Table34[Year],"")))*100))</f>
        <v/>
      </c>
      <c r="M3792" s="4" t="str">
        <f t="shared" ref="M3792:M3855" si="125">IF(ISNUMBER(J3792),J3792,IF(ISNUMBER(K3792),K3792,IF(ISBLANK(L3792),"",L3792)))</f>
        <v/>
      </c>
    </row>
    <row r="3793" spans="1:13" ht="30.6" x14ac:dyDescent="0.25">
      <c r="A3793" s="2" t="s">
        <v>205</v>
      </c>
      <c r="B3793" s="2" t="s">
        <v>108</v>
      </c>
      <c r="C3793" s="3">
        <v>79.023809999999997</v>
      </c>
      <c r="D3793" s="3">
        <v>78.827169999999995</v>
      </c>
      <c r="E3793" s="3"/>
      <c r="F3793" s="3"/>
      <c r="G3793" s="3">
        <v>75.366990000000001</v>
      </c>
      <c r="H3793" s="3">
        <v>75.409819999999996</v>
      </c>
      <c r="I3793" s="3"/>
      <c r="J3793" s="3">
        <f t="shared" si="124"/>
        <v>75.409819999999996</v>
      </c>
      <c r="K3793" s="3"/>
      <c r="L3793" s="3">
        <f t="array" ref="L3793">(IF(ISERROR(INDEX(Table34[Out-of-school youth (%) - upper secondary],MATCH(MAX(IF(Table34[Country]=B3793,Table34[Year],0)),IF(Table34[Country]=B3793,Table34[Year],"")))),"",INDEX(Table34[Out-of-school youth (%) - upper secondary],MATCH(MAX(IF(Table34[Country]=B3793,Table34[Year],0)),IF(Table34[Country]=B3793,Table34[Year],"")))*100))</f>
        <v>72.229179999999999</v>
      </c>
      <c r="M3793" s="3">
        <f t="shared" si="125"/>
        <v>75.409819999999996</v>
      </c>
    </row>
    <row r="3794" spans="1:13" ht="30.6" x14ac:dyDescent="0.25">
      <c r="A3794" s="2" t="s">
        <v>205</v>
      </c>
      <c r="B3794" s="2" t="s">
        <v>109</v>
      </c>
      <c r="C3794" s="4"/>
      <c r="D3794" s="4"/>
      <c r="E3794" s="4">
        <v>12.40475</v>
      </c>
      <c r="F3794" s="4">
        <v>12.710459999999999</v>
      </c>
      <c r="G3794" s="4">
        <v>10.305630000000001</v>
      </c>
      <c r="H3794" s="4">
        <v>7.2333299999999996</v>
      </c>
      <c r="I3794" s="4"/>
      <c r="J3794" s="4">
        <f t="shared" si="124"/>
        <v>7.2333299999999996</v>
      </c>
      <c r="K3794" s="4"/>
      <c r="L3794" s="4" t="str">
        <f t="array" ref="L3794">(IF(ISBLANK(INDEX(Table34[Out-of-school youth (%) - upper secondary],MATCH(MAX(IF(Table34[Country]=B3794,Table34[Year],0)),IF(Table34[Country]=B3794,Table34[Year],"")))),"",INDEX(Table34[Out-of-school youth (%) - upper secondary],MATCH(MAX(IF(Table34[Country]=B3794,Table34[Year],0)),IF(Table34[Country]=B3794,Table34[Year],"")))*100))</f>
        <v/>
      </c>
      <c r="M3794" s="4">
        <f t="shared" si="125"/>
        <v>7.2333299999999996</v>
      </c>
    </row>
    <row r="3795" spans="1:13" ht="30.6" x14ac:dyDescent="0.25">
      <c r="A3795" s="2" t="s">
        <v>205</v>
      </c>
      <c r="B3795" s="2" t="s">
        <v>110</v>
      </c>
      <c r="C3795" s="3"/>
      <c r="D3795" s="3"/>
      <c r="E3795" s="3"/>
      <c r="F3795" s="3"/>
      <c r="G3795" s="3"/>
      <c r="H3795" s="3">
        <v>24.467009999999998</v>
      </c>
      <c r="I3795" s="3"/>
      <c r="J3795" s="3">
        <f t="shared" si="124"/>
        <v>24.467009999999998</v>
      </c>
      <c r="K3795" s="3"/>
      <c r="L3795" s="3" t="str">
        <f t="array" ref="L3795">(IF(ISERROR(INDEX(Table34[Out-of-school youth (%) - upper secondary],MATCH(MAX(IF(Table34[Country]=B3795,Table34[Year],0)),IF(Table34[Country]=B3795,Table34[Year],"")))),"",INDEX(Table34[Out-of-school youth (%) - upper secondary],MATCH(MAX(IF(Table34[Country]=B3795,Table34[Year],0)),IF(Table34[Country]=B3795,Table34[Year],"")))*100))</f>
        <v/>
      </c>
      <c r="M3795" s="3">
        <f t="shared" si="125"/>
        <v>24.467009999999998</v>
      </c>
    </row>
    <row r="3796" spans="1:13" ht="30.6" x14ac:dyDescent="0.25">
      <c r="A3796" s="2" t="s">
        <v>205</v>
      </c>
      <c r="B3796" s="2" t="s">
        <v>111</v>
      </c>
      <c r="C3796" s="4"/>
      <c r="D3796" s="4"/>
      <c r="E3796" s="4">
        <v>84.969089999999994</v>
      </c>
      <c r="F3796" s="4">
        <v>75.405829999999995</v>
      </c>
      <c r="G3796" s="4">
        <v>74.58202</v>
      </c>
      <c r="H3796" s="4">
        <v>73.851640000000003</v>
      </c>
      <c r="I3796" s="4"/>
      <c r="J3796" s="4">
        <f t="shared" si="124"/>
        <v>73.851640000000003</v>
      </c>
      <c r="K3796" s="4"/>
      <c r="L3796" s="4">
        <f t="array" ref="L3796">(IF(ISERROR(INDEX(Table34[Out-of-school youth (%) - upper secondary],MATCH(MAX(IF(Table34[Country]=B3796,Table34[Year],0)),IF(Table34[Country]=B3796,Table34[Year],"")))),"",INDEX(Table34[Out-of-school youth (%) - upper secondary],MATCH(MAX(IF(Table34[Country]=B3796,Table34[Year],0)),IF(Table34[Country]=B3796,Table34[Year],"")))*100))</f>
        <v>52.264770000000006</v>
      </c>
      <c r="M3796" s="4">
        <f t="shared" si="125"/>
        <v>73.851640000000003</v>
      </c>
    </row>
    <row r="3797" spans="1:13" ht="30.6" x14ac:dyDescent="0.25">
      <c r="A3797" s="2" t="s">
        <v>205</v>
      </c>
      <c r="B3797" s="2" t="s">
        <v>112</v>
      </c>
      <c r="C3797" s="3"/>
      <c r="D3797" s="3"/>
      <c r="E3797" s="3"/>
      <c r="F3797" s="3"/>
      <c r="G3797" s="3"/>
      <c r="H3797" s="3">
        <v>12.849309999999999</v>
      </c>
      <c r="I3797" s="3"/>
      <c r="J3797" s="3">
        <f t="shared" si="124"/>
        <v>12.849309999999999</v>
      </c>
      <c r="K3797" s="3"/>
      <c r="L3797" s="3" t="str">
        <f t="array" ref="L3797">(IF(ISERROR(INDEX(Table34[Out-of-school youth (%) - upper secondary],MATCH(MAX(IF(Table34[Country]=B3797,Table34[Year],0)),IF(Table34[Country]=B3797,Table34[Year],"")))),"",INDEX(Table34[Out-of-school youth (%) - upper secondary],MATCH(MAX(IF(Table34[Country]=B3797,Table34[Year],0)),IF(Table34[Country]=B3797,Table34[Year],"")))*100))</f>
        <v/>
      </c>
      <c r="M3797" s="3">
        <f t="shared" si="125"/>
        <v>12.849309999999999</v>
      </c>
    </row>
    <row r="3798" spans="1:13" ht="30.6" x14ac:dyDescent="0.25">
      <c r="A3798" s="2" t="s">
        <v>205</v>
      </c>
      <c r="B3798" s="2" t="s">
        <v>113</v>
      </c>
      <c r="C3798" s="4">
        <v>41.765529999999998</v>
      </c>
      <c r="D3798" s="4">
        <v>42.611310000000003</v>
      </c>
      <c r="E3798" s="4">
        <v>41.299010000000003</v>
      </c>
      <c r="F3798" s="4"/>
      <c r="G3798" s="4"/>
      <c r="H3798" s="4"/>
      <c r="I3798" s="4"/>
      <c r="J3798" s="4">
        <f t="shared" si="124"/>
        <v>41.299010000000003</v>
      </c>
      <c r="K3798" s="4"/>
      <c r="L3798" s="4">
        <f t="array" ref="L3798">(IF(ISERROR(INDEX(Table34[Out-of-school youth (%) - upper secondary],MATCH(MAX(IF(Table34[Country]=B3798,Table34[Year],0)),IF(Table34[Country]=B3798,Table34[Year],"")))),"",INDEX(Table34[Out-of-school youth (%) - upper secondary],MATCH(MAX(IF(Table34[Country]=B3798,Table34[Year],0)),IF(Table34[Country]=B3798,Table34[Year],"")))*100))</f>
        <v>26.653660000000002</v>
      </c>
      <c r="M3798" s="4">
        <f t="shared" si="125"/>
        <v>41.299010000000003</v>
      </c>
    </row>
    <row r="3799" spans="1:13" ht="30.6" x14ac:dyDescent="0.25">
      <c r="A3799" s="2" t="s">
        <v>205</v>
      </c>
      <c r="B3799" s="2" t="s">
        <v>114</v>
      </c>
      <c r="C3799" s="3"/>
      <c r="D3799" s="3"/>
      <c r="E3799" s="3"/>
      <c r="F3799" s="3"/>
      <c r="G3799" s="3"/>
      <c r="H3799" s="3"/>
      <c r="I3799" s="3"/>
      <c r="J3799" s="3" t="str">
        <f t="shared" si="124"/>
        <v/>
      </c>
      <c r="K3799" s="3"/>
      <c r="L3799" s="3" t="str">
        <f t="array" ref="L3799">(IF(ISERROR(INDEX(Table34[Out-of-school youth (%) - upper secondary],MATCH(MAX(IF(Table34[Country]=B3799,Table34[Year],0)),IF(Table34[Country]=B3799,Table34[Year],"")))),"",INDEX(Table34[Out-of-school youth (%) - upper secondary],MATCH(MAX(IF(Table34[Country]=B3799,Table34[Year],0)),IF(Table34[Country]=B3799,Table34[Year],"")))*100))</f>
        <v/>
      </c>
      <c r="M3799" s="3" t="str">
        <f t="shared" si="125"/>
        <v/>
      </c>
    </row>
    <row r="3800" spans="1:13" ht="30.6" x14ac:dyDescent="0.25">
      <c r="A3800" s="2" t="s">
        <v>205</v>
      </c>
      <c r="B3800" s="2" t="s">
        <v>115</v>
      </c>
      <c r="C3800" s="4"/>
      <c r="D3800" s="4"/>
      <c r="E3800" s="4"/>
      <c r="F3800" s="4"/>
      <c r="G3800" s="4"/>
      <c r="H3800" s="4"/>
      <c r="I3800" s="4"/>
      <c r="J3800" s="4" t="str">
        <f t="shared" si="124"/>
        <v/>
      </c>
      <c r="K3800" s="4"/>
      <c r="L3800" s="4" t="str">
        <f t="array" ref="L3800">(IF(ISERROR(INDEX(Table34[Out-of-school youth (%) - upper secondary],MATCH(MAX(IF(Table34[Country]=B3800,Table34[Year],0)),IF(Table34[Country]=B3800,Table34[Year],"")))),"",INDEX(Table34[Out-of-school youth (%) - upper secondary],MATCH(MAX(IF(Table34[Country]=B3800,Table34[Year],0)),IF(Table34[Country]=B3800,Table34[Year],"")))*100))</f>
        <v/>
      </c>
      <c r="M3800" s="4" t="str">
        <f t="shared" si="125"/>
        <v/>
      </c>
    </row>
    <row r="3801" spans="1:13" ht="30.6" x14ac:dyDescent="0.25">
      <c r="A3801" s="2" t="s">
        <v>205</v>
      </c>
      <c r="B3801" s="2" t="s">
        <v>116</v>
      </c>
      <c r="C3801" s="3"/>
      <c r="D3801" s="3"/>
      <c r="E3801" s="3"/>
      <c r="F3801" s="3"/>
      <c r="G3801" s="3"/>
      <c r="H3801" s="3"/>
      <c r="I3801" s="3"/>
      <c r="J3801" s="3" t="str">
        <f t="shared" si="124"/>
        <v/>
      </c>
      <c r="K3801" s="3"/>
      <c r="L3801" s="3">
        <f t="array" ref="L3801">(IF(ISERROR(INDEX(Table34[Out-of-school youth (%) - upper secondary],MATCH(MAX(IF(Table34[Country]=B3801,Table34[Year],0)),IF(Table34[Country]=B3801,Table34[Year],"")))),"",INDEX(Table34[Out-of-school youth (%) - upper secondary],MATCH(MAX(IF(Table34[Country]=B3801,Table34[Year],0)),IF(Table34[Country]=B3801,Table34[Year],"")))*100))</f>
        <v>5.0857299999999999</v>
      </c>
      <c r="M3801" s="3">
        <f t="shared" si="125"/>
        <v>5.0857299999999999</v>
      </c>
    </row>
    <row r="3802" spans="1:13" ht="30.6" x14ac:dyDescent="0.25">
      <c r="A3802" s="2" t="s">
        <v>205</v>
      </c>
      <c r="B3802" s="2" t="s">
        <v>117</v>
      </c>
      <c r="C3802" s="4"/>
      <c r="D3802" s="4"/>
      <c r="E3802" s="4"/>
      <c r="F3802" s="4"/>
      <c r="G3802" s="4"/>
      <c r="H3802" s="4"/>
      <c r="I3802" s="4"/>
      <c r="J3802" s="4" t="str">
        <f t="shared" si="124"/>
        <v/>
      </c>
      <c r="K3802" s="4"/>
      <c r="L3802" s="4">
        <f t="array" ref="L3802">(IF(ISERROR(INDEX(Table34[Out-of-school youth (%) - upper secondary],MATCH(MAX(IF(Table34[Country]=B3802,Table34[Year],0)),IF(Table34[Country]=B3802,Table34[Year],"")))),"",INDEX(Table34[Out-of-school youth (%) - upper secondary],MATCH(MAX(IF(Table34[Country]=B3802,Table34[Year],0)),IF(Table34[Country]=B3802,Table34[Year],"")))*100))</f>
        <v>7.70892</v>
      </c>
      <c r="M3802" s="4">
        <f t="shared" si="125"/>
        <v>7.70892</v>
      </c>
    </row>
    <row r="3803" spans="1:13" ht="30.6" x14ac:dyDescent="0.25">
      <c r="A3803" s="2" t="s">
        <v>205</v>
      </c>
      <c r="B3803" s="2" t="s">
        <v>118</v>
      </c>
      <c r="C3803" s="3">
        <v>51.755450000000003</v>
      </c>
      <c r="D3803" s="3">
        <v>50.022599999999997</v>
      </c>
      <c r="E3803" s="3">
        <v>47.672930000000001</v>
      </c>
      <c r="F3803" s="3"/>
      <c r="G3803" s="3"/>
      <c r="H3803" s="3"/>
      <c r="I3803" s="3"/>
      <c r="J3803" s="3">
        <f t="shared" si="124"/>
        <v>47.672930000000001</v>
      </c>
      <c r="K3803" s="3"/>
      <c r="L3803" s="3" t="str">
        <f t="array" ref="L3803">(IF(ISERROR(INDEX(Table34[Out-of-school youth (%) - upper secondary],MATCH(MAX(IF(Table34[Country]=B3803,Table34[Year],0)),IF(Table34[Country]=B3803,Table34[Year],"")))),"",INDEX(Table34[Out-of-school youth (%) - upper secondary],MATCH(MAX(IF(Table34[Country]=B3803,Table34[Year],0)),IF(Table34[Country]=B3803,Table34[Year],"")))*100))</f>
        <v/>
      </c>
      <c r="M3803" s="3">
        <f t="shared" si="125"/>
        <v>47.672930000000001</v>
      </c>
    </row>
    <row r="3804" spans="1:13" ht="30.6" x14ac:dyDescent="0.25">
      <c r="A3804" s="2" t="s">
        <v>205</v>
      </c>
      <c r="B3804" s="2" t="s">
        <v>119</v>
      </c>
      <c r="C3804" s="4">
        <v>71.882829999999998</v>
      </c>
      <c r="D3804" s="4">
        <v>72.219440000000006</v>
      </c>
      <c r="E3804" s="4">
        <v>73.784300000000002</v>
      </c>
      <c r="F3804" s="4">
        <v>71.320189999999997</v>
      </c>
      <c r="G3804" s="4">
        <v>71.96942</v>
      </c>
      <c r="H3804" s="4">
        <v>73.950620000000001</v>
      </c>
      <c r="I3804" s="4"/>
      <c r="J3804" s="4">
        <f t="shared" si="124"/>
        <v>73.950620000000001</v>
      </c>
      <c r="K3804" s="4"/>
      <c r="L3804" s="4">
        <f t="array" ref="L3804">(IF(ISERROR(INDEX(Table34[Out-of-school youth (%) - upper secondary],MATCH(MAX(IF(Table34[Country]=B3804,Table34[Year],0)),IF(Table34[Country]=B3804,Table34[Year],"")))),"",INDEX(Table34[Out-of-school youth (%) - upper secondary],MATCH(MAX(IF(Table34[Country]=B3804,Table34[Year],0)),IF(Table34[Country]=B3804,Table34[Year],"")))*100))</f>
        <v>70.425919999999991</v>
      </c>
      <c r="M3804" s="4">
        <f t="shared" si="125"/>
        <v>73.950620000000001</v>
      </c>
    </row>
    <row r="3805" spans="1:13" ht="30.6" x14ac:dyDescent="0.25">
      <c r="A3805" s="2" t="s">
        <v>205</v>
      </c>
      <c r="B3805" s="2" t="s">
        <v>120</v>
      </c>
      <c r="C3805" s="3">
        <v>59.74532</v>
      </c>
      <c r="D3805" s="3"/>
      <c r="E3805" s="3"/>
      <c r="F3805" s="3"/>
      <c r="G3805" s="3"/>
      <c r="H3805" s="3"/>
      <c r="I3805" s="3"/>
      <c r="J3805" s="3">
        <f t="shared" si="124"/>
        <v>59.74532</v>
      </c>
      <c r="K3805" s="3"/>
      <c r="L3805" s="3" t="str">
        <f t="array" ref="L3805">(IF(ISERROR(INDEX(Table34[Out-of-school youth (%) - upper secondary],MATCH(MAX(IF(Table34[Country]=B3805,Table34[Year],0)),IF(Table34[Country]=B3805,Table34[Year],"")))),"",INDEX(Table34[Out-of-school youth (%) - upper secondary],MATCH(MAX(IF(Table34[Country]=B3805,Table34[Year],0)),IF(Table34[Country]=B3805,Table34[Year],"")))*100))</f>
        <v/>
      </c>
      <c r="M3805" s="3">
        <f t="shared" si="125"/>
        <v>59.74532</v>
      </c>
    </row>
    <row r="3806" spans="1:13" ht="30.6" x14ac:dyDescent="0.25">
      <c r="A3806" s="2" t="s">
        <v>205</v>
      </c>
      <c r="B3806" s="2" t="s">
        <v>121</v>
      </c>
      <c r="C3806" s="4"/>
      <c r="D3806" s="4"/>
      <c r="E3806" s="4"/>
      <c r="F3806" s="4"/>
      <c r="G3806" s="4"/>
      <c r="H3806" s="4"/>
      <c r="I3806" s="4"/>
      <c r="J3806" s="4" t="str">
        <f t="shared" si="124"/>
        <v/>
      </c>
      <c r="K3806" s="4"/>
      <c r="L3806" s="4">
        <f t="array" ref="L3806">(IF(ISERROR(INDEX(Table34[Out-of-school youth (%) - upper secondary],MATCH(MAX(IF(Table34[Country]=B3806,Table34[Year],0)),IF(Table34[Country]=B3806,Table34[Year],"")))),"",INDEX(Table34[Out-of-school youth (%) - upper secondary],MATCH(MAX(IF(Table34[Country]=B3806,Table34[Year],0)),IF(Table34[Country]=B3806,Table34[Year],"")))*100))</f>
        <v>41.863599999999998</v>
      </c>
      <c r="M3806" s="4">
        <f t="shared" si="125"/>
        <v>41.863599999999998</v>
      </c>
    </row>
    <row r="3807" spans="1:13" ht="30.6" x14ac:dyDescent="0.25">
      <c r="A3807" s="2" t="s">
        <v>205</v>
      </c>
      <c r="B3807" s="2" t="s">
        <v>122</v>
      </c>
      <c r="C3807" s="3"/>
      <c r="D3807" s="3"/>
      <c r="E3807" s="3">
        <v>37.790700000000001</v>
      </c>
      <c r="F3807" s="3"/>
      <c r="G3807" s="3">
        <v>49.732619999999997</v>
      </c>
      <c r="H3807" s="3"/>
      <c r="I3807" s="3"/>
      <c r="J3807" s="3">
        <f t="shared" si="124"/>
        <v>49.732619999999997</v>
      </c>
      <c r="K3807" s="3"/>
      <c r="L3807" s="3" t="str">
        <f t="array" ref="L3807">(IF(ISERROR(INDEX(Table34[Out-of-school youth (%) - upper secondary],MATCH(MAX(IF(Table34[Country]=B3807,Table34[Year],0)),IF(Table34[Country]=B3807,Table34[Year],"")))),"",INDEX(Table34[Out-of-school youth (%) - upper secondary],MATCH(MAX(IF(Table34[Country]=B3807,Table34[Year],0)),IF(Table34[Country]=B3807,Table34[Year],"")))*100))</f>
        <v/>
      </c>
      <c r="M3807" s="3">
        <f t="shared" si="125"/>
        <v>49.732619999999997</v>
      </c>
    </row>
    <row r="3808" spans="1:13" ht="30.6" x14ac:dyDescent="0.25">
      <c r="A3808" s="2" t="s">
        <v>205</v>
      </c>
      <c r="B3808" s="2" t="s">
        <v>123</v>
      </c>
      <c r="C3808" s="4"/>
      <c r="D3808" s="4">
        <v>47.870440000000002</v>
      </c>
      <c r="E3808" s="4">
        <v>41.951439999999998</v>
      </c>
      <c r="F3808" s="4"/>
      <c r="G3808" s="4">
        <v>46.24295</v>
      </c>
      <c r="H3808" s="4">
        <v>41.760750000000002</v>
      </c>
      <c r="I3808" s="4">
        <v>20.726050000000001</v>
      </c>
      <c r="J3808" s="4">
        <f t="shared" si="124"/>
        <v>20.726050000000001</v>
      </c>
      <c r="K3808" s="4"/>
      <c r="L3808" s="4">
        <f t="array" ref="L3808">(IF(ISERROR(INDEX(Table34[Out-of-school youth (%) - upper secondary],MATCH(MAX(IF(Table34[Country]=B3808,Table34[Year],0)),IF(Table34[Country]=B3808,Table34[Year],"")))),"",INDEX(Table34[Out-of-school youth (%) - upper secondary],MATCH(MAX(IF(Table34[Country]=B3808,Table34[Year],0)),IF(Table34[Country]=B3808,Table34[Year],"")))*100))</f>
        <v>14.49287</v>
      </c>
      <c r="M3808" s="4">
        <f t="shared" si="125"/>
        <v>20.726050000000001</v>
      </c>
    </row>
    <row r="3809" spans="1:13" ht="30.6" x14ac:dyDescent="0.25">
      <c r="A3809" s="2" t="s">
        <v>205</v>
      </c>
      <c r="B3809" s="2" t="s">
        <v>124</v>
      </c>
      <c r="C3809" s="3">
        <v>2.7481</v>
      </c>
      <c r="D3809" s="3">
        <v>2.5537000000000001</v>
      </c>
      <c r="E3809" s="3">
        <v>3.40991</v>
      </c>
      <c r="F3809" s="3"/>
      <c r="G3809" s="3"/>
      <c r="H3809" s="3"/>
      <c r="I3809" s="3"/>
      <c r="J3809" s="3">
        <f t="shared" si="124"/>
        <v>3.40991</v>
      </c>
      <c r="K3809" s="3"/>
      <c r="L3809" s="3" t="str">
        <f t="array" ref="L3809">(IF(ISBLANK(INDEX(Table34[Out-of-school youth (%) - upper secondary],MATCH(MAX(IF(Table34[Country]=B3809,Table34[Year],0)),IF(Table34[Country]=B3809,Table34[Year],"")))),"",INDEX(Table34[Out-of-school youth (%) - upper secondary],MATCH(MAX(IF(Table34[Country]=B3809,Table34[Year],0)),IF(Table34[Country]=B3809,Table34[Year],"")))*100))</f>
        <v/>
      </c>
      <c r="M3809" s="3">
        <f t="shared" si="125"/>
        <v>3.40991</v>
      </c>
    </row>
    <row r="3810" spans="1:13" ht="30.6" x14ac:dyDescent="0.25">
      <c r="A3810" s="2" t="s">
        <v>205</v>
      </c>
      <c r="B3810" s="2" t="s">
        <v>125</v>
      </c>
      <c r="C3810" s="4">
        <v>7.09002</v>
      </c>
      <c r="D3810" s="4">
        <v>4.9753499999999997</v>
      </c>
      <c r="E3810" s="4">
        <v>4.8063000000000002</v>
      </c>
      <c r="F3810" s="4">
        <v>3.0846</v>
      </c>
      <c r="G3810" s="4">
        <v>2.3564099999999999</v>
      </c>
      <c r="H3810" s="4">
        <v>0.82311000000000001</v>
      </c>
      <c r="I3810" s="4"/>
      <c r="J3810" s="4">
        <f t="shared" si="124"/>
        <v>0.82311000000000001</v>
      </c>
      <c r="K3810" s="4"/>
      <c r="L3810" s="4" t="str">
        <f t="array" ref="L3810">(IF(ISERROR(INDEX(Table34[Out-of-school youth (%) - upper secondary],MATCH(MAX(IF(Table34[Country]=B3810,Table34[Year],0)),IF(Table34[Country]=B3810,Table34[Year],"")))),"",INDEX(Table34[Out-of-school youth (%) - upper secondary],MATCH(MAX(IF(Table34[Country]=B3810,Table34[Year],0)),IF(Table34[Country]=B3810,Table34[Year],"")))*100))</f>
        <v/>
      </c>
      <c r="M3810" s="4">
        <f t="shared" si="125"/>
        <v>0.82311000000000001</v>
      </c>
    </row>
    <row r="3811" spans="1:13" ht="30.6" x14ac:dyDescent="0.25">
      <c r="A3811" s="2" t="s">
        <v>205</v>
      </c>
      <c r="B3811" s="2" t="s">
        <v>126</v>
      </c>
      <c r="C3811" s="3">
        <v>31.685220000000001</v>
      </c>
      <c r="D3811" s="3"/>
      <c r="E3811" s="3"/>
      <c r="F3811" s="3"/>
      <c r="G3811" s="3"/>
      <c r="H3811" s="3"/>
      <c r="I3811" s="3"/>
      <c r="J3811" s="3">
        <f t="shared" si="124"/>
        <v>31.685220000000001</v>
      </c>
      <c r="K3811" s="3"/>
      <c r="L3811" s="3" t="str">
        <f t="array" ref="L3811">(IF(ISERROR(INDEX(Table34[Out-of-school youth (%) - upper secondary],MATCH(MAX(IF(Table34[Country]=B3811,Table34[Year],0)),IF(Table34[Country]=B3811,Table34[Year],"")))),"",INDEX(Table34[Out-of-school youth (%) - upper secondary],MATCH(MAX(IF(Table34[Country]=B3811,Table34[Year],0)),IF(Table34[Country]=B3811,Table34[Year],"")))*100))</f>
        <v/>
      </c>
      <c r="M3811" s="3">
        <f t="shared" si="125"/>
        <v>31.685220000000001</v>
      </c>
    </row>
    <row r="3812" spans="1:13" ht="30.6" x14ac:dyDescent="0.25">
      <c r="A3812" s="2" t="s">
        <v>205</v>
      </c>
      <c r="B3812" s="2" t="s">
        <v>127</v>
      </c>
      <c r="C3812" s="4">
        <v>94.427800000000005</v>
      </c>
      <c r="D3812" s="4">
        <v>94.322310000000002</v>
      </c>
      <c r="E3812" s="4"/>
      <c r="F3812" s="4"/>
      <c r="G3812" s="4">
        <v>91.869699999999995</v>
      </c>
      <c r="H3812" s="4">
        <v>90.545159999999996</v>
      </c>
      <c r="I3812" s="4"/>
      <c r="J3812" s="4">
        <f t="shared" si="124"/>
        <v>90.545159999999996</v>
      </c>
      <c r="K3812" s="4"/>
      <c r="L3812" s="4">
        <f t="array" ref="L3812">(IF(ISERROR(INDEX(Table34[Out-of-school youth (%) - upper secondary],MATCH(MAX(IF(Table34[Country]=B3812,Table34[Year],0)),IF(Table34[Country]=B3812,Table34[Year],"")))),"",INDEX(Table34[Out-of-school youth (%) - upper secondary],MATCH(MAX(IF(Table34[Country]=B3812,Table34[Year],0)),IF(Table34[Country]=B3812,Table34[Year],"")))*100))</f>
        <v>92.585660000000004</v>
      </c>
      <c r="M3812" s="4">
        <f t="shared" si="125"/>
        <v>90.545159999999996</v>
      </c>
    </row>
    <row r="3813" spans="1:13" ht="30.6" x14ac:dyDescent="0.25">
      <c r="A3813" s="2" t="s">
        <v>205</v>
      </c>
      <c r="B3813" s="2" t="s">
        <v>128</v>
      </c>
      <c r="C3813" s="3"/>
      <c r="D3813" s="3"/>
      <c r="E3813" s="3"/>
      <c r="F3813" s="3"/>
      <c r="G3813" s="3"/>
      <c r="H3813" s="3"/>
      <c r="I3813" s="3"/>
      <c r="J3813" s="3" t="str">
        <f t="shared" si="124"/>
        <v/>
      </c>
      <c r="K3813" s="3"/>
      <c r="L3813" s="3">
        <f t="array" ref="L3813">(IF(ISERROR(INDEX(Table34[Out-of-school youth (%) - upper secondary],MATCH(MAX(IF(Table34[Country]=B3813,Table34[Year],0)),IF(Table34[Country]=B3813,Table34[Year],"")))),"",INDEX(Table34[Out-of-school youth (%) - upper secondary],MATCH(MAX(IF(Table34[Country]=B3813,Table34[Year],0)),IF(Table34[Country]=B3813,Table34[Year],"")))*100))</f>
        <v>53.068660000000001</v>
      </c>
      <c r="M3813" s="3">
        <f t="shared" si="125"/>
        <v>53.068660000000001</v>
      </c>
    </row>
    <row r="3814" spans="1:13" ht="30.6" x14ac:dyDescent="0.25">
      <c r="A3814" s="2" t="s">
        <v>205</v>
      </c>
      <c r="B3814" s="2" t="s">
        <v>129</v>
      </c>
      <c r="C3814" s="4">
        <v>7.8509599999999997</v>
      </c>
      <c r="D3814" s="4">
        <v>8.3828600000000009</v>
      </c>
      <c r="E3814" s="4">
        <v>9.1918000000000006</v>
      </c>
      <c r="F3814" s="4">
        <v>8.7083499999999994</v>
      </c>
      <c r="G3814" s="4">
        <v>8.5218600000000002</v>
      </c>
      <c r="H3814" s="4">
        <v>8.1499500000000005</v>
      </c>
      <c r="I3814" s="4"/>
      <c r="J3814" s="4">
        <f t="shared" si="124"/>
        <v>8.1499500000000005</v>
      </c>
      <c r="K3814" s="4"/>
      <c r="L3814" s="4" t="str">
        <f t="array" ref="L3814">(IF(ISBLANK(INDEX(Table34[Out-of-school youth (%) - upper secondary],MATCH(MAX(IF(Table34[Country]=B3814,Table34[Year],0)),IF(Table34[Country]=B3814,Table34[Year],"")))),"",INDEX(Table34[Out-of-school youth (%) - upper secondary],MATCH(MAX(IF(Table34[Country]=B3814,Table34[Year],0)),IF(Table34[Country]=B3814,Table34[Year],"")))*100))</f>
        <v/>
      </c>
      <c r="M3814" s="4">
        <f t="shared" si="125"/>
        <v>8.1499500000000005</v>
      </c>
    </row>
    <row r="3815" spans="1:13" ht="30.6" x14ac:dyDescent="0.25">
      <c r="A3815" s="2" t="s">
        <v>205</v>
      </c>
      <c r="B3815" s="2" t="s">
        <v>130</v>
      </c>
      <c r="C3815" s="3"/>
      <c r="D3815" s="3"/>
      <c r="E3815" s="3">
        <v>7.4502300000000004</v>
      </c>
      <c r="F3815" s="3">
        <v>12.777939999999999</v>
      </c>
      <c r="G3815" s="3"/>
      <c r="H3815" s="3">
        <v>3.3955299999999999</v>
      </c>
      <c r="I3815" s="3"/>
      <c r="J3815" s="3">
        <f t="shared" si="124"/>
        <v>3.3955299999999999</v>
      </c>
      <c r="K3815" s="3"/>
      <c r="L3815" s="3" t="str">
        <f t="array" ref="L3815">(IF(ISERROR(INDEX(Table34[Out-of-school youth (%) - upper secondary],MATCH(MAX(IF(Table34[Country]=B3815,Table34[Year],0)),IF(Table34[Country]=B3815,Table34[Year],"")))),"",INDEX(Table34[Out-of-school youth (%) - upper secondary],MATCH(MAX(IF(Table34[Country]=B3815,Table34[Year],0)),IF(Table34[Country]=B3815,Table34[Year],"")))*100))</f>
        <v/>
      </c>
      <c r="M3815" s="3">
        <f t="shared" si="125"/>
        <v>3.3955299999999999</v>
      </c>
    </row>
    <row r="3816" spans="1:13" ht="30.6" x14ac:dyDescent="0.25">
      <c r="A3816" s="2" t="s">
        <v>205</v>
      </c>
      <c r="B3816" s="2" t="s">
        <v>131</v>
      </c>
      <c r="C3816" s="4"/>
      <c r="D3816" s="4">
        <v>75.96893</v>
      </c>
      <c r="E3816" s="4">
        <v>76.265069999999994</v>
      </c>
      <c r="F3816" s="4">
        <v>75.134299999999996</v>
      </c>
      <c r="G3816" s="4">
        <v>71.997969999999995</v>
      </c>
      <c r="H3816" s="4">
        <v>68.125789999999995</v>
      </c>
      <c r="I3816" s="4"/>
      <c r="J3816" s="4">
        <f t="shared" si="124"/>
        <v>68.125789999999995</v>
      </c>
      <c r="K3816" s="4"/>
      <c r="L3816" s="4">
        <f t="array" ref="L3816">(IF(ISERROR(INDEX(Table34[Out-of-school youth (%) - upper secondary],MATCH(MAX(IF(Table34[Country]=B3816,Table34[Year],0)),IF(Table34[Country]=B3816,Table34[Year],"")))),"",INDEX(Table34[Out-of-school youth (%) - upper secondary],MATCH(MAX(IF(Table34[Country]=B3816,Table34[Year],0)),IF(Table34[Country]=B3816,Table34[Year],"")))*100))</f>
        <v>55.659030000000001</v>
      </c>
      <c r="M3816" s="4">
        <f t="shared" si="125"/>
        <v>68.125789999999995</v>
      </c>
    </row>
    <row r="3817" spans="1:13" ht="30.6" x14ac:dyDescent="0.25">
      <c r="A3817" s="2" t="s">
        <v>205</v>
      </c>
      <c r="B3817" s="2" t="s">
        <v>132</v>
      </c>
      <c r="C3817" s="3"/>
      <c r="D3817" s="3"/>
      <c r="E3817" s="3"/>
      <c r="F3817" s="3"/>
      <c r="G3817" s="3"/>
      <c r="H3817" s="3"/>
      <c r="I3817" s="3">
        <v>6.1224499999999997</v>
      </c>
      <c r="J3817" s="3">
        <f t="shared" si="124"/>
        <v>6.1224499999999997</v>
      </c>
      <c r="K3817" s="3"/>
      <c r="L3817" s="3" t="str">
        <f t="array" ref="L3817">(IF(ISERROR(INDEX(Table34[Out-of-school youth (%) - upper secondary],MATCH(MAX(IF(Table34[Country]=B3817,Table34[Year],0)),IF(Table34[Country]=B3817,Table34[Year],"")))),"",INDEX(Table34[Out-of-school youth (%) - upper secondary],MATCH(MAX(IF(Table34[Country]=B3817,Table34[Year],0)),IF(Table34[Country]=B3817,Table34[Year],"")))*100))</f>
        <v/>
      </c>
      <c r="M3817" s="3">
        <f t="shared" si="125"/>
        <v>6.1224499999999997</v>
      </c>
    </row>
    <row r="3818" spans="1:13" ht="30.6" x14ac:dyDescent="0.25">
      <c r="A3818" s="2" t="s">
        <v>205</v>
      </c>
      <c r="B3818" s="2" t="s">
        <v>133</v>
      </c>
      <c r="C3818" s="4">
        <v>17.074719999999999</v>
      </c>
      <c r="D3818" s="4">
        <v>17.887239999999998</v>
      </c>
      <c r="E3818" s="4">
        <v>20.045169999999999</v>
      </c>
      <c r="F3818" s="4">
        <v>22.5181</v>
      </c>
      <c r="G3818" s="4">
        <v>25.573650000000001</v>
      </c>
      <c r="H3818" s="4">
        <v>26.748339999999999</v>
      </c>
      <c r="I3818" s="4"/>
      <c r="J3818" s="4">
        <f t="shared" si="124"/>
        <v>26.748339999999999</v>
      </c>
      <c r="K3818" s="4"/>
      <c r="L3818" s="4">
        <f t="array" ref="L3818">(IF(ISERROR(INDEX(Table34[Out-of-school youth (%) - upper secondary],MATCH(MAX(IF(Table34[Country]=B3818,Table34[Year],0)),IF(Table34[Country]=B3818,Table34[Year],"")))),"",INDEX(Table34[Out-of-school youth (%) - upper secondary],MATCH(MAX(IF(Table34[Country]=B3818,Table34[Year],0)),IF(Table34[Country]=B3818,Table34[Year],"")))*100))</f>
        <v>21.392109999999999</v>
      </c>
      <c r="M3818" s="4">
        <f t="shared" si="125"/>
        <v>26.748339999999999</v>
      </c>
    </row>
    <row r="3819" spans="1:13" ht="30.6" x14ac:dyDescent="0.25">
      <c r="A3819" s="2" t="s">
        <v>205</v>
      </c>
      <c r="B3819" s="2" t="s">
        <v>134</v>
      </c>
      <c r="C3819" s="3">
        <v>35.826900000000002</v>
      </c>
      <c r="D3819" s="3">
        <v>33.617849999999997</v>
      </c>
      <c r="E3819" s="3">
        <v>11.6717</v>
      </c>
      <c r="F3819" s="3"/>
      <c r="G3819" s="3"/>
      <c r="H3819" s="3"/>
      <c r="I3819" s="3"/>
      <c r="J3819" s="3">
        <f t="shared" si="124"/>
        <v>11.6717</v>
      </c>
      <c r="K3819" s="3"/>
      <c r="L3819" s="3">
        <f t="array" ref="L3819">(IF(ISERROR(INDEX(Table34[Out-of-school youth (%) - upper secondary],MATCH(MAX(IF(Table34[Country]=B3819,Table34[Year],0)),IF(Table34[Country]=B3819,Table34[Year],"")))),"",INDEX(Table34[Out-of-school youth (%) - upper secondary],MATCH(MAX(IF(Table34[Country]=B3819,Table34[Year],0)),IF(Table34[Country]=B3819,Table34[Year],"")))*100))</f>
        <v>16.31784</v>
      </c>
      <c r="M3819" s="3">
        <f t="shared" si="125"/>
        <v>11.6717</v>
      </c>
    </row>
    <row r="3820" spans="1:13" ht="30.6" x14ac:dyDescent="0.25">
      <c r="A3820" s="2" t="s">
        <v>205</v>
      </c>
      <c r="B3820" s="2" t="s">
        <v>135</v>
      </c>
      <c r="C3820" s="4"/>
      <c r="D3820" s="4"/>
      <c r="E3820" s="4"/>
      <c r="F3820" s="4"/>
      <c r="G3820" s="4"/>
      <c r="H3820" s="4"/>
      <c r="I3820" s="4"/>
      <c r="J3820" s="4" t="str">
        <f t="shared" si="124"/>
        <v/>
      </c>
      <c r="K3820" s="4"/>
      <c r="L3820" s="4" t="str">
        <f t="array" ref="L3820">(IF(ISERROR(INDEX(Table34[Out-of-school youth (%) - upper secondary],MATCH(MAX(IF(Table34[Country]=B3820,Table34[Year],0)),IF(Table34[Country]=B3820,Table34[Year],"")))),"",INDEX(Table34[Out-of-school youth (%) - upper secondary],MATCH(MAX(IF(Table34[Country]=B3820,Table34[Year],0)),IF(Table34[Country]=B3820,Table34[Year],"")))*100))</f>
        <v/>
      </c>
      <c r="M3820" s="4" t="str">
        <f t="shared" si="125"/>
        <v/>
      </c>
    </row>
    <row r="3821" spans="1:13" ht="30.6" x14ac:dyDescent="0.25">
      <c r="A3821" s="2" t="s">
        <v>205</v>
      </c>
      <c r="B3821" s="2" t="s">
        <v>136</v>
      </c>
      <c r="C3821" s="3">
        <v>35.793230000000001</v>
      </c>
      <c r="D3821" s="3">
        <v>32.323369999999997</v>
      </c>
      <c r="E3821" s="3">
        <v>29.098330000000001</v>
      </c>
      <c r="F3821" s="3"/>
      <c r="G3821" s="3"/>
      <c r="H3821" s="3"/>
      <c r="I3821" s="3"/>
      <c r="J3821" s="3">
        <f t="shared" si="124"/>
        <v>29.098330000000001</v>
      </c>
      <c r="K3821" s="3"/>
      <c r="L3821" s="3" t="str">
        <f t="array" ref="L3821">(IF(ISERROR(INDEX(Table34[Out-of-school youth (%) - upper secondary],MATCH(MAX(IF(Table34[Country]=B3821,Table34[Year],0)),IF(Table34[Country]=B3821,Table34[Year],"")))),"",INDEX(Table34[Out-of-school youth (%) - upper secondary],MATCH(MAX(IF(Table34[Country]=B3821,Table34[Year],0)),IF(Table34[Country]=B3821,Table34[Year],"")))*100))</f>
        <v/>
      </c>
      <c r="M3821" s="3">
        <f t="shared" si="125"/>
        <v>29.098330000000001</v>
      </c>
    </row>
    <row r="3822" spans="1:13" ht="30.6" x14ac:dyDescent="0.25">
      <c r="A3822" s="2" t="s">
        <v>205</v>
      </c>
      <c r="B3822" s="2" t="s">
        <v>137</v>
      </c>
      <c r="C3822" s="4"/>
      <c r="D3822" s="4">
        <v>15.091089999999999</v>
      </c>
      <c r="E3822" s="4">
        <v>19.2334</v>
      </c>
      <c r="F3822" s="4">
        <v>16.884119999999999</v>
      </c>
      <c r="G3822" s="4">
        <v>18.230799999999999</v>
      </c>
      <c r="H3822" s="4">
        <v>20.857250000000001</v>
      </c>
      <c r="I3822" s="4"/>
      <c r="J3822" s="4">
        <f t="shared" si="124"/>
        <v>20.857250000000001</v>
      </c>
      <c r="K3822" s="4"/>
      <c r="L3822" s="4">
        <f t="array" ref="L3822">(IF(ISERROR(INDEX(Table34[Out-of-school youth (%) - upper secondary],MATCH(MAX(IF(Table34[Country]=B3822,Table34[Year],0)),IF(Table34[Country]=B3822,Table34[Year],"")))),"",INDEX(Table34[Out-of-school youth (%) - upper secondary],MATCH(MAX(IF(Table34[Country]=B3822,Table34[Year],0)),IF(Table34[Country]=B3822,Table34[Year],"")))*100))</f>
        <v>16.518749999999997</v>
      </c>
      <c r="M3822" s="4">
        <f t="shared" si="125"/>
        <v>20.857250000000001</v>
      </c>
    </row>
    <row r="3823" spans="1:13" ht="30.6" x14ac:dyDescent="0.25">
      <c r="A3823" s="2" t="s">
        <v>205</v>
      </c>
      <c r="B3823" s="2" t="s">
        <v>138</v>
      </c>
      <c r="C3823" s="3"/>
      <c r="D3823" s="3"/>
      <c r="E3823" s="3"/>
      <c r="F3823" s="3">
        <v>15.282959999999999</v>
      </c>
      <c r="G3823" s="3"/>
      <c r="H3823" s="3"/>
      <c r="I3823" s="3"/>
      <c r="J3823" s="3">
        <f t="shared" si="124"/>
        <v>15.282959999999999</v>
      </c>
      <c r="K3823" s="3"/>
      <c r="L3823" s="3" t="str">
        <f t="array" ref="L3823">(IF(ISBLANK(INDEX(Table34[Out-of-school youth (%) - upper secondary],MATCH(MAX(IF(Table34[Country]=B3823,Table34[Year],0)),IF(Table34[Country]=B3823,Table34[Year],"")))),"",INDEX(Table34[Out-of-school youth (%) - upper secondary],MATCH(MAX(IF(Table34[Country]=B3823,Table34[Year],0)),IF(Table34[Country]=B3823,Table34[Year],"")))*100))</f>
        <v/>
      </c>
      <c r="M3823" s="3">
        <f t="shared" si="125"/>
        <v>15.282959999999999</v>
      </c>
    </row>
    <row r="3824" spans="1:13" ht="30.6" x14ac:dyDescent="0.25">
      <c r="A3824" s="2" t="s">
        <v>205</v>
      </c>
      <c r="B3824" s="2" t="s">
        <v>139</v>
      </c>
      <c r="C3824" s="4">
        <v>9.7942099999999996</v>
      </c>
      <c r="D3824" s="4">
        <v>10.04393</v>
      </c>
      <c r="E3824" s="4">
        <v>10.35252</v>
      </c>
      <c r="F3824" s="4">
        <v>8.0634800000000002</v>
      </c>
      <c r="G3824" s="4">
        <v>8.0028100000000002</v>
      </c>
      <c r="H3824" s="4"/>
      <c r="I3824" s="4"/>
      <c r="J3824" s="4">
        <f t="shared" si="124"/>
        <v>8.0028100000000002</v>
      </c>
      <c r="K3824" s="4"/>
      <c r="L3824" s="4" t="str">
        <f t="array" ref="L3824">(IF(ISBLANK(INDEX(Table34[Out-of-school youth (%) - upper secondary],MATCH(MAX(IF(Table34[Country]=B3824,Table34[Year],0)),IF(Table34[Country]=B3824,Table34[Year],"")))),"",INDEX(Table34[Out-of-school youth (%) - upper secondary],MATCH(MAX(IF(Table34[Country]=B3824,Table34[Year],0)),IF(Table34[Country]=B3824,Table34[Year],"")))*100))</f>
        <v/>
      </c>
      <c r="M3824" s="4">
        <f t="shared" si="125"/>
        <v>8.0028100000000002</v>
      </c>
    </row>
    <row r="3825" spans="1:13" ht="30.6" x14ac:dyDescent="0.25">
      <c r="A3825" s="2" t="s">
        <v>205</v>
      </c>
      <c r="B3825" s="2" t="s">
        <v>140</v>
      </c>
      <c r="C3825" s="3"/>
      <c r="D3825" s="3"/>
      <c r="E3825" s="3"/>
      <c r="F3825" s="3">
        <v>3.46055</v>
      </c>
      <c r="G3825" s="3"/>
      <c r="H3825" s="3"/>
      <c r="I3825" s="3"/>
      <c r="J3825" s="3">
        <f t="shared" si="124"/>
        <v>3.46055</v>
      </c>
      <c r="K3825" s="3"/>
      <c r="L3825" s="3" t="str">
        <f t="array" ref="L3825">(IF(ISBLANK(INDEX(Table34[Out-of-school youth (%) - upper secondary],MATCH(MAX(IF(Table34[Country]=B3825,Table34[Year],0)),IF(Table34[Country]=B3825,Table34[Year],"")))),"",INDEX(Table34[Out-of-school youth (%) - upper secondary],MATCH(MAX(IF(Table34[Country]=B3825,Table34[Year],0)),IF(Table34[Country]=B3825,Table34[Year],"")))*100))</f>
        <v/>
      </c>
      <c r="M3825" s="3">
        <f t="shared" si="125"/>
        <v>3.46055</v>
      </c>
    </row>
    <row r="3826" spans="1:13" ht="30.6" x14ac:dyDescent="0.25">
      <c r="A3826" s="2" t="s">
        <v>205</v>
      </c>
      <c r="B3826" s="2" t="s">
        <v>141</v>
      </c>
      <c r="C3826" s="4">
        <v>10.92543</v>
      </c>
      <c r="D3826" s="4"/>
      <c r="E3826" s="4"/>
      <c r="F3826" s="4"/>
      <c r="G3826" s="4">
        <v>17.033539999999999</v>
      </c>
      <c r="H3826" s="4">
        <v>12.783429999999999</v>
      </c>
      <c r="I3826" s="4"/>
      <c r="J3826" s="4">
        <f t="shared" si="124"/>
        <v>12.783429999999999</v>
      </c>
      <c r="K3826" s="4"/>
      <c r="L3826" s="4" t="str">
        <f t="array" ref="L3826">(IF(ISERROR(INDEX(Table34[Out-of-school youth (%) - upper secondary],MATCH(MAX(IF(Table34[Country]=B3826,Table34[Year],0)),IF(Table34[Country]=B3826,Table34[Year],"")))),"",INDEX(Table34[Out-of-school youth (%) - upper secondary],MATCH(MAX(IF(Table34[Country]=B3826,Table34[Year],0)),IF(Table34[Country]=B3826,Table34[Year],"")))*100))</f>
        <v/>
      </c>
      <c r="M3826" s="4">
        <f t="shared" si="125"/>
        <v>12.783429999999999</v>
      </c>
    </row>
    <row r="3827" spans="1:13" ht="30.6" x14ac:dyDescent="0.25">
      <c r="A3827" s="2" t="s">
        <v>205</v>
      </c>
      <c r="B3827" s="2" t="s">
        <v>142</v>
      </c>
      <c r="C3827" s="3">
        <v>7.19895</v>
      </c>
      <c r="D3827" s="3">
        <v>6.2500299999999998</v>
      </c>
      <c r="E3827" s="3">
        <v>6.2177600000000002</v>
      </c>
      <c r="F3827" s="3">
        <v>6.2747799999999998</v>
      </c>
      <c r="G3827" s="3">
        <v>6.3433700000000002</v>
      </c>
      <c r="H3827" s="3">
        <v>4.4805599999999997</v>
      </c>
      <c r="I3827" s="3"/>
      <c r="J3827" s="3">
        <f t="shared" si="124"/>
        <v>4.4805599999999997</v>
      </c>
      <c r="K3827" s="3"/>
      <c r="L3827" s="3" t="str">
        <f t="array" ref="L3827">(IF(ISERROR(INDEX(Table34[Out-of-school youth (%) - upper secondary],MATCH(MAX(IF(Table34[Country]=B3827,Table34[Year],0)),IF(Table34[Country]=B3827,Table34[Year],"")))),"",INDEX(Table34[Out-of-school youth (%) - upper secondary],MATCH(MAX(IF(Table34[Country]=B3827,Table34[Year],0)),IF(Table34[Country]=B3827,Table34[Year],"")))*100))</f>
        <v/>
      </c>
      <c r="M3827" s="3">
        <f t="shared" si="125"/>
        <v>4.4805599999999997</v>
      </c>
    </row>
    <row r="3828" spans="1:13" ht="30.6" x14ac:dyDescent="0.25">
      <c r="A3828" s="2" t="s">
        <v>205</v>
      </c>
      <c r="B3828" s="2" t="s">
        <v>143</v>
      </c>
      <c r="C3828" s="4">
        <v>30.54034</v>
      </c>
      <c r="D3828" s="4">
        <v>32.541759999999996</v>
      </c>
      <c r="E3828" s="4">
        <v>32.344279999999998</v>
      </c>
      <c r="F3828" s="4">
        <v>33.18826</v>
      </c>
      <c r="G3828" s="4">
        <v>36.371290000000002</v>
      </c>
      <c r="H3828" s="4">
        <v>38.418370000000003</v>
      </c>
      <c r="I3828" s="4"/>
      <c r="J3828" s="4">
        <f t="shared" si="124"/>
        <v>38.418370000000003</v>
      </c>
      <c r="K3828" s="4"/>
      <c r="L3828" s="4">
        <f t="array" ref="L3828">(IF(ISERROR(INDEX(Table34[Out-of-school youth (%) - upper secondary],MATCH(MAX(IF(Table34[Country]=B3828,Table34[Year],0)),IF(Table34[Country]=B3828,Table34[Year],"")))),"",INDEX(Table34[Out-of-school youth (%) - upper secondary],MATCH(MAX(IF(Table34[Country]=B3828,Table34[Year],0)),IF(Table34[Country]=B3828,Table34[Year],"")))*100))</f>
        <v>22.2927</v>
      </c>
      <c r="M3828" s="4">
        <f t="shared" si="125"/>
        <v>38.418370000000003</v>
      </c>
    </row>
    <row r="3829" spans="1:13" ht="30.6" x14ac:dyDescent="0.25">
      <c r="A3829" s="2" t="s">
        <v>205</v>
      </c>
      <c r="B3829" s="2" t="s">
        <v>144</v>
      </c>
      <c r="C3829" s="3"/>
      <c r="D3829" s="3"/>
      <c r="E3829" s="3"/>
      <c r="F3829" s="3"/>
      <c r="G3829" s="3"/>
      <c r="H3829" s="3">
        <v>17.775480000000002</v>
      </c>
      <c r="I3829" s="3"/>
      <c r="J3829" s="3">
        <f t="shared" si="124"/>
        <v>17.775480000000002</v>
      </c>
      <c r="K3829" s="3"/>
      <c r="L3829" s="3" t="str">
        <f t="array" ref="L3829">(IF(ISBLANK(INDEX(Table34[Out-of-school youth (%) - upper secondary],MATCH(MAX(IF(Table34[Country]=B3829,Table34[Year],0)),IF(Table34[Country]=B3829,Table34[Year],"")))),"",INDEX(Table34[Out-of-school youth (%) - upper secondary],MATCH(MAX(IF(Table34[Country]=B3829,Table34[Year],0)),IF(Table34[Country]=B3829,Table34[Year],"")))*100))</f>
        <v/>
      </c>
      <c r="M3829" s="3">
        <f t="shared" si="125"/>
        <v>17.775480000000002</v>
      </c>
    </row>
    <row r="3830" spans="1:13" ht="30.6" x14ac:dyDescent="0.25">
      <c r="A3830" s="2" t="s">
        <v>217</v>
      </c>
      <c r="B3830" s="2" t="s">
        <v>187</v>
      </c>
      <c r="C3830" s="4"/>
      <c r="D3830" s="4"/>
      <c r="E3830" s="4"/>
      <c r="F3830" s="4"/>
      <c r="G3830" s="4"/>
      <c r="H3830" s="4"/>
      <c r="I3830" s="4"/>
      <c r="J3830" s="4" t="str">
        <f t="shared" si="124"/>
        <v/>
      </c>
      <c r="K3830" s="4"/>
      <c r="L3830" s="4"/>
      <c r="M3830" s="4" t="str">
        <f t="shared" si="125"/>
        <v/>
      </c>
    </row>
    <row r="3831" spans="1:13" ht="30.6" x14ac:dyDescent="0.25">
      <c r="A3831" s="2" t="s">
        <v>205</v>
      </c>
      <c r="B3831" s="2" t="s">
        <v>146</v>
      </c>
      <c r="C3831" s="3"/>
      <c r="D3831" s="3"/>
      <c r="E3831" s="3"/>
      <c r="F3831" s="3"/>
      <c r="G3831" s="3"/>
      <c r="H3831" s="3"/>
      <c r="I3831" s="3"/>
      <c r="J3831" s="3" t="str">
        <f t="shared" si="124"/>
        <v/>
      </c>
      <c r="K3831" s="3"/>
      <c r="L3831" s="3">
        <f t="array" ref="L3831">(IF(ISERROR(INDEX(Table34[Out-of-school youth (%) - upper secondary],MATCH(MAX(IF(Table34[Country]=B3831,Table34[Year],0)),IF(Table34[Country]=B3831,Table34[Year],"")))),"",INDEX(Table34[Out-of-school youth (%) - upper secondary],MATCH(MAX(IF(Table34[Country]=B3831,Table34[Year],0)),IF(Table34[Country]=B3831,Table34[Year],"")))*100))</f>
        <v>41.400199999999998</v>
      </c>
      <c r="M3831" s="3">
        <f t="shared" si="125"/>
        <v>41.400199999999998</v>
      </c>
    </row>
    <row r="3832" spans="1:13" ht="30.6" x14ac:dyDescent="0.25">
      <c r="A3832" s="2" t="s">
        <v>205</v>
      </c>
      <c r="B3832" s="2" t="s">
        <v>147</v>
      </c>
      <c r="C3832" s="4">
        <v>20.288119999999999</v>
      </c>
      <c r="D3832" s="4">
        <v>12.616820000000001</v>
      </c>
      <c r="E3832" s="4">
        <v>27.796610000000001</v>
      </c>
      <c r="F3832" s="4">
        <v>15.7377</v>
      </c>
      <c r="G3832" s="4">
        <v>21.36026</v>
      </c>
      <c r="H3832" s="4">
        <v>16.037739999999999</v>
      </c>
      <c r="I3832" s="4"/>
      <c r="J3832" s="4">
        <f t="shared" si="124"/>
        <v>16.037739999999999</v>
      </c>
      <c r="K3832" s="4"/>
      <c r="L3832" s="4" t="str">
        <f t="array" ref="L3832">(IF(ISERROR(INDEX(Table34[Out-of-school youth (%) - upper secondary],MATCH(MAX(IF(Table34[Country]=B3832,Table34[Year],0)),IF(Table34[Country]=B3832,Table34[Year],"")))),"",INDEX(Table34[Out-of-school youth (%) - upper secondary],MATCH(MAX(IF(Table34[Country]=B3832,Table34[Year],0)),IF(Table34[Country]=B3832,Table34[Year],"")))*100))</f>
        <v/>
      </c>
      <c r="M3832" s="4">
        <f t="shared" si="125"/>
        <v>16.037739999999999</v>
      </c>
    </row>
    <row r="3833" spans="1:13" ht="30.6" x14ac:dyDescent="0.25">
      <c r="A3833" s="2" t="s">
        <v>205</v>
      </c>
      <c r="B3833" s="2" t="s">
        <v>148</v>
      </c>
      <c r="C3833" s="3">
        <v>16.642420000000001</v>
      </c>
      <c r="D3833" s="3">
        <v>17.19164</v>
      </c>
      <c r="E3833" s="3">
        <v>14.453480000000001</v>
      </c>
      <c r="F3833" s="3">
        <v>14.74654</v>
      </c>
      <c r="G3833" s="3"/>
      <c r="H3833" s="3">
        <v>23.490359999999999</v>
      </c>
      <c r="I3833" s="3"/>
      <c r="J3833" s="3">
        <f t="shared" si="124"/>
        <v>23.490359999999999</v>
      </c>
      <c r="K3833" s="3"/>
      <c r="L3833" s="3">
        <f t="array" ref="L3833">(IF(ISERROR(INDEX(Table34[Out-of-school youth (%) - upper secondary],MATCH(MAX(IF(Table34[Country]=B3833,Table34[Year],0)),IF(Table34[Country]=B3833,Table34[Year],"")))),"",INDEX(Table34[Out-of-school youth (%) - upper secondary],MATCH(MAX(IF(Table34[Country]=B3833,Table34[Year],0)),IF(Table34[Country]=B3833,Table34[Year],"")))*100))</f>
        <v>22.042549999999999</v>
      </c>
      <c r="M3833" s="3">
        <f t="shared" si="125"/>
        <v>23.490359999999999</v>
      </c>
    </row>
    <row r="3834" spans="1:13" ht="30.6" x14ac:dyDescent="0.25">
      <c r="A3834" s="2" t="s">
        <v>205</v>
      </c>
      <c r="B3834" s="2" t="s">
        <v>149</v>
      </c>
      <c r="C3834" s="4">
        <v>12.683389999999999</v>
      </c>
      <c r="D3834" s="4"/>
      <c r="E3834" s="4"/>
      <c r="F3834" s="4"/>
      <c r="G3834" s="4"/>
      <c r="H3834" s="4"/>
      <c r="I3834" s="4"/>
      <c r="J3834" s="4">
        <f t="shared" si="124"/>
        <v>12.683389999999999</v>
      </c>
      <c r="K3834" s="4"/>
      <c r="L3834" s="4" t="str">
        <f t="array" ref="L3834">(IF(ISERROR(INDEX(Table34[Out-of-school youth (%) - upper secondary],MATCH(MAX(IF(Table34[Country]=B3834,Table34[Year],0)),IF(Table34[Country]=B3834,Table34[Year],"")))),"",INDEX(Table34[Out-of-school youth (%) - upper secondary],MATCH(MAX(IF(Table34[Country]=B3834,Table34[Year],0)),IF(Table34[Country]=B3834,Table34[Year],"")))*100))</f>
        <v/>
      </c>
      <c r="M3834" s="4">
        <f t="shared" si="125"/>
        <v>12.683389999999999</v>
      </c>
    </row>
    <row r="3835" spans="1:13" ht="30.6" x14ac:dyDescent="0.25">
      <c r="A3835" s="2" t="s">
        <v>205</v>
      </c>
      <c r="B3835" s="2" t="s">
        <v>150</v>
      </c>
      <c r="C3835" s="3">
        <v>9.7355900000000002</v>
      </c>
      <c r="D3835" s="3">
        <v>9.7240500000000001</v>
      </c>
      <c r="E3835" s="3">
        <v>12.69092</v>
      </c>
      <c r="F3835" s="3"/>
      <c r="G3835" s="3">
        <v>8.2128499999999995</v>
      </c>
      <c r="H3835" s="3">
        <v>13.83568</v>
      </c>
      <c r="I3835" s="3"/>
      <c r="J3835" s="3">
        <f t="shared" si="124"/>
        <v>13.83568</v>
      </c>
      <c r="K3835" s="3"/>
      <c r="L3835" s="3" t="str">
        <f t="array" ref="L3835">(IF(ISERROR(INDEX(Table34[Out-of-school youth (%) - upper secondary],MATCH(MAX(IF(Table34[Country]=B3835,Table34[Year],0)),IF(Table34[Country]=B3835,Table34[Year],"")))),"",INDEX(Table34[Out-of-school youth (%) - upper secondary],MATCH(MAX(IF(Table34[Country]=B3835,Table34[Year],0)),IF(Table34[Country]=B3835,Table34[Year],"")))*100))</f>
        <v/>
      </c>
      <c r="M3835" s="3">
        <f t="shared" si="125"/>
        <v>13.83568</v>
      </c>
    </row>
    <row r="3836" spans="1:13" ht="30.6" x14ac:dyDescent="0.25">
      <c r="A3836" s="2" t="s">
        <v>205</v>
      </c>
      <c r="B3836" s="2" t="s">
        <v>151</v>
      </c>
      <c r="C3836" s="4"/>
      <c r="D3836" s="4"/>
      <c r="E3836" s="4"/>
      <c r="F3836" s="4"/>
      <c r="G3836" s="4"/>
      <c r="H3836" s="4"/>
      <c r="I3836" s="4"/>
      <c r="J3836" s="4" t="str">
        <f t="shared" si="124"/>
        <v/>
      </c>
      <c r="K3836" s="4"/>
      <c r="L3836" s="4" t="str">
        <f t="array" ref="L3836">(IF(ISERROR(INDEX(Table34[Out-of-school youth (%) - upper secondary],MATCH(MAX(IF(Table34[Country]=B3836,Table34[Year],0)),IF(Table34[Country]=B3836,Table34[Year],"")))),"",INDEX(Table34[Out-of-school youth (%) - upper secondary],MATCH(MAX(IF(Table34[Country]=B3836,Table34[Year],0)),IF(Table34[Country]=B3836,Table34[Year],"")))*100))</f>
        <v/>
      </c>
      <c r="M3836" s="4" t="str">
        <f t="shared" si="125"/>
        <v/>
      </c>
    </row>
    <row r="3837" spans="1:13" ht="30.6" x14ac:dyDescent="0.25">
      <c r="A3837" s="2" t="s">
        <v>205</v>
      </c>
      <c r="B3837" s="2" t="s">
        <v>152</v>
      </c>
      <c r="C3837" s="3">
        <v>46.774639999999998</v>
      </c>
      <c r="D3837" s="3"/>
      <c r="E3837" s="3"/>
      <c r="F3837" s="3">
        <v>32.282359999999997</v>
      </c>
      <c r="G3837" s="3">
        <v>25.903199999999998</v>
      </c>
      <c r="H3837" s="3">
        <v>15.05536</v>
      </c>
      <c r="I3837" s="3"/>
      <c r="J3837" s="3">
        <f t="shared" si="124"/>
        <v>15.05536</v>
      </c>
      <c r="K3837" s="3"/>
      <c r="L3837" s="3" t="str">
        <f t="array" ref="L3837">(IF(ISERROR(INDEX(Table34[Out-of-school youth (%) - upper secondary],MATCH(MAX(IF(Table34[Country]=B3837,Table34[Year],0)),IF(Table34[Country]=B3837,Table34[Year],"")))),"",INDEX(Table34[Out-of-school youth (%) - upper secondary],MATCH(MAX(IF(Table34[Country]=B3837,Table34[Year],0)),IF(Table34[Country]=B3837,Table34[Year],"")))*100))</f>
        <v/>
      </c>
      <c r="M3837" s="3">
        <f t="shared" si="125"/>
        <v>15.05536</v>
      </c>
    </row>
    <row r="3838" spans="1:13" ht="30.6" x14ac:dyDescent="0.25">
      <c r="A3838" s="2" t="s">
        <v>205</v>
      </c>
      <c r="B3838" s="2" t="s">
        <v>153</v>
      </c>
      <c r="C3838" s="4"/>
      <c r="D3838" s="4"/>
      <c r="E3838" s="4"/>
      <c r="F3838" s="4">
        <v>10.657030000000001</v>
      </c>
      <c r="G3838" s="4"/>
      <c r="H3838" s="4"/>
      <c r="I3838" s="4"/>
      <c r="J3838" s="4">
        <f t="shared" si="124"/>
        <v>10.657030000000001</v>
      </c>
      <c r="K3838" s="4"/>
      <c r="L3838" s="4" t="str">
        <f t="array" ref="L3838">(IF(ISERROR(INDEX(Table34[Out-of-school youth (%) - upper secondary],MATCH(MAX(IF(Table34[Country]=B3838,Table34[Year],0)),IF(Table34[Country]=B3838,Table34[Year],"")))),"",INDEX(Table34[Out-of-school youth (%) - upper secondary],MATCH(MAX(IF(Table34[Country]=B3838,Table34[Year],0)),IF(Table34[Country]=B3838,Table34[Year],"")))*100))</f>
        <v/>
      </c>
      <c r="M3838" s="4">
        <f t="shared" si="125"/>
        <v>10.657030000000001</v>
      </c>
    </row>
    <row r="3839" spans="1:13" ht="30.6" x14ac:dyDescent="0.25">
      <c r="A3839" s="2" t="s">
        <v>205</v>
      </c>
      <c r="B3839" s="2" t="s">
        <v>154</v>
      </c>
      <c r="C3839" s="3"/>
      <c r="D3839" s="3"/>
      <c r="E3839" s="3"/>
      <c r="F3839" s="3">
        <v>76.859639999999999</v>
      </c>
      <c r="G3839" s="3"/>
      <c r="H3839" s="3"/>
      <c r="I3839" s="3"/>
      <c r="J3839" s="3">
        <f t="shared" si="124"/>
        <v>76.859639999999999</v>
      </c>
      <c r="K3839" s="3"/>
      <c r="L3839" s="3">
        <f t="array" ref="L3839">(IF(ISERROR(INDEX(Table34[Out-of-school youth (%) - upper secondary],MATCH(MAX(IF(Table34[Country]=B3839,Table34[Year],0)),IF(Table34[Country]=B3839,Table34[Year],"")))),"",INDEX(Table34[Out-of-school youth (%) - upper secondary],MATCH(MAX(IF(Table34[Country]=B3839,Table34[Year],0)),IF(Table34[Country]=B3839,Table34[Year],"")))*100))</f>
        <v>67.62124</v>
      </c>
      <c r="M3839" s="3">
        <f t="shared" si="125"/>
        <v>76.859639999999999</v>
      </c>
    </row>
    <row r="3840" spans="1:13" ht="30.6" x14ac:dyDescent="0.25">
      <c r="A3840" s="2" t="s">
        <v>205</v>
      </c>
      <c r="B3840" s="2" t="s">
        <v>155</v>
      </c>
      <c r="C3840" s="4">
        <v>13.12636</v>
      </c>
      <c r="D3840" s="4">
        <v>9.7685899999999997</v>
      </c>
      <c r="E3840" s="4">
        <v>8.7139900000000008</v>
      </c>
      <c r="F3840" s="4">
        <v>8.8243500000000008</v>
      </c>
      <c r="G3840" s="4">
        <v>10.6267</v>
      </c>
      <c r="H3840" s="4">
        <v>9.1600400000000004</v>
      </c>
      <c r="I3840" s="4"/>
      <c r="J3840" s="4">
        <f t="shared" si="124"/>
        <v>9.1600400000000004</v>
      </c>
      <c r="K3840" s="4"/>
      <c r="L3840" s="4">
        <f t="array" ref="L3840">(IF(ISERROR(INDEX(Table34[Out-of-school youth (%) - upper secondary],MATCH(MAX(IF(Table34[Country]=B3840,Table34[Year],0)),IF(Table34[Country]=B3840,Table34[Year],"")))),"",INDEX(Table34[Out-of-school youth (%) - upper secondary],MATCH(MAX(IF(Table34[Country]=B3840,Table34[Year],0)),IF(Table34[Country]=B3840,Table34[Year],"")))*100))</f>
        <v>6.4699599999999995</v>
      </c>
      <c r="M3840" s="4">
        <f t="shared" si="125"/>
        <v>9.1600400000000004</v>
      </c>
    </row>
    <row r="3841" spans="1:13" ht="30.6" x14ac:dyDescent="0.25">
      <c r="A3841" s="2" t="s">
        <v>205</v>
      </c>
      <c r="B3841" s="2" t="s">
        <v>156</v>
      </c>
      <c r="C3841" s="3">
        <v>41.313270000000003</v>
      </c>
      <c r="D3841" s="3">
        <v>91.757660000000001</v>
      </c>
      <c r="E3841" s="3"/>
      <c r="F3841" s="3">
        <v>35.596400000000003</v>
      </c>
      <c r="G3841" s="3">
        <v>12.427860000000001</v>
      </c>
      <c r="H3841" s="3">
        <v>14.588240000000001</v>
      </c>
      <c r="I3841" s="3"/>
      <c r="J3841" s="3">
        <f t="shared" si="124"/>
        <v>14.588240000000001</v>
      </c>
      <c r="K3841" s="3"/>
      <c r="L3841" s="3" t="str">
        <f t="array" ref="L3841">(IF(ISERROR(INDEX(Table34[Out-of-school youth (%) - upper secondary],MATCH(MAX(IF(Table34[Country]=B3841,Table34[Year],0)),IF(Table34[Country]=B3841,Table34[Year],"")))),"",INDEX(Table34[Out-of-school youth (%) - upper secondary],MATCH(MAX(IF(Table34[Country]=B3841,Table34[Year],0)),IF(Table34[Country]=B3841,Table34[Year],"")))*100))</f>
        <v/>
      </c>
      <c r="M3841" s="3">
        <f t="shared" si="125"/>
        <v>14.588240000000001</v>
      </c>
    </row>
    <row r="3842" spans="1:13" ht="30.6" x14ac:dyDescent="0.25">
      <c r="A3842" s="2" t="s">
        <v>205</v>
      </c>
      <c r="B3842" s="2" t="s">
        <v>157</v>
      </c>
      <c r="C3842" s="4"/>
      <c r="D3842" s="4"/>
      <c r="E3842" s="4"/>
      <c r="F3842" s="4"/>
      <c r="G3842" s="4"/>
      <c r="H3842" s="4"/>
      <c r="I3842" s="4"/>
      <c r="J3842" s="4" t="str">
        <f t="shared" si="124"/>
        <v/>
      </c>
      <c r="K3842" s="4"/>
      <c r="L3842" s="4">
        <f t="array" ref="L3842">(IF(ISERROR(INDEX(Table34[Out-of-school youth (%) - upper secondary],MATCH(MAX(IF(Table34[Country]=B3842,Table34[Year],0)),IF(Table34[Country]=B3842,Table34[Year],"")))),"",INDEX(Table34[Out-of-school youth (%) - upper secondary],MATCH(MAX(IF(Table34[Country]=B3842,Table34[Year],0)),IF(Table34[Country]=B3842,Table34[Year],"")))*100))</f>
        <v>42.860999999999997</v>
      </c>
      <c r="M3842" s="4">
        <f t="shared" si="125"/>
        <v>42.860999999999997</v>
      </c>
    </row>
    <row r="3843" spans="1:13" ht="30.6" x14ac:dyDescent="0.25">
      <c r="A3843" s="2" t="s">
        <v>205</v>
      </c>
      <c r="B3843" s="2" t="s">
        <v>158</v>
      </c>
      <c r="C3843" s="3"/>
      <c r="D3843" s="3"/>
      <c r="E3843" s="3"/>
      <c r="F3843" s="3"/>
      <c r="G3843" s="3"/>
      <c r="H3843" s="3"/>
      <c r="I3843" s="3"/>
      <c r="J3843" s="3" t="str">
        <f t="shared" si="124"/>
        <v/>
      </c>
      <c r="K3843" s="3"/>
      <c r="L3843" s="3" t="str">
        <f t="array" ref="L3843">(IF(ISERROR(INDEX(Table34[Out-of-school youth (%) - upper secondary],MATCH(MAX(IF(Table34[Country]=B3843,Table34[Year],0)),IF(Table34[Country]=B3843,Table34[Year],"")))),"",INDEX(Table34[Out-of-school youth (%) - upper secondary],MATCH(MAX(IF(Table34[Country]=B3843,Table34[Year],0)),IF(Table34[Country]=B3843,Table34[Year],"")))*100))</f>
        <v/>
      </c>
      <c r="M3843" s="3" t="str">
        <f t="shared" si="125"/>
        <v/>
      </c>
    </row>
    <row r="3844" spans="1:13" ht="30.6" x14ac:dyDescent="0.25">
      <c r="A3844" s="2" t="s">
        <v>205</v>
      </c>
      <c r="B3844" s="2" t="s">
        <v>159</v>
      </c>
      <c r="C3844" s="4"/>
      <c r="D3844" s="4"/>
      <c r="E3844" s="4"/>
      <c r="F3844" s="4"/>
      <c r="G3844" s="4"/>
      <c r="H3844" s="4"/>
      <c r="I3844" s="4"/>
      <c r="J3844" s="4" t="str">
        <f t="shared" si="124"/>
        <v/>
      </c>
      <c r="K3844" s="4"/>
      <c r="L3844" s="4" t="str">
        <f t="array" ref="L3844">(IF(ISBLANK(INDEX(Table34[Out-of-school youth (%) - upper secondary],MATCH(MAX(IF(Table34[Country]=B3844,Table34[Year],0)),IF(Table34[Country]=B3844,Table34[Year],"")))),"",INDEX(Table34[Out-of-school youth (%) - upper secondary],MATCH(MAX(IF(Table34[Country]=B3844,Table34[Year],0)),IF(Table34[Country]=B3844,Table34[Year],"")))*100))</f>
        <v/>
      </c>
      <c r="M3844" s="4" t="str">
        <f t="shared" si="125"/>
        <v/>
      </c>
    </row>
    <row r="3845" spans="1:13" ht="30.6" x14ac:dyDescent="0.25">
      <c r="A3845" s="2" t="s">
        <v>205</v>
      </c>
      <c r="B3845" s="2" t="s">
        <v>160</v>
      </c>
      <c r="C3845" s="3">
        <v>6.6451399999999996</v>
      </c>
      <c r="D3845" s="3">
        <v>6.14086</v>
      </c>
      <c r="E3845" s="3">
        <v>4.6357299999999997</v>
      </c>
      <c r="F3845" s="3">
        <v>3.0665900000000001</v>
      </c>
      <c r="G3845" s="3">
        <v>4.3733000000000004</v>
      </c>
      <c r="H3845" s="3"/>
      <c r="I3845" s="3"/>
      <c r="J3845" s="3">
        <f t="shared" si="124"/>
        <v>4.3733000000000004</v>
      </c>
      <c r="K3845" s="3"/>
      <c r="L3845" s="3" t="str">
        <f t="array" ref="L3845">(IF(ISBLANK(INDEX(Table34[Out-of-school youth (%) - upper secondary],MATCH(MAX(IF(Table34[Country]=B3845,Table34[Year],0)),IF(Table34[Country]=B3845,Table34[Year],"")))),"",INDEX(Table34[Out-of-school youth (%) - upper secondary],MATCH(MAX(IF(Table34[Country]=B3845,Table34[Year],0)),IF(Table34[Country]=B3845,Table34[Year],"")))*100))</f>
        <v/>
      </c>
      <c r="M3845" s="3">
        <f t="shared" si="125"/>
        <v>4.3733000000000004</v>
      </c>
    </row>
    <row r="3846" spans="1:13" ht="30.6" x14ac:dyDescent="0.25">
      <c r="A3846" s="2" t="s">
        <v>205</v>
      </c>
      <c r="B3846" s="2" t="s">
        <v>161</v>
      </c>
      <c r="C3846" s="4"/>
      <c r="D3846" s="4"/>
      <c r="E3846" s="4"/>
      <c r="F3846" s="4"/>
      <c r="G3846" s="4"/>
      <c r="H3846" s="4"/>
      <c r="I3846" s="4"/>
      <c r="J3846" s="4" t="str">
        <f t="shared" si="124"/>
        <v/>
      </c>
      <c r="K3846" s="4"/>
      <c r="L3846" s="4" t="str">
        <f t="array" ref="L3846">(IF(ISERROR(INDEX(Table34[Out-of-school youth (%) - upper secondary],MATCH(MAX(IF(Table34[Country]=B3846,Table34[Year],0)),IF(Table34[Country]=B3846,Table34[Year],"")))),"",INDEX(Table34[Out-of-school youth (%) - upper secondary],MATCH(MAX(IF(Table34[Country]=B3846,Table34[Year],0)),IF(Table34[Country]=B3846,Table34[Year],"")))*100))</f>
        <v/>
      </c>
      <c r="M3846" s="4" t="str">
        <f t="shared" si="125"/>
        <v/>
      </c>
    </row>
    <row r="3847" spans="1:13" ht="30.6" x14ac:dyDescent="0.25">
      <c r="A3847" s="2" t="s">
        <v>205</v>
      </c>
      <c r="B3847" s="2" t="s">
        <v>162</v>
      </c>
      <c r="C3847" s="3"/>
      <c r="D3847" s="3"/>
      <c r="E3847" s="3"/>
      <c r="F3847" s="3"/>
      <c r="G3847" s="3"/>
      <c r="H3847" s="3"/>
      <c r="I3847" s="3"/>
      <c r="J3847" s="3" t="str">
        <f t="shared" si="124"/>
        <v/>
      </c>
      <c r="K3847" s="3"/>
      <c r="L3847" s="3" t="str">
        <f t="array" ref="L3847">(IF(ISERROR(INDEX(Table34[Out-of-school youth (%) - upper secondary],MATCH(MAX(IF(Table34[Country]=B3847,Table34[Year],0)),IF(Table34[Country]=B3847,Table34[Year],"")))),"",INDEX(Table34[Out-of-school youth (%) - upper secondary],MATCH(MAX(IF(Table34[Country]=B3847,Table34[Year],0)),IF(Table34[Country]=B3847,Table34[Year],"")))*100))</f>
        <v/>
      </c>
      <c r="M3847" s="3" t="str">
        <f t="shared" si="125"/>
        <v/>
      </c>
    </row>
    <row r="3848" spans="1:13" ht="30.6" x14ac:dyDescent="0.25">
      <c r="A3848" s="2" t="s">
        <v>205</v>
      </c>
      <c r="B3848" s="2" t="s">
        <v>163</v>
      </c>
      <c r="C3848" s="4"/>
      <c r="D3848" s="4"/>
      <c r="E3848" s="4"/>
      <c r="F3848" s="4"/>
      <c r="G3848" s="4"/>
      <c r="H3848" s="4"/>
      <c r="I3848" s="4"/>
      <c r="J3848" s="4" t="str">
        <f t="shared" si="124"/>
        <v/>
      </c>
      <c r="K3848" s="4"/>
      <c r="L3848" s="4">
        <f t="array" ref="L3848">(IF(ISERROR(INDEX(Table34[Out-of-school youth (%) - upper secondary],MATCH(MAX(IF(Table34[Country]=B3848,Table34[Year],0)),IF(Table34[Country]=B3848,Table34[Year],"")))),"",INDEX(Table34[Out-of-school youth (%) - upper secondary],MATCH(MAX(IF(Table34[Country]=B3848,Table34[Year],0)),IF(Table34[Country]=B3848,Table34[Year],"")))*100))</f>
        <v>15.096699999999998</v>
      </c>
      <c r="M3848" s="4">
        <f t="shared" si="125"/>
        <v>15.096699999999998</v>
      </c>
    </row>
    <row r="3849" spans="1:13" ht="30.6" x14ac:dyDescent="0.25">
      <c r="A3849" s="2" t="s">
        <v>205</v>
      </c>
      <c r="B3849" s="2" t="s">
        <v>164</v>
      </c>
      <c r="C3849" s="3"/>
      <c r="D3849" s="3"/>
      <c r="E3849" s="3"/>
      <c r="F3849" s="3"/>
      <c r="G3849" s="3"/>
      <c r="H3849" s="3"/>
      <c r="I3849" s="3"/>
      <c r="J3849" s="3" t="str">
        <f t="shared" si="124"/>
        <v/>
      </c>
      <c r="K3849" s="3"/>
      <c r="L3849" s="3">
        <f t="array" ref="L3849">(IF(ISERROR(INDEX(Table34[Out-of-school youth (%) - upper secondary],MATCH(MAX(IF(Table34[Country]=B3849,Table34[Year],0)),IF(Table34[Country]=B3849,Table34[Year],"")))),"",INDEX(Table34[Out-of-school youth (%) - upper secondary],MATCH(MAX(IF(Table34[Country]=B3849,Table34[Year],0)),IF(Table34[Country]=B3849,Table34[Year],"")))*100))</f>
        <v>65.870199999999997</v>
      </c>
      <c r="M3849" s="3">
        <f t="shared" si="125"/>
        <v>65.870199999999997</v>
      </c>
    </row>
    <row r="3850" spans="1:13" ht="30.6" x14ac:dyDescent="0.25">
      <c r="A3850" s="2" t="s">
        <v>205</v>
      </c>
      <c r="B3850" s="2" t="s">
        <v>165</v>
      </c>
      <c r="C3850" s="4">
        <v>6.8228200000000001</v>
      </c>
      <c r="D3850" s="4">
        <v>6.7882199999999999</v>
      </c>
      <c r="E3850" s="4">
        <v>6.0250599999999999</v>
      </c>
      <c r="F3850" s="4">
        <v>3.0336500000000002</v>
      </c>
      <c r="G3850" s="4">
        <v>2.54779</v>
      </c>
      <c r="H3850" s="4">
        <v>1.2848999999999999</v>
      </c>
      <c r="I3850" s="4"/>
      <c r="J3850" s="4">
        <f t="shared" si="124"/>
        <v>1.2848999999999999</v>
      </c>
      <c r="K3850" s="4"/>
      <c r="L3850" s="4" t="str">
        <f t="array" ref="L3850">(IF(ISBLANK(INDEX(Table34[Out-of-school youth (%) - upper secondary],MATCH(MAX(IF(Table34[Country]=B3850,Table34[Year],0)),IF(Table34[Country]=B3850,Table34[Year],"")))),"",INDEX(Table34[Out-of-school youth (%) - upper secondary],MATCH(MAX(IF(Table34[Country]=B3850,Table34[Year],0)),IF(Table34[Country]=B3850,Table34[Year],"")))*100))</f>
        <v/>
      </c>
      <c r="M3850" s="4">
        <f t="shared" si="125"/>
        <v>1.2848999999999999</v>
      </c>
    </row>
    <row r="3851" spans="1:13" ht="30.6" x14ac:dyDescent="0.25">
      <c r="A3851" s="2" t="s">
        <v>205</v>
      </c>
      <c r="B3851" s="2" t="s">
        <v>166</v>
      </c>
      <c r="C3851" s="3">
        <v>20.242370000000001</v>
      </c>
      <c r="D3851" s="3">
        <v>17.854240000000001</v>
      </c>
      <c r="E3851" s="3"/>
      <c r="F3851" s="3"/>
      <c r="G3851" s="3"/>
      <c r="H3851" s="3"/>
      <c r="I3851" s="3"/>
      <c r="J3851" s="3">
        <f t="shared" si="124"/>
        <v>17.854240000000001</v>
      </c>
      <c r="K3851" s="3"/>
      <c r="L3851" s="3" t="str">
        <f t="array" ref="L3851">(IF(ISERROR(INDEX(Table34[Out-of-school youth (%) - upper secondary],MATCH(MAX(IF(Table34[Country]=B3851,Table34[Year],0)),IF(Table34[Country]=B3851,Table34[Year],"")))),"",INDEX(Table34[Out-of-school youth (%) - upper secondary],MATCH(MAX(IF(Table34[Country]=B3851,Table34[Year],0)),IF(Table34[Country]=B3851,Table34[Year],"")))*100))</f>
        <v/>
      </c>
      <c r="M3851" s="3">
        <f t="shared" si="125"/>
        <v>17.854240000000001</v>
      </c>
    </row>
    <row r="3852" spans="1:13" ht="30.6" x14ac:dyDescent="0.25">
      <c r="A3852" s="2" t="s">
        <v>205</v>
      </c>
      <c r="B3852" s="2" t="s">
        <v>167</v>
      </c>
      <c r="C3852" s="4"/>
      <c r="D3852" s="4"/>
      <c r="E3852" s="4"/>
      <c r="F3852" s="4"/>
      <c r="G3852" s="4"/>
      <c r="H3852" s="4"/>
      <c r="I3852" s="4"/>
      <c r="J3852" s="4" t="str">
        <f t="shared" si="124"/>
        <v/>
      </c>
      <c r="K3852" s="4"/>
      <c r="L3852" s="4">
        <f t="array" ref="L3852">(IF(ISERROR(INDEX(Table34[Out-of-school youth (%) - upper secondary],MATCH(MAX(IF(Table34[Country]=B3852,Table34[Year],0)),IF(Table34[Country]=B3852,Table34[Year],"")))),"",INDEX(Table34[Out-of-school youth (%) - upper secondary],MATCH(MAX(IF(Table34[Country]=B3852,Table34[Year],0)),IF(Table34[Country]=B3852,Table34[Year],"")))*100))</f>
        <v>38.21716</v>
      </c>
      <c r="M3852" s="4">
        <f t="shared" si="125"/>
        <v>38.21716</v>
      </c>
    </row>
    <row r="3853" spans="1:13" ht="30.6" x14ac:dyDescent="0.25">
      <c r="A3853" s="2" t="s">
        <v>205</v>
      </c>
      <c r="B3853" s="2" t="s">
        <v>168</v>
      </c>
      <c r="C3853" s="3">
        <v>31.483350000000002</v>
      </c>
      <c r="D3853" s="3">
        <v>33.280929999999998</v>
      </c>
      <c r="E3853" s="3">
        <v>37.436779999999999</v>
      </c>
      <c r="F3853" s="3">
        <v>38.302720000000001</v>
      </c>
      <c r="G3853" s="3">
        <v>39.121139999999997</v>
      </c>
      <c r="H3853" s="3">
        <v>30.83231</v>
      </c>
      <c r="I3853" s="3"/>
      <c r="J3853" s="3">
        <f t="shared" si="124"/>
        <v>30.83231</v>
      </c>
      <c r="K3853" s="3"/>
      <c r="L3853" s="3">
        <f t="array" ref="L3853">(IF(ISERROR(INDEX(Table34[Out-of-school youth (%) - upper secondary],MATCH(MAX(IF(Table34[Country]=B3853,Table34[Year],0)),IF(Table34[Country]=B3853,Table34[Year],"")))),"",INDEX(Table34[Out-of-school youth (%) - upper secondary],MATCH(MAX(IF(Table34[Country]=B3853,Table34[Year],0)),IF(Table34[Country]=B3853,Table34[Year],"")))*100))</f>
        <v>21.557860000000002</v>
      </c>
      <c r="M3853" s="3">
        <f t="shared" si="125"/>
        <v>30.83231</v>
      </c>
    </row>
    <row r="3854" spans="1:13" ht="30.6" x14ac:dyDescent="0.25">
      <c r="A3854" s="2" t="s">
        <v>205</v>
      </c>
      <c r="B3854" s="2" t="s">
        <v>169</v>
      </c>
      <c r="C3854" s="4">
        <v>32.346609999999998</v>
      </c>
      <c r="D3854" s="4">
        <v>33.042909999999999</v>
      </c>
      <c r="E3854" s="4">
        <v>32.296399999999998</v>
      </c>
      <c r="F3854" s="4">
        <v>33.335569999999997</v>
      </c>
      <c r="G3854" s="4">
        <v>30.670290000000001</v>
      </c>
      <c r="H3854" s="4"/>
      <c r="I3854" s="4"/>
      <c r="J3854" s="4">
        <f t="shared" si="124"/>
        <v>30.670290000000001</v>
      </c>
      <c r="K3854" s="4"/>
      <c r="L3854" s="4">
        <f t="array" ref="L3854">(IF(ISERROR(INDEX(Table34[Out-of-school youth (%) - upper secondary],MATCH(MAX(IF(Table34[Country]=B3854,Table34[Year],0)),IF(Table34[Country]=B3854,Table34[Year],"")))),"",INDEX(Table34[Out-of-school youth (%) - upper secondary],MATCH(MAX(IF(Table34[Country]=B3854,Table34[Year],0)),IF(Table34[Country]=B3854,Table34[Year],"")))*100))</f>
        <v>26.495950000000001</v>
      </c>
      <c r="M3854" s="4">
        <f t="shared" si="125"/>
        <v>30.670290000000001</v>
      </c>
    </row>
    <row r="3855" spans="1:13" ht="30.6" x14ac:dyDescent="0.25">
      <c r="A3855" s="2" t="s">
        <v>205</v>
      </c>
      <c r="B3855" s="2" t="s">
        <v>170</v>
      </c>
      <c r="C3855" s="3">
        <v>5.0329699999999997</v>
      </c>
      <c r="D3855" s="3">
        <v>7.6794700000000002</v>
      </c>
      <c r="E3855" s="3">
        <v>10.077909999999999</v>
      </c>
      <c r="F3855" s="3">
        <v>9.5496800000000004</v>
      </c>
      <c r="G3855" s="3">
        <v>7.7016</v>
      </c>
      <c r="H3855" s="3">
        <v>2.8587899999999999</v>
      </c>
      <c r="I3855" s="3"/>
      <c r="J3855" s="3">
        <f t="shared" si="124"/>
        <v>2.8587899999999999</v>
      </c>
      <c r="K3855" s="3"/>
      <c r="L3855" s="3" t="str">
        <f t="array" ref="L3855">(IF(ISBLANK(INDEX(Table34[Out-of-school youth (%) - upper secondary],MATCH(MAX(IF(Table34[Country]=B3855,Table34[Year],0)),IF(Table34[Country]=B3855,Table34[Year],"")))),"",INDEX(Table34[Out-of-school youth (%) - upper secondary],MATCH(MAX(IF(Table34[Country]=B3855,Table34[Year],0)),IF(Table34[Country]=B3855,Table34[Year],"")))*100))</f>
        <v/>
      </c>
      <c r="M3855" s="3">
        <f t="shared" si="125"/>
        <v>2.8587899999999999</v>
      </c>
    </row>
    <row r="3856" spans="1:13" ht="30.6" x14ac:dyDescent="0.25">
      <c r="A3856" s="2" t="s">
        <v>205</v>
      </c>
      <c r="B3856" s="2" t="s">
        <v>171</v>
      </c>
      <c r="C3856" s="4">
        <v>20.629190000000001</v>
      </c>
      <c r="D3856" s="4">
        <v>21.533470000000001</v>
      </c>
      <c r="E3856" s="4">
        <v>24.055489999999999</v>
      </c>
      <c r="F3856" s="4">
        <v>21.691559999999999</v>
      </c>
      <c r="G3856" s="4">
        <v>21.089020000000001</v>
      </c>
      <c r="H3856" s="4">
        <v>19.664850000000001</v>
      </c>
      <c r="I3856" s="4"/>
      <c r="J3856" s="4">
        <f t="shared" ref="J3856:J3919" si="126">IFERROR(LOOKUP(2,1/(C3856:I3856&lt;&gt;""),C3856:I3856),"")</f>
        <v>19.664850000000001</v>
      </c>
      <c r="K3856" s="4"/>
      <c r="L3856" s="4" t="str">
        <f t="array" ref="L3856">(IF(ISBLANK(INDEX(Table34[Out-of-school youth (%) - upper secondary],MATCH(MAX(IF(Table34[Country]=B3856,Table34[Year],0)),IF(Table34[Country]=B3856,Table34[Year],"")))),"",INDEX(Table34[Out-of-school youth (%) - upper secondary],MATCH(MAX(IF(Table34[Country]=B3856,Table34[Year],0)),IF(Table34[Country]=B3856,Table34[Year],"")))*100))</f>
        <v/>
      </c>
      <c r="M3856" s="4">
        <f t="shared" ref="M3856:M3919" si="127">IF(ISNUMBER(J3856),J3856,IF(ISNUMBER(K3856),K3856,IF(ISBLANK(L3856),"",L3856)))</f>
        <v>19.664850000000001</v>
      </c>
    </row>
    <row r="3857" spans="1:13" ht="30.6" x14ac:dyDescent="0.25">
      <c r="A3857" s="2" t="s">
        <v>205</v>
      </c>
      <c r="B3857" s="2" t="s">
        <v>172</v>
      </c>
      <c r="C3857" s="3">
        <v>58.317369999999997</v>
      </c>
      <c r="D3857" s="3">
        <v>55.464669999999998</v>
      </c>
      <c r="E3857" s="3">
        <v>52.694499999999998</v>
      </c>
      <c r="F3857" s="3">
        <v>66.712639999999993</v>
      </c>
      <c r="G3857" s="3"/>
      <c r="H3857" s="3"/>
      <c r="I3857" s="3"/>
      <c r="J3857" s="3">
        <f t="shared" si="126"/>
        <v>66.712639999999993</v>
      </c>
      <c r="K3857" s="3"/>
      <c r="L3857" s="3" t="str">
        <f t="array" ref="L3857">(IF(ISERROR(INDEX(Table34[Out-of-school youth (%) - upper secondary],MATCH(MAX(IF(Table34[Country]=B3857,Table34[Year],0)),IF(Table34[Country]=B3857,Table34[Year],"")))),"",INDEX(Table34[Out-of-school youth (%) - upper secondary],MATCH(MAX(IF(Table34[Country]=B3857,Table34[Year],0)),IF(Table34[Country]=B3857,Table34[Year],"")))*100))</f>
        <v/>
      </c>
      <c r="M3857" s="3">
        <f t="shared" si="127"/>
        <v>66.712639999999993</v>
      </c>
    </row>
    <row r="3858" spans="1:13" ht="30.6" x14ac:dyDescent="0.25">
      <c r="A3858" s="2" t="s">
        <v>205</v>
      </c>
      <c r="B3858" s="2" t="s">
        <v>173</v>
      </c>
      <c r="C3858" s="4">
        <v>51.827680000000001</v>
      </c>
      <c r="D3858" s="4">
        <v>48.414619999999999</v>
      </c>
      <c r="E3858" s="4"/>
      <c r="F3858" s="4"/>
      <c r="G3858" s="4"/>
      <c r="H3858" s="4"/>
      <c r="I3858" s="4"/>
      <c r="J3858" s="4">
        <f t="shared" si="126"/>
        <v>48.414619999999999</v>
      </c>
      <c r="K3858" s="4"/>
      <c r="L3858" s="4">
        <f t="array" ref="L3858">(IF(ISERROR(INDEX(Table34[Out-of-school youth (%) - upper secondary],MATCH(MAX(IF(Table34[Country]=B3858,Table34[Year],0)),IF(Table34[Country]=B3858,Table34[Year],"")))),"",INDEX(Table34[Out-of-school youth (%) - upper secondary],MATCH(MAX(IF(Table34[Country]=B3858,Table34[Year],0)),IF(Table34[Country]=B3858,Table34[Year],"")))*100))</f>
        <v>48.511629999999997</v>
      </c>
      <c r="M3858" s="4">
        <f t="shared" si="127"/>
        <v>48.414619999999999</v>
      </c>
    </row>
    <row r="3859" spans="1:13" ht="30.6" x14ac:dyDescent="0.25">
      <c r="A3859" s="2" t="s">
        <v>205</v>
      </c>
      <c r="B3859" s="2" t="s">
        <v>174</v>
      </c>
      <c r="C3859" s="3"/>
      <c r="D3859" s="3"/>
      <c r="E3859" s="3"/>
      <c r="F3859" s="3"/>
      <c r="G3859" s="3">
        <v>8.7730200000000007</v>
      </c>
      <c r="H3859" s="3">
        <v>15.14969</v>
      </c>
      <c r="I3859" s="3"/>
      <c r="J3859" s="3">
        <f t="shared" si="126"/>
        <v>15.14969</v>
      </c>
      <c r="K3859" s="3"/>
      <c r="L3859" s="3" t="str">
        <f t="array" ref="L3859">(IF(ISERROR(INDEX(Table34[Out-of-school youth (%) - upper secondary],MATCH(MAX(IF(Table34[Country]=B3859,Table34[Year],0)),IF(Table34[Country]=B3859,Table34[Year],"")))),"",INDEX(Table34[Out-of-school youth (%) - upper secondary],MATCH(MAX(IF(Table34[Country]=B3859,Table34[Year],0)),IF(Table34[Country]=B3859,Table34[Year],"")))*100))</f>
        <v/>
      </c>
      <c r="M3859" s="3">
        <f t="shared" si="127"/>
        <v>15.14969</v>
      </c>
    </row>
    <row r="3860" spans="1:13" ht="20.399999999999999" x14ac:dyDescent="0.25">
      <c r="A3860" s="2" t="s">
        <v>218</v>
      </c>
      <c r="B3860" s="2" t="s">
        <v>187</v>
      </c>
      <c r="C3860" s="4">
        <v>17.527059999999999</v>
      </c>
      <c r="D3860" s="4">
        <v>17.2654</v>
      </c>
      <c r="E3860" s="4">
        <v>18.308250000000001</v>
      </c>
      <c r="F3860" s="4">
        <v>18.437519999999999</v>
      </c>
      <c r="G3860" s="4">
        <v>17.388200000000001</v>
      </c>
      <c r="H3860" s="4"/>
      <c r="I3860" s="4"/>
      <c r="J3860" s="4">
        <f t="shared" si="126"/>
        <v>17.388200000000001</v>
      </c>
      <c r="K3860" s="4"/>
      <c r="L3860" s="4"/>
      <c r="M3860" s="4">
        <f t="shared" si="127"/>
        <v>17.388200000000001</v>
      </c>
    </row>
    <row r="3861" spans="1:13" ht="30.6" x14ac:dyDescent="0.25">
      <c r="A3861" s="2" t="s">
        <v>205</v>
      </c>
      <c r="B3861" s="2" t="s">
        <v>176</v>
      </c>
      <c r="C3861" s="3">
        <v>31.917750000000002</v>
      </c>
      <c r="D3861" s="3">
        <v>29.027069999999998</v>
      </c>
      <c r="E3861" s="3">
        <v>27.740369999999999</v>
      </c>
      <c r="F3861" s="3">
        <v>28.388069999999999</v>
      </c>
      <c r="G3861" s="3">
        <v>26.133310000000002</v>
      </c>
      <c r="H3861" s="3">
        <v>22.276520000000001</v>
      </c>
      <c r="I3861" s="3"/>
      <c r="J3861" s="3">
        <f t="shared" si="126"/>
        <v>22.276520000000001</v>
      </c>
      <c r="K3861" s="3"/>
      <c r="L3861" s="3" t="str">
        <f t="array" ref="L3861">(IF(ISERROR(INDEX(Table34[Out-of-school youth (%) - upper secondary],MATCH(MAX(IF(Table34[Country]=B3861,Table34[Year],0)),IF(Table34[Country]=B3861,Table34[Year],"")))),"",INDEX(Table34[Out-of-school youth (%) - upper secondary],MATCH(MAX(IF(Table34[Country]=B3861,Table34[Year],0)),IF(Table34[Country]=B3861,Table34[Year],"")))*100))</f>
        <v/>
      </c>
      <c r="M3861" s="3">
        <f t="shared" si="127"/>
        <v>22.276520000000001</v>
      </c>
    </row>
    <row r="3862" spans="1:13" ht="30.6" x14ac:dyDescent="0.25">
      <c r="A3862" s="2" t="s">
        <v>205</v>
      </c>
      <c r="B3862" s="2" t="s">
        <v>177</v>
      </c>
      <c r="C3862" s="4"/>
      <c r="D3862" s="4"/>
      <c r="E3862" s="4"/>
      <c r="F3862" s="4"/>
      <c r="G3862" s="4"/>
      <c r="H3862" s="4"/>
      <c r="I3862" s="4"/>
      <c r="J3862" s="4" t="str">
        <f t="shared" si="126"/>
        <v/>
      </c>
      <c r="K3862" s="4"/>
      <c r="L3862" s="4">
        <f t="array" ref="L3862">(IF(ISERROR(INDEX(Table34[Out-of-school youth (%) - upper secondary],MATCH(MAX(IF(Table34[Country]=B3862,Table34[Year],0)),IF(Table34[Country]=B3862,Table34[Year],"")))),"",INDEX(Table34[Out-of-school youth (%) - upper secondary],MATCH(MAX(IF(Table34[Country]=B3862,Table34[Year],0)),IF(Table34[Country]=B3862,Table34[Year],"")))*100))</f>
        <v>44.875599999999999</v>
      </c>
      <c r="M3862" s="4">
        <f t="shared" si="127"/>
        <v>44.875599999999999</v>
      </c>
    </row>
    <row r="3863" spans="1:13" ht="30.6" x14ac:dyDescent="0.25">
      <c r="A3863" s="2" t="s">
        <v>205</v>
      </c>
      <c r="B3863" s="2" t="s">
        <v>178</v>
      </c>
      <c r="C3863" s="3"/>
      <c r="D3863" s="3"/>
      <c r="E3863" s="3">
        <v>29.492000000000001</v>
      </c>
      <c r="F3863" s="3">
        <v>28.254719999999999</v>
      </c>
      <c r="G3863" s="3">
        <v>51.50094</v>
      </c>
      <c r="H3863" s="3"/>
      <c r="I3863" s="3"/>
      <c r="J3863" s="3">
        <f t="shared" si="126"/>
        <v>51.50094</v>
      </c>
      <c r="K3863" s="3"/>
      <c r="L3863" s="3" t="str">
        <f t="array" ref="L3863">(IF(ISERROR(INDEX(Table34[Out-of-school youth (%) - upper secondary],MATCH(MAX(IF(Table34[Country]=B3863,Table34[Year],0)),IF(Table34[Country]=B3863,Table34[Year],"")))),"",INDEX(Table34[Out-of-school youth (%) - upper secondary],MATCH(MAX(IF(Table34[Country]=B3863,Table34[Year],0)),IF(Table34[Country]=B3863,Table34[Year],"")))*100))</f>
        <v/>
      </c>
      <c r="M3863" s="3">
        <f t="shared" si="127"/>
        <v>51.50094</v>
      </c>
    </row>
    <row r="3864" spans="1:13" ht="30.6" x14ac:dyDescent="0.25">
      <c r="A3864" s="2" t="s">
        <v>205</v>
      </c>
      <c r="B3864" s="2" t="s">
        <v>179</v>
      </c>
      <c r="C3864" s="4"/>
      <c r="D3864" s="4"/>
      <c r="E3864" s="4"/>
      <c r="F3864" s="4"/>
      <c r="G3864" s="4"/>
      <c r="H3864" s="4"/>
      <c r="I3864" s="4"/>
      <c r="J3864" s="4" t="str">
        <f t="shared" si="126"/>
        <v/>
      </c>
      <c r="K3864" s="4"/>
      <c r="L3864" s="4" t="str">
        <f t="array" ref="L3864">(IF(ISERROR(INDEX(Table34[Out-of-school youth (%) - upper secondary],MATCH(MAX(IF(Table34[Country]=B3864,Table34[Year],0)),IF(Table34[Country]=B3864,Table34[Year],"")))),"",INDEX(Table34[Out-of-school youth (%) - upper secondary],MATCH(MAX(IF(Table34[Country]=B3864,Table34[Year],0)),IF(Table34[Country]=B3864,Table34[Year],"")))*100))</f>
        <v/>
      </c>
      <c r="M3864" s="4" t="str">
        <f t="shared" si="127"/>
        <v/>
      </c>
    </row>
    <row r="3865" spans="1:13" ht="30.6" x14ac:dyDescent="0.25">
      <c r="A3865" s="2" t="s">
        <v>205</v>
      </c>
      <c r="B3865" s="2" t="s">
        <v>180</v>
      </c>
      <c r="C3865" s="3"/>
      <c r="D3865" s="3"/>
      <c r="E3865" s="3"/>
      <c r="F3865" s="3"/>
      <c r="G3865" s="3"/>
      <c r="H3865" s="3"/>
      <c r="I3865" s="3"/>
      <c r="J3865" s="3" t="str">
        <f t="shared" si="126"/>
        <v/>
      </c>
      <c r="K3865" s="3"/>
      <c r="L3865" s="3">
        <f t="array" ref="L3865">(IF(ISERROR(INDEX(Table34[Out-of-school youth (%) - upper secondary],MATCH(MAX(IF(Table34[Country]=B3865,Table34[Year],0)),IF(Table34[Country]=B3865,Table34[Year],"")))),"",INDEX(Table34[Out-of-school youth (%) - upper secondary],MATCH(MAX(IF(Table34[Country]=B3865,Table34[Year],0)),IF(Table34[Country]=B3865,Table34[Year],"")))*100))</f>
        <v>31.704799999999999</v>
      </c>
      <c r="M3865" s="3">
        <f t="shared" si="127"/>
        <v>31.704799999999999</v>
      </c>
    </row>
    <row r="3866" spans="1:13" ht="30.6" x14ac:dyDescent="0.25">
      <c r="A3866" s="2" t="s">
        <v>205</v>
      </c>
      <c r="B3866" s="2" t="s">
        <v>181</v>
      </c>
      <c r="C3866" s="4">
        <v>29.371870000000001</v>
      </c>
      <c r="D3866" s="4">
        <v>23.24532</v>
      </c>
      <c r="E3866" s="4">
        <v>27.0852</v>
      </c>
      <c r="F3866" s="4">
        <v>18.90577</v>
      </c>
      <c r="G3866" s="4">
        <v>15.446619999999999</v>
      </c>
      <c r="H3866" s="4"/>
      <c r="I3866" s="4"/>
      <c r="J3866" s="4">
        <f t="shared" si="126"/>
        <v>15.446619999999999</v>
      </c>
      <c r="K3866" s="4"/>
      <c r="L3866" s="4" t="str">
        <f t="array" ref="L3866">(IF(ISERROR(INDEX(Table34[Out-of-school youth (%) - upper secondary],MATCH(MAX(IF(Table34[Country]=B3866,Table34[Year],0)),IF(Table34[Country]=B3866,Table34[Year],"")))),"",INDEX(Table34[Out-of-school youth (%) - upper secondary],MATCH(MAX(IF(Table34[Country]=B3866,Table34[Year],0)),IF(Table34[Country]=B3866,Table34[Year],"")))*100))</f>
        <v/>
      </c>
      <c r="M3866" s="4">
        <f t="shared" si="127"/>
        <v>15.446619999999999</v>
      </c>
    </row>
    <row r="3867" spans="1:13" ht="30.6" x14ac:dyDescent="0.25">
      <c r="A3867" s="2" t="s">
        <v>205</v>
      </c>
      <c r="B3867" s="2" t="s">
        <v>182</v>
      </c>
      <c r="C3867" s="3"/>
      <c r="D3867" s="3"/>
      <c r="E3867" s="3"/>
      <c r="F3867" s="3"/>
      <c r="G3867" s="3"/>
      <c r="H3867" s="3"/>
      <c r="I3867" s="3"/>
      <c r="J3867" s="3" t="str">
        <f t="shared" si="126"/>
        <v/>
      </c>
      <c r="K3867" s="3"/>
      <c r="L3867" s="3" t="str">
        <f t="array" ref="L3867">(IF(ISERROR(INDEX(Table34[Out-of-school youth (%) - upper secondary],MATCH(MAX(IF(Table34[Country]=B3867,Table34[Year],0)),IF(Table34[Country]=B3867,Table34[Year],"")))),"",INDEX(Table34[Out-of-school youth (%) - upper secondary],MATCH(MAX(IF(Table34[Country]=B3867,Table34[Year],0)),IF(Table34[Country]=B3867,Table34[Year],"")))*100))</f>
        <v/>
      </c>
      <c r="M3867" s="3" t="str">
        <f t="shared" si="127"/>
        <v/>
      </c>
    </row>
    <row r="3868" spans="1:13" ht="30.6" x14ac:dyDescent="0.25">
      <c r="A3868" s="2" t="s">
        <v>205</v>
      </c>
      <c r="B3868" s="2" t="s">
        <v>183</v>
      </c>
      <c r="C3868" s="4"/>
      <c r="D3868" s="4"/>
      <c r="E3868" s="4"/>
      <c r="F3868" s="4"/>
      <c r="G3868" s="4">
        <v>40.863790000000002</v>
      </c>
      <c r="H3868" s="4">
        <v>53.666670000000003</v>
      </c>
      <c r="I3868" s="4"/>
      <c r="J3868" s="4">
        <f t="shared" si="126"/>
        <v>53.666670000000003</v>
      </c>
      <c r="K3868" s="4"/>
      <c r="L3868" s="4" t="str">
        <f t="array" ref="L3868">(IF(ISERROR(INDEX(Table34[Out-of-school youth (%) - upper secondary],MATCH(MAX(IF(Table34[Country]=B3868,Table34[Year],0)),IF(Table34[Country]=B3868,Table34[Year],"")))),"",INDEX(Table34[Out-of-school youth (%) - upper secondary],MATCH(MAX(IF(Table34[Country]=B3868,Table34[Year],0)),IF(Table34[Country]=B3868,Table34[Year],"")))*100))</f>
        <v/>
      </c>
      <c r="M3868" s="4">
        <f t="shared" si="127"/>
        <v>53.666670000000003</v>
      </c>
    </row>
    <row r="3869" spans="1:13" ht="30.6" x14ac:dyDescent="0.25">
      <c r="A3869" s="2" t="s">
        <v>205</v>
      </c>
      <c r="B3869" s="2" t="s">
        <v>184</v>
      </c>
      <c r="C3869" s="3"/>
      <c r="D3869" s="3"/>
      <c r="E3869" s="3"/>
      <c r="F3869" s="3"/>
      <c r="G3869" s="3"/>
      <c r="H3869" s="3"/>
      <c r="I3869" s="3"/>
      <c r="J3869" s="3" t="str">
        <f t="shared" si="126"/>
        <v/>
      </c>
      <c r="K3869" s="3"/>
      <c r="L3869" s="3">
        <f t="array" ref="L3869">(IF(ISERROR(INDEX(Table34[Out-of-school youth (%) - upper secondary],MATCH(MAX(IF(Table34[Country]=B3869,Table34[Year],0)),IF(Table34[Country]=B3869,Table34[Year],"")))),"",INDEX(Table34[Out-of-school youth (%) - upper secondary],MATCH(MAX(IF(Table34[Country]=B3869,Table34[Year],0)),IF(Table34[Country]=B3869,Table34[Year],"")))*100))</f>
        <v>69.658900000000003</v>
      </c>
      <c r="M3869" s="3">
        <f t="shared" si="127"/>
        <v>69.658900000000003</v>
      </c>
    </row>
    <row r="3870" spans="1:13" ht="30.6" x14ac:dyDescent="0.25">
      <c r="A3870" s="2" t="s">
        <v>205</v>
      </c>
      <c r="B3870" s="2" t="s">
        <v>185</v>
      </c>
      <c r="C3870" s="4">
        <v>4.3206800000000003</v>
      </c>
      <c r="D3870" s="4">
        <v>5.6554700000000002</v>
      </c>
      <c r="E3870" s="4">
        <v>3.3507400000000001</v>
      </c>
      <c r="F3870" s="4">
        <v>3.61334</v>
      </c>
      <c r="G3870" s="4">
        <v>4.6005200000000004</v>
      </c>
      <c r="H3870" s="4"/>
      <c r="I3870" s="4"/>
      <c r="J3870" s="4">
        <f t="shared" si="126"/>
        <v>4.6005200000000004</v>
      </c>
      <c r="K3870" s="4"/>
      <c r="L3870" s="4">
        <f t="array" ref="L3870">(IF(ISERROR(INDEX(Table34[Out-of-school youth (%) - upper secondary],MATCH(MAX(IF(Table34[Country]=B3870,Table34[Year],0)),IF(Table34[Country]=B3870,Table34[Year],"")))),"",INDEX(Table34[Out-of-school youth (%) - upper secondary],MATCH(MAX(IF(Table34[Country]=B3870,Table34[Year],0)),IF(Table34[Country]=B3870,Table34[Year],"")))*100))</f>
        <v>1.1786400000000001</v>
      </c>
      <c r="M3870" s="4">
        <f t="shared" si="127"/>
        <v>4.6005200000000004</v>
      </c>
    </row>
    <row r="3871" spans="1:13" ht="30.6" x14ac:dyDescent="0.25">
      <c r="A3871" s="2" t="s">
        <v>205</v>
      </c>
      <c r="B3871" s="2" t="s">
        <v>186</v>
      </c>
      <c r="C3871" s="3"/>
      <c r="D3871" s="3"/>
      <c r="E3871" s="3"/>
      <c r="F3871" s="3"/>
      <c r="G3871" s="3"/>
      <c r="H3871" s="3"/>
      <c r="I3871" s="3"/>
      <c r="J3871" s="3" t="str">
        <f t="shared" si="126"/>
        <v/>
      </c>
      <c r="K3871" s="3"/>
      <c r="L3871" s="3" t="str">
        <f t="array" ref="L3871">(IF(ISERROR(INDEX(Table34[Out-of-school youth (%) - upper secondary],MATCH(MAX(IF(Table34[Country]=B3871,Table34[Year],0)),IF(Table34[Country]=B3871,Table34[Year],"")))),"",INDEX(Table34[Out-of-school youth (%) - upper secondary],MATCH(MAX(IF(Table34[Country]=B3871,Table34[Year],0)),IF(Table34[Country]=B3871,Table34[Year],"")))*100))</f>
        <v/>
      </c>
      <c r="M3871" s="3" t="str">
        <f t="shared" si="127"/>
        <v/>
      </c>
    </row>
    <row r="3872" spans="1:13" ht="30.6" x14ac:dyDescent="0.25">
      <c r="A3872" s="2" t="s">
        <v>201</v>
      </c>
      <c r="B3872" s="2" t="s">
        <v>187</v>
      </c>
      <c r="C3872" s="4"/>
      <c r="D3872" s="4">
        <v>1.66883</v>
      </c>
      <c r="E3872" s="4">
        <v>5.23508</v>
      </c>
      <c r="F3872" s="4">
        <v>1.84398</v>
      </c>
      <c r="G3872" s="4">
        <v>1.4827399999999999</v>
      </c>
      <c r="H3872" s="4"/>
      <c r="I3872" s="4"/>
      <c r="J3872" s="4">
        <f t="shared" si="126"/>
        <v>1.4827399999999999</v>
      </c>
      <c r="K3872" s="4" t="str">
        <f t="array" ref="K3872">INDEX($J$3:$J$4464,MATCH(B3872&amp;"Rate of out-of-school adolescents of lower secondary school age, female (household survey data) (%)",$B$3:$B$4464&amp;$A$3:$A$4464,0))</f>
        <v/>
      </c>
      <c r="L3872" s="4" t="str">
        <f t="array" ref="L3872">(IF(ISBLANK(INDEX(Table34[Out-of-school adolescents (%) - lower secondary],MATCH(MAX(IF(Table34[Country]=B3872,Table34[Year],0)),IF(Table34[Country]=B3872,Table34[Year],"")))),"",INDEX(Table34[Out-of-school adolescents (%) - lower secondary],MATCH(MAX(IF(Table34[Country]=B3872,Table34[Year],0)),IF(Table34[Country]=B3872,Table34[Year],"")))*100))</f>
        <v/>
      </c>
      <c r="M3872" s="4">
        <f t="shared" si="127"/>
        <v>1.4827399999999999</v>
      </c>
    </row>
    <row r="3873" spans="1:13" ht="30.6" x14ac:dyDescent="0.25">
      <c r="A3873" s="2" t="s">
        <v>205</v>
      </c>
      <c r="B3873" s="2" t="s">
        <v>188</v>
      </c>
      <c r="C3873" s="3"/>
      <c r="D3873" s="3"/>
      <c r="E3873" s="3"/>
      <c r="F3873" s="3"/>
      <c r="G3873" s="3"/>
      <c r="H3873" s="3"/>
      <c r="I3873" s="3"/>
      <c r="J3873" s="3" t="str">
        <f t="shared" si="126"/>
        <v/>
      </c>
      <c r="K3873" s="3"/>
      <c r="L3873" s="3">
        <f t="array" ref="L3873">(IF(ISERROR(INDEX(Table34[Out-of-school youth (%) - upper secondary],MATCH(MAX(IF(Table34[Country]=B3873,Table34[Year],0)),IF(Table34[Country]=B3873,Table34[Year],"")))),"",INDEX(Table34[Out-of-school youth (%) - upper secondary],MATCH(MAX(IF(Table34[Country]=B3873,Table34[Year],0)),IF(Table34[Country]=B3873,Table34[Year],"")))*100))</f>
        <v>75.733859999999993</v>
      </c>
      <c r="M3873" s="3">
        <f t="shared" si="127"/>
        <v>75.733859999999993</v>
      </c>
    </row>
    <row r="3874" spans="1:13" ht="30.6" x14ac:dyDescent="0.25">
      <c r="A3874" s="2" t="s">
        <v>205</v>
      </c>
      <c r="B3874" s="2" t="s">
        <v>189</v>
      </c>
      <c r="C3874" s="4">
        <v>9.3699899999999996</v>
      </c>
      <c r="D3874" s="4">
        <v>7.9553200000000004</v>
      </c>
      <c r="E3874" s="4">
        <v>9.7502499999999994</v>
      </c>
      <c r="F3874" s="4">
        <v>9.2479200000000006</v>
      </c>
      <c r="G3874" s="4">
        <v>6.5242500000000003</v>
      </c>
      <c r="H3874" s="4"/>
      <c r="I3874" s="4"/>
      <c r="J3874" s="4">
        <f t="shared" si="126"/>
        <v>6.5242500000000003</v>
      </c>
      <c r="K3874" s="4"/>
      <c r="L3874" s="4">
        <f t="array" ref="L3874">(IF(ISERROR(INDEX(Table34[Out-of-school youth (%) - upper secondary],MATCH(MAX(IF(Table34[Country]=B3874,Table34[Year],0)),IF(Table34[Country]=B3874,Table34[Year],"")))),"",INDEX(Table34[Out-of-school youth (%) - upper secondary],MATCH(MAX(IF(Table34[Country]=B3874,Table34[Year],0)),IF(Table34[Country]=B3874,Table34[Year],"")))*100))</f>
        <v>5.6994199999999999</v>
      </c>
      <c r="M3874" s="4">
        <f t="shared" si="127"/>
        <v>6.5242500000000003</v>
      </c>
    </row>
    <row r="3875" spans="1:13" ht="30.6" x14ac:dyDescent="0.25">
      <c r="A3875" s="2" t="s">
        <v>205</v>
      </c>
      <c r="B3875" s="2" t="s">
        <v>190</v>
      </c>
      <c r="C3875" s="3">
        <v>4.9000500000000002</v>
      </c>
      <c r="D3875" s="3"/>
      <c r="E3875" s="3"/>
      <c r="F3875" s="3">
        <v>13.82898</v>
      </c>
      <c r="G3875" s="3">
        <v>13.802530000000001</v>
      </c>
      <c r="H3875" s="3"/>
      <c r="I3875" s="3"/>
      <c r="J3875" s="3">
        <f t="shared" si="126"/>
        <v>13.802530000000001</v>
      </c>
      <c r="K3875" s="3"/>
      <c r="L3875" s="3">
        <f t="array" ref="L3875">(IF(ISERROR(INDEX(Table34[Out-of-school youth (%) - upper secondary],MATCH(MAX(IF(Table34[Country]=B3875,Table34[Year],0)),IF(Table34[Country]=B3875,Table34[Year],"")))),"",INDEX(Table34[Out-of-school youth (%) - upper secondary],MATCH(MAX(IF(Table34[Country]=B3875,Table34[Year],0)),IF(Table34[Country]=B3875,Table34[Year],"")))*100))</f>
        <v>12.14911</v>
      </c>
      <c r="M3875" s="3">
        <f t="shared" si="127"/>
        <v>13.802530000000001</v>
      </c>
    </row>
    <row r="3876" spans="1:13" ht="30.6" x14ac:dyDescent="0.25">
      <c r="A3876" s="2" t="s">
        <v>205</v>
      </c>
      <c r="B3876" s="2" t="s">
        <v>191</v>
      </c>
      <c r="C3876" s="4"/>
      <c r="D3876" s="4"/>
      <c r="E3876" s="4">
        <v>10.84083</v>
      </c>
      <c r="F3876" s="4">
        <v>9.5980500000000006</v>
      </c>
      <c r="G3876" s="4">
        <v>12.435980000000001</v>
      </c>
      <c r="H3876" s="4">
        <v>11.788639999999999</v>
      </c>
      <c r="I3876" s="4">
        <v>12.99089</v>
      </c>
      <c r="J3876" s="4">
        <f t="shared" si="126"/>
        <v>12.99089</v>
      </c>
      <c r="K3876" s="4"/>
      <c r="L3876" s="4" t="str">
        <f t="array" ref="L3876">(IF(ISERROR(INDEX(Table34[Out-of-school youth (%) - upper secondary],MATCH(MAX(IF(Table34[Country]=B3876,Table34[Year],0)),IF(Table34[Country]=B3876,Table34[Year],"")))),"",INDEX(Table34[Out-of-school youth (%) - upper secondary],MATCH(MAX(IF(Table34[Country]=B3876,Table34[Year],0)),IF(Table34[Country]=B3876,Table34[Year],"")))*100))</f>
        <v/>
      </c>
      <c r="M3876" s="4">
        <f t="shared" si="127"/>
        <v>12.99089</v>
      </c>
    </row>
    <row r="3877" spans="1:13" ht="30.6" x14ac:dyDescent="0.25">
      <c r="A3877" s="2" t="s">
        <v>205</v>
      </c>
      <c r="B3877" s="2" t="s">
        <v>192</v>
      </c>
      <c r="C3877" s="3"/>
      <c r="D3877" s="3"/>
      <c r="E3877" s="3"/>
      <c r="F3877" s="3"/>
      <c r="G3877" s="3"/>
      <c r="H3877" s="3">
        <v>45.802140000000001</v>
      </c>
      <c r="I3877" s="3"/>
      <c r="J3877" s="3">
        <f t="shared" si="126"/>
        <v>45.802140000000001</v>
      </c>
      <c r="K3877" s="3"/>
      <c r="L3877" s="3" t="str">
        <f t="array" ref="L3877">(IF(ISERROR(INDEX(Table34[Out-of-school youth (%) - upper secondary],MATCH(MAX(IF(Table34[Country]=B3877,Table34[Year],0)),IF(Table34[Country]=B3877,Table34[Year],"")))),"",INDEX(Table34[Out-of-school youth (%) - upper secondary],MATCH(MAX(IF(Table34[Country]=B3877,Table34[Year],0)),IF(Table34[Country]=B3877,Table34[Year],"")))*100))</f>
        <v/>
      </c>
      <c r="M3877" s="3">
        <f t="shared" si="127"/>
        <v>45.802140000000001</v>
      </c>
    </row>
    <row r="3878" spans="1:13" ht="30.6" x14ac:dyDescent="0.25">
      <c r="A3878" s="2" t="s">
        <v>205</v>
      </c>
      <c r="B3878" s="2" t="s">
        <v>193</v>
      </c>
      <c r="C3878" s="4">
        <v>25.88664</v>
      </c>
      <c r="D3878" s="4">
        <v>22.80134</v>
      </c>
      <c r="E3878" s="4">
        <v>18.837330000000001</v>
      </c>
      <c r="F3878" s="4">
        <v>17.9541</v>
      </c>
      <c r="G3878" s="4">
        <v>24.040759999999999</v>
      </c>
      <c r="H3878" s="4">
        <v>27.549479999999999</v>
      </c>
      <c r="I3878" s="4"/>
      <c r="J3878" s="4">
        <f t="shared" si="126"/>
        <v>27.549479999999999</v>
      </c>
      <c r="K3878" s="4"/>
      <c r="L3878" s="4" t="str">
        <f t="array" ref="L3878">(IF(ISERROR(INDEX(Table34[Out-of-school youth (%) - upper secondary],MATCH(MAX(IF(Table34[Country]=B3878,Table34[Year],0)),IF(Table34[Country]=B3878,Table34[Year],"")))),"",INDEX(Table34[Out-of-school youth (%) - upper secondary],MATCH(MAX(IF(Table34[Country]=B3878,Table34[Year],0)),IF(Table34[Country]=B3878,Table34[Year],"")))*100))</f>
        <v/>
      </c>
      <c r="M3878" s="4">
        <f t="shared" si="127"/>
        <v>27.549479999999999</v>
      </c>
    </row>
    <row r="3879" spans="1:13" ht="30.6" x14ac:dyDescent="0.25">
      <c r="A3879" s="2" t="s">
        <v>205</v>
      </c>
      <c r="B3879" s="2" t="s">
        <v>194</v>
      </c>
      <c r="C3879" s="3"/>
      <c r="D3879" s="3"/>
      <c r="E3879" s="3"/>
      <c r="F3879" s="3"/>
      <c r="G3879" s="3"/>
      <c r="H3879" s="3"/>
      <c r="I3879" s="3"/>
      <c r="J3879" s="3" t="str">
        <f t="shared" si="126"/>
        <v/>
      </c>
      <c r="K3879" s="3"/>
      <c r="L3879" s="3">
        <f t="array" ref="L3879">(IF(ISERROR(INDEX(Table34[Out-of-school youth (%) - upper secondary],MATCH(MAX(IF(Table34[Country]=B3879,Table34[Year],0)),IF(Table34[Country]=B3879,Table34[Year],"")))),"",INDEX(Table34[Out-of-school youth (%) - upper secondary],MATCH(MAX(IF(Table34[Country]=B3879,Table34[Year],0)),IF(Table34[Country]=B3879,Table34[Year],"")))*100))</f>
        <v>31.394169999999999</v>
      </c>
      <c r="M3879" s="3">
        <f t="shared" si="127"/>
        <v>31.394169999999999</v>
      </c>
    </row>
    <row r="3880" spans="1:13" ht="30.6" x14ac:dyDescent="0.25">
      <c r="A3880" s="2" t="s">
        <v>205</v>
      </c>
      <c r="B3880" s="2" t="s">
        <v>195</v>
      </c>
      <c r="C3880" s="4">
        <v>71.875649999999993</v>
      </c>
      <c r="D3880" s="4"/>
      <c r="E3880" s="4">
        <v>67.849140000000006</v>
      </c>
      <c r="F3880" s="4"/>
      <c r="G3880" s="4"/>
      <c r="H3880" s="4"/>
      <c r="I3880" s="4"/>
      <c r="J3880" s="4">
        <f t="shared" si="126"/>
        <v>67.849140000000006</v>
      </c>
      <c r="K3880" s="4"/>
      <c r="L3880" s="4">
        <f t="array" ref="L3880">(IF(ISERROR(INDEX(Table34[Out-of-school youth (%) - upper secondary],MATCH(MAX(IF(Table34[Country]=B3880,Table34[Year],0)),IF(Table34[Country]=B3880,Table34[Year],"")))),"",INDEX(Table34[Out-of-school youth (%) - upper secondary],MATCH(MAX(IF(Table34[Country]=B3880,Table34[Year],0)),IF(Table34[Country]=B3880,Table34[Year],"")))*100))</f>
        <v>55.653500000000001</v>
      </c>
      <c r="M3880" s="4">
        <f t="shared" si="127"/>
        <v>67.849140000000006</v>
      </c>
    </row>
    <row r="3881" spans="1:13" ht="30.6" x14ac:dyDescent="0.25">
      <c r="A3881" s="2" t="s">
        <v>205</v>
      </c>
      <c r="B3881" s="2" t="s">
        <v>196</v>
      </c>
      <c r="C3881" s="3"/>
      <c r="D3881" s="3"/>
      <c r="E3881" s="3"/>
      <c r="F3881" s="3"/>
      <c r="G3881" s="3"/>
      <c r="H3881" s="3"/>
      <c r="I3881" s="3"/>
      <c r="J3881" s="3" t="str">
        <f t="shared" si="126"/>
        <v/>
      </c>
      <c r="K3881" s="3"/>
      <c r="L3881" s="3">
        <f t="array" ref="L3881">(IF(ISERROR(INDEX(Table34[Out-of-school youth (%) - upper secondary],MATCH(MAX(IF(Table34[Country]=B3881,Table34[Year],0)),IF(Table34[Country]=B3881,Table34[Year],"")))),"",INDEX(Table34[Out-of-school youth (%) - upper secondary],MATCH(MAX(IF(Table34[Country]=B3881,Table34[Year],0)),IF(Table34[Country]=B3881,Table34[Year],"")))*100))</f>
        <v>43.483420000000002</v>
      </c>
      <c r="M3881" s="3">
        <f t="shared" si="127"/>
        <v>43.483420000000002</v>
      </c>
    </row>
    <row r="3882" spans="1:13" ht="30.6" x14ac:dyDescent="0.25">
      <c r="A3882" s="2" t="s">
        <v>205</v>
      </c>
      <c r="B3882" s="2" t="s">
        <v>197</v>
      </c>
      <c r="C3882" s="4"/>
      <c r="D3882" s="4"/>
      <c r="E3882" s="4">
        <v>55.719740000000002</v>
      </c>
      <c r="F3882" s="4">
        <v>54.693570000000001</v>
      </c>
      <c r="G3882" s="4"/>
      <c r="H3882" s="4"/>
      <c r="I3882" s="4"/>
      <c r="J3882" s="4">
        <f t="shared" si="126"/>
        <v>54.693570000000001</v>
      </c>
      <c r="K3882" s="4"/>
      <c r="L3882" s="4">
        <f t="array" ref="L3882">(IF(ISERROR(INDEX(Table34[Out-of-school youth (%) - upper secondary],MATCH(MAX(IF(Table34[Country]=B3882,Table34[Year],0)),IF(Table34[Country]=B3882,Table34[Year],"")))),"",INDEX(Table34[Out-of-school youth (%) - upper secondary],MATCH(MAX(IF(Table34[Country]=B3882,Table34[Year],0)),IF(Table34[Country]=B3882,Table34[Year],"")))*100))</f>
        <v>0.24253</v>
      </c>
      <c r="M3882" s="4">
        <f t="shared" si="127"/>
        <v>54.693570000000001</v>
      </c>
    </row>
    <row r="3883" spans="1:13" ht="30.6" x14ac:dyDescent="0.25">
      <c r="A3883" s="2" t="s">
        <v>206</v>
      </c>
      <c r="B3883" s="2" t="s">
        <v>4</v>
      </c>
      <c r="C3883" s="3"/>
      <c r="D3883" s="3"/>
      <c r="E3883" s="3"/>
      <c r="F3883" s="3"/>
      <c r="G3883" s="3">
        <v>38.630249999999997</v>
      </c>
      <c r="H3883" s="3">
        <v>40.684939999999997</v>
      </c>
      <c r="I3883" s="3"/>
      <c r="J3883" s="3">
        <f t="shared" si="126"/>
        <v>40.684939999999997</v>
      </c>
      <c r="K3883" s="3"/>
      <c r="L3883" s="3">
        <f t="array" ref="L3883">IF(ISERROR(INDEX(Table45[[#All],[Out-of-school youth (%) - upper secondary]],MATCH(MAX(IF(Table45[[#All],[Country]]=B3883,Table45[[#All],[Year]],0)),IF(Table45[[#All],[Country]]=B3883,Table45[[#All],[Year]],"")))),"",INDEX(Table45[[#All],[Out-of-school youth (%) - upper secondary]],MATCH(MAX(IF(Table45[[#All],[Country]]=B3883,Table45[[#All],[Year]],0)),IF(Table45[[#All],[Country]]=B3883,Table45[[#All],[Year]],"")))*100)</f>
        <v>54.093049999999998</v>
      </c>
      <c r="M3883" s="3">
        <f t="shared" si="127"/>
        <v>40.684939999999997</v>
      </c>
    </row>
    <row r="3884" spans="1:13" ht="30.6" x14ac:dyDescent="0.25">
      <c r="A3884" s="2" t="s">
        <v>206</v>
      </c>
      <c r="B3884" s="2" t="s">
        <v>5</v>
      </c>
      <c r="C3884" s="4"/>
      <c r="D3884" s="4"/>
      <c r="E3884" s="4"/>
      <c r="F3884" s="4">
        <v>20.033349999999999</v>
      </c>
      <c r="G3884" s="4">
        <v>17.728179999999998</v>
      </c>
      <c r="H3884" s="4">
        <v>19.142700000000001</v>
      </c>
      <c r="I3884" s="4"/>
      <c r="J3884" s="4">
        <f t="shared" si="126"/>
        <v>19.142700000000001</v>
      </c>
      <c r="K3884" s="4"/>
      <c r="L3884" s="4" t="str">
        <f t="array" ref="L3884">IF(ISERROR(INDEX(Table45[[#All],[Out-of-school youth (%) - upper secondary]],MATCH(MAX(IF(Table45[[#All],[Country]]=B3884,Table45[[#All],[Year]],0)),IF(Table45[[#All],[Country]]=B3884,Table45[[#All],[Year]],"")))),"",INDEX(Table45[[#All],[Out-of-school youth (%) - upper secondary]],MATCH(MAX(IF(Table45[[#All],[Country]]=B3884,Table45[[#All],[Year]],0)),IF(Table45[[#All],[Country]]=B3884,Table45[[#All],[Year]],"")))*100)</f>
        <v/>
      </c>
      <c r="M3884" s="4">
        <f t="shared" si="127"/>
        <v>19.142700000000001</v>
      </c>
    </row>
    <row r="3885" spans="1:13" ht="30.6" x14ac:dyDescent="0.25">
      <c r="A3885" s="2" t="s">
        <v>206</v>
      </c>
      <c r="B3885" s="2" t="s">
        <v>6</v>
      </c>
      <c r="C3885" s="3"/>
      <c r="D3885" s="3"/>
      <c r="E3885" s="3"/>
      <c r="F3885" s="3"/>
      <c r="G3885" s="3"/>
      <c r="H3885" s="3"/>
      <c r="I3885" s="3"/>
      <c r="J3885" s="3" t="str">
        <f t="shared" si="126"/>
        <v/>
      </c>
      <c r="K3885" s="3"/>
      <c r="L3885" s="3" t="str">
        <f t="array" ref="L3885">IF(ISERROR(INDEX(Table45[[#All],[Out-of-school youth (%) - upper secondary]],MATCH(MAX(IF(Table45[[#All],[Country]]=B3885,Table45[[#All],[Year]],0)),IF(Table45[[#All],[Country]]=B3885,Table45[[#All],[Year]],"")))),"",INDEX(Table45[[#All],[Out-of-school youth (%) - upper secondary]],MATCH(MAX(IF(Table45[[#All],[Country]]=B3885,Table45[[#All],[Year]],0)),IF(Table45[[#All],[Country]]=B3885,Table45[[#All],[Year]],"")))*100)</f>
        <v/>
      </c>
      <c r="M3885" s="3" t="str">
        <f t="shared" si="127"/>
        <v/>
      </c>
    </row>
    <row r="3886" spans="1:13" ht="30.6" x14ac:dyDescent="0.25">
      <c r="A3886" s="2" t="s">
        <v>206</v>
      </c>
      <c r="B3886" s="2" t="s">
        <v>7</v>
      </c>
      <c r="C3886" s="4"/>
      <c r="D3886" s="4"/>
      <c r="E3886" s="4"/>
      <c r="F3886" s="4"/>
      <c r="G3886" s="4"/>
      <c r="H3886" s="4"/>
      <c r="I3886" s="4"/>
      <c r="J3886" s="4" t="str">
        <f t="shared" si="126"/>
        <v/>
      </c>
      <c r="K3886" s="4"/>
      <c r="L3886" s="4" t="str">
        <f t="array" ref="L3886">IF(ISERROR(INDEX(Table45[[#All],[Out-of-school youth (%) - upper secondary]],MATCH(MAX(IF(Table45[[#All],[Country]]=B3886,Table45[[#All],[Year]],0)),IF(Table45[[#All],[Country]]=B3886,Table45[[#All],[Year]],"")))),"",INDEX(Table45[[#All],[Out-of-school youth (%) - upper secondary]],MATCH(MAX(IF(Table45[[#All],[Country]]=B3886,Table45[[#All],[Year]],0)),IF(Table45[[#All],[Country]]=B3886,Table45[[#All],[Year]],"")))*100)</f>
        <v/>
      </c>
      <c r="M3886" s="4" t="str">
        <f t="shared" si="127"/>
        <v/>
      </c>
    </row>
    <row r="3887" spans="1:13" ht="30.6" x14ac:dyDescent="0.25">
      <c r="A3887" s="2" t="s">
        <v>206</v>
      </c>
      <c r="B3887" s="2" t="s">
        <v>8</v>
      </c>
      <c r="C3887" s="3">
        <v>77.056709999999995</v>
      </c>
      <c r="D3887" s="3"/>
      <c r="E3887" s="3"/>
      <c r="F3887" s="3"/>
      <c r="G3887" s="3"/>
      <c r="H3887" s="3"/>
      <c r="I3887" s="3"/>
      <c r="J3887" s="3">
        <f t="shared" si="126"/>
        <v>77.056709999999995</v>
      </c>
      <c r="K3887" s="3"/>
      <c r="L3887" s="3" t="str">
        <f t="array" ref="L3887">IF(ISERROR(INDEX(Table45[[#All],[Out-of-school youth (%) - upper secondary]],MATCH(MAX(IF(Table45[[#All],[Country]]=B3887,Table45[[#All],[Year]],0)),IF(Table45[[#All],[Country]]=B3887,Table45[[#All],[Year]],"")))),"",INDEX(Table45[[#All],[Out-of-school youth (%) - upper secondary]],MATCH(MAX(IF(Table45[[#All],[Country]]=B3887,Table45[[#All],[Year]],0)),IF(Table45[[#All],[Country]]=B3887,Table45[[#All],[Year]],"")))*100)</f>
        <v/>
      </c>
      <c r="M3887" s="3">
        <f t="shared" si="127"/>
        <v>77.056709999999995</v>
      </c>
    </row>
    <row r="3888" spans="1:13" ht="30.6" x14ac:dyDescent="0.25">
      <c r="A3888" s="2" t="s">
        <v>206</v>
      </c>
      <c r="B3888" s="2" t="s">
        <v>9</v>
      </c>
      <c r="C3888" s="4"/>
      <c r="D3888" s="4"/>
      <c r="E3888" s="4"/>
      <c r="F3888" s="4"/>
      <c r="G3888" s="4">
        <v>13.41615</v>
      </c>
      <c r="H3888" s="4">
        <v>21.104900000000001</v>
      </c>
      <c r="I3888" s="4"/>
      <c r="J3888" s="4">
        <f t="shared" si="126"/>
        <v>21.104900000000001</v>
      </c>
      <c r="K3888" s="4"/>
      <c r="L3888" s="4" t="str">
        <f t="array" ref="L3888">IF(ISERROR(INDEX(Table45[[#All],[Out-of-school youth (%) - upper secondary]],MATCH(MAX(IF(Table45[[#All],[Country]]=B3888,Table45[[#All],[Year]],0)),IF(Table45[[#All],[Country]]=B3888,Table45[[#All],[Year]],"")))),"",INDEX(Table45[[#All],[Out-of-school youth (%) - upper secondary]],MATCH(MAX(IF(Table45[[#All],[Country]]=B3888,Table45[[#All],[Year]],0)),IF(Table45[[#All],[Country]]=B3888,Table45[[#All],[Year]],"")))*100)</f>
        <v/>
      </c>
      <c r="M3888" s="4">
        <f t="shared" si="127"/>
        <v>21.104900000000001</v>
      </c>
    </row>
    <row r="3889" spans="1:13" ht="30.6" x14ac:dyDescent="0.25">
      <c r="A3889" s="2" t="s">
        <v>206</v>
      </c>
      <c r="B3889" s="2" t="s">
        <v>10</v>
      </c>
      <c r="C3889" s="3">
        <v>20.362279999999998</v>
      </c>
      <c r="D3889" s="3">
        <v>18.56251</v>
      </c>
      <c r="E3889" s="3">
        <v>16.940940000000001</v>
      </c>
      <c r="F3889" s="3">
        <v>16.25508</v>
      </c>
      <c r="G3889" s="3">
        <v>16.38993</v>
      </c>
      <c r="H3889" s="3"/>
      <c r="I3889" s="3"/>
      <c r="J3889" s="3">
        <f t="shared" si="126"/>
        <v>16.38993</v>
      </c>
      <c r="K3889" s="3"/>
      <c r="L3889" s="3">
        <f t="array" ref="L3889">IF(ISERROR(INDEX(Table45[[#All],[Out-of-school youth (%) - upper secondary]],MATCH(MAX(IF(Table45[[#All],[Country]]=B3889,Table45[[#All],[Year]],0)),IF(Table45[[#All],[Country]]=B3889,Table45[[#All],[Year]],"")))),"",INDEX(Table45[[#All],[Out-of-school youth (%) - upper secondary]],MATCH(MAX(IF(Table45[[#All],[Country]]=B3889,Table45[[#All],[Year]],0)),IF(Table45[[#All],[Country]]=B3889,Table45[[#All],[Year]],"")))*100)</f>
        <v>16.059200000000001</v>
      </c>
      <c r="M3889" s="3">
        <f t="shared" si="127"/>
        <v>16.38993</v>
      </c>
    </row>
    <row r="3890" spans="1:13" ht="30.6" x14ac:dyDescent="0.25">
      <c r="A3890" s="2" t="s">
        <v>206</v>
      </c>
      <c r="B3890" s="2" t="s">
        <v>11</v>
      </c>
      <c r="C3890" s="4"/>
      <c r="D3890" s="4"/>
      <c r="E3890" s="4"/>
      <c r="F3890" s="4"/>
      <c r="G3890" s="4"/>
      <c r="H3890" s="4"/>
      <c r="I3890" s="4"/>
      <c r="J3890" s="4" t="str">
        <f t="shared" si="126"/>
        <v/>
      </c>
      <c r="K3890" s="4"/>
      <c r="L3890" s="4">
        <f t="array" ref="L3890">IF(ISERROR(INDEX(Table45[[#All],[Out-of-school youth (%) - upper secondary]],MATCH(MAX(IF(Table45[[#All],[Country]]=B3890,Table45[[#All],[Year]],0)),IF(Table45[[#All],[Country]]=B3890,Table45[[#All],[Year]],"")))),"",INDEX(Table45[[#All],[Out-of-school youth (%) - upper secondary]],MATCH(MAX(IF(Table45[[#All],[Country]]=B3890,Table45[[#All],[Year]],0)),IF(Table45[[#All],[Country]]=B3890,Table45[[#All],[Year]],"")))*100)</f>
        <v>14.06118</v>
      </c>
      <c r="M3890" s="4">
        <f t="shared" si="127"/>
        <v>14.06118</v>
      </c>
    </row>
    <row r="3891" spans="1:13" ht="30.6" x14ac:dyDescent="0.25">
      <c r="A3891" s="2" t="s">
        <v>206</v>
      </c>
      <c r="B3891" s="2" t="s">
        <v>12</v>
      </c>
      <c r="C3891" s="3">
        <v>12.563319999999999</v>
      </c>
      <c r="D3891" s="3">
        <v>10.862880000000001</v>
      </c>
      <c r="E3891" s="3">
        <v>12.053699999999999</v>
      </c>
      <c r="F3891" s="3">
        <v>10.812569999999999</v>
      </c>
      <c r="G3891" s="3">
        <v>8.9733199999999993</v>
      </c>
      <c r="H3891" s="3"/>
      <c r="I3891" s="3"/>
      <c r="J3891" s="3">
        <f t="shared" si="126"/>
        <v>8.9733199999999993</v>
      </c>
      <c r="K3891" s="3"/>
      <c r="L3891" s="3">
        <f t="array" ref="L3891">IF(ISERROR(INDEX(Table45[[#All],[Out-of-school youth (%) - upper secondary]],MATCH(MAX(IF(Table45[[#All],[Country]]=B3891,Table45[[#All],[Year]],0)),IF(Table45[[#All],[Country]]=B3891,Table45[[#All],[Year]],"")))),"",INDEX(Table45[[#All],[Out-of-school youth (%) - upper secondary]],MATCH(MAX(IF(Table45[[#All],[Country]]=B3891,Table45[[#All],[Year]],0)),IF(Table45[[#All],[Country]]=B3891,Table45[[#All],[Year]],"")))*100)</f>
        <v>8.5498599999999989</v>
      </c>
      <c r="M3891" s="3">
        <f t="shared" si="127"/>
        <v>8.9733199999999993</v>
      </c>
    </row>
    <row r="3892" spans="1:13" ht="30.6" x14ac:dyDescent="0.25">
      <c r="A3892" s="2" t="s">
        <v>206</v>
      </c>
      <c r="B3892" s="2" t="s">
        <v>13</v>
      </c>
      <c r="C3892" s="4"/>
      <c r="D3892" s="4"/>
      <c r="E3892" s="4"/>
      <c r="F3892" s="4"/>
      <c r="G3892" s="4"/>
      <c r="H3892" s="4"/>
      <c r="I3892" s="4"/>
      <c r="J3892" s="4" t="str">
        <f t="shared" si="126"/>
        <v/>
      </c>
      <c r="K3892" s="4"/>
      <c r="L3892" s="4" t="str">
        <f t="array" ref="L3892">IF(ISBLANK(INDEX(Table45[[#All],[Out-of-school youth (%) - upper secondary]],MATCH(MAX(IF(Table45[[#All],[Country]]=B3892,Table45[[#All],[Year]],0)),IF(Table45[[#All],[Country]]=B3892,Table45[[#All],[Year]],"")))),"",INDEX(Table45[[#All],[Out-of-school youth (%) - upper secondary]],MATCH(MAX(IF(Table45[[#All],[Country]]=B3892,Table45[[#All],[Year]],0)),IF(Table45[[#All],[Country]]=B3892,Table45[[#All],[Year]],"")))*100)</f>
        <v/>
      </c>
      <c r="M3892" s="4" t="str">
        <f t="shared" si="127"/>
        <v/>
      </c>
    </row>
    <row r="3893" spans="1:13" ht="30.6" x14ac:dyDescent="0.25">
      <c r="A3893" s="2" t="s">
        <v>206</v>
      </c>
      <c r="B3893" s="2" t="s">
        <v>14</v>
      </c>
      <c r="C3893" s="3"/>
      <c r="D3893" s="3"/>
      <c r="E3893" s="3"/>
      <c r="F3893" s="3"/>
      <c r="G3893" s="3"/>
      <c r="H3893" s="3"/>
      <c r="I3893" s="3"/>
      <c r="J3893" s="3" t="str">
        <f t="shared" si="126"/>
        <v/>
      </c>
      <c r="K3893" s="3"/>
      <c r="L3893" s="3" t="str">
        <f t="array" ref="L3893">IF(ISERROR(INDEX(Table45[[#All],[Out-of-school youth (%) - upper secondary]],MATCH(MAX(IF(Table45[[#All],[Country]]=B3893,Table45[[#All],[Year]],0)),IF(Table45[[#All],[Country]]=B3893,Table45[[#All],[Year]],"")))),"",INDEX(Table45[[#All],[Out-of-school youth (%) - upper secondary]],MATCH(MAX(IF(Table45[[#All],[Country]]=B3893,Table45[[#All],[Year]],0)),IF(Table45[[#All],[Country]]=B3893,Table45[[#All],[Year]],"")))*100)</f>
        <v/>
      </c>
      <c r="M3893" s="3" t="str">
        <f t="shared" si="127"/>
        <v/>
      </c>
    </row>
    <row r="3894" spans="1:13" ht="30.6" x14ac:dyDescent="0.25">
      <c r="A3894" s="2" t="s">
        <v>206</v>
      </c>
      <c r="B3894" s="2" t="s">
        <v>15</v>
      </c>
      <c r="C3894" s="4">
        <v>10.00104</v>
      </c>
      <c r="D3894" s="4"/>
      <c r="E3894" s="4"/>
      <c r="F3894" s="4"/>
      <c r="G3894" s="4"/>
      <c r="H3894" s="4"/>
      <c r="I3894" s="4"/>
      <c r="J3894" s="4">
        <f t="shared" si="126"/>
        <v>10.00104</v>
      </c>
      <c r="K3894" s="4"/>
      <c r="L3894" s="4" t="str">
        <f t="array" ref="L3894">IF(ISERROR(INDEX(Table45[[#All],[Out-of-school youth (%) - upper secondary]],MATCH(MAX(IF(Table45[[#All],[Country]]=B3894,Table45[[#All],[Year]],0)),IF(Table45[[#All],[Country]]=B3894,Table45[[#All],[Year]],"")))),"",INDEX(Table45[[#All],[Out-of-school youth (%) - upper secondary]],MATCH(MAX(IF(Table45[[#All],[Country]]=B3894,Table45[[#All],[Year]],0)),IF(Table45[[#All],[Country]]=B3894,Table45[[#All],[Year]],"")))*100)</f>
        <v/>
      </c>
      <c r="M3894" s="4">
        <f t="shared" si="127"/>
        <v>10.00104</v>
      </c>
    </row>
    <row r="3895" spans="1:13" ht="30.6" x14ac:dyDescent="0.25">
      <c r="A3895" s="2" t="s">
        <v>206</v>
      </c>
      <c r="B3895" s="2" t="s">
        <v>16</v>
      </c>
      <c r="C3895" s="3"/>
      <c r="D3895" s="3">
        <v>6.9996</v>
      </c>
      <c r="E3895" s="3">
        <v>16.607980000000001</v>
      </c>
      <c r="F3895" s="3">
        <v>19.392969999999998</v>
      </c>
      <c r="G3895" s="3">
        <v>15.92981</v>
      </c>
      <c r="H3895" s="3">
        <v>10.45337</v>
      </c>
      <c r="I3895" s="3"/>
      <c r="J3895" s="3">
        <f t="shared" si="126"/>
        <v>10.45337</v>
      </c>
      <c r="K3895" s="3"/>
      <c r="L3895" s="3" t="str">
        <f t="array" ref="L3895">IF(ISERROR(INDEX(Table45[[#All],[Out-of-school youth (%) - upper secondary]],MATCH(MAX(IF(Table45[[#All],[Country]]=B3895,Table45[[#All],[Year]],0)),IF(Table45[[#All],[Country]]=B3895,Table45[[#All],[Year]],"")))),"",INDEX(Table45[[#All],[Out-of-school youth (%) - upper secondary]],MATCH(MAX(IF(Table45[[#All],[Country]]=B3895,Table45[[#All],[Year]],0)),IF(Table45[[#All],[Country]]=B3895,Table45[[#All],[Year]],"")))*100)</f>
        <v/>
      </c>
      <c r="M3895" s="3">
        <f t="shared" si="127"/>
        <v>10.45337</v>
      </c>
    </row>
    <row r="3896" spans="1:13" ht="30.6" x14ac:dyDescent="0.25">
      <c r="A3896" s="2" t="s">
        <v>206</v>
      </c>
      <c r="B3896" s="2" t="s">
        <v>17</v>
      </c>
      <c r="C3896" s="4">
        <v>60.563560000000003</v>
      </c>
      <c r="D3896" s="4">
        <v>62.965260000000001</v>
      </c>
      <c r="E3896" s="4"/>
      <c r="F3896" s="4">
        <v>58.119700000000002</v>
      </c>
      <c r="G3896" s="4"/>
      <c r="H3896" s="4">
        <v>55.50488</v>
      </c>
      <c r="I3896" s="4"/>
      <c r="J3896" s="4">
        <f t="shared" si="126"/>
        <v>55.50488</v>
      </c>
      <c r="K3896" s="4"/>
      <c r="L3896" s="4">
        <f t="array" ref="L3896">IF(ISERROR(INDEX(Table45[[#All],[Out-of-school youth (%) - upper secondary]],MATCH(MAX(IF(Table45[[#All],[Country]]=B3896,Table45[[#All],[Year]],0)),IF(Table45[[#All],[Country]]=B3896,Table45[[#All],[Year]],"")))),"",INDEX(Table45[[#All],[Out-of-school youth (%) - upper secondary]],MATCH(MAX(IF(Table45[[#All],[Country]]=B3896,Table45[[#All],[Year]],0)),IF(Table45[[#All],[Country]]=B3896,Table45[[#All],[Year]],"")))*100)</f>
        <v>44.442360000000001</v>
      </c>
      <c r="M3896" s="4">
        <f t="shared" si="127"/>
        <v>55.50488</v>
      </c>
    </row>
    <row r="3897" spans="1:13" ht="30.6" x14ac:dyDescent="0.25">
      <c r="A3897" s="2" t="s">
        <v>206</v>
      </c>
      <c r="B3897" s="2" t="s">
        <v>18</v>
      </c>
      <c r="C3897" s="3">
        <v>7.3873899999999999</v>
      </c>
      <c r="D3897" s="3">
        <v>4.1482999999999999</v>
      </c>
      <c r="E3897" s="3"/>
      <c r="F3897" s="3"/>
      <c r="G3897" s="3"/>
      <c r="H3897" s="3"/>
      <c r="I3897" s="3"/>
      <c r="J3897" s="3">
        <f t="shared" si="126"/>
        <v>4.1482999999999999</v>
      </c>
      <c r="K3897" s="3"/>
      <c r="L3897" s="3">
        <f t="array" ref="L3897">IF(ISERROR(INDEX(Table45[[#All],[Out-of-school youth (%) - upper secondary]],MATCH(MAX(IF(Table45[[#All],[Country]]=B3897,Table45[[#All],[Year]],0)),IF(Table45[[#All],[Country]]=B3897,Table45[[#All],[Year]],"")))),"",INDEX(Table45[[#All],[Out-of-school youth (%) - upper secondary]],MATCH(MAX(IF(Table45[[#All],[Country]]=B3897,Table45[[#All],[Year]],0)),IF(Table45[[#All],[Country]]=B3897,Table45[[#All],[Year]],"")))*100)</f>
        <v>4.2871899999999998</v>
      </c>
      <c r="M3897" s="3">
        <f t="shared" si="127"/>
        <v>4.1482999999999999</v>
      </c>
    </row>
    <row r="3898" spans="1:13" ht="30.6" x14ac:dyDescent="0.25">
      <c r="A3898" s="2" t="s">
        <v>206</v>
      </c>
      <c r="B3898" s="2" t="s">
        <v>19</v>
      </c>
      <c r="C3898" s="4">
        <v>1.9712099999999999</v>
      </c>
      <c r="D3898" s="4">
        <v>4.2657299999999996</v>
      </c>
      <c r="E3898" s="4">
        <v>5.93398</v>
      </c>
      <c r="F3898" s="4">
        <v>8.5615799999999993</v>
      </c>
      <c r="G3898" s="4">
        <v>3.3601800000000002</v>
      </c>
      <c r="H3898" s="4"/>
      <c r="I3898" s="4"/>
      <c r="J3898" s="4">
        <f t="shared" si="126"/>
        <v>3.3601800000000002</v>
      </c>
      <c r="K3898" s="4"/>
      <c r="L3898" s="4">
        <f t="array" ref="L3898">IF(ISERROR(INDEX(Table45[[#All],[Out-of-school youth (%) - upper secondary]],MATCH(MAX(IF(Table45[[#All],[Country]]=B3898,Table45[[#All],[Year]],0)),IF(Table45[[#All],[Country]]=B3898,Table45[[#All],[Year]],"")))),"",INDEX(Table45[[#All],[Out-of-school youth (%) - upper secondary]],MATCH(MAX(IF(Table45[[#All],[Country]]=B3898,Table45[[#All],[Year]],0)),IF(Table45[[#All],[Country]]=B3898,Table45[[#All],[Year]],"")))*100)</f>
        <v>2.4923299999999999</v>
      </c>
      <c r="M3898" s="4">
        <f t="shared" si="127"/>
        <v>3.3601800000000002</v>
      </c>
    </row>
    <row r="3899" spans="1:13" ht="30.6" x14ac:dyDescent="0.25">
      <c r="A3899" s="2" t="s">
        <v>206</v>
      </c>
      <c r="B3899" s="2" t="s">
        <v>20</v>
      </c>
      <c r="C3899" s="3"/>
      <c r="D3899" s="3"/>
      <c r="E3899" s="3"/>
      <c r="F3899" s="3">
        <v>1.3774200000000001</v>
      </c>
      <c r="G3899" s="3">
        <v>1.06677</v>
      </c>
      <c r="H3899" s="3">
        <v>0.48098999999999997</v>
      </c>
      <c r="I3899" s="3"/>
      <c r="J3899" s="3">
        <f t="shared" si="126"/>
        <v>0.48098999999999997</v>
      </c>
      <c r="K3899" s="3"/>
      <c r="L3899" s="3" t="str">
        <f t="array" ref="L3899">IF(ISBLANK(INDEX(Table45[[#All],[Out-of-school youth (%) - upper secondary]],MATCH(MAX(IF(Table45[[#All],[Country]]=B3899,Table45[[#All],[Year]],0)),IF(Table45[[#All],[Country]]=B3899,Table45[[#All],[Year]],"")))),"",INDEX(Table45[[#All],[Out-of-school youth (%) - upper secondary]],MATCH(MAX(IF(Table45[[#All],[Country]]=B3899,Table45[[#All],[Year]],0)),IF(Table45[[#All],[Country]]=B3899,Table45[[#All],[Year]],"")))*100)</f>
        <v/>
      </c>
      <c r="M3899" s="3">
        <f t="shared" si="127"/>
        <v>0.48098999999999997</v>
      </c>
    </row>
    <row r="3900" spans="1:13" ht="30.6" x14ac:dyDescent="0.25">
      <c r="A3900" s="2" t="s">
        <v>206</v>
      </c>
      <c r="B3900" s="2" t="s">
        <v>21</v>
      </c>
      <c r="C3900" s="4">
        <v>47.351849999999999</v>
      </c>
      <c r="D3900" s="4">
        <v>43.511769999999999</v>
      </c>
      <c r="E3900" s="4">
        <v>43.187100000000001</v>
      </c>
      <c r="F3900" s="4">
        <v>43.180599999999998</v>
      </c>
      <c r="G3900" s="4">
        <v>45.224609999999998</v>
      </c>
      <c r="H3900" s="4">
        <v>39.477789999999999</v>
      </c>
      <c r="I3900" s="4"/>
      <c r="J3900" s="4">
        <f t="shared" si="126"/>
        <v>39.477789999999999</v>
      </c>
      <c r="K3900" s="4"/>
      <c r="L3900" s="4">
        <f t="array" ref="L3900">IF(ISERROR(INDEX(Table45[[#All],[Out-of-school youth (%) - upper secondary]],MATCH(MAX(IF(Table45[[#All],[Country]]=B3900,Table45[[#All],[Year]],0)),IF(Table45[[#All],[Country]]=B3900,Table45[[#All],[Year]],"")))),"",INDEX(Table45[[#All],[Out-of-school youth (%) - upper secondary]],MATCH(MAX(IF(Table45[[#All],[Country]]=B3900,Table45[[#All],[Year]],0)),IF(Table45[[#All],[Country]]=B3900,Table45[[#All],[Year]],"")))*100)</f>
        <v>41.815689999999996</v>
      </c>
      <c r="M3900" s="4">
        <f t="shared" si="127"/>
        <v>39.477789999999999</v>
      </c>
    </row>
    <row r="3901" spans="1:13" ht="30.6" x14ac:dyDescent="0.25">
      <c r="A3901" s="2" t="s">
        <v>206</v>
      </c>
      <c r="B3901" s="2" t="s">
        <v>22</v>
      </c>
      <c r="C3901" s="3"/>
      <c r="D3901" s="3"/>
      <c r="E3901" s="3"/>
      <c r="F3901" s="3">
        <v>49.379359999999998</v>
      </c>
      <c r="G3901" s="3"/>
      <c r="H3901" s="3">
        <v>48.015790000000003</v>
      </c>
      <c r="I3901" s="3"/>
      <c r="J3901" s="3">
        <f t="shared" si="126"/>
        <v>48.015790000000003</v>
      </c>
      <c r="K3901" s="3"/>
      <c r="L3901" s="3">
        <f t="array" ref="L3901">IF(ISERROR(INDEX(Table45[[#All],[Out-of-school youth (%) - upper secondary]],MATCH(MAX(IF(Table45[[#All],[Country]]=B3901,Table45[[#All],[Year]],0)),IF(Table45[[#All],[Country]]=B3901,Table45[[#All],[Year]],"")))),"",INDEX(Table45[[#All],[Out-of-school youth (%) - upper secondary]],MATCH(MAX(IF(Table45[[#All],[Country]]=B3901,Table45[[#All],[Year]],0)),IF(Table45[[#All],[Country]]=B3901,Table45[[#All],[Year]],"")))*100)</f>
        <v>35.597929999999998</v>
      </c>
      <c r="M3901" s="3">
        <f t="shared" si="127"/>
        <v>48.015790000000003</v>
      </c>
    </row>
    <row r="3902" spans="1:13" ht="30.6" x14ac:dyDescent="0.25">
      <c r="A3902" s="2" t="s">
        <v>206</v>
      </c>
      <c r="B3902" s="2" t="s">
        <v>23</v>
      </c>
      <c r="C3902" s="4">
        <v>37.145069999999997</v>
      </c>
      <c r="D3902" s="4">
        <v>36.7438</v>
      </c>
      <c r="E3902" s="4">
        <v>36.565130000000003</v>
      </c>
      <c r="F3902" s="4">
        <v>38.608379999999997</v>
      </c>
      <c r="G3902" s="4">
        <v>37.004669999999997</v>
      </c>
      <c r="H3902" s="4"/>
      <c r="I3902" s="4"/>
      <c r="J3902" s="4">
        <f t="shared" si="126"/>
        <v>37.004669999999997</v>
      </c>
      <c r="K3902" s="4"/>
      <c r="L3902" s="4">
        <f t="array" ref="L3902">IF(ISERROR(INDEX(Table45[[#All],[Out-of-school youth (%) - upper secondary]],MATCH(MAX(IF(Table45[[#All],[Country]]=B3902,Table45[[#All],[Year]],0)),IF(Table45[[#All],[Country]]=B3902,Table45[[#All],[Year]],"")))),"",INDEX(Table45[[#All],[Out-of-school youth (%) - upper secondary]],MATCH(MAX(IF(Table45[[#All],[Country]]=B3902,Table45[[#All],[Year]],0)),IF(Table45[[#All],[Country]]=B3902,Table45[[#All],[Year]],"")))*100)</f>
        <v>37.218040000000002</v>
      </c>
      <c r="M3902" s="4">
        <f t="shared" si="127"/>
        <v>37.004669999999997</v>
      </c>
    </row>
    <row r="3903" spans="1:13" ht="30.6" x14ac:dyDescent="0.25">
      <c r="A3903" s="2" t="s">
        <v>206</v>
      </c>
      <c r="B3903" s="2" t="s">
        <v>24</v>
      </c>
      <c r="C3903" s="3">
        <v>23.147819999999999</v>
      </c>
      <c r="D3903" s="3">
        <v>24.260629999999999</v>
      </c>
      <c r="E3903" s="3">
        <v>20.841100000000001</v>
      </c>
      <c r="F3903" s="3">
        <v>19.19087</v>
      </c>
      <c r="G3903" s="3">
        <v>17.537739999999999</v>
      </c>
      <c r="H3903" s="3">
        <v>16.03219</v>
      </c>
      <c r="I3903" s="3"/>
      <c r="J3903" s="3">
        <f t="shared" si="126"/>
        <v>16.03219</v>
      </c>
      <c r="K3903" s="3"/>
      <c r="L3903" s="3" t="str">
        <f t="array" ref="L3903">IF(ISERROR(INDEX(Table45[[#All],[Out-of-school youth (%) - upper secondary]],MATCH(MAX(IF(Table45[[#All],[Country]]=B3903,Table45[[#All],[Year]],0)),IF(Table45[[#All],[Country]]=B3903,Table45[[#All],[Year]],"")))),"",INDEX(Table45[[#All],[Out-of-school youth (%) - upper secondary]],MATCH(MAX(IF(Table45[[#All],[Country]]=B3903,Table45[[#All],[Year]],0)),IF(Table45[[#All],[Country]]=B3903,Table45[[#All],[Year]],"")))*100)</f>
        <v/>
      </c>
      <c r="M3903" s="3">
        <f t="shared" si="127"/>
        <v>16.03219</v>
      </c>
    </row>
    <row r="3904" spans="1:13" ht="30.6" x14ac:dyDescent="0.25">
      <c r="A3904" s="2" t="s">
        <v>206</v>
      </c>
      <c r="B3904" s="2" t="s">
        <v>25</v>
      </c>
      <c r="C3904" s="4"/>
      <c r="D3904" s="4"/>
      <c r="E3904" s="4"/>
      <c r="F3904" s="4"/>
      <c r="G3904" s="4"/>
      <c r="H3904" s="4"/>
      <c r="I3904" s="4"/>
      <c r="J3904" s="4" t="str">
        <f t="shared" si="126"/>
        <v/>
      </c>
      <c r="K3904" s="4"/>
      <c r="L3904" s="4">
        <f t="array" ref="L3904">IF(ISERROR(INDEX(Table45[[#All],[Out-of-school youth (%) - upper secondary]],MATCH(MAX(IF(Table45[[#All],[Country]]=B3904,Table45[[#All],[Year]],0)),IF(Table45[[#All],[Country]]=B3904,Table45[[#All],[Year]],"")))),"",INDEX(Table45[[#All],[Out-of-school youth (%) - upper secondary]],MATCH(MAX(IF(Table45[[#All],[Country]]=B3904,Table45[[#All],[Year]],0)),IF(Table45[[#All],[Country]]=B3904,Table45[[#All],[Year]],"")))*100)</f>
        <v>4.0828199999999999</v>
      </c>
      <c r="M3904" s="4">
        <f t="shared" si="127"/>
        <v>4.0828199999999999</v>
      </c>
    </row>
    <row r="3905" spans="1:13" ht="30.6" x14ac:dyDescent="0.25">
      <c r="A3905" s="2" t="s">
        <v>206</v>
      </c>
      <c r="B3905" s="2" t="s">
        <v>26</v>
      </c>
      <c r="C3905" s="3"/>
      <c r="D3905" s="3"/>
      <c r="E3905" s="3"/>
      <c r="F3905" s="3"/>
      <c r="G3905" s="3"/>
      <c r="H3905" s="3"/>
      <c r="I3905" s="3"/>
      <c r="J3905" s="3" t="str">
        <f t="shared" si="126"/>
        <v/>
      </c>
      <c r="K3905" s="3"/>
      <c r="L3905" s="3" t="str">
        <f t="array" ref="L3905">IF(ISERROR(INDEX(Table45[[#All],[Out-of-school youth (%) - upper secondary]],MATCH(MAX(IF(Table45[[#All],[Country]]=B3905,Table45[[#All],[Year]],0)),IF(Table45[[#All],[Country]]=B3905,Table45[[#All],[Year]],"")))),"",INDEX(Table45[[#All],[Out-of-school youth (%) - upper secondary]],MATCH(MAX(IF(Table45[[#All],[Country]]=B3905,Table45[[#All],[Year]],0)),IF(Table45[[#All],[Country]]=B3905,Table45[[#All],[Year]],"")))*100)</f>
        <v/>
      </c>
      <c r="M3905" s="3" t="str">
        <f t="shared" si="127"/>
        <v/>
      </c>
    </row>
    <row r="3906" spans="1:13" ht="30.6" x14ac:dyDescent="0.25">
      <c r="A3906" s="2" t="s">
        <v>206</v>
      </c>
      <c r="B3906" s="2" t="s">
        <v>27</v>
      </c>
      <c r="C3906" s="4"/>
      <c r="D3906" s="4">
        <v>17.82226</v>
      </c>
      <c r="E3906" s="4">
        <v>16.280149999999999</v>
      </c>
      <c r="F3906" s="4">
        <v>16.207090000000001</v>
      </c>
      <c r="G3906" s="4">
        <v>16.119869999999999</v>
      </c>
      <c r="H3906" s="4">
        <v>15.641629999999999</v>
      </c>
      <c r="I3906" s="4"/>
      <c r="J3906" s="4">
        <f t="shared" si="126"/>
        <v>15.641629999999999</v>
      </c>
      <c r="K3906" s="4"/>
      <c r="L3906" s="4">
        <f t="array" ref="L3906">IF(ISERROR(INDEX(Table45[[#All],[Out-of-school youth (%) - upper secondary]],MATCH(MAX(IF(Table45[[#All],[Country]]=B3906,Table45[[#All],[Year]],0)),IF(Table45[[#All],[Country]]=B3906,Table45[[#All],[Year]],"")))),"",INDEX(Table45[[#All],[Out-of-school youth (%) - upper secondary]],MATCH(MAX(IF(Table45[[#All],[Country]]=B3906,Table45[[#All],[Year]],0)),IF(Table45[[#All],[Country]]=B3906,Table45[[#All],[Year]],"")))*100)</f>
        <v>16.390889999999999</v>
      </c>
      <c r="M3906" s="4">
        <f t="shared" si="127"/>
        <v>15.641629999999999</v>
      </c>
    </row>
    <row r="3907" spans="1:13" ht="30.6" x14ac:dyDescent="0.25">
      <c r="A3907" s="2" t="s">
        <v>206</v>
      </c>
      <c r="B3907" s="2" t="s">
        <v>28</v>
      </c>
      <c r="C3907" s="3">
        <v>8.5685500000000001</v>
      </c>
      <c r="D3907" s="3">
        <v>8.2107700000000001</v>
      </c>
      <c r="E3907" s="3">
        <v>8.0482300000000002</v>
      </c>
      <c r="F3907" s="3">
        <v>10.77106</v>
      </c>
      <c r="G3907" s="3">
        <v>14.993790000000001</v>
      </c>
      <c r="H3907" s="3">
        <v>21.378229999999999</v>
      </c>
      <c r="I3907" s="3"/>
      <c r="J3907" s="3">
        <f t="shared" si="126"/>
        <v>21.378229999999999</v>
      </c>
      <c r="K3907" s="3"/>
      <c r="L3907" s="3" t="str">
        <f t="array" ref="L3907">IF(ISERROR(INDEX(Table45[[#All],[Out-of-school youth (%) - upper secondary]],MATCH(MAX(IF(Table45[[#All],[Country]]=B3907,Table45[[#All],[Year]],0)),IF(Table45[[#All],[Country]]=B3907,Table45[[#All],[Year]],"")))),"",INDEX(Table45[[#All],[Out-of-school youth (%) - upper secondary]],MATCH(MAX(IF(Table45[[#All],[Country]]=B3907,Table45[[#All],[Year]],0)),IF(Table45[[#All],[Country]]=B3907,Table45[[#All],[Year]],"")))*100)</f>
        <v/>
      </c>
      <c r="M3907" s="3">
        <f t="shared" si="127"/>
        <v>21.378229999999999</v>
      </c>
    </row>
    <row r="3908" spans="1:13" ht="30.6" x14ac:dyDescent="0.25">
      <c r="A3908" s="2" t="s">
        <v>206</v>
      </c>
      <c r="B3908" s="2" t="s">
        <v>29</v>
      </c>
      <c r="C3908" s="4">
        <v>14.27792</v>
      </c>
      <c r="D3908" s="4">
        <v>13.778879999999999</v>
      </c>
      <c r="E3908" s="4">
        <v>14.70753</v>
      </c>
      <c r="F3908" s="4">
        <v>16.38213</v>
      </c>
      <c r="G3908" s="4">
        <v>16.400020000000001</v>
      </c>
      <c r="H3908" s="4">
        <v>14.329370000000001</v>
      </c>
      <c r="I3908" s="4"/>
      <c r="J3908" s="4">
        <f t="shared" si="126"/>
        <v>14.329370000000001</v>
      </c>
      <c r="K3908" s="4"/>
      <c r="L3908" s="4" t="str">
        <f t="array" ref="L3908">IF(ISBLANK(INDEX(Table45[[#All],[Out-of-school youth (%) - upper secondary]],MATCH(MAX(IF(Table45[[#All],[Country]]=B3908,Table45[[#All],[Year]],0)),IF(Table45[[#All],[Country]]=B3908,Table45[[#All],[Year]],"")))),"",INDEX(Table45[[#All],[Out-of-school youth (%) - upper secondary]],MATCH(MAX(IF(Table45[[#All],[Country]]=B3908,Table45[[#All],[Year]],0)),IF(Table45[[#All],[Country]]=B3908,Table45[[#All],[Year]],"")))*100)</f>
        <v/>
      </c>
      <c r="M3908" s="4">
        <f t="shared" si="127"/>
        <v>14.329370000000001</v>
      </c>
    </row>
    <row r="3909" spans="1:13" ht="30.6" x14ac:dyDescent="0.25">
      <c r="A3909" s="2" t="s">
        <v>206</v>
      </c>
      <c r="B3909" s="2" t="s">
        <v>30</v>
      </c>
      <c r="C3909" s="3">
        <v>78.469290000000001</v>
      </c>
      <c r="D3909" s="3">
        <v>78.05171</v>
      </c>
      <c r="E3909" s="3">
        <v>76.932479999999998</v>
      </c>
      <c r="F3909" s="3">
        <v>75.463459999999998</v>
      </c>
      <c r="G3909" s="3"/>
      <c r="H3909" s="3">
        <v>71.498099999999994</v>
      </c>
      <c r="I3909" s="3"/>
      <c r="J3909" s="3">
        <f t="shared" si="126"/>
        <v>71.498099999999994</v>
      </c>
      <c r="K3909" s="3"/>
      <c r="L3909" s="3">
        <f t="array" ref="L3909">IF(ISERROR(INDEX(Table45[[#All],[Out-of-school youth (%) - upper secondary]],MATCH(MAX(IF(Table45[[#All],[Country]]=B3909,Table45[[#All],[Year]],0)),IF(Table45[[#All],[Country]]=B3909,Table45[[#All],[Year]],"")))),"",INDEX(Table45[[#All],[Out-of-school youth (%) - upper secondary]],MATCH(MAX(IF(Table45[[#All],[Country]]=B3909,Table45[[#All],[Year]],0)),IF(Table45[[#All],[Country]]=B3909,Table45[[#All],[Year]],"")))*100)</f>
        <v>70.051090000000002</v>
      </c>
      <c r="M3909" s="3">
        <f t="shared" si="127"/>
        <v>71.498099999999994</v>
      </c>
    </row>
    <row r="3910" spans="1:13" ht="30.6" x14ac:dyDescent="0.25">
      <c r="A3910" s="2" t="s">
        <v>206</v>
      </c>
      <c r="B3910" s="2" t="s">
        <v>31</v>
      </c>
      <c r="C3910" s="4">
        <v>69.006789999999995</v>
      </c>
      <c r="D3910" s="4"/>
      <c r="E3910" s="4"/>
      <c r="F3910" s="4">
        <v>63.492759999999997</v>
      </c>
      <c r="G3910" s="4">
        <v>63.561210000000003</v>
      </c>
      <c r="H3910" s="4">
        <v>62.087009999999999</v>
      </c>
      <c r="I3910" s="4"/>
      <c r="J3910" s="4">
        <f t="shared" si="126"/>
        <v>62.087009999999999</v>
      </c>
      <c r="K3910" s="4"/>
      <c r="L3910" s="4">
        <f t="array" ref="L3910">IF(ISERROR(INDEX(Table45[[#All],[Out-of-school youth (%) - upper secondary]],MATCH(MAX(IF(Table45[[#All],[Country]]=B3910,Table45[[#All],[Year]],0)),IF(Table45[[#All],[Country]]=B3910,Table45[[#All],[Year]],"")))),"",INDEX(Table45[[#All],[Out-of-school youth (%) - upper secondary]],MATCH(MAX(IF(Table45[[#All],[Country]]=B3910,Table45[[#All],[Year]],0)),IF(Table45[[#All],[Country]]=B3910,Table45[[#All],[Year]],"")))*100)</f>
        <v>40.50902</v>
      </c>
      <c r="M3910" s="4">
        <f t="shared" si="127"/>
        <v>62.087009999999999</v>
      </c>
    </row>
    <row r="3911" spans="1:13" ht="30.6" x14ac:dyDescent="0.25">
      <c r="A3911" s="2" t="s">
        <v>206</v>
      </c>
      <c r="B3911" s="2" t="s">
        <v>32</v>
      </c>
      <c r="C3911" s="3"/>
      <c r="D3911" s="3"/>
      <c r="E3911" s="3"/>
      <c r="F3911" s="3"/>
      <c r="G3911" s="3"/>
      <c r="H3911" s="3"/>
      <c r="I3911" s="3"/>
      <c r="J3911" s="3" t="str">
        <f t="shared" si="126"/>
        <v/>
      </c>
      <c r="K3911" s="3"/>
      <c r="L3911" s="3">
        <f t="array" ref="L3911">IF(ISERROR(INDEX(Table45[[#All],[Out-of-school youth (%) - upper secondary]],MATCH(MAX(IF(Table45[[#All],[Country]]=B3911,Table45[[#All],[Year]],0)),IF(Table45[[#All],[Country]]=B3911,Table45[[#All],[Year]],"")))),"",INDEX(Table45[[#All],[Out-of-school youth (%) - upper secondary]],MATCH(MAX(IF(Table45[[#All],[Country]]=B3911,Table45[[#All],[Year]],0)),IF(Table45[[#All],[Country]]=B3911,Table45[[#All],[Year]],"")))*100)</f>
        <v>52.328220000000002</v>
      </c>
      <c r="M3911" s="3">
        <f t="shared" si="127"/>
        <v>52.328220000000002</v>
      </c>
    </row>
    <row r="3912" spans="1:13" ht="30.6" x14ac:dyDescent="0.25">
      <c r="A3912" s="2" t="s">
        <v>206</v>
      </c>
      <c r="B3912" s="2" t="s">
        <v>33</v>
      </c>
      <c r="C3912" s="4"/>
      <c r="D3912" s="4"/>
      <c r="E3912" s="4">
        <v>56.891970000000001</v>
      </c>
      <c r="F3912" s="4"/>
      <c r="G3912" s="4">
        <v>52.123379999999997</v>
      </c>
      <c r="H3912" s="4">
        <v>50.799700000000001</v>
      </c>
      <c r="I3912" s="4"/>
      <c r="J3912" s="4">
        <f t="shared" si="126"/>
        <v>50.799700000000001</v>
      </c>
      <c r="K3912" s="4"/>
      <c r="L3912" s="4">
        <f t="array" ref="L3912">IF(ISERROR(INDEX(Table45[[#All],[Out-of-school youth (%) - upper secondary]],MATCH(MAX(IF(Table45[[#All],[Country]]=B3912,Table45[[#All],[Year]],0)),IF(Table45[[#All],[Country]]=B3912,Table45[[#All],[Year]],"")))),"",INDEX(Table45[[#All],[Out-of-school youth (%) - upper secondary]],MATCH(MAX(IF(Table45[[#All],[Country]]=B3912,Table45[[#All],[Year]],0)),IF(Table45[[#All],[Country]]=B3912,Table45[[#All],[Year]],"")))*100)</f>
        <v>33.105020000000003</v>
      </c>
      <c r="M3912" s="4">
        <f t="shared" si="127"/>
        <v>50.799700000000001</v>
      </c>
    </row>
    <row r="3913" spans="1:13" ht="30.6" x14ac:dyDescent="0.25">
      <c r="A3913" s="2" t="s">
        <v>206</v>
      </c>
      <c r="B3913" s="2" t="s">
        <v>34</v>
      </c>
      <c r="C3913" s="3"/>
      <c r="D3913" s="3"/>
      <c r="E3913" s="3"/>
      <c r="F3913" s="3"/>
      <c r="G3913" s="3"/>
      <c r="H3913" s="3"/>
      <c r="I3913" s="3"/>
      <c r="J3913" s="3" t="str">
        <f t="shared" si="126"/>
        <v/>
      </c>
      <c r="K3913" s="3"/>
      <c r="L3913" s="3">
        <f t="array" ref="L3913">IF(ISERROR(INDEX(Table45[[#All],[Out-of-school youth (%) - upper secondary]],MATCH(MAX(IF(Table45[[#All],[Country]]=B3913,Table45[[#All],[Year]],0)),IF(Table45[[#All],[Country]]=B3913,Table45[[#All],[Year]],"")))),"",INDEX(Table45[[#All],[Out-of-school youth (%) - upper secondary]],MATCH(MAX(IF(Table45[[#All],[Country]]=B3913,Table45[[#All],[Year]],0)),IF(Table45[[#All],[Country]]=B3913,Table45[[#All],[Year]],"")))*100)</f>
        <v>2.1221700000000001</v>
      </c>
      <c r="M3913" s="3">
        <f t="shared" si="127"/>
        <v>2.1221700000000001</v>
      </c>
    </row>
    <row r="3914" spans="1:13" ht="30.6" x14ac:dyDescent="0.25">
      <c r="A3914" s="2" t="s">
        <v>206</v>
      </c>
      <c r="B3914" s="2" t="s">
        <v>35</v>
      </c>
      <c r="C3914" s="4"/>
      <c r="D3914" s="4"/>
      <c r="E3914" s="4">
        <v>32.899529999999999</v>
      </c>
      <c r="F3914" s="4">
        <v>33.321579999999997</v>
      </c>
      <c r="G3914" s="4">
        <v>33.874429999999997</v>
      </c>
      <c r="H3914" s="4">
        <v>33.430430000000001</v>
      </c>
      <c r="I3914" s="4"/>
      <c r="J3914" s="4">
        <f t="shared" si="126"/>
        <v>33.430430000000001</v>
      </c>
      <c r="K3914" s="4"/>
      <c r="L3914" s="4" t="str">
        <f t="array" ref="L3914">IF(ISERROR(INDEX(Table45[[#All],[Out-of-school youth (%) - upper secondary]],MATCH(MAX(IF(Table45[[#All],[Country]]=B3914,Table45[[#All],[Year]],0)),IF(Table45[[#All],[Country]]=B3914,Table45[[#All],[Year]],"")))),"",INDEX(Table45[[#All],[Out-of-school youth (%) - upper secondary]],MATCH(MAX(IF(Table45[[#All],[Country]]=B3914,Table45[[#All],[Year]],0)),IF(Table45[[#All],[Country]]=B3914,Table45[[#All],[Year]],"")))*100)</f>
        <v/>
      </c>
      <c r="M3914" s="4">
        <f t="shared" si="127"/>
        <v>33.430430000000001</v>
      </c>
    </row>
    <row r="3915" spans="1:13" ht="30.6" x14ac:dyDescent="0.25">
      <c r="A3915" s="2" t="s">
        <v>206</v>
      </c>
      <c r="B3915" s="2" t="s">
        <v>36</v>
      </c>
      <c r="C3915" s="3"/>
      <c r="D3915" s="3">
        <v>78.764099999999999</v>
      </c>
      <c r="E3915" s="3">
        <v>78.843720000000005</v>
      </c>
      <c r="F3915" s="3"/>
      <c r="G3915" s="3"/>
      <c r="H3915" s="3"/>
      <c r="I3915" s="3"/>
      <c r="J3915" s="3">
        <f t="shared" si="126"/>
        <v>78.843720000000005</v>
      </c>
      <c r="K3915" s="3"/>
      <c r="L3915" s="3">
        <f t="array" ref="L3915">IF(ISERROR(INDEX(Table45[[#All],[Out-of-school youth (%) - upper secondary]],MATCH(MAX(IF(Table45[[#All],[Country]]=B3915,Table45[[#All],[Year]],0)),IF(Table45[[#All],[Country]]=B3915,Table45[[#All],[Year]],"")))),"",INDEX(Table45[[#All],[Out-of-school youth (%) - upper secondary]],MATCH(MAX(IF(Table45[[#All],[Country]]=B3915,Table45[[#All],[Year]],0)),IF(Table45[[#All],[Country]]=B3915,Table45[[#All],[Year]],"")))*100)</f>
        <v>34.274549999999998</v>
      </c>
      <c r="M3915" s="3">
        <f t="shared" si="127"/>
        <v>78.843720000000005</v>
      </c>
    </row>
    <row r="3916" spans="1:13" ht="30.6" x14ac:dyDescent="0.25">
      <c r="A3916" s="2" t="s">
        <v>206</v>
      </c>
      <c r="B3916" s="2" t="s">
        <v>37</v>
      </c>
      <c r="C3916" s="4"/>
      <c r="D3916" s="4"/>
      <c r="E3916" s="4"/>
      <c r="F3916" s="4"/>
      <c r="G3916" s="4"/>
      <c r="H3916" s="4"/>
      <c r="I3916" s="4"/>
      <c r="J3916" s="4" t="str">
        <f t="shared" si="126"/>
        <v/>
      </c>
      <c r="K3916" s="4"/>
      <c r="L3916" s="4">
        <f t="array" ref="L3916">IF(ISERROR(INDEX(Table45[[#All],[Out-of-school youth (%) - upper secondary]],MATCH(MAX(IF(Table45[[#All],[Country]]=B3916,Table45[[#All],[Year]],0)),IF(Table45[[#All],[Country]]=B3916,Table45[[#All],[Year]],"")))),"",INDEX(Table45[[#All],[Out-of-school youth (%) - upper secondary]],MATCH(MAX(IF(Table45[[#All],[Country]]=B3916,Table45[[#All],[Year]],0)),IF(Table45[[#All],[Country]]=B3916,Table45[[#All],[Year]],"")))*100)</f>
        <v>45.326889999999999</v>
      </c>
      <c r="M3916" s="4">
        <f t="shared" si="127"/>
        <v>45.326889999999999</v>
      </c>
    </row>
    <row r="3917" spans="1:13" ht="30.6" x14ac:dyDescent="0.25">
      <c r="A3917" s="2" t="s">
        <v>206</v>
      </c>
      <c r="B3917" s="2" t="s">
        <v>38</v>
      </c>
      <c r="C3917" s="3">
        <v>6.8187199999999999</v>
      </c>
      <c r="D3917" s="3">
        <v>7.17638</v>
      </c>
      <c r="E3917" s="3">
        <v>9.4897200000000002</v>
      </c>
      <c r="F3917" s="3">
        <v>5.9509299999999996</v>
      </c>
      <c r="G3917" s="3">
        <v>6.5739900000000002</v>
      </c>
      <c r="H3917" s="3">
        <v>6.5130499999999998</v>
      </c>
      <c r="I3917" s="3"/>
      <c r="J3917" s="3">
        <f t="shared" si="126"/>
        <v>6.5130499999999998</v>
      </c>
      <c r="K3917" s="3"/>
      <c r="L3917" s="3">
        <f t="array" ref="L3917">IF(ISERROR(INDEX(Table45[[#All],[Out-of-school youth (%) - upper secondary]],MATCH(MAX(IF(Table45[[#All],[Country]]=B3917,Table45[[#All],[Year]],0)),IF(Table45[[#All],[Country]]=B3917,Table45[[#All],[Year]],"")))),"",INDEX(Table45[[#All],[Out-of-school youth (%) - upper secondary]],MATCH(MAX(IF(Table45[[#All],[Country]]=B3917,Table45[[#All],[Year]],0)),IF(Table45[[#All],[Country]]=B3917,Table45[[#All],[Year]],"")))*100)</f>
        <v>19.004799999999999</v>
      </c>
      <c r="M3917" s="3">
        <f t="shared" si="127"/>
        <v>6.5130499999999998</v>
      </c>
    </row>
    <row r="3918" spans="1:13" ht="30.6" x14ac:dyDescent="0.25">
      <c r="A3918" s="2" t="s">
        <v>206</v>
      </c>
      <c r="B3918" s="2" t="s">
        <v>39</v>
      </c>
      <c r="C3918" s="4"/>
      <c r="D3918" s="4"/>
      <c r="E3918" s="4"/>
      <c r="F3918" s="4"/>
      <c r="G3918" s="4"/>
      <c r="H3918" s="4"/>
      <c r="I3918" s="4"/>
      <c r="J3918" s="4" t="str">
        <f t="shared" si="126"/>
        <v/>
      </c>
      <c r="K3918" s="4"/>
      <c r="L3918" s="4">
        <f t="array" ref="L3918">IF(ISERROR(INDEX(Table45[[#All],[Out-of-school youth (%) - upper secondary]],MATCH(MAX(IF(Table45[[#All],[Country]]=B3918,Table45[[#All],[Year]],0)),IF(Table45[[#All],[Country]]=B3918,Table45[[#All],[Year]],"")))),"",INDEX(Table45[[#All],[Out-of-school youth (%) - upper secondary]],MATCH(MAX(IF(Table45[[#All],[Country]]=B3918,Table45[[#All],[Year]],0)),IF(Table45[[#All],[Country]]=B3918,Table45[[#All],[Year]],"")))*100)</f>
        <v>30.540689999999998</v>
      </c>
      <c r="M3918" s="4">
        <f t="shared" si="127"/>
        <v>30.540689999999998</v>
      </c>
    </row>
    <row r="3919" spans="1:13" ht="30.6" x14ac:dyDescent="0.25">
      <c r="A3919" s="2" t="s">
        <v>206</v>
      </c>
      <c r="B3919" s="2" t="s">
        <v>40</v>
      </c>
      <c r="C3919" s="3">
        <v>21.75742</v>
      </c>
      <c r="D3919" s="3">
        <v>18.09666</v>
      </c>
      <c r="E3919" s="3">
        <v>20.89357</v>
      </c>
      <c r="F3919" s="3">
        <v>17.491859999999999</v>
      </c>
      <c r="G3919" s="3">
        <v>19.745940000000001</v>
      </c>
      <c r="H3919" s="3">
        <v>17.38043</v>
      </c>
      <c r="I3919" s="3"/>
      <c r="J3919" s="3">
        <f t="shared" si="126"/>
        <v>17.38043</v>
      </c>
      <c r="K3919" s="3"/>
      <c r="L3919" s="3">
        <f t="array" ref="L3919">IF(ISERROR(INDEX(Table45[[#All],[Out-of-school youth (%) - upper secondary]],MATCH(MAX(IF(Table45[[#All],[Country]]=B3919,Table45[[#All],[Year]],0)),IF(Table45[[#All],[Country]]=B3919,Table45[[#All],[Year]],"")))),"",INDEX(Table45[[#All],[Out-of-school youth (%) - upper secondary]],MATCH(MAX(IF(Table45[[#All],[Country]]=B3919,Table45[[#All],[Year]],0)),IF(Table45[[#All],[Country]]=B3919,Table45[[#All],[Year]],"")))*100)</f>
        <v>16.428249999999998</v>
      </c>
      <c r="M3919" s="3">
        <f t="shared" si="127"/>
        <v>17.38043</v>
      </c>
    </row>
    <row r="3920" spans="1:13" ht="30.6" x14ac:dyDescent="0.25">
      <c r="A3920" s="2" t="s">
        <v>206</v>
      </c>
      <c r="B3920" s="2" t="s">
        <v>41</v>
      </c>
      <c r="C3920" s="4"/>
      <c r="D3920" s="4"/>
      <c r="E3920" s="4"/>
      <c r="F3920" s="4">
        <v>56.69699</v>
      </c>
      <c r="G3920" s="4"/>
      <c r="H3920" s="4"/>
      <c r="I3920" s="4"/>
      <c r="J3920" s="4">
        <f t="shared" ref="J3920:J3983" si="128">IFERROR(LOOKUP(2,1/(C3920:I3920&lt;&gt;""),C3920:I3920),"")</f>
        <v>56.69699</v>
      </c>
      <c r="K3920" s="4"/>
      <c r="L3920" s="4">
        <f t="array" ref="L3920">IF(ISERROR(INDEX(Table45[[#All],[Out-of-school youth (%) - upper secondary]],MATCH(MAX(IF(Table45[[#All],[Country]]=B3920,Table45[[#All],[Year]],0)),IF(Table45[[#All],[Country]]=B3920,Table45[[#All],[Year]],"")))),"",INDEX(Table45[[#All],[Out-of-school youth (%) - upper secondary]],MATCH(MAX(IF(Table45[[#All],[Country]]=B3920,Table45[[#All],[Year]],0)),IF(Table45[[#All],[Country]]=B3920,Table45[[#All],[Year]],"")))*100)</f>
        <v>24.355809999999998</v>
      </c>
      <c r="M3920" s="4">
        <f t="shared" ref="M3920:M3983" si="129">IF(ISNUMBER(J3920),J3920,IF(ISNUMBER(K3920),K3920,IF(ISBLANK(L3920),"",L3920)))</f>
        <v>56.69699</v>
      </c>
    </row>
    <row r="3921" spans="1:13" ht="30.6" x14ac:dyDescent="0.25">
      <c r="A3921" s="2" t="s">
        <v>206</v>
      </c>
      <c r="B3921" s="2" t="s">
        <v>42</v>
      </c>
      <c r="C3921" s="3"/>
      <c r="D3921" s="3"/>
      <c r="E3921" s="3"/>
      <c r="F3921" s="3"/>
      <c r="G3921" s="3"/>
      <c r="H3921" s="3"/>
      <c r="I3921" s="3"/>
      <c r="J3921" s="3" t="str">
        <f t="shared" si="128"/>
        <v/>
      </c>
      <c r="K3921" s="3"/>
      <c r="L3921" s="3">
        <f t="array" ref="L3921">IF(ISERROR(INDEX(Table45[[#All],[Out-of-school youth (%) - upper secondary]],MATCH(MAX(IF(Table45[[#All],[Country]]=B3921,Table45[[#All],[Year]],0)),IF(Table45[[#All],[Country]]=B3921,Table45[[#All],[Year]],"")))),"",INDEX(Table45[[#All],[Out-of-school youth (%) - upper secondary]],MATCH(MAX(IF(Table45[[#All],[Country]]=B3921,Table45[[#All],[Year]],0)),IF(Table45[[#All],[Country]]=B3921,Table45[[#All],[Year]],"")))*100)</f>
        <v>25.544170000000001</v>
      </c>
      <c r="M3921" s="3">
        <f t="shared" si="129"/>
        <v>25.544170000000001</v>
      </c>
    </row>
    <row r="3922" spans="1:13" ht="30.6" x14ac:dyDescent="0.25">
      <c r="A3922" s="2" t="s">
        <v>206</v>
      </c>
      <c r="B3922" s="2" t="s">
        <v>43</v>
      </c>
      <c r="C3922" s="4"/>
      <c r="D3922" s="4">
        <v>20.54064</v>
      </c>
      <c r="E3922" s="4">
        <v>21.1081</v>
      </c>
      <c r="F3922" s="4">
        <v>21.560390000000002</v>
      </c>
      <c r="G3922" s="4">
        <v>18.732700000000001</v>
      </c>
      <c r="H3922" s="4">
        <v>15.32945</v>
      </c>
      <c r="I3922" s="4"/>
      <c r="J3922" s="4">
        <f t="shared" si="128"/>
        <v>15.32945</v>
      </c>
      <c r="K3922" s="4"/>
      <c r="L3922" s="4">
        <f t="array" ref="L3922">IF(ISERROR(INDEX(Table45[[#All],[Out-of-school youth (%) - upper secondary]],MATCH(MAX(IF(Table45[[#All],[Country]]=B3922,Table45[[#All],[Year]],0)),IF(Table45[[#All],[Country]]=B3922,Table45[[#All],[Year]],"")))),"",INDEX(Table45[[#All],[Out-of-school youth (%) - upper secondary]],MATCH(MAX(IF(Table45[[#All],[Country]]=B3922,Table45[[#All],[Year]],0)),IF(Table45[[#All],[Country]]=B3922,Table45[[#All],[Year]],"")))*100)</f>
        <v>31.185859999999998</v>
      </c>
      <c r="M3922" s="4">
        <f t="shared" si="129"/>
        <v>15.32945</v>
      </c>
    </row>
    <row r="3923" spans="1:13" ht="30.6" x14ac:dyDescent="0.25">
      <c r="A3923" s="2" t="s">
        <v>206</v>
      </c>
      <c r="B3923" s="2" t="s">
        <v>44</v>
      </c>
      <c r="C3923" s="3"/>
      <c r="D3923" s="3"/>
      <c r="E3923" s="3"/>
      <c r="F3923" s="3"/>
      <c r="G3923" s="3"/>
      <c r="H3923" s="3"/>
      <c r="I3923" s="3"/>
      <c r="J3923" s="3" t="str">
        <f t="shared" si="128"/>
        <v/>
      </c>
      <c r="K3923" s="3"/>
      <c r="L3923" s="3">
        <f t="array" ref="L3923">IF(ISERROR(INDEX(Table45[[#All],[Out-of-school youth (%) - upper secondary]],MATCH(MAX(IF(Table45[[#All],[Country]]=B3923,Table45[[#All],[Year]],0)),IF(Table45[[#All],[Country]]=B3923,Table45[[#All],[Year]],"")))),"",INDEX(Table45[[#All],[Out-of-school youth (%) - upper secondary]],MATCH(MAX(IF(Table45[[#All],[Country]]=B3923,Table45[[#All],[Year]],0)),IF(Table45[[#All],[Country]]=B3923,Table45[[#All],[Year]],"")))*100)</f>
        <v>56.495370000000001</v>
      </c>
      <c r="M3923" s="3">
        <f t="shared" si="129"/>
        <v>56.495370000000001</v>
      </c>
    </row>
    <row r="3924" spans="1:13" ht="30.6" x14ac:dyDescent="0.25">
      <c r="A3924" s="2" t="s">
        <v>206</v>
      </c>
      <c r="B3924" s="2" t="s">
        <v>45</v>
      </c>
      <c r="C3924" s="4">
        <v>12.94491</v>
      </c>
      <c r="D3924" s="4">
        <v>9.4307300000000005</v>
      </c>
      <c r="E3924" s="4">
        <v>7.3284099999999999</v>
      </c>
      <c r="F3924" s="4">
        <v>8.3564699999999998</v>
      </c>
      <c r="G3924" s="4">
        <v>10.841089999999999</v>
      </c>
      <c r="H3924" s="4">
        <v>13.847569999999999</v>
      </c>
      <c r="I3924" s="4"/>
      <c r="J3924" s="4">
        <f t="shared" si="128"/>
        <v>13.847569999999999</v>
      </c>
      <c r="K3924" s="4"/>
      <c r="L3924" s="4" t="str">
        <f t="array" ref="L3924">IF(ISBLANK(INDEX(Table45[[#All],[Out-of-school youth (%) - upper secondary]],MATCH(MAX(IF(Table45[[#All],[Country]]=B3924,Table45[[#All],[Year]],0)),IF(Table45[[#All],[Country]]=B3924,Table45[[#All],[Year]],"")))),"",INDEX(Table45[[#All],[Out-of-school youth (%) - upper secondary]],MATCH(MAX(IF(Table45[[#All],[Country]]=B3924,Table45[[#All],[Year]],0)),IF(Table45[[#All],[Country]]=B3924,Table45[[#All],[Year]],"")))*100)</f>
        <v/>
      </c>
      <c r="M3924" s="4">
        <f t="shared" si="129"/>
        <v>13.847569999999999</v>
      </c>
    </row>
    <row r="3925" spans="1:13" ht="30.6" x14ac:dyDescent="0.25">
      <c r="A3925" s="2" t="s">
        <v>206</v>
      </c>
      <c r="B3925" s="2" t="s">
        <v>46</v>
      </c>
      <c r="C3925" s="3">
        <v>14.138199999999999</v>
      </c>
      <c r="D3925" s="3">
        <v>15.44815</v>
      </c>
      <c r="E3925" s="3">
        <v>19.1907</v>
      </c>
      <c r="F3925" s="3">
        <v>17.488099999999999</v>
      </c>
      <c r="G3925" s="3">
        <v>20.107669999999999</v>
      </c>
      <c r="H3925" s="3">
        <v>23.892679999999999</v>
      </c>
      <c r="I3925" s="3"/>
      <c r="J3925" s="3">
        <f t="shared" si="128"/>
        <v>23.892679999999999</v>
      </c>
      <c r="K3925" s="3"/>
      <c r="L3925" s="3" t="str">
        <f t="array" ref="L3925">IF(ISERROR(INDEX(Table45[[#All],[Out-of-school youth (%) - upper secondary]],MATCH(MAX(IF(Table45[[#All],[Country]]=B3925,Table45[[#All],[Year]],0)),IF(Table45[[#All],[Country]]=B3925,Table45[[#All],[Year]],"")))),"",INDEX(Table45[[#All],[Out-of-school youth (%) - upper secondary]],MATCH(MAX(IF(Table45[[#All],[Country]]=B3925,Table45[[#All],[Year]],0)),IF(Table45[[#All],[Country]]=B3925,Table45[[#All],[Year]],"")))*100)</f>
        <v/>
      </c>
      <c r="M3925" s="3">
        <f t="shared" si="129"/>
        <v>23.892679999999999</v>
      </c>
    </row>
    <row r="3926" spans="1:13" ht="30.6" x14ac:dyDescent="0.25">
      <c r="A3926" s="2" t="s">
        <v>206</v>
      </c>
      <c r="B3926" s="2" t="s">
        <v>47</v>
      </c>
      <c r="C3926" s="4">
        <v>15.45374</v>
      </c>
      <c r="D3926" s="4">
        <v>13.28828</v>
      </c>
      <c r="E3926" s="4">
        <v>11.670909999999999</v>
      </c>
      <c r="F3926" s="4">
        <v>9.8701600000000003</v>
      </c>
      <c r="G3926" s="4">
        <v>7.5591900000000001</v>
      </c>
      <c r="H3926" s="4">
        <v>5.8854499999999996</v>
      </c>
      <c r="I3926" s="4"/>
      <c r="J3926" s="4">
        <f t="shared" si="128"/>
        <v>5.8854499999999996</v>
      </c>
      <c r="K3926" s="4"/>
      <c r="L3926" s="4" t="str">
        <f t="array" ref="L3926">IF(ISBLANK(INDEX(Table45[[#All],[Out-of-school youth (%) - upper secondary]],MATCH(MAX(IF(Table45[[#All],[Country]]=B3926,Table45[[#All],[Year]],0)),IF(Table45[[#All],[Country]]=B3926,Table45[[#All],[Year]],"")))),"",INDEX(Table45[[#All],[Out-of-school youth (%) - upper secondary]],MATCH(MAX(IF(Table45[[#All],[Country]]=B3926,Table45[[#All],[Year]],0)),IF(Table45[[#All],[Country]]=B3926,Table45[[#All],[Year]],"")))*100)</f>
        <v/>
      </c>
      <c r="M3926" s="4">
        <f t="shared" si="129"/>
        <v>5.8854499999999996</v>
      </c>
    </row>
    <row r="3927" spans="1:13" ht="30.6" x14ac:dyDescent="0.25">
      <c r="A3927" s="2" t="s">
        <v>206</v>
      </c>
      <c r="B3927" s="2" t="s">
        <v>48</v>
      </c>
      <c r="C3927" s="3"/>
      <c r="D3927" s="3"/>
      <c r="E3927" s="3"/>
      <c r="F3927" s="3"/>
      <c r="G3927" s="3"/>
      <c r="H3927" s="3"/>
      <c r="I3927" s="3"/>
      <c r="J3927" s="3" t="str">
        <f t="shared" si="128"/>
        <v/>
      </c>
      <c r="K3927" s="3"/>
      <c r="L3927" s="3" t="str">
        <f t="array" ref="L3927">IF(ISBLANK(INDEX(Table45[[#All],[Out-of-school youth (%) - upper secondary]],MATCH(MAX(IF(Table45[[#All],[Country]]=B3927,Table45[[#All],[Year]],0)),IF(Table45[[#All],[Country]]=B3927,Table45[[#All],[Year]],"")))),"",INDEX(Table45[[#All],[Out-of-school youth (%) - upper secondary]],MATCH(MAX(IF(Table45[[#All],[Country]]=B3927,Table45[[#All],[Year]],0)),IF(Table45[[#All],[Country]]=B3927,Table45[[#All],[Year]],"")))*100)</f>
        <v/>
      </c>
      <c r="M3927" s="3" t="str">
        <f t="shared" si="129"/>
        <v/>
      </c>
    </row>
    <row r="3928" spans="1:13" ht="30.6" x14ac:dyDescent="0.25">
      <c r="A3928" s="2" t="s">
        <v>206</v>
      </c>
      <c r="B3928" s="2" t="s">
        <v>49</v>
      </c>
      <c r="C3928" s="4"/>
      <c r="D3928" s="4"/>
      <c r="E3928" s="4"/>
      <c r="F3928" s="4"/>
      <c r="G3928" s="4"/>
      <c r="H3928" s="4">
        <v>42.900239999999997</v>
      </c>
      <c r="I3928" s="4"/>
      <c r="J3928" s="4">
        <f t="shared" si="128"/>
        <v>42.900239999999997</v>
      </c>
      <c r="K3928" s="4"/>
      <c r="L3928" s="4" t="str">
        <f t="array" ref="L3928">IF(ISERROR(INDEX(Table45[[#All],[Out-of-school youth (%) - upper secondary]],MATCH(MAX(IF(Table45[[#All],[Country]]=B3928,Table45[[#All],[Year]],0)),IF(Table45[[#All],[Country]]=B3928,Table45[[#All],[Year]],"")))),"",INDEX(Table45[[#All],[Out-of-school youth (%) - upper secondary]],MATCH(MAX(IF(Table45[[#All],[Country]]=B3928,Table45[[#All],[Year]],0)),IF(Table45[[#All],[Country]]=B3928,Table45[[#All],[Year]],"")))*100)</f>
        <v/>
      </c>
      <c r="M3928" s="4">
        <f t="shared" si="129"/>
        <v>42.900239999999997</v>
      </c>
    </row>
    <row r="3929" spans="1:13" ht="30.6" x14ac:dyDescent="0.25">
      <c r="A3929" s="2" t="s">
        <v>206</v>
      </c>
      <c r="B3929" s="2" t="s">
        <v>50</v>
      </c>
      <c r="C3929" s="3"/>
      <c r="D3929" s="3"/>
      <c r="E3929" s="3"/>
      <c r="F3929" s="3"/>
      <c r="G3929" s="3"/>
      <c r="H3929" s="3"/>
      <c r="I3929" s="3"/>
      <c r="J3929" s="3" t="str">
        <f t="shared" si="128"/>
        <v/>
      </c>
      <c r="K3929" s="3"/>
      <c r="L3929" s="3">
        <f t="array" ref="L3929">IF(ISERROR(INDEX(Table45[[#All],[Out-of-school youth (%) - upper secondary]],MATCH(MAX(IF(Table45[[#All],[Country]]=B3929,Table45[[#All],[Year]],0)),IF(Table45[[#All],[Country]]=B3929,Table45[[#All],[Year]],"")))),"",INDEX(Table45[[#All],[Out-of-school youth (%) - upper secondary]],MATCH(MAX(IF(Table45[[#All],[Country]]=B3929,Table45[[#All],[Year]],0)),IF(Table45[[#All],[Country]]=B3929,Table45[[#All],[Year]],"")))*100)</f>
        <v>12.890389999999998</v>
      </c>
      <c r="M3929" s="3">
        <f t="shared" si="129"/>
        <v>12.890389999999998</v>
      </c>
    </row>
    <row r="3930" spans="1:13" ht="30.6" x14ac:dyDescent="0.25">
      <c r="A3930" s="2" t="s">
        <v>206</v>
      </c>
      <c r="B3930" s="2" t="s">
        <v>51</v>
      </c>
      <c r="C3930" s="4">
        <v>13.677020000000001</v>
      </c>
      <c r="D3930" s="4">
        <v>10.95783</v>
      </c>
      <c r="E3930" s="4">
        <v>10.076650000000001</v>
      </c>
      <c r="F3930" s="4">
        <v>10.234</v>
      </c>
      <c r="G3930" s="4">
        <v>11.60192</v>
      </c>
      <c r="H3930" s="4">
        <v>12.632619999999999</v>
      </c>
      <c r="I3930" s="4"/>
      <c r="J3930" s="4">
        <f t="shared" si="128"/>
        <v>12.632619999999999</v>
      </c>
      <c r="K3930" s="4"/>
      <c r="L3930" s="4" t="str">
        <f t="array" ref="L3930">IF(ISBLANK(INDEX(Table45[[#All],[Out-of-school youth (%) - upper secondary]],MATCH(MAX(IF(Table45[[#All],[Country]]=B3930,Table45[[#All],[Year]],0)),IF(Table45[[#All],[Country]]=B3930,Table45[[#All],[Year]],"")))),"",INDEX(Table45[[#All],[Out-of-school youth (%) - upper secondary]],MATCH(MAX(IF(Table45[[#All],[Country]]=B3930,Table45[[#All],[Year]],0)),IF(Table45[[#All],[Country]]=B3930,Table45[[#All],[Year]],"")))*100)</f>
        <v/>
      </c>
      <c r="M3930" s="4">
        <f t="shared" si="129"/>
        <v>12.632619999999999</v>
      </c>
    </row>
    <row r="3931" spans="1:13" ht="30.6" x14ac:dyDescent="0.25">
      <c r="A3931" s="2" t="s">
        <v>206</v>
      </c>
      <c r="B3931" s="2" t="s">
        <v>52</v>
      </c>
      <c r="C3931" s="3"/>
      <c r="D3931" s="3"/>
      <c r="E3931" s="3"/>
      <c r="F3931" s="3"/>
      <c r="G3931" s="3"/>
      <c r="H3931" s="3"/>
      <c r="I3931" s="3"/>
      <c r="J3931" s="3" t="str">
        <f t="shared" si="128"/>
        <v/>
      </c>
      <c r="K3931" s="3"/>
      <c r="L3931" s="3" t="str">
        <f t="array" ref="L3931">IF(ISERROR(INDEX(Table45[[#All],[Out-of-school youth (%) - upper secondary]],MATCH(MAX(IF(Table45[[#All],[Country]]=B3931,Table45[[#All],[Year]],0)),IF(Table45[[#All],[Country]]=B3931,Table45[[#All],[Year]],"")))),"",INDEX(Table45[[#All],[Out-of-school youth (%) - upper secondary]],MATCH(MAX(IF(Table45[[#All],[Country]]=B3931,Table45[[#All],[Year]],0)),IF(Table45[[#All],[Country]]=B3931,Table45[[#All],[Year]],"")))*100)</f>
        <v/>
      </c>
      <c r="M3931" s="3" t="str">
        <f t="shared" si="129"/>
        <v/>
      </c>
    </row>
    <row r="3932" spans="1:13" ht="30.6" x14ac:dyDescent="0.25">
      <c r="A3932" s="2" t="s">
        <v>206</v>
      </c>
      <c r="B3932" s="2" t="s">
        <v>53</v>
      </c>
      <c r="C3932" s="4">
        <v>29.569189999999999</v>
      </c>
      <c r="D3932" s="4">
        <v>23.32657</v>
      </c>
      <c r="E3932" s="4"/>
      <c r="F3932" s="4"/>
      <c r="G3932" s="4"/>
      <c r="H3932" s="4">
        <v>20.1995</v>
      </c>
      <c r="I3932" s="4"/>
      <c r="J3932" s="4">
        <f t="shared" si="128"/>
        <v>20.1995</v>
      </c>
      <c r="K3932" s="4"/>
      <c r="L3932" s="4" t="str">
        <f t="array" ref="L3932">IF(ISERROR(INDEX(Table45[[#All],[Out-of-school youth (%) - upper secondary]],MATCH(MAX(IF(Table45[[#All],[Country]]=B3932,Table45[[#All],[Year]],0)),IF(Table45[[#All],[Country]]=B3932,Table45[[#All],[Year]],"")))),"",INDEX(Table45[[#All],[Out-of-school youth (%) - upper secondary]],MATCH(MAX(IF(Table45[[#All],[Country]]=B3932,Table45[[#All],[Year]],0)),IF(Table45[[#All],[Country]]=B3932,Table45[[#All],[Year]],"")))*100)</f>
        <v/>
      </c>
      <c r="M3932" s="4">
        <f t="shared" si="129"/>
        <v>20.1995</v>
      </c>
    </row>
    <row r="3933" spans="1:13" ht="30.6" x14ac:dyDescent="0.25">
      <c r="A3933" s="2" t="s">
        <v>206</v>
      </c>
      <c r="B3933" s="2" t="s">
        <v>54</v>
      </c>
      <c r="C3933" s="3">
        <v>29.87594</v>
      </c>
      <c r="D3933" s="3">
        <v>30.726120000000002</v>
      </c>
      <c r="E3933" s="3">
        <v>30.196909999999999</v>
      </c>
      <c r="F3933" s="3">
        <v>27.51859</v>
      </c>
      <c r="G3933" s="3">
        <v>25.232099999999999</v>
      </c>
      <c r="H3933" s="3">
        <v>26.28998</v>
      </c>
      <c r="I3933" s="3"/>
      <c r="J3933" s="3">
        <f t="shared" si="128"/>
        <v>26.28998</v>
      </c>
      <c r="K3933" s="3"/>
      <c r="L3933" s="3">
        <f t="array" ref="L3933">IF(ISERROR(INDEX(Table45[[#All],[Out-of-school youth (%) - upper secondary]],MATCH(MAX(IF(Table45[[#All],[Country]]=B3933,Table45[[#All],[Year]],0)),IF(Table45[[#All],[Country]]=B3933,Table45[[#All],[Year]],"")))),"",INDEX(Table45[[#All],[Out-of-school youth (%) - upper secondary]],MATCH(MAX(IF(Table45[[#All],[Country]]=B3933,Table45[[#All],[Year]],0)),IF(Table45[[#All],[Country]]=B3933,Table45[[#All],[Year]],"")))*100)</f>
        <v>8.279160000000001</v>
      </c>
      <c r="M3933" s="3">
        <f t="shared" si="129"/>
        <v>26.28998</v>
      </c>
    </row>
    <row r="3934" spans="1:13" ht="30.6" x14ac:dyDescent="0.25">
      <c r="A3934" s="2" t="s">
        <v>206</v>
      </c>
      <c r="B3934" s="2" t="s">
        <v>55</v>
      </c>
      <c r="C3934" s="4">
        <v>26.49633</v>
      </c>
      <c r="D3934" s="4">
        <v>22.31071</v>
      </c>
      <c r="E3934" s="4">
        <v>18.971299999999999</v>
      </c>
      <c r="F3934" s="4">
        <v>17.052689999999998</v>
      </c>
      <c r="G3934" s="4">
        <v>22.850770000000001</v>
      </c>
      <c r="H3934" s="4">
        <v>22.571200000000001</v>
      </c>
      <c r="I3934" s="4">
        <v>19.49314</v>
      </c>
      <c r="J3934" s="4">
        <f t="shared" si="128"/>
        <v>19.49314</v>
      </c>
      <c r="K3934" s="4"/>
      <c r="L3934" s="4">
        <f t="array" ref="L3934">IF(ISERROR(INDEX(Table45[[#All],[Out-of-school youth (%) - upper secondary]],MATCH(MAX(IF(Table45[[#All],[Country]]=B3934,Table45[[#All],[Year]],0)),IF(Table45[[#All],[Country]]=B3934,Table45[[#All],[Year]],"")))),"",INDEX(Table45[[#All],[Out-of-school youth (%) - upper secondary]],MATCH(MAX(IF(Table45[[#All],[Country]]=B3934,Table45[[#All],[Year]],0)),IF(Table45[[#All],[Country]]=B3934,Table45[[#All],[Year]],"")))*100)</f>
        <v>14.220510000000001</v>
      </c>
      <c r="M3934" s="4">
        <f t="shared" si="129"/>
        <v>19.49314</v>
      </c>
    </row>
    <row r="3935" spans="1:13" ht="30.6" x14ac:dyDescent="0.25">
      <c r="A3935" s="2" t="s">
        <v>206</v>
      </c>
      <c r="B3935" s="2" t="s">
        <v>56</v>
      </c>
      <c r="C3935" s="3"/>
      <c r="D3935" s="3"/>
      <c r="E3935" s="3"/>
      <c r="F3935" s="3"/>
      <c r="G3935" s="3">
        <v>21.350829999999998</v>
      </c>
      <c r="H3935" s="3"/>
      <c r="I3935" s="3"/>
      <c r="J3935" s="3">
        <f t="shared" si="128"/>
        <v>21.350829999999998</v>
      </c>
      <c r="K3935" s="3"/>
      <c r="L3935" s="3">
        <f t="array" ref="L3935">IF(ISERROR(INDEX(Table45[[#All],[Out-of-school youth (%) - upper secondary]],MATCH(MAX(IF(Table45[[#All],[Country]]=B3935,Table45[[#All],[Year]],0)),IF(Table45[[#All],[Country]]=B3935,Table45[[#All],[Year]],"")))),"",INDEX(Table45[[#All],[Out-of-school youth (%) - upper secondary]],MATCH(MAX(IF(Table45[[#All],[Country]]=B3935,Table45[[#All],[Year]],0)),IF(Table45[[#All],[Country]]=B3935,Table45[[#All],[Year]],"")))*100)</f>
        <v>25.77412</v>
      </c>
      <c r="M3935" s="3">
        <f t="shared" si="129"/>
        <v>21.350829999999998</v>
      </c>
    </row>
    <row r="3936" spans="1:13" ht="30.6" x14ac:dyDescent="0.25">
      <c r="A3936" s="2" t="s">
        <v>206</v>
      </c>
      <c r="B3936" s="2" t="s">
        <v>57</v>
      </c>
      <c r="C3936" s="4">
        <v>30.190909999999999</v>
      </c>
      <c r="D3936" s="4">
        <v>27.374420000000001</v>
      </c>
      <c r="E3936" s="4">
        <v>25.870270000000001</v>
      </c>
      <c r="F3936" s="4">
        <v>23.715219999999999</v>
      </c>
      <c r="G3936" s="4">
        <v>25.656770000000002</v>
      </c>
      <c r="H3936" s="4">
        <v>27.105060000000002</v>
      </c>
      <c r="I3936" s="4"/>
      <c r="J3936" s="4">
        <f t="shared" si="128"/>
        <v>27.105060000000002</v>
      </c>
      <c r="K3936" s="4"/>
      <c r="L3936" s="4" t="str">
        <f t="array" ref="L3936">IF(ISERROR(INDEX(Table45[[#All],[Out-of-school youth (%) - upper secondary]],MATCH(MAX(IF(Table45[[#All],[Country]]=B3936,Table45[[#All],[Year]],0)),IF(Table45[[#All],[Country]]=B3936,Table45[[#All],[Year]],"")))),"",INDEX(Table45[[#All],[Out-of-school youth (%) - upper secondary]],MATCH(MAX(IF(Table45[[#All],[Country]]=B3936,Table45[[#All],[Year]],0)),IF(Table45[[#All],[Country]]=B3936,Table45[[#All],[Year]],"")))*100)</f>
        <v/>
      </c>
      <c r="M3936" s="4">
        <f t="shared" si="129"/>
        <v>27.105060000000002</v>
      </c>
    </row>
    <row r="3937" spans="1:13" ht="30.6" x14ac:dyDescent="0.25">
      <c r="A3937" s="2" t="s">
        <v>206</v>
      </c>
      <c r="B3937" s="2" t="s">
        <v>58</v>
      </c>
      <c r="C3937" s="3"/>
      <c r="D3937" s="3"/>
      <c r="E3937" s="3"/>
      <c r="F3937" s="3"/>
      <c r="G3937" s="3"/>
      <c r="H3937" s="3"/>
      <c r="I3937" s="3"/>
      <c r="J3937" s="3" t="str">
        <f t="shared" si="128"/>
        <v/>
      </c>
      <c r="K3937" s="3"/>
      <c r="L3937" s="3" t="str">
        <f t="array" ref="L3937">IF(ISERROR(INDEX(Table45[[#All],[Out-of-school youth (%) - upper secondary]],MATCH(MAX(IF(Table45[[#All],[Country]]=B3937,Table45[[#All],[Year]],0)),IF(Table45[[#All],[Country]]=B3937,Table45[[#All],[Year]],"")))),"",INDEX(Table45[[#All],[Out-of-school youth (%) - upper secondary]],MATCH(MAX(IF(Table45[[#All],[Country]]=B3937,Table45[[#All],[Year]],0)),IF(Table45[[#All],[Country]]=B3937,Table45[[#All],[Year]],"")))*100)</f>
        <v/>
      </c>
      <c r="M3937" s="3" t="str">
        <f t="shared" si="129"/>
        <v/>
      </c>
    </row>
    <row r="3938" spans="1:13" ht="30.6" x14ac:dyDescent="0.25">
      <c r="A3938" s="2" t="s">
        <v>206</v>
      </c>
      <c r="B3938" s="2" t="s">
        <v>59</v>
      </c>
      <c r="C3938" s="4">
        <v>64.048739999999995</v>
      </c>
      <c r="D3938" s="4">
        <v>64.67783</v>
      </c>
      <c r="E3938" s="4">
        <v>63.259860000000003</v>
      </c>
      <c r="F3938" s="4">
        <v>57.308599999999998</v>
      </c>
      <c r="G3938" s="4">
        <v>57.888590000000001</v>
      </c>
      <c r="H3938" s="4">
        <v>65.401210000000006</v>
      </c>
      <c r="I3938" s="4"/>
      <c r="J3938" s="4">
        <f t="shared" si="128"/>
        <v>65.401210000000006</v>
      </c>
      <c r="K3938" s="4"/>
      <c r="L3938" s="4" t="str">
        <f t="array" ref="L3938">IF(ISERROR(INDEX(Table45[[#All],[Out-of-school youth (%) - upper secondary]],MATCH(MAX(IF(Table45[[#All],[Country]]=B3938,Table45[[#All],[Year]],0)),IF(Table45[[#All],[Country]]=B3938,Table45[[#All],[Year]],"")))),"",INDEX(Table45[[#All],[Out-of-school youth (%) - upper secondary]],MATCH(MAX(IF(Table45[[#All],[Country]]=B3938,Table45[[#All],[Year]],0)),IF(Table45[[#All],[Country]]=B3938,Table45[[#All],[Year]],"")))*100)</f>
        <v/>
      </c>
      <c r="M3938" s="4">
        <f t="shared" si="129"/>
        <v>65.401210000000006</v>
      </c>
    </row>
    <row r="3939" spans="1:13" ht="30.6" x14ac:dyDescent="0.25">
      <c r="A3939" s="2" t="s">
        <v>206</v>
      </c>
      <c r="B3939" s="2" t="s">
        <v>60</v>
      </c>
      <c r="C3939" s="3">
        <v>8.2204700000000006</v>
      </c>
      <c r="D3939" s="3">
        <v>10.566610000000001</v>
      </c>
      <c r="E3939" s="3">
        <v>13.646089999999999</v>
      </c>
      <c r="F3939" s="3">
        <v>14.76867</v>
      </c>
      <c r="G3939" s="3">
        <v>9.1068300000000004</v>
      </c>
      <c r="H3939" s="3">
        <v>4.0074399999999999</v>
      </c>
      <c r="I3939" s="3"/>
      <c r="J3939" s="3">
        <f t="shared" si="128"/>
        <v>4.0074399999999999</v>
      </c>
      <c r="K3939" s="3"/>
      <c r="L3939" s="3" t="str">
        <f t="array" ref="L3939">IF(ISBLANK(INDEX(Table45[[#All],[Out-of-school youth (%) - upper secondary]],MATCH(MAX(IF(Table45[[#All],[Country]]=B3939,Table45[[#All],[Year]],0)),IF(Table45[[#All],[Country]]=B3939,Table45[[#All],[Year]],"")))),"",INDEX(Table45[[#All],[Out-of-school youth (%) - upper secondary]],MATCH(MAX(IF(Table45[[#All],[Country]]=B3939,Table45[[#All],[Year]],0)),IF(Table45[[#All],[Country]]=B3939,Table45[[#All],[Year]],"")))*100)</f>
        <v/>
      </c>
      <c r="M3939" s="3">
        <f t="shared" si="129"/>
        <v>4.0074399999999999</v>
      </c>
    </row>
    <row r="3940" spans="1:13" ht="30.6" x14ac:dyDescent="0.25">
      <c r="A3940" s="2" t="s">
        <v>206</v>
      </c>
      <c r="B3940" s="2" t="s">
        <v>61</v>
      </c>
      <c r="C3940" s="4"/>
      <c r="D3940" s="4"/>
      <c r="E3940" s="4"/>
      <c r="F3940" s="4"/>
      <c r="G3940" s="4">
        <v>68.987459999999999</v>
      </c>
      <c r="H3940" s="4">
        <v>72.541120000000006</v>
      </c>
      <c r="I3940" s="4"/>
      <c r="J3940" s="4">
        <f t="shared" si="128"/>
        <v>72.541120000000006</v>
      </c>
      <c r="K3940" s="4"/>
      <c r="L3940" s="4">
        <f t="array" ref="L3940">IF(ISERROR(INDEX(Table45[[#All],[Out-of-school youth (%) - upper secondary]],MATCH(MAX(IF(Table45[[#All],[Country]]=B3940,Table45[[#All],[Year]],0)),IF(Table45[[#All],[Country]]=B3940,Table45[[#All],[Year]],"")))),"",INDEX(Table45[[#All],[Out-of-school youth (%) - upper secondary]],MATCH(MAX(IF(Table45[[#All],[Country]]=B3940,Table45[[#All],[Year]],0)),IF(Table45[[#All],[Country]]=B3940,Table45[[#All],[Year]],"")))*100)</f>
        <v>50.066920000000003</v>
      </c>
      <c r="M3940" s="4">
        <f t="shared" si="129"/>
        <v>72.541120000000006</v>
      </c>
    </row>
    <row r="3941" spans="1:13" ht="30.6" x14ac:dyDescent="0.25">
      <c r="A3941" s="2" t="s">
        <v>206</v>
      </c>
      <c r="B3941" s="2" t="s">
        <v>62</v>
      </c>
      <c r="C3941" s="3"/>
      <c r="D3941" s="3">
        <v>30.287479999999999</v>
      </c>
      <c r="E3941" s="3">
        <v>29.799569999999999</v>
      </c>
      <c r="F3941" s="3"/>
      <c r="G3941" s="3"/>
      <c r="H3941" s="3"/>
      <c r="I3941" s="3"/>
      <c r="J3941" s="3">
        <f t="shared" si="128"/>
        <v>29.799569999999999</v>
      </c>
      <c r="K3941" s="3"/>
      <c r="L3941" s="3" t="str">
        <f t="array" ref="L3941">IF(ISERROR(INDEX(Table45[[#All],[Out-of-school youth (%) - upper secondary]],MATCH(MAX(IF(Table45[[#All],[Country]]=B3941,Table45[[#All],[Year]],0)),IF(Table45[[#All],[Country]]=B3941,Table45[[#All],[Year]],"")))),"",INDEX(Table45[[#All],[Out-of-school youth (%) - upper secondary]],MATCH(MAX(IF(Table45[[#All],[Country]]=B3941,Table45[[#All],[Year]],0)),IF(Table45[[#All],[Country]]=B3941,Table45[[#All],[Year]],"")))*100)</f>
        <v/>
      </c>
      <c r="M3941" s="3">
        <f t="shared" si="129"/>
        <v>29.799569999999999</v>
      </c>
    </row>
    <row r="3942" spans="1:13" ht="30.6" x14ac:dyDescent="0.25">
      <c r="A3942" s="2" t="s">
        <v>206</v>
      </c>
      <c r="B3942" s="2" t="s">
        <v>63</v>
      </c>
      <c r="C3942" s="4">
        <v>8.2418099999999992</v>
      </c>
      <c r="D3942" s="4">
        <v>9.1280999999999999</v>
      </c>
      <c r="E3942" s="4">
        <v>9.9117800000000003</v>
      </c>
      <c r="F3942" s="4">
        <v>7.3820600000000001</v>
      </c>
      <c r="G3942" s="4">
        <v>7.5800299999999998</v>
      </c>
      <c r="H3942" s="4">
        <v>6.1673200000000001</v>
      </c>
      <c r="I3942" s="4"/>
      <c r="J3942" s="4">
        <f t="shared" si="128"/>
        <v>6.1673200000000001</v>
      </c>
      <c r="K3942" s="4"/>
      <c r="L3942" s="4" t="str">
        <f t="array" ref="L3942">IF(ISBLANK(INDEX(Table45[[#All],[Out-of-school youth (%) - upper secondary]],MATCH(MAX(IF(Table45[[#All],[Country]]=B3942,Table45[[#All],[Year]],0)),IF(Table45[[#All],[Country]]=B3942,Table45[[#All],[Year]],"")))),"",INDEX(Table45[[#All],[Out-of-school youth (%) - upper secondary]],MATCH(MAX(IF(Table45[[#All],[Country]]=B3942,Table45[[#All],[Year]],0)),IF(Table45[[#All],[Country]]=B3942,Table45[[#All],[Year]],"")))*100)</f>
        <v/>
      </c>
      <c r="M3942" s="4">
        <f t="shared" si="129"/>
        <v>6.1673200000000001</v>
      </c>
    </row>
    <row r="3943" spans="1:13" ht="30.6" x14ac:dyDescent="0.25">
      <c r="A3943" s="2" t="s">
        <v>206</v>
      </c>
      <c r="B3943" s="2" t="s">
        <v>64</v>
      </c>
      <c r="C3943" s="3">
        <v>3.5482399999999998</v>
      </c>
      <c r="D3943" s="3">
        <v>3.7414900000000002</v>
      </c>
      <c r="E3943" s="3">
        <v>1.5904499999999999</v>
      </c>
      <c r="F3943" s="3">
        <v>0.40672999999999998</v>
      </c>
      <c r="G3943" s="3"/>
      <c r="H3943" s="3"/>
      <c r="I3943" s="3"/>
      <c r="J3943" s="3">
        <f t="shared" si="128"/>
        <v>0.40672999999999998</v>
      </c>
      <c r="K3943" s="3"/>
      <c r="L3943" s="3" t="str">
        <f t="array" ref="L3943">IF(ISBLANK(INDEX(Table45[[#All],[Out-of-school youth (%) - upper secondary]],MATCH(MAX(IF(Table45[[#All],[Country]]=B3943,Table45[[#All],[Year]],0)),IF(Table45[[#All],[Country]]=B3943,Table45[[#All],[Year]],"")))),"",INDEX(Table45[[#All],[Out-of-school youth (%) - upper secondary]],MATCH(MAX(IF(Table45[[#All],[Country]]=B3943,Table45[[#All],[Year]],0)),IF(Table45[[#All],[Country]]=B3943,Table45[[#All],[Year]],"")))*100)</f>
        <v/>
      </c>
      <c r="M3943" s="3">
        <f t="shared" si="129"/>
        <v>0.40672999999999998</v>
      </c>
    </row>
    <row r="3944" spans="1:13" ht="30.6" x14ac:dyDescent="0.25">
      <c r="A3944" s="2" t="s">
        <v>206</v>
      </c>
      <c r="B3944" s="2" t="s">
        <v>65</v>
      </c>
      <c r="C3944" s="4"/>
      <c r="D3944" s="4"/>
      <c r="E3944" s="4"/>
      <c r="F3944" s="4"/>
      <c r="G3944" s="4"/>
      <c r="H3944" s="4"/>
      <c r="I3944" s="4"/>
      <c r="J3944" s="4" t="str">
        <f t="shared" si="128"/>
        <v/>
      </c>
      <c r="K3944" s="4"/>
      <c r="L3944" s="4">
        <f t="array" ref="L3944">IF(ISERROR(INDEX(Table45[[#All],[Out-of-school youth (%) - upper secondary]],MATCH(MAX(IF(Table45[[#All],[Country]]=B3944,Table45[[#All],[Year]],0)),IF(Table45[[#All],[Country]]=B3944,Table45[[#All],[Year]],"")))),"",INDEX(Table45[[#All],[Out-of-school youth (%) - upper secondary]],MATCH(MAX(IF(Table45[[#All],[Country]]=B3944,Table45[[#All],[Year]],0)),IF(Table45[[#All],[Country]]=B3944,Table45[[#All],[Year]],"")))*100)</f>
        <v>25.635719999999999</v>
      </c>
      <c r="M3944" s="4">
        <f t="shared" si="129"/>
        <v>25.635719999999999</v>
      </c>
    </row>
    <row r="3945" spans="1:13" ht="30.6" x14ac:dyDescent="0.25">
      <c r="A3945" s="2" t="s">
        <v>206</v>
      </c>
      <c r="B3945" s="2" t="s">
        <v>66</v>
      </c>
      <c r="C3945" s="3"/>
      <c r="D3945" s="3"/>
      <c r="E3945" s="3"/>
      <c r="F3945" s="3"/>
      <c r="G3945" s="3"/>
      <c r="H3945" s="3"/>
      <c r="I3945" s="3"/>
      <c r="J3945" s="3" t="str">
        <f t="shared" si="128"/>
        <v/>
      </c>
      <c r="K3945" s="3"/>
      <c r="L3945" s="3">
        <f t="array" ref="L3945">IF(ISERROR(INDEX(Table45[[#All],[Out-of-school youth (%) - upper secondary]],MATCH(MAX(IF(Table45[[#All],[Country]]=B3945,Table45[[#All],[Year]],0)),IF(Table45[[#All],[Country]]=B3945,Table45[[#All],[Year]],"")))),"",INDEX(Table45[[#All],[Out-of-school youth (%) - upper secondary]],MATCH(MAX(IF(Table45[[#All],[Country]]=B3945,Table45[[#All],[Year]],0)),IF(Table45[[#All],[Country]]=B3945,Table45[[#All],[Year]],"")))*100)</f>
        <v>48.373649999999998</v>
      </c>
      <c r="M3945" s="3">
        <f t="shared" si="129"/>
        <v>48.373649999999998</v>
      </c>
    </row>
    <row r="3946" spans="1:13" ht="30.6" x14ac:dyDescent="0.25">
      <c r="A3946" s="2" t="s">
        <v>206</v>
      </c>
      <c r="B3946" s="2" t="s">
        <v>67</v>
      </c>
      <c r="C3946" s="4"/>
      <c r="D3946" s="4"/>
      <c r="E3946" s="4"/>
      <c r="F3946" s="4">
        <v>15.14789</v>
      </c>
      <c r="G3946" s="4">
        <v>12.90363</v>
      </c>
      <c r="H3946" s="4">
        <v>12.16126</v>
      </c>
      <c r="I3946" s="4"/>
      <c r="J3946" s="4">
        <f t="shared" si="128"/>
        <v>12.16126</v>
      </c>
      <c r="K3946" s="4"/>
      <c r="L3946" s="4">
        <f t="array" ref="L3946">IF(ISERROR(INDEX(Table45[[#All],[Out-of-school youth (%) - upper secondary]],MATCH(MAX(IF(Table45[[#All],[Country]]=B3946,Table45[[#All],[Year]],0)),IF(Table45[[#All],[Country]]=B3946,Table45[[#All],[Year]],"")))),"",INDEX(Table45[[#All],[Out-of-school youth (%) - upper secondary]],MATCH(MAX(IF(Table45[[#All],[Country]]=B3946,Table45[[#All],[Year]],0)),IF(Table45[[#All],[Country]]=B3946,Table45[[#All],[Year]],"")))*100)</f>
        <v>11.99484</v>
      </c>
      <c r="M3946" s="4">
        <f t="shared" si="129"/>
        <v>12.16126</v>
      </c>
    </row>
    <row r="3947" spans="1:13" ht="30.6" x14ac:dyDescent="0.25">
      <c r="A3947" s="2" t="s">
        <v>206</v>
      </c>
      <c r="B3947" s="2" t="s">
        <v>68</v>
      </c>
      <c r="C3947" s="3"/>
      <c r="D3947" s="3"/>
      <c r="E3947" s="3"/>
      <c r="F3947" s="3"/>
      <c r="G3947" s="3"/>
      <c r="H3947" s="3"/>
      <c r="I3947" s="3"/>
      <c r="J3947" s="3" t="str">
        <f t="shared" si="128"/>
        <v/>
      </c>
      <c r="K3947" s="3"/>
      <c r="L3947" s="3" t="str">
        <f t="array" ref="L3947">IF(ISBLANK(INDEX(Table45[[#All],[Out-of-school youth (%) - upper secondary]],MATCH(MAX(IF(Table45[[#All],[Country]]=B3947,Table45[[#All],[Year]],0)),IF(Table45[[#All],[Country]]=B3947,Table45[[#All],[Year]],"")))),"",INDEX(Table45[[#All],[Out-of-school youth (%) - upper secondary]],MATCH(MAX(IF(Table45[[#All],[Country]]=B3947,Table45[[#All],[Year]],0)),IF(Table45[[#All],[Country]]=B3947,Table45[[#All],[Year]],"")))*100)</f>
        <v/>
      </c>
      <c r="M3947" s="3" t="str">
        <f t="shared" si="129"/>
        <v/>
      </c>
    </row>
    <row r="3948" spans="1:13" ht="30.6" x14ac:dyDescent="0.25">
      <c r="A3948" s="2" t="s">
        <v>206</v>
      </c>
      <c r="B3948" s="2" t="s">
        <v>69</v>
      </c>
      <c r="C3948" s="4"/>
      <c r="D3948" s="4"/>
      <c r="E3948" s="4"/>
      <c r="F3948" s="4"/>
      <c r="G3948" s="4">
        <v>47.266959999999997</v>
      </c>
      <c r="H3948" s="4">
        <v>27.34693</v>
      </c>
      <c r="I3948" s="4">
        <v>43.258800000000001</v>
      </c>
      <c r="J3948" s="4">
        <f t="shared" si="128"/>
        <v>43.258800000000001</v>
      </c>
      <c r="K3948" s="4"/>
      <c r="L3948" s="4">
        <f t="array" ref="L3948">IF(ISERROR(INDEX(Table45[[#All],[Out-of-school youth (%) - upper secondary]],MATCH(MAX(IF(Table45[[#All],[Country]]=B3948,Table45[[#All],[Year]],0)),IF(Table45[[#All],[Country]]=B3948,Table45[[#All],[Year]],"")))),"",INDEX(Table45[[#All],[Out-of-school youth (%) - upper secondary]],MATCH(MAX(IF(Table45[[#All],[Country]]=B3948,Table45[[#All],[Year]],0)),IF(Table45[[#All],[Country]]=B3948,Table45[[#All],[Year]],"")))*100)</f>
        <v>42.478860000000005</v>
      </c>
      <c r="M3948" s="4">
        <f t="shared" si="129"/>
        <v>43.258800000000001</v>
      </c>
    </row>
    <row r="3949" spans="1:13" ht="30.6" x14ac:dyDescent="0.25">
      <c r="A3949" s="2" t="s">
        <v>206</v>
      </c>
      <c r="B3949" s="2" t="s">
        <v>70</v>
      </c>
      <c r="C3949" s="3">
        <v>5.6545500000000004</v>
      </c>
      <c r="D3949" s="3"/>
      <c r="E3949" s="3"/>
      <c r="F3949" s="3">
        <v>4.6025999999999998</v>
      </c>
      <c r="G3949" s="3">
        <v>3.9798</v>
      </c>
      <c r="H3949" s="3"/>
      <c r="I3949" s="3"/>
      <c r="J3949" s="3">
        <f t="shared" si="128"/>
        <v>3.9798</v>
      </c>
      <c r="K3949" s="3"/>
      <c r="L3949" s="3" t="str">
        <f t="array" ref="L3949">IF(ISBLANK(INDEX(Table45[[#All],[Out-of-school youth (%) - upper secondary]],MATCH(MAX(IF(Table45[[#All],[Country]]=B3949,Table45[[#All],[Year]],0)),IF(Table45[[#All],[Country]]=B3949,Table45[[#All],[Year]],"")))),"",INDEX(Table45[[#All],[Out-of-school youth (%) - upper secondary]],MATCH(MAX(IF(Table45[[#All],[Country]]=B3949,Table45[[#All],[Year]],0)),IF(Table45[[#All],[Country]]=B3949,Table45[[#All],[Year]],"")))*100)</f>
        <v/>
      </c>
      <c r="M3949" s="3">
        <f t="shared" si="129"/>
        <v>3.9798</v>
      </c>
    </row>
    <row r="3950" spans="1:13" ht="30.6" x14ac:dyDescent="0.25">
      <c r="A3950" s="2" t="s">
        <v>206</v>
      </c>
      <c r="B3950" s="2" t="s">
        <v>71</v>
      </c>
      <c r="C3950" s="4"/>
      <c r="D3950" s="4"/>
      <c r="E3950" s="4"/>
      <c r="F3950" s="4">
        <v>20.859490000000001</v>
      </c>
      <c r="G3950" s="4">
        <v>23.933299999999999</v>
      </c>
      <c r="H3950" s="4">
        <v>16.457599999999999</v>
      </c>
      <c r="I3950" s="4"/>
      <c r="J3950" s="4">
        <f t="shared" si="128"/>
        <v>16.457599999999999</v>
      </c>
      <c r="K3950" s="4"/>
      <c r="L3950" s="4" t="str">
        <f t="array" ref="L3950">IF(ISERROR(INDEX(Table45[[#All],[Out-of-school youth (%) - upper secondary]],MATCH(MAX(IF(Table45[[#All],[Country]]=B3950,Table45[[#All],[Year]],0)),IF(Table45[[#All],[Country]]=B3950,Table45[[#All],[Year]],"")))),"",INDEX(Table45[[#All],[Out-of-school youth (%) - upper secondary]],MATCH(MAX(IF(Table45[[#All],[Country]]=B3950,Table45[[#All],[Year]],0)),IF(Table45[[#All],[Country]]=B3950,Table45[[#All],[Year]],"")))*100)</f>
        <v/>
      </c>
      <c r="M3950" s="4">
        <f t="shared" si="129"/>
        <v>16.457599999999999</v>
      </c>
    </row>
    <row r="3951" spans="1:13" ht="30.6" x14ac:dyDescent="0.25">
      <c r="A3951" s="2" t="s">
        <v>206</v>
      </c>
      <c r="B3951" s="2" t="s">
        <v>72</v>
      </c>
      <c r="C3951" s="3">
        <v>53.083959999999998</v>
      </c>
      <c r="D3951" s="3">
        <v>52.764060000000001</v>
      </c>
      <c r="E3951" s="3">
        <v>48.221820000000001</v>
      </c>
      <c r="F3951" s="3">
        <v>48.687489999999997</v>
      </c>
      <c r="G3951" s="3">
        <v>50.435099999999998</v>
      </c>
      <c r="H3951" s="3">
        <v>49.206609999999998</v>
      </c>
      <c r="I3951" s="3"/>
      <c r="J3951" s="3">
        <f t="shared" si="128"/>
        <v>49.206609999999998</v>
      </c>
      <c r="K3951" s="3"/>
      <c r="L3951" s="3">
        <f t="array" ref="L3951">IF(ISERROR(INDEX(Table45[[#All],[Out-of-school youth (%) - upper secondary]],MATCH(MAX(IF(Table45[[#All],[Country]]=B3951,Table45[[#All],[Year]],0)),IF(Table45[[#All],[Country]]=B3951,Table45[[#All],[Year]],"")))),"",INDEX(Table45[[#All],[Out-of-school youth (%) - upper secondary]],MATCH(MAX(IF(Table45[[#All],[Country]]=B3951,Table45[[#All],[Year]],0)),IF(Table45[[#All],[Country]]=B3951,Table45[[#All],[Year]],"")))*100)</f>
        <v>48.89443</v>
      </c>
      <c r="M3951" s="3">
        <f t="shared" si="129"/>
        <v>49.206609999999998</v>
      </c>
    </row>
    <row r="3952" spans="1:13" ht="30.6" x14ac:dyDescent="0.25">
      <c r="A3952" s="2" t="s">
        <v>206</v>
      </c>
      <c r="B3952" s="2" t="s">
        <v>73</v>
      </c>
      <c r="C3952" s="4"/>
      <c r="D3952" s="4">
        <v>62.265749999999997</v>
      </c>
      <c r="E3952" s="4"/>
      <c r="F3952" s="4"/>
      <c r="G3952" s="4">
        <v>60.285640000000001</v>
      </c>
      <c r="H3952" s="4"/>
      <c r="I3952" s="4"/>
      <c r="J3952" s="4">
        <f t="shared" si="128"/>
        <v>60.285640000000001</v>
      </c>
      <c r="K3952" s="4"/>
      <c r="L3952" s="4">
        <f t="array" ref="L3952">IF(ISERROR(INDEX(Table45[[#All],[Out-of-school youth (%) - upper secondary]],MATCH(MAX(IF(Table45[[#All],[Country]]=B3952,Table45[[#All],[Year]],0)),IF(Table45[[#All],[Country]]=B3952,Table45[[#All],[Year]],"")))),"",INDEX(Table45[[#All],[Out-of-school youth (%) - upper secondary]],MATCH(MAX(IF(Table45[[#All],[Country]]=B3952,Table45[[#All],[Year]],0)),IF(Table45[[#All],[Country]]=B3952,Table45[[#All],[Year]],"")))*100)</f>
        <v>47.457799999999999</v>
      </c>
      <c r="M3952" s="4">
        <f t="shared" si="129"/>
        <v>60.285640000000001</v>
      </c>
    </row>
    <row r="3953" spans="1:13" ht="30.6" x14ac:dyDescent="0.25">
      <c r="A3953" s="2" t="s">
        <v>206</v>
      </c>
      <c r="B3953" s="2" t="s">
        <v>74</v>
      </c>
      <c r="C3953" s="3"/>
      <c r="D3953" s="3"/>
      <c r="E3953" s="3"/>
      <c r="F3953" s="3"/>
      <c r="G3953" s="3"/>
      <c r="H3953" s="3"/>
      <c r="I3953" s="3"/>
      <c r="J3953" s="3" t="str">
        <f t="shared" si="128"/>
        <v/>
      </c>
      <c r="K3953" s="3"/>
      <c r="L3953" s="3" t="str">
        <f t="array" ref="L3953">IF(ISERROR(INDEX(Table45[[#All],[Out-of-school youth (%) - upper secondary]],MATCH(MAX(IF(Table45[[#All],[Country]]=B3953,Table45[[#All],[Year]],0)),IF(Table45[[#All],[Country]]=B3953,Table45[[#All],[Year]],"")))),"",INDEX(Table45[[#All],[Out-of-school youth (%) - upper secondary]],MATCH(MAX(IF(Table45[[#All],[Country]]=B3953,Table45[[#All],[Year]],0)),IF(Table45[[#All],[Country]]=B3953,Table45[[#All],[Year]],"")))*100)</f>
        <v/>
      </c>
      <c r="M3953" s="3" t="str">
        <f t="shared" si="129"/>
        <v/>
      </c>
    </row>
    <row r="3954" spans="1:13" ht="30.6" x14ac:dyDescent="0.25">
      <c r="A3954" s="2" t="s">
        <v>206</v>
      </c>
      <c r="B3954" s="2" t="s">
        <v>75</v>
      </c>
      <c r="C3954" s="4"/>
      <c r="D3954" s="4">
        <v>26.53417</v>
      </c>
      <c r="E3954" s="4"/>
      <c r="F3954" s="4"/>
      <c r="G3954" s="4"/>
      <c r="H3954" s="4"/>
      <c r="I3954" s="4"/>
      <c r="J3954" s="4">
        <f t="shared" si="128"/>
        <v>26.53417</v>
      </c>
      <c r="K3954" s="4"/>
      <c r="L3954" s="4" t="str">
        <f t="array" ref="L3954">IF(ISERROR(INDEX(Table45[[#All],[Out-of-school youth (%) - upper secondary]],MATCH(MAX(IF(Table45[[#All],[Country]]=B3954,Table45[[#All],[Year]],0)),IF(Table45[[#All],[Country]]=B3954,Table45[[#All],[Year]],"")))),"",INDEX(Table45[[#All],[Out-of-school youth (%) - upper secondary]],MATCH(MAX(IF(Table45[[#All],[Country]]=B3954,Table45[[#All],[Year]],0)),IF(Table45[[#All],[Country]]=B3954,Table45[[#All],[Year]],"")))*100)</f>
        <v/>
      </c>
      <c r="M3954" s="4">
        <f t="shared" si="129"/>
        <v>26.53417</v>
      </c>
    </row>
    <row r="3955" spans="1:13" ht="30.6" x14ac:dyDescent="0.25">
      <c r="A3955" s="2" t="s">
        <v>206</v>
      </c>
      <c r="B3955" s="2" t="s">
        <v>76</v>
      </c>
      <c r="C3955" s="3"/>
      <c r="D3955" s="3"/>
      <c r="E3955" s="3"/>
      <c r="F3955" s="3"/>
      <c r="G3955" s="3"/>
      <c r="H3955" s="3"/>
      <c r="I3955" s="3"/>
      <c r="J3955" s="3" t="str">
        <f t="shared" si="128"/>
        <v/>
      </c>
      <c r="K3955" s="3"/>
      <c r="L3955" s="3">
        <f t="array" ref="L3955">IF(ISERROR(INDEX(Table45[[#All],[Out-of-school youth (%) - upper secondary]],MATCH(MAX(IF(Table45[[#All],[Country]]=B3955,Table45[[#All],[Year]],0)),IF(Table45[[#All],[Country]]=B3955,Table45[[#All],[Year]],"")))),"",INDEX(Table45[[#All],[Out-of-school youth (%) - upper secondary]],MATCH(MAX(IF(Table45[[#All],[Country]]=B3955,Table45[[#All],[Year]],0)),IF(Table45[[#All],[Country]]=B3955,Table45[[#All],[Year]],"")))*100)</f>
        <v>14.33737</v>
      </c>
      <c r="M3955" s="3">
        <f t="shared" si="129"/>
        <v>14.33737</v>
      </c>
    </row>
    <row r="3956" spans="1:13" ht="30.6" x14ac:dyDescent="0.25">
      <c r="A3956" s="2" t="s">
        <v>206</v>
      </c>
      <c r="B3956" s="2" t="s">
        <v>77</v>
      </c>
      <c r="C3956" s="4"/>
      <c r="D3956" s="4"/>
      <c r="E3956" s="4"/>
      <c r="F3956" s="4">
        <v>51.822020000000002</v>
      </c>
      <c r="G3956" s="4">
        <v>50.61497</v>
      </c>
      <c r="H3956" s="4">
        <v>48.51764</v>
      </c>
      <c r="I3956" s="4"/>
      <c r="J3956" s="4">
        <f t="shared" si="128"/>
        <v>48.51764</v>
      </c>
      <c r="K3956" s="4"/>
      <c r="L3956" s="4">
        <f t="array" ref="L3956">IF(ISERROR(INDEX(Table45[[#All],[Out-of-school youth (%) - upper secondary]],MATCH(MAX(IF(Table45[[#All],[Country]]=B3956,Table45[[#All],[Year]],0)),IF(Table45[[#All],[Country]]=B3956,Table45[[#All],[Year]],"")))),"",INDEX(Table45[[#All],[Out-of-school youth (%) - upper secondary]],MATCH(MAX(IF(Table45[[#All],[Country]]=B3956,Table45[[#All],[Year]],0)),IF(Table45[[#All],[Country]]=B3956,Table45[[#All],[Year]],"")))*100)</f>
        <v>56.687190000000001</v>
      </c>
      <c r="M3956" s="4">
        <f t="shared" si="129"/>
        <v>48.51764</v>
      </c>
    </row>
    <row r="3957" spans="1:13" ht="30.6" x14ac:dyDescent="0.25">
      <c r="A3957" s="2" t="s">
        <v>206</v>
      </c>
      <c r="B3957" s="2" t="s">
        <v>78</v>
      </c>
      <c r="C3957" s="3">
        <v>7.0762999999999998</v>
      </c>
      <c r="D3957" s="3">
        <v>7.2397600000000004</v>
      </c>
      <c r="E3957" s="3">
        <v>6.8719700000000001</v>
      </c>
      <c r="F3957" s="3">
        <v>6.2392500000000002</v>
      </c>
      <c r="G3957" s="3">
        <v>7.5488</v>
      </c>
      <c r="H3957" s="3">
        <v>9.6055100000000007</v>
      </c>
      <c r="I3957" s="3"/>
      <c r="J3957" s="3">
        <f t="shared" si="128"/>
        <v>9.6055100000000007</v>
      </c>
      <c r="K3957" s="3"/>
      <c r="L3957" s="3" t="str">
        <f t="array" ref="L3957">IF(ISBLANK(INDEX(Table45[[#All],[Out-of-school youth (%) - upper secondary]],MATCH(MAX(IF(Table45[[#All],[Country]]=B3957,Table45[[#All],[Year]],0)),IF(Table45[[#All],[Country]]=B3957,Table45[[#All],[Year]],"")))),"",INDEX(Table45[[#All],[Out-of-school youth (%) - upper secondary]],MATCH(MAX(IF(Table45[[#All],[Country]]=B3957,Table45[[#All],[Year]],0)),IF(Table45[[#All],[Country]]=B3957,Table45[[#All],[Year]],"")))*100)</f>
        <v/>
      </c>
      <c r="M3957" s="3">
        <f t="shared" si="129"/>
        <v>9.6055100000000007</v>
      </c>
    </row>
    <row r="3958" spans="1:13" ht="30.6" x14ac:dyDescent="0.25">
      <c r="A3958" s="2" t="s">
        <v>206</v>
      </c>
      <c r="B3958" s="2" t="s">
        <v>79</v>
      </c>
      <c r="C3958" s="4">
        <v>17.407979999999998</v>
      </c>
      <c r="D3958" s="4">
        <v>18.749359999999999</v>
      </c>
      <c r="E3958" s="4">
        <v>19.090720000000001</v>
      </c>
      <c r="F3958" s="4">
        <v>19.84554</v>
      </c>
      <c r="G3958" s="4"/>
      <c r="H3958" s="4"/>
      <c r="I3958" s="4"/>
      <c r="J3958" s="4">
        <f t="shared" si="128"/>
        <v>19.84554</v>
      </c>
      <c r="K3958" s="4"/>
      <c r="L3958" s="4" t="str">
        <f t="array" ref="L3958">IF(ISBLANK(INDEX(Table45[[#All],[Out-of-school youth (%) - upper secondary]],MATCH(MAX(IF(Table45[[#All],[Country]]=B3958,Table45[[#All],[Year]],0)),IF(Table45[[#All],[Country]]=B3958,Table45[[#All],[Year]],"")))),"",INDEX(Table45[[#All],[Out-of-school youth (%) - upper secondary]],MATCH(MAX(IF(Table45[[#All],[Country]]=B3958,Table45[[#All],[Year]],0)),IF(Table45[[#All],[Country]]=B3958,Table45[[#All],[Year]],"")))*100)</f>
        <v/>
      </c>
      <c r="M3958" s="4">
        <f t="shared" si="129"/>
        <v>19.84554</v>
      </c>
    </row>
    <row r="3959" spans="1:13" ht="30.6" x14ac:dyDescent="0.25">
      <c r="A3959" s="2" t="s">
        <v>206</v>
      </c>
      <c r="B3959" s="2" t="s">
        <v>80</v>
      </c>
      <c r="C3959" s="3"/>
      <c r="D3959" s="3"/>
      <c r="E3959" s="3"/>
      <c r="F3959" s="3">
        <v>47.017400000000002</v>
      </c>
      <c r="G3959" s="3"/>
      <c r="H3959" s="3"/>
      <c r="I3959" s="3"/>
      <c r="J3959" s="3">
        <f t="shared" si="128"/>
        <v>47.017400000000002</v>
      </c>
      <c r="K3959" s="3"/>
      <c r="L3959" s="3">
        <f t="array" ref="L3959">IF(ISERROR(INDEX(Table45[[#All],[Out-of-school youth (%) - upper secondary]],MATCH(MAX(IF(Table45[[#All],[Country]]=B3959,Table45[[#All],[Year]],0)),IF(Table45[[#All],[Country]]=B3959,Table45[[#All],[Year]],"")))),"",INDEX(Table45[[#All],[Out-of-school youth (%) - upper secondary]],MATCH(MAX(IF(Table45[[#All],[Country]]=B3959,Table45[[#All],[Year]],0)),IF(Table45[[#All],[Country]]=B3959,Table45[[#All],[Year]],"")))*100)</f>
        <v>17.260300000000001</v>
      </c>
      <c r="M3959" s="3">
        <f t="shared" si="129"/>
        <v>47.017400000000002</v>
      </c>
    </row>
    <row r="3960" spans="1:13" ht="30.6" x14ac:dyDescent="0.25">
      <c r="A3960" s="2" t="s">
        <v>206</v>
      </c>
      <c r="B3960" s="2" t="s">
        <v>81</v>
      </c>
      <c r="C3960" s="4">
        <v>40.153680000000001</v>
      </c>
      <c r="D3960" s="4">
        <v>29.643450000000001</v>
      </c>
      <c r="E3960" s="4">
        <v>28.878029999999999</v>
      </c>
      <c r="F3960" s="4">
        <v>23.60107</v>
      </c>
      <c r="G3960" s="4">
        <v>27.095790000000001</v>
      </c>
      <c r="H3960" s="4">
        <v>24.626349999999999</v>
      </c>
      <c r="I3960" s="4"/>
      <c r="J3960" s="4">
        <f t="shared" si="128"/>
        <v>24.626349999999999</v>
      </c>
      <c r="K3960" s="4"/>
      <c r="L3960" s="4">
        <f t="array" ref="L3960">IF(ISERROR(INDEX(Table45[[#All],[Out-of-school youth (%) - upper secondary]],MATCH(MAX(IF(Table45[[#All],[Country]]=B3960,Table45[[#All],[Year]],0)),IF(Table45[[#All],[Country]]=B3960,Table45[[#All],[Year]],"")))),"",INDEX(Table45[[#All],[Out-of-school youth (%) - upper secondary]],MATCH(MAX(IF(Table45[[#All],[Country]]=B3960,Table45[[#All],[Year]],0)),IF(Table45[[#All],[Country]]=B3960,Table45[[#All],[Year]],"")))*100)</f>
        <v>54.334910000000001</v>
      </c>
      <c r="M3960" s="4">
        <f t="shared" si="129"/>
        <v>24.626349999999999</v>
      </c>
    </row>
    <row r="3961" spans="1:13" ht="30.6" x14ac:dyDescent="0.25">
      <c r="A3961" s="2" t="s">
        <v>206</v>
      </c>
      <c r="B3961" s="2" t="s">
        <v>82</v>
      </c>
      <c r="C3961" s="3">
        <v>26.060500000000001</v>
      </c>
      <c r="D3961" s="3">
        <v>23.119990000000001</v>
      </c>
      <c r="E3961" s="3">
        <v>16.490279999999998</v>
      </c>
      <c r="F3961" s="3">
        <v>19.762</v>
      </c>
      <c r="G3961" s="3">
        <v>22.767880000000002</v>
      </c>
      <c r="H3961" s="3">
        <v>34.017420000000001</v>
      </c>
      <c r="I3961" s="3"/>
      <c r="J3961" s="3">
        <f t="shared" si="128"/>
        <v>34.017420000000001</v>
      </c>
      <c r="K3961" s="3"/>
      <c r="L3961" s="3" t="str">
        <f t="array" ref="L3961">IF(ISERROR(INDEX(Table45[[#All],[Out-of-school youth (%) - upper secondary]],MATCH(MAX(IF(Table45[[#All],[Country]]=B3961,Table45[[#All],[Year]],0)),IF(Table45[[#All],[Country]]=B3961,Table45[[#All],[Year]],"")))),"",INDEX(Table45[[#All],[Out-of-school youth (%) - upper secondary]],MATCH(MAX(IF(Table45[[#All],[Country]]=B3961,Table45[[#All],[Year]],0)),IF(Table45[[#All],[Country]]=B3961,Table45[[#All],[Year]],"")))*100)</f>
        <v/>
      </c>
      <c r="M3961" s="3">
        <f t="shared" si="129"/>
        <v>34.017420000000001</v>
      </c>
    </row>
    <row r="3962" spans="1:13" ht="30.6" x14ac:dyDescent="0.25">
      <c r="A3962" s="2" t="s">
        <v>206</v>
      </c>
      <c r="B3962" s="2" t="s">
        <v>83</v>
      </c>
      <c r="C3962" s="4"/>
      <c r="D3962" s="4"/>
      <c r="E3962" s="4"/>
      <c r="F3962" s="4"/>
      <c r="G3962" s="4"/>
      <c r="H3962" s="4"/>
      <c r="I3962" s="4"/>
      <c r="J3962" s="4" t="str">
        <f t="shared" si="128"/>
        <v/>
      </c>
      <c r="K3962" s="4"/>
      <c r="L3962" s="4">
        <f t="array" ref="L3962">IF(ISERROR(INDEX(Table45[[#All],[Out-of-school youth (%) - upper secondary]],MATCH(MAX(IF(Table45[[#All],[Country]]=B3962,Table45[[#All],[Year]],0)),IF(Table45[[#All],[Country]]=B3962,Table45[[#All],[Year]],"")))),"",INDEX(Table45[[#All],[Out-of-school youth (%) - upper secondary]],MATCH(MAX(IF(Table45[[#All],[Country]]=B3962,Table45[[#All],[Year]],0)),IF(Table45[[#All],[Country]]=B3962,Table45[[#All],[Year]],"")))*100)</f>
        <v>45.502029999999998</v>
      </c>
      <c r="M3962" s="4">
        <f t="shared" si="129"/>
        <v>45.502029999999998</v>
      </c>
    </row>
    <row r="3963" spans="1:13" ht="30.6" x14ac:dyDescent="0.25">
      <c r="A3963" s="2" t="s">
        <v>206</v>
      </c>
      <c r="B3963" s="2" t="s">
        <v>84</v>
      </c>
      <c r="C3963" s="3"/>
      <c r="D3963" s="3"/>
      <c r="E3963" s="3"/>
      <c r="F3963" s="3"/>
      <c r="G3963" s="3"/>
      <c r="H3963" s="3"/>
      <c r="I3963" s="3"/>
      <c r="J3963" s="3" t="str">
        <f t="shared" si="128"/>
        <v/>
      </c>
      <c r="K3963" s="3"/>
      <c r="L3963" s="3" t="str">
        <f t="array" ref="L3963">IF(ISERROR(INDEX(Table45[[#All],[Out-of-school youth (%) - upper secondary]],MATCH(MAX(IF(Table45[[#All],[Country]]=B3963,Table45[[#All],[Year]],0)),IF(Table45[[#All],[Country]]=B3963,Table45[[#All],[Year]],"")))),"",INDEX(Table45[[#All],[Out-of-school youth (%) - upper secondary]],MATCH(MAX(IF(Table45[[#All],[Country]]=B3963,Table45[[#All],[Year]],0)),IF(Table45[[#All],[Country]]=B3963,Table45[[#All],[Year]],"")))*100)</f>
        <v/>
      </c>
      <c r="M3963" s="3" t="str">
        <f t="shared" si="129"/>
        <v/>
      </c>
    </row>
    <row r="3964" spans="1:13" ht="30.6" x14ac:dyDescent="0.25">
      <c r="A3964" s="2" t="s">
        <v>206</v>
      </c>
      <c r="B3964" s="2" t="s">
        <v>85</v>
      </c>
      <c r="C3964" s="4"/>
      <c r="D3964" s="4"/>
      <c r="E3964" s="4"/>
      <c r="F3964" s="4">
        <v>4.4527999999999999</v>
      </c>
      <c r="G3964" s="4"/>
      <c r="H3964" s="4"/>
      <c r="I3964" s="4"/>
      <c r="J3964" s="4">
        <f t="shared" si="128"/>
        <v>4.4527999999999999</v>
      </c>
      <c r="K3964" s="4"/>
      <c r="L3964" s="4">
        <f t="array" ref="L3964">IF(ISERROR(INDEX(Table45[[#All],[Out-of-school youth (%) - upper secondary]],MATCH(MAX(IF(Table45[[#All],[Country]]=B3964,Table45[[#All],[Year]],0)),IF(Table45[[#All],[Country]]=B3964,Table45[[#All],[Year]],"")))),"",INDEX(Table45[[#All],[Out-of-school youth (%) - upper secondary]],MATCH(MAX(IF(Table45[[#All],[Country]]=B3964,Table45[[#All],[Year]],0)),IF(Table45[[#All],[Country]]=B3964,Table45[[#All],[Year]],"")))*100)</f>
        <v>3.7045000000000003</v>
      </c>
      <c r="M3964" s="4">
        <f t="shared" si="129"/>
        <v>4.4527999999999999</v>
      </c>
    </row>
    <row r="3965" spans="1:13" ht="30.6" x14ac:dyDescent="0.25">
      <c r="A3965" s="2" t="s">
        <v>206</v>
      </c>
      <c r="B3965" s="2" t="s">
        <v>86</v>
      </c>
      <c r="C3965" s="3">
        <v>6.3379700000000003</v>
      </c>
      <c r="D3965" s="3">
        <v>10.39025</v>
      </c>
      <c r="E3965" s="3">
        <v>10.82199</v>
      </c>
      <c r="F3965" s="3">
        <v>7.09565</v>
      </c>
      <c r="G3965" s="3">
        <v>6.1762300000000003</v>
      </c>
      <c r="H3965" s="3">
        <v>4.8057400000000001</v>
      </c>
      <c r="I3965" s="3"/>
      <c r="J3965" s="3">
        <f t="shared" si="128"/>
        <v>4.8057400000000001</v>
      </c>
      <c r="K3965" s="3"/>
      <c r="L3965" s="3" t="str">
        <f t="array" ref="L3965">IF(ISBLANK(INDEX(Table45[[#All],[Out-of-school youth (%) - upper secondary]],MATCH(MAX(IF(Table45[[#All],[Country]]=B3965,Table45[[#All],[Year]],0)),IF(Table45[[#All],[Country]]=B3965,Table45[[#All],[Year]],"")))),"",INDEX(Table45[[#All],[Out-of-school youth (%) - upper secondary]],MATCH(MAX(IF(Table45[[#All],[Country]]=B3965,Table45[[#All],[Year]],0)),IF(Table45[[#All],[Country]]=B3965,Table45[[#All],[Year]],"")))*100)</f>
        <v/>
      </c>
      <c r="M3965" s="3">
        <f t="shared" si="129"/>
        <v>4.8057400000000001</v>
      </c>
    </row>
    <row r="3966" spans="1:13" ht="30.6" x14ac:dyDescent="0.25">
      <c r="A3966" s="2" t="s">
        <v>206</v>
      </c>
      <c r="B3966" s="2" t="s">
        <v>87</v>
      </c>
      <c r="C3966" s="4"/>
      <c r="D3966" s="4"/>
      <c r="E3966" s="4"/>
      <c r="F3966" s="4">
        <v>24.746870000000001</v>
      </c>
      <c r="G3966" s="4">
        <v>28.529440000000001</v>
      </c>
      <c r="H3966" s="4">
        <v>30.59965</v>
      </c>
      <c r="I3966" s="4"/>
      <c r="J3966" s="4">
        <f t="shared" si="128"/>
        <v>30.59965</v>
      </c>
      <c r="K3966" s="4"/>
      <c r="L3966" s="4">
        <f t="array" ref="L3966">IF(ISERROR(INDEX(Table45[[#All],[Out-of-school youth (%) - upper secondary]],MATCH(MAX(IF(Table45[[#All],[Country]]=B3966,Table45[[#All],[Year]],0)),IF(Table45[[#All],[Country]]=B3966,Table45[[#All],[Year]],"")))),"",INDEX(Table45[[#All],[Out-of-school youth (%) - upper secondary]],MATCH(MAX(IF(Table45[[#All],[Country]]=B3966,Table45[[#All],[Year]],0)),IF(Table45[[#All],[Country]]=B3966,Table45[[#All],[Year]],"")))*100)</f>
        <v>20.110800000000001</v>
      </c>
      <c r="M3966" s="4">
        <f t="shared" si="129"/>
        <v>30.59965</v>
      </c>
    </row>
    <row r="3967" spans="1:13" ht="30.6" x14ac:dyDescent="0.25">
      <c r="A3967" s="2" t="s">
        <v>206</v>
      </c>
      <c r="B3967" s="2" t="s">
        <v>88</v>
      </c>
      <c r="C3967" s="3">
        <v>4.2110000000000003</v>
      </c>
      <c r="D3967" s="3">
        <v>2.79833</v>
      </c>
      <c r="E3967" s="3">
        <v>3.4181900000000001</v>
      </c>
      <c r="F3967" s="3">
        <v>3.6754500000000001</v>
      </c>
      <c r="G3967" s="3">
        <v>4.9228199999999998</v>
      </c>
      <c r="H3967" s="3"/>
      <c r="I3967" s="3"/>
      <c r="J3967" s="3">
        <f t="shared" si="128"/>
        <v>4.9228199999999998</v>
      </c>
      <c r="K3967" s="3"/>
      <c r="L3967" s="3" t="str">
        <f t="array" ref="L3967">IF(ISERROR(INDEX(Table45[[#All],[Out-of-school youth (%) - upper secondary]],MATCH(MAX(IF(Table45[[#All],[Country]]=B3967,Table45[[#All],[Year]],0)),IF(Table45[[#All],[Country]]=B3967,Table45[[#All],[Year]],"")))),"",INDEX(Table45[[#All],[Out-of-school youth (%) - upper secondary]],MATCH(MAX(IF(Table45[[#All],[Country]]=B3967,Table45[[#All],[Year]],0)),IF(Table45[[#All],[Country]]=B3967,Table45[[#All],[Year]],"")))*100)</f>
        <v/>
      </c>
      <c r="M3967" s="3">
        <f t="shared" si="129"/>
        <v>4.9228199999999998</v>
      </c>
    </row>
    <row r="3968" spans="1:13" ht="30.6" x14ac:dyDescent="0.25">
      <c r="A3968" s="2" t="s">
        <v>206</v>
      </c>
      <c r="B3968" s="2" t="s">
        <v>89</v>
      </c>
      <c r="C3968" s="4"/>
      <c r="D3968" s="4">
        <v>26.021540000000002</v>
      </c>
      <c r="E3968" s="4"/>
      <c r="F3968" s="4">
        <v>25.429179999999999</v>
      </c>
      <c r="G3968" s="4"/>
      <c r="H3968" s="4"/>
      <c r="I3968" s="4"/>
      <c r="J3968" s="4">
        <f t="shared" si="128"/>
        <v>25.429179999999999</v>
      </c>
      <c r="K3968" s="4"/>
      <c r="L3968" s="4">
        <f t="array" ref="L3968">IF(ISERROR(INDEX(Table45[[#All],[Out-of-school youth (%) - upper secondary]],MATCH(MAX(IF(Table45[[#All],[Country]]=B3968,Table45[[#All],[Year]],0)),IF(Table45[[#All],[Country]]=B3968,Table45[[#All],[Year]],"")))),"",INDEX(Table45[[#All],[Out-of-school youth (%) - upper secondary]],MATCH(MAX(IF(Table45[[#All],[Country]]=B3968,Table45[[#All],[Year]],0)),IF(Table45[[#All],[Country]]=B3968,Table45[[#All],[Year]],"")))*100)</f>
        <v>23.034750000000003</v>
      </c>
      <c r="M3968" s="4">
        <f t="shared" si="129"/>
        <v>25.429179999999999</v>
      </c>
    </row>
    <row r="3969" spans="1:13" ht="30.6" x14ac:dyDescent="0.25">
      <c r="A3969" s="2" t="s">
        <v>206</v>
      </c>
      <c r="B3969" s="2" t="s">
        <v>90</v>
      </c>
      <c r="C3969" s="3"/>
      <c r="D3969" s="3"/>
      <c r="E3969" s="3"/>
      <c r="F3969" s="3">
        <v>5.3593400000000004</v>
      </c>
      <c r="G3969" s="3"/>
      <c r="H3969" s="3"/>
      <c r="I3969" s="3"/>
      <c r="J3969" s="3">
        <f t="shared" si="128"/>
        <v>5.3593400000000004</v>
      </c>
      <c r="K3969" s="3"/>
      <c r="L3969" s="3">
        <f t="array" ref="L3969">IF(ISERROR(INDEX(Table45[[#All],[Out-of-school youth (%) - upper secondary]],MATCH(MAX(IF(Table45[[#All],[Country]]=B3969,Table45[[#All],[Year]],0)),IF(Table45[[#All],[Country]]=B3969,Table45[[#All],[Year]],"")))),"",INDEX(Table45[[#All],[Out-of-school youth (%) - upper secondary]],MATCH(MAX(IF(Table45[[#All],[Country]]=B3969,Table45[[#All],[Year]],0)),IF(Table45[[#All],[Country]]=B3969,Table45[[#All],[Year]],"")))*100)</f>
        <v>1.9312200000000002</v>
      </c>
      <c r="M3969" s="3">
        <f t="shared" si="129"/>
        <v>5.3593400000000004</v>
      </c>
    </row>
    <row r="3970" spans="1:13" ht="30.6" x14ac:dyDescent="0.25">
      <c r="A3970" s="2" t="s">
        <v>206</v>
      </c>
      <c r="B3970" s="2" t="s">
        <v>91</v>
      </c>
      <c r="C3970" s="4"/>
      <c r="D3970" s="4"/>
      <c r="E3970" s="4"/>
      <c r="F3970" s="4"/>
      <c r="G3970" s="4"/>
      <c r="H3970" s="4"/>
      <c r="I3970" s="4"/>
      <c r="J3970" s="4" t="str">
        <f t="shared" si="128"/>
        <v/>
      </c>
      <c r="K3970" s="4"/>
      <c r="L3970" s="4">
        <f t="array" ref="L3970">IF(ISERROR(INDEX(Table45[[#All],[Out-of-school youth (%) - upper secondary]],MATCH(MAX(IF(Table45[[#All],[Country]]=B3970,Table45[[#All],[Year]],0)),IF(Table45[[#All],[Country]]=B3970,Table45[[#All],[Year]],"")))),"",INDEX(Table45[[#All],[Out-of-school youth (%) - upper secondary]],MATCH(MAX(IF(Table45[[#All],[Country]]=B3970,Table45[[#All],[Year]],0)),IF(Table45[[#All],[Country]]=B3970,Table45[[#All],[Year]],"")))*100)</f>
        <v>15.840820000000001</v>
      </c>
      <c r="M3970" s="4">
        <f t="shared" si="129"/>
        <v>15.840820000000001</v>
      </c>
    </row>
    <row r="3971" spans="1:13" ht="30.6" x14ac:dyDescent="0.25">
      <c r="A3971" s="2" t="s">
        <v>206</v>
      </c>
      <c r="B3971" s="2" t="s">
        <v>92</v>
      </c>
      <c r="C3971" s="3"/>
      <c r="D3971" s="3"/>
      <c r="E3971" s="3"/>
      <c r="F3971" s="3"/>
      <c r="G3971" s="3"/>
      <c r="H3971" s="3"/>
      <c r="I3971" s="3"/>
      <c r="J3971" s="3" t="str">
        <f t="shared" si="128"/>
        <v/>
      </c>
      <c r="K3971" s="3"/>
      <c r="L3971" s="3" t="str">
        <f t="array" ref="L3971">IF(ISERROR(INDEX(Table45[[#All],[Out-of-school youth (%) - upper secondary]],MATCH(MAX(IF(Table45[[#All],[Country]]=B3971,Table45[[#All],[Year]],0)),IF(Table45[[#All],[Country]]=B3971,Table45[[#All],[Year]],"")))),"",INDEX(Table45[[#All],[Out-of-school youth (%) - upper secondary]],MATCH(MAX(IF(Table45[[#All],[Country]]=B3971,Table45[[#All],[Year]],0)),IF(Table45[[#All],[Country]]=B3971,Table45[[#All],[Year]],"")))*100)</f>
        <v/>
      </c>
      <c r="M3971" s="3" t="str">
        <f t="shared" si="129"/>
        <v/>
      </c>
    </row>
    <row r="3972" spans="1:13" ht="30.6" x14ac:dyDescent="0.25">
      <c r="A3972" s="2" t="s">
        <v>206</v>
      </c>
      <c r="B3972" s="2" t="s">
        <v>93</v>
      </c>
      <c r="C3972" s="4">
        <v>25.22</v>
      </c>
      <c r="D3972" s="4">
        <v>23.272839999999999</v>
      </c>
      <c r="E3972" s="4">
        <v>26.46733</v>
      </c>
      <c r="F3972" s="4">
        <v>29.09224</v>
      </c>
      <c r="G3972" s="4">
        <v>31.651869999999999</v>
      </c>
      <c r="H3972" s="4">
        <v>33.782139999999998</v>
      </c>
      <c r="I3972" s="4"/>
      <c r="J3972" s="4">
        <f t="shared" si="128"/>
        <v>33.782139999999998</v>
      </c>
      <c r="K3972" s="4"/>
      <c r="L3972" s="4" t="str">
        <f t="array" ref="L3972">IF(ISERROR(INDEX(Table45[[#All],[Out-of-school youth (%) - upper secondary]],MATCH(MAX(IF(Table45[[#All],[Country]]=B3972,Table45[[#All],[Year]],0)),IF(Table45[[#All],[Country]]=B3972,Table45[[#All],[Year]],"")))),"",INDEX(Table45[[#All],[Out-of-school youth (%) - upper secondary]],MATCH(MAX(IF(Table45[[#All],[Country]]=B3972,Table45[[#All],[Year]],0)),IF(Table45[[#All],[Country]]=B3972,Table45[[#All],[Year]],"")))*100)</f>
        <v/>
      </c>
      <c r="M3972" s="4">
        <f t="shared" si="129"/>
        <v>33.782139999999998</v>
      </c>
    </row>
    <row r="3973" spans="1:13" ht="30.6" x14ac:dyDescent="0.25">
      <c r="A3973" s="2" t="s">
        <v>206</v>
      </c>
      <c r="B3973" s="2" t="s">
        <v>94</v>
      </c>
      <c r="C3973" s="3"/>
      <c r="D3973" s="3"/>
      <c r="E3973" s="3"/>
      <c r="F3973" s="3"/>
      <c r="G3973" s="3">
        <v>34.126390000000001</v>
      </c>
      <c r="H3973" s="3">
        <v>36.690170000000002</v>
      </c>
      <c r="I3973" s="3"/>
      <c r="J3973" s="3">
        <f t="shared" si="128"/>
        <v>36.690170000000002</v>
      </c>
      <c r="K3973" s="3"/>
      <c r="L3973" s="3">
        <f t="array" ref="L3973">IF(ISERROR(INDEX(Table45[[#All],[Out-of-school youth (%) - upper secondary]],MATCH(MAX(IF(Table45[[#All],[Country]]=B3973,Table45[[#All],[Year]],0)),IF(Table45[[#All],[Country]]=B3973,Table45[[#All],[Year]],"")))),"",INDEX(Table45[[#All],[Out-of-school youth (%) - upper secondary]],MATCH(MAX(IF(Table45[[#All],[Country]]=B3973,Table45[[#All],[Year]],0)),IF(Table45[[#All],[Country]]=B3973,Table45[[#All],[Year]],"")))*100)</f>
        <v>28.492159999999998</v>
      </c>
      <c r="M3973" s="3">
        <f t="shared" si="129"/>
        <v>36.690170000000002</v>
      </c>
    </row>
    <row r="3974" spans="1:13" ht="30.6" x14ac:dyDescent="0.25">
      <c r="A3974" s="2" t="s">
        <v>206</v>
      </c>
      <c r="B3974" s="2" t="s">
        <v>95</v>
      </c>
      <c r="C3974" s="4">
        <v>44.90222</v>
      </c>
      <c r="D3974" s="4">
        <v>47.869289999999999</v>
      </c>
      <c r="E3974" s="4">
        <v>50.412529999999997</v>
      </c>
      <c r="F3974" s="4">
        <v>50.822310000000002</v>
      </c>
      <c r="G3974" s="4">
        <v>46.89573</v>
      </c>
      <c r="H3974" s="4">
        <v>43.210999999999999</v>
      </c>
      <c r="I3974" s="4"/>
      <c r="J3974" s="4">
        <f t="shared" si="128"/>
        <v>43.210999999999999</v>
      </c>
      <c r="K3974" s="4"/>
      <c r="L3974" s="4">
        <f t="array" ref="L3974">IF(ISERROR(INDEX(Table45[[#All],[Out-of-school youth (%) - upper secondary]],MATCH(MAX(IF(Table45[[#All],[Country]]=B3974,Table45[[#All],[Year]],0)),IF(Table45[[#All],[Country]]=B3974,Table45[[#All],[Year]],"")))),"",INDEX(Table45[[#All],[Out-of-school youth (%) - upper secondary]],MATCH(MAX(IF(Table45[[#All],[Country]]=B3974,Table45[[#All],[Year]],0)),IF(Table45[[#All],[Country]]=B3974,Table45[[#All],[Year]],"")))*100)</f>
        <v>41.094290000000001</v>
      </c>
      <c r="M3974" s="4">
        <f t="shared" si="129"/>
        <v>43.210999999999999</v>
      </c>
    </row>
    <row r="3975" spans="1:13" ht="30.6" x14ac:dyDescent="0.25">
      <c r="A3975" s="2" t="s">
        <v>206</v>
      </c>
      <c r="B3975" s="2" t="s">
        <v>96</v>
      </c>
      <c r="C3975" s="3">
        <v>9.2472700000000003</v>
      </c>
      <c r="D3975" s="3">
        <v>12.546010000000001</v>
      </c>
      <c r="E3975" s="3">
        <v>17.132560000000002</v>
      </c>
      <c r="F3975" s="3">
        <v>12.92521</v>
      </c>
      <c r="G3975" s="3">
        <v>10.67414</v>
      </c>
      <c r="H3975" s="3">
        <v>4.9581999999999997</v>
      </c>
      <c r="I3975" s="3"/>
      <c r="J3975" s="3">
        <f t="shared" si="128"/>
        <v>4.9581999999999997</v>
      </c>
      <c r="K3975" s="3"/>
      <c r="L3975" s="3" t="str">
        <f t="array" ref="L3975">IF(ISBLANK(INDEX(Table45[[#All],[Out-of-school youth (%) - upper secondary]],MATCH(MAX(IF(Table45[[#All],[Country]]=B3975,Table45[[#All],[Year]],0)),IF(Table45[[#All],[Country]]=B3975,Table45[[#All],[Year]],"")))),"",INDEX(Table45[[#All],[Out-of-school youth (%) - upper secondary]],MATCH(MAX(IF(Table45[[#All],[Country]]=B3975,Table45[[#All],[Year]],0)),IF(Table45[[#All],[Country]]=B3975,Table45[[#All],[Year]],"")))*100)</f>
        <v/>
      </c>
      <c r="M3975" s="3">
        <f t="shared" si="129"/>
        <v>4.9581999999999997</v>
      </c>
    </row>
    <row r="3976" spans="1:13" ht="30.6" x14ac:dyDescent="0.25">
      <c r="A3976" s="2" t="s">
        <v>206</v>
      </c>
      <c r="B3976" s="2" t="s">
        <v>97</v>
      </c>
      <c r="C3976" s="4">
        <v>30.413989999999998</v>
      </c>
      <c r="D3976" s="4">
        <v>28.278379999999999</v>
      </c>
      <c r="E3976" s="4">
        <v>33.914409999999997</v>
      </c>
      <c r="F3976" s="4"/>
      <c r="G3976" s="4"/>
      <c r="H3976" s="4"/>
      <c r="I3976" s="4"/>
      <c r="J3976" s="4">
        <f t="shared" si="128"/>
        <v>33.914409999999997</v>
      </c>
      <c r="K3976" s="4"/>
      <c r="L3976" s="4" t="str">
        <f t="array" ref="L3976">IF(ISERROR(INDEX(Table45[[#All],[Out-of-school youth (%) - upper secondary]],MATCH(MAX(IF(Table45[[#All],[Country]]=B3976,Table45[[#All],[Year]],0)),IF(Table45[[#All],[Country]]=B3976,Table45[[#All],[Year]],"")))),"",INDEX(Table45[[#All],[Out-of-school youth (%) - upper secondary]],MATCH(MAX(IF(Table45[[#All],[Country]]=B3976,Table45[[#All],[Year]],0)),IF(Table45[[#All],[Country]]=B3976,Table45[[#All],[Year]],"")))*100)</f>
        <v/>
      </c>
      <c r="M3976" s="4">
        <f t="shared" si="129"/>
        <v>33.914409999999997</v>
      </c>
    </row>
    <row r="3977" spans="1:13" ht="30.6" x14ac:dyDescent="0.25">
      <c r="A3977" s="2" t="s">
        <v>206</v>
      </c>
      <c r="B3977" s="2" t="s">
        <v>98</v>
      </c>
      <c r="C3977" s="3">
        <v>40.517690000000002</v>
      </c>
      <c r="D3977" s="3">
        <v>41.293280000000003</v>
      </c>
      <c r="E3977" s="3">
        <v>43.15936</v>
      </c>
      <c r="F3977" s="3">
        <v>45.441850000000002</v>
      </c>
      <c r="G3977" s="3">
        <v>47.3504</v>
      </c>
      <c r="H3977" s="3">
        <v>46.581020000000002</v>
      </c>
      <c r="I3977" s="3"/>
      <c r="J3977" s="3">
        <f t="shared" si="128"/>
        <v>46.581020000000002</v>
      </c>
      <c r="K3977" s="3"/>
      <c r="L3977" s="3" t="str">
        <f t="array" ref="L3977">IF(ISERROR(INDEX(Table45[[#All],[Out-of-school youth (%) - upper secondary]],MATCH(MAX(IF(Table45[[#All],[Country]]=B3977,Table45[[#All],[Year]],0)),IF(Table45[[#All],[Country]]=B3977,Table45[[#All],[Year]],"")))),"",INDEX(Table45[[#All],[Out-of-school youth (%) - upper secondary]],MATCH(MAX(IF(Table45[[#All],[Country]]=B3977,Table45[[#All],[Year]],0)),IF(Table45[[#All],[Country]]=B3977,Table45[[#All],[Year]],"")))*100)</f>
        <v/>
      </c>
      <c r="M3977" s="3">
        <f t="shared" si="129"/>
        <v>46.581020000000002</v>
      </c>
    </row>
    <row r="3978" spans="1:13" ht="30.6" x14ac:dyDescent="0.25">
      <c r="A3978" s="2" t="s">
        <v>206</v>
      </c>
      <c r="B3978" s="2" t="s">
        <v>99</v>
      </c>
      <c r="C3978" s="4"/>
      <c r="D3978" s="4"/>
      <c r="E3978" s="4"/>
      <c r="F3978" s="4"/>
      <c r="G3978" s="4"/>
      <c r="H3978" s="4"/>
      <c r="I3978" s="4"/>
      <c r="J3978" s="4" t="str">
        <f t="shared" si="128"/>
        <v/>
      </c>
      <c r="K3978" s="4"/>
      <c r="L3978" s="4">
        <f t="array" ref="L3978">IF(ISERROR(INDEX(Table45[[#All],[Out-of-school youth (%) - upper secondary]],MATCH(MAX(IF(Table45[[#All],[Country]]=B3978,Table45[[#All],[Year]],0)),IF(Table45[[#All],[Country]]=B3978,Table45[[#All],[Year]],"")))),"",INDEX(Table45[[#All],[Out-of-school youth (%) - upper secondary]],MATCH(MAX(IF(Table45[[#All],[Country]]=B3978,Table45[[#All],[Year]],0)),IF(Table45[[#All],[Country]]=B3978,Table45[[#All],[Year]],"")))*100)</f>
        <v>18.864660000000001</v>
      </c>
      <c r="M3978" s="4">
        <f t="shared" si="129"/>
        <v>18.864660000000001</v>
      </c>
    </row>
    <row r="3979" spans="1:13" ht="30.6" x14ac:dyDescent="0.25">
      <c r="A3979" s="2" t="s">
        <v>206</v>
      </c>
      <c r="B3979" s="2" t="s">
        <v>100</v>
      </c>
      <c r="C3979" s="3"/>
      <c r="D3979" s="3"/>
      <c r="E3979" s="3"/>
      <c r="F3979" s="3"/>
      <c r="G3979" s="3"/>
      <c r="H3979" s="3"/>
      <c r="I3979" s="3"/>
      <c r="J3979" s="3" t="str">
        <f t="shared" si="128"/>
        <v/>
      </c>
      <c r="K3979" s="3"/>
      <c r="L3979" s="3" t="str">
        <f t="array" ref="L3979">IF(ISERROR(INDEX(Table45[[#All],[Out-of-school youth (%) - upper secondary]],MATCH(MAX(IF(Table45[[#All],[Country]]=B3979,Table45[[#All],[Year]],0)),IF(Table45[[#All],[Country]]=B3979,Table45[[#All],[Year]],"")))),"",INDEX(Table45[[#All],[Out-of-school youth (%) - upper secondary]],MATCH(MAX(IF(Table45[[#All],[Country]]=B3979,Table45[[#All],[Year]],0)),IF(Table45[[#All],[Country]]=B3979,Table45[[#All],[Year]],"")))*100)</f>
        <v/>
      </c>
      <c r="M3979" s="3" t="str">
        <f t="shared" si="129"/>
        <v/>
      </c>
    </row>
    <row r="3980" spans="1:13" ht="30.6" x14ac:dyDescent="0.25">
      <c r="A3980" s="2" t="s">
        <v>206</v>
      </c>
      <c r="B3980" s="2" t="s">
        <v>101</v>
      </c>
      <c r="C3980" s="4"/>
      <c r="D3980" s="4"/>
      <c r="E3980" s="4"/>
      <c r="F3980" s="4"/>
      <c r="G3980" s="4"/>
      <c r="H3980" s="4"/>
      <c r="I3980" s="4"/>
      <c r="J3980" s="4" t="str">
        <f t="shared" si="128"/>
        <v/>
      </c>
      <c r="K3980" s="4"/>
      <c r="L3980" s="4" t="str">
        <f t="array" ref="L3980">IF(ISERROR(INDEX(Table45[[#All],[Out-of-school youth (%) - upper secondary]],MATCH(MAX(IF(Table45[[#All],[Country]]=B3980,Table45[[#All],[Year]],0)),IF(Table45[[#All],[Country]]=B3980,Table45[[#All],[Year]],"")))),"",INDEX(Table45[[#All],[Out-of-school youth (%) - upper secondary]],MATCH(MAX(IF(Table45[[#All],[Country]]=B3980,Table45[[#All],[Year]],0)),IF(Table45[[#All],[Country]]=B3980,Table45[[#All],[Year]],"")))*100)</f>
        <v/>
      </c>
      <c r="M3980" s="4" t="str">
        <f t="shared" si="129"/>
        <v/>
      </c>
    </row>
    <row r="3981" spans="1:13" ht="30.6" x14ac:dyDescent="0.25">
      <c r="A3981" s="2" t="s">
        <v>206</v>
      </c>
      <c r="B3981" s="2" t="s">
        <v>102</v>
      </c>
      <c r="C3981" s="3"/>
      <c r="D3981" s="3">
        <v>4.87155</v>
      </c>
      <c r="E3981" s="3">
        <v>12.097110000000001</v>
      </c>
      <c r="F3981" s="3">
        <v>13.294140000000001</v>
      </c>
      <c r="G3981" s="3">
        <v>10.171799999999999</v>
      </c>
      <c r="H3981" s="3">
        <v>7.0286499999999998</v>
      </c>
      <c r="I3981" s="3"/>
      <c r="J3981" s="3">
        <f t="shared" si="128"/>
        <v>7.0286499999999998</v>
      </c>
      <c r="K3981" s="3"/>
      <c r="L3981" s="3" t="str">
        <f t="array" ref="L3981">IF(ISBLANK(INDEX(Table45[[#All],[Out-of-school youth (%) - upper secondary]],MATCH(MAX(IF(Table45[[#All],[Country]]=B3981,Table45[[#All],[Year]],0)),IF(Table45[[#All],[Country]]=B3981,Table45[[#All],[Year]],"")))),"",INDEX(Table45[[#All],[Out-of-school youth (%) - upper secondary]],MATCH(MAX(IF(Table45[[#All],[Country]]=B3981,Table45[[#All],[Year]],0)),IF(Table45[[#All],[Country]]=B3981,Table45[[#All],[Year]],"")))*100)</f>
        <v/>
      </c>
      <c r="M3981" s="3">
        <f t="shared" si="129"/>
        <v>7.0286499999999998</v>
      </c>
    </row>
    <row r="3982" spans="1:13" ht="30.6" x14ac:dyDescent="0.25">
      <c r="A3982" s="2" t="s">
        <v>206</v>
      </c>
      <c r="B3982" s="2" t="s">
        <v>103</v>
      </c>
      <c r="C3982" s="4">
        <v>16.714580000000002</v>
      </c>
      <c r="D3982" s="4">
        <v>18.717310000000001</v>
      </c>
      <c r="E3982" s="4">
        <v>19.194500000000001</v>
      </c>
      <c r="F3982" s="4">
        <v>18.1934</v>
      </c>
      <c r="G3982" s="4">
        <v>19.96773</v>
      </c>
      <c r="H3982" s="4"/>
      <c r="I3982" s="4"/>
      <c r="J3982" s="4">
        <f t="shared" si="128"/>
        <v>19.96773</v>
      </c>
      <c r="K3982" s="4"/>
      <c r="L3982" s="4" t="str">
        <f t="array" ref="L3982">IF(ISBLANK(INDEX(Table45[[#All],[Out-of-school youth (%) - upper secondary]],MATCH(MAX(IF(Table45[[#All],[Country]]=B3982,Table45[[#All],[Year]],0)),IF(Table45[[#All],[Country]]=B3982,Table45[[#All],[Year]],"")))),"",INDEX(Table45[[#All],[Out-of-school youth (%) - upper secondary]],MATCH(MAX(IF(Table45[[#All],[Country]]=B3982,Table45[[#All],[Year]],0)),IF(Table45[[#All],[Country]]=B3982,Table45[[#All],[Year]],"")))*100)</f>
        <v/>
      </c>
      <c r="M3982" s="4">
        <f t="shared" si="129"/>
        <v>19.96773</v>
      </c>
    </row>
    <row r="3983" spans="1:13" ht="30.6" x14ac:dyDescent="0.25">
      <c r="A3983" s="2" t="s">
        <v>206</v>
      </c>
      <c r="B3983" s="2" t="s">
        <v>104</v>
      </c>
      <c r="C3983" s="3"/>
      <c r="D3983" s="3"/>
      <c r="E3983" s="3"/>
      <c r="F3983" s="3"/>
      <c r="G3983" s="3"/>
      <c r="H3983" s="3"/>
      <c r="I3983" s="3"/>
      <c r="J3983" s="3" t="str">
        <f t="shared" si="128"/>
        <v/>
      </c>
      <c r="K3983" s="3"/>
      <c r="L3983" s="3" t="str">
        <f t="array" ref="L3983">IF(ISERROR(INDEX(Table45[[#All],[Out-of-school youth (%) - upper secondary]],MATCH(MAX(IF(Table45[[#All],[Country]]=B3983,Table45[[#All],[Year]],0)),IF(Table45[[#All],[Country]]=B3983,Table45[[#All],[Year]],"")))),"",INDEX(Table45[[#All],[Out-of-school youth (%) - upper secondary]],MATCH(MAX(IF(Table45[[#All],[Country]]=B3983,Table45[[#All],[Year]],0)),IF(Table45[[#All],[Country]]=B3983,Table45[[#All],[Year]],"")))*100)</f>
        <v/>
      </c>
      <c r="M3983" s="3" t="str">
        <f t="shared" si="129"/>
        <v/>
      </c>
    </row>
    <row r="3984" spans="1:13" ht="30.6" x14ac:dyDescent="0.25">
      <c r="A3984" s="2" t="s">
        <v>206</v>
      </c>
      <c r="B3984" s="2" t="s">
        <v>105</v>
      </c>
      <c r="C3984" s="4"/>
      <c r="D3984" s="4"/>
      <c r="E3984" s="4"/>
      <c r="F3984" s="4">
        <v>63.86045</v>
      </c>
      <c r="G3984" s="4">
        <v>55.875100000000003</v>
      </c>
      <c r="H3984" s="4">
        <v>52.646380000000001</v>
      </c>
      <c r="I3984" s="4"/>
      <c r="J3984" s="4">
        <f t="shared" ref="J3984:J4047" si="130">IFERROR(LOOKUP(2,1/(C3984:I3984&lt;&gt;""),C3984:I3984),"")</f>
        <v>52.646380000000001</v>
      </c>
      <c r="K3984" s="4"/>
      <c r="L3984" s="4">
        <f t="array" ref="L3984">IF(ISERROR(INDEX(Table45[[#All],[Out-of-school youth (%) - upper secondary]],MATCH(MAX(IF(Table45[[#All],[Country]]=B3984,Table45[[#All],[Year]],0)),IF(Table45[[#All],[Country]]=B3984,Table45[[#All],[Year]],"")))),"",INDEX(Table45[[#All],[Out-of-school youth (%) - upper secondary]],MATCH(MAX(IF(Table45[[#All],[Country]]=B3984,Table45[[#All],[Year]],0)),IF(Table45[[#All],[Country]]=B3984,Table45[[#All],[Year]],"")))*100)</f>
        <v>19.653829999999999</v>
      </c>
      <c r="M3984" s="4">
        <f t="shared" ref="M3984:M4047" si="131">IF(ISNUMBER(J3984),J3984,IF(ISNUMBER(K3984),K3984,IF(ISBLANK(L3984),"",L3984)))</f>
        <v>52.646380000000001</v>
      </c>
    </row>
    <row r="3985" spans="1:13" ht="30.6" x14ac:dyDescent="0.25">
      <c r="A3985" s="2" t="s">
        <v>206</v>
      </c>
      <c r="B3985" s="2" t="s">
        <v>106</v>
      </c>
      <c r="C3985" s="3">
        <v>42.527740000000001</v>
      </c>
      <c r="D3985" s="3">
        <v>47.015520000000002</v>
      </c>
      <c r="E3985" s="3">
        <v>41.888680000000001</v>
      </c>
      <c r="F3985" s="3">
        <v>49.23124</v>
      </c>
      <c r="G3985" s="3">
        <v>49.374969999999998</v>
      </c>
      <c r="H3985" s="3">
        <v>46.207630000000002</v>
      </c>
      <c r="I3985" s="3"/>
      <c r="J3985" s="3">
        <f t="shared" si="130"/>
        <v>46.207630000000002</v>
      </c>
      <c r="K3985" s="3"/>
      <c r="L3985" s="3" t="str">
        <f t="array" ref="L3985">IF(ISERROR(INDEX(Table45[[#All],[Out-of-school youth (%) - upper secondary]],MATCH(MAX(IF(Table45[[#All],[Country]]=B3985,Table45[[#All],[Year]],0)),IF(Table45[[#All],[Country]]=B3985,Table45[[#All],[Year]],"")))),"",INDEX(Table45[[#All],[Out-of-school youth (%) - upper secondary]],MATCH(MAX(IF(Table45[[#All],[Country]]=B3985,Table45[[#All],[Year]],0)),IF(Table45[[#All],[Country]]=B3985,Table45[[#All],[Year]],"")))*100)</f>
        <v/>
      </c>
      <c r="M3985" s="3">
        <f t="shared" si="131"/>
        <v>46.207630000000002</v>
      </c>
    </row>
    <row r="3986" spans="1:13" ht="30.6" x14ac:dyDescent="0.25">
      <c r="A3986" s="2" t="s">
        <v>206</v>
      </c>
      <c r="B3986" s="2" t="s">
        <v>107</v>
      </c>
      <c r="C3986" s="4"/>
      <c r="D3986" s="4"/>
      <c r="E3986" s="4"/>
      <c r="F3986" s="4"/>
      <c r="G3986" s="4"/>
      <c r="H3986" s="4"/>
      <c r="I3986" s="4"/>
      <c r="J3986" s="4" t="str">
        <f t="shared" si="130"/>
        <v/>
      </c>
      <c r="K3986" s="4"/>
      <c r="L3986" s="4" t="str">
        <f t="array" ref="L3986">IF(ISERROR(INDEX(Table45[[#All],[Out-of-school youth (%) - upper secondary]],MATCH(MAX(IF(Table45[[#All],[Country]]=B3986,Table45[[#All],[Year]],0)),IF(Table45[[#All],[Country]]=B3986,Table45[[#All],[Year]],"")))),"",INDEX(Table45[[#All],[Out-of-school youth (%) - upper secondary]],MATCH(MAX(IF(Table45[[#All],[Country]]=B3986,Table45[[#All],[Year]],0)),IF(Table45[[#All],[Country]]=B3986,Table45[[#All],[Year]],"")))*100)</f>
        <v/>
      </c>
      <c r="M3986" s="4" t="str">
        <f t="shared" si="131"/>
        <v/>
      </c>
    </row>
    <row r="3987" spans="1:13" ht="30.6" x14ac:dyDescent="0.25">
      <c r="A3987" s="2" t="s">
        <v>206</v>
      </c>
      <c r="B3987" s="2" t="s">
        <v>108</v>
      </c>
      <c r="C3987" s="3">
        <v>69.141930000000002</v>
      </c>
      <c r="D3987" s="3">
        <v>69.063609999999997</v>
      </c>
      <c r="E3987" s="3"/>
      <c r="F3987" s="3"/>
      <c r="G3987" s="3">
        <v>64.796880000000002</v>
      </c>
      <c r="H3987" s="3">
        <v>67.68092</v>
      </c>
      <c r="I3987" s="3"/>
      <c r="J3987" s="3">
        <f t="shared" si="130"/>
        <v>67.68092</v>
      </c>
      <c r="K3987" s="3"/>
      <c r="L3987" s="3">
        <f t="array" ref="L3987">IF(ISERROR(INDEX(Table45[[#All],[Out-of-school youth (%) - upper secondary]],MATCH(MAX(IF(Table45[[#All],[Country]]=B3987,Table45[[#All],[Year]],0)),IF(Table45[[#All],[Country]]=B3987,Table45[[#All],[Year]],"")))),"",INDEX(Table45[[#All],[Out-of-school youth (%) - upper secondary]],MATCH(MAX(IF(Table45[[#All],[Country]]=B3987,Table45[[#All],[Year]],0)),IF(Table45[[#All],[Country]]=B3987,Table45[[#All],[Year]],"")))*100)</f>
        <v>61.446650000000005</v>
      </c>
      <c r="M3987" s="3">
        <f t="shared" si="131"/>
        <v>67.68092</v>
      </c>
    </row>
    <row r="3988" spans="1:13" ht="30.6" x14ac:dyDescent="0.25">
      <c r="A3988" s="2" t="s">
        <v>206</v>
      </c>
      <c r="B3988" s="2" t="s">
        <v>109</v>
      </c>
      <c r="C3988" s="4"/>
      <c r="D3988" s="4"/>
      <c r="E3988" s="4">
        <v>14.319900000000001</v>
      </c>
      <c r="F3988" s="4">
        <v>15.81101</v>
      </c>
      <c r="G3988" s="4">
        <v>16.571999999999999</v>
      </c>
      <c r="H3988" s="4">
        <v>17.1235</v>
      </c>
      <c r="I3988" s="4"/>
      <c r="J3988" s="4">
        <f t="shared" si="130"/>
        <v>17.1235</v>
      </c>
      <c r="K3988" s="4"/>
      <c r="L3988" s="4" t="str">
        <f t="array" ref="L3988">IF(ISBLANK(INDEX(Table45[[#All],[Out-of-school youth (%) - upper secondary]],MATCH(MAX(IF(Table45[[#All],[Country]]=B3988,Table45[[#All],[Year]],0)),IF(Table45[[#All],[Country]]=B3988,Table45[[#All],[Year]],"")))),"",INDEX(Table45[[#All],[Out-of-school youth (%) - upper secondary]],MATCH(MAX(IF(Table45[[#All],[Country]]=B3988,Table45[[#All],[Year]],0)),IF(Table45[[#All],[Country]]=B3988,Table45[[#All],[Year]],"")))*100)</f>
        <v/>
      </c>
      <c r="M3988" s="4">
        <f t="shared" si="131"/>
        <v>17.1235</v>
      </c>
    </row>
    <row r="3989" spans="1:13" ht="30.6" x14ac:dyDescent="0.25">
      <c r="A3989" s="2" t="s">
        <v>206</v>
      </c>
      <c r="B3989" s="2" t="s">
        <v>110</v>
      </c>
      <c r="C3989" s="3"/>
      <c r="D3989" s="3"/>
      <c r="E3989" s="3"/>
      <c r="F3989" s="3"/>
      <c r="G3989" s="3"/>
      <c r="H3989" s="3">
        <v>35.190339999999999</v>
      </c>
      <c r="I3989" s="3"/>
      <c r="J3989" s="3">
        <f t="shared" si="130"/>
        <v>35.190339999999999</v>
      </c>
      <c r="K3989" s="3"/>
      <c r="L3989" s="3" t="str">
        <f t="array" ref="L3989">IF(ISERROR(INDEX(Table45[[#All],[Out-of-school youth (%) - upper secondary]],MATCH(MAX(IF(Table45[[#All],[Country]]=B3989,Table45[[#All],[Year]],0)),IF(Table45[[#All],[Country]]=B3989,Table45[[#All],[Year]],"")))),"",INDEX(Table45[[#All],[Out-of-school youth (%) - upper secondary]],MATCH(MAX(IF(Table45[[#All],[Country]]=B3989,Table45[[#All],[Year]],0)),IF(Table45[[#All],[Country]]=B3989,Table45[[#All],[Year]],"")))*100)</f>
        <v/>
      </c>
      <c r="M3989" s="3">
        <f t="shared" si="131"/>
        <v>35.190339999999999</v>
      </c>
    </row>
    <row r="3990" spans="1:13" ht="30.6" x14ac:dyDescent="0.25">
      <c r="A3990" s="2" t="s">
        <v>206</v>
      </c>
      <c r="B3990" s="2" t="s">
        <v>111</v>
      </c>
      <c r="C3990" s="4"/>
      <c r="D3990" s="4"/>
      <c r="E3990" s="4">
        <v>81.875720000000001</v>
      </c>
      <c r="F3990" s="4">
        <v>71.881680000000003</v>
      </c>
      <c r="G3990" s="4">
        <v>72.16386</v>
      </c>
      <c r="H3990" s="4">
        <v>71.586870000000005</v>
      </c>
      <c r="I3990" s="4"/>
      <c r="J3990" s="4">
        <f t="shared" si="130"/>
        <v>71.586870000000005</v>
      </c>
      <c r="K3990" s="4"/>
      <c r="L3990" s="4">
        <f t="array" ref="L3990">IF(ISERROR(INDEX(Table45[[#All],[Out-of-school youth (%) - upper secondary]],MATCH(MAX(IF(Table45[[#All],[Country]]=B3990,Table45[[#All],[Year]],0)),IF(Table45[[#All],[Country]]=B3990,Table45[[#All],[Year]],"")))),"",INDEX(Table45[[#All],[Out-of-school youth (%) - upper secondary]],MATCH(MAX(IF(Table45[[#All],[Country]]=B3990,Table45[[#All],[Year]],0)),IF(Table45[[#All],[Country]]=B3990,Table45[[#All],[Year]],"")))*100)</f>
        <v>38.509799999999998</v>
      </c>
      <c r="M3990" s="4">
        <f t="shared" si="131"/>
        <v>71.586870000000005</v>
      </c>
    </row>
    <row r="3991" spans="1:13" ht="30.6" x14ac:dyDescent="0.25">
      <c r="A3991" s="2" t="s">
        <v>206</v>
      </c>
      <c r="B3991" s="2" t="s">
        <v>112</v>
      </c>
      <c r="C3991" s="3"/>
      <c r="D3991" s="3"/>
      <c r="E3991" s="3"/>
      <c r="F3991" s="3"/>
      <c r="G3991" s="3"/>
      <c r="H3991" s="3">
        <v>19.06287</v>
      </c>
      <c r="I3991" s="3"/>
      <c r="J3991" s="3">
        <f t="shared" si="130"/>
        <v>19.06287</v>
      </c>
      <c r="K3991" s="3"/>
      <c r="L3991" s="3" t="str">
        <f t="array" ref="L3991">IF(ISERROR(INDEX(Table45[[#All],[Out-of-school youth (%) - upper secondary]],MATCH(MAX(IF(Table45[[#All],[Country]]=B3991,Table45[[#All],[Year]],0)),IF(Table45[[#All],[Country]]=B3991,Table45[[#All],[Year]],"")))),"",INDEX(Table45[[#All],[Out-of-school youth (%) - upper secondary]],MATCH(MAX(IF(Table45[[#All],[Country]]=B3991,Table45[[#All],[Year]],0)),IF(Table45[[#All],[Country]]=B3991,Table45[[#All],[Year]],"")))*100)</f>
        <v/>
      </c>
      <c r="M3991" s="3">
        <f t="shared" si="131"/>
        <v>19.06287</v>
      </c>
    </row>
    <row r="3992" spans="1:13" ht="30.6" x14ac:dyDescent="0.25">
      <c r="A3992" s="2" t="s">
        <v>206</v>
      </c>
      <c r="B3992" s="2" t="s">
        <v>113</v>
      </c>
      <c r="C3992" s="4">
        <v>44.880119999999998</v>
      </c>
      <c r="D3992" s="4">
        <v>45.144530000000003</v>
      </c>
      <c r="E3992" s="4">
        <v>43.321849999999998</v>
      </c>
      <c r="F3992" s="4"/>
      <c r="G3992" s="4"/>
      <c r="H3992" s="4"/>
      <c r="I3992" s="4"/>
      <c r="J3992" s="4">
        <f t="shared" si="130"/>
        <v>43.321849999999998</v>
      </c>
      <c r="K3992" s="4"/>
      <c r="L3992" s="4">
        <f t="array" ref="L3992">IF(ISERROR(INDEX(Table45[[#All],[Out-of-school youth (%) - upper secondary]],MATCH(MAX(IF(Table45[[#All],[Country]]=B3992,Table45[[#All],[Year]],0)),IF(Table45[[#All],[Country]]=B3992,Table45[[#All],[Year]],"")))),"",INDEX(Table45[[#All],[Out-of-school youth (%) - upper secondary]],MATCH(MAX(IF(Table45[[#All],[Country]]=B3992,Table45[[#All],[Year]],0)),IF(Table45[[#All],[Country]]=B3992,Table45[[#All],[Year]],"")))*100)</f>
        <v>26.042159999999999</v>
      </c>
      <c r="M3992" s="4">
        <f t="shared" si="131"/>
        <v>43.321849999999998</v>
      </c>
    </row>
    <row r="3993" spans="1:13" ht="30.6" x14ac:dyDescent="0.25">
      <c r="A3993" s="2" t="s">
        <v>206</v>
      </c>
      <c r="B3993" s="2" t="s">
        <v>114</v>
      </c>
      <c r="C3993" s="3"/>
      <c r="D3993" s="3"/>
      <c r="E3993" s="3"/>
      <c r="F3993" s="3"/>
      <c r="G3993" s="3"/>
      <c r="H3993" s="3"/>
      <c r="I3993" s="3"/>
      <c r="J3993" s="3" t="str">
        <f t="shared" si="130"/>
        <v/>
      </c>
      <c r="K3993" s="3"/>
      <c r="L3993" s="3" t="str">
        <f t="array" ref="L3993">IF(ISERROR(INDEX(Table45[[#All],[Out-of-school youth (%) - upper secondary]],MATCH(MAX(IF(Table45[[#All],[Country]]=B3993,Table45[[#All],[Year]],0)),IF(Table45[[#All],[Country]]=B3993,Table45[[#All],[Year]],"")))),"",INDEX(Table45[[#All],[Out-of-school youth (%) - upper secondary]],MATCH(MAX(IF(Table45[[#All],[Country]]=B3993,Table45[[#All],[Year]],0)),IF(Table45[[#All],[Country]]=B3993,Table45[[#All],[Year]],"")))*100)</f>
        <v/>
      </c>
      <c r="M3993" s="3" t="str">
        <f t="shared" si="131"/>
        <v/>
      </c>
    </row>
    <row r="3994" spans="1:13" ht="30.6" x14ac:dyDescent="0.25">
      <c r="A3994" s="2" t="s">
        <v>206</v>
      </c>
      <c r="B3994" s="2" t="s">
        <v>115</v>
      </c>
      <c r="C3994" s="4"/>
      <c r="D3994" s="4"/>
      <c r="E3994" s="4"/>
      <c r="F3994" s="4"/>
      <c r="G3994" s="4"/>
      <c r="H3994" s="4"/>
      <c r="I3994" s="4"/>
      <c r="J3994" s="4" t="str">
        <f t="shared" si="130"/>
        <v/>
      </c>
      <c r="K3994" s="4"/>
      <c r="L3994" s="4" t="str">
        <f t="array" ref="L3994">IF(ISERROR(INDEX(Table45[[#All],[Out-of-school youth (%) - upper secondary]],MATCH(MAX(IF(Table45[[#All],[Country]]=B3994,Table45[[#All],[Year]],0)),IF(Table45[[#All],[Country]]=B3994,Table45[[#All],[Year]],"")))),"",INDEX(Table45[[#All],[Out-of-school youth (%) - upper secondary]],MATCH(MAX(IF(Table45[[#All],[Country]]=B3994,Table45[[#All],[Year]],0)),IF(Table45[[#All],[Country]]=B3994,Table45[[#All],[Year]],"")))*100)</f>
        <v/>
      </c>
      <c r="M3994" s="4" t="str">
        <f t="shared" si="131"/>
        <v/>
      </c>
    </row>
    <row r="3995" spans="1:13" ht="30.6" x14ac:dyDescent="0.25">
      <c r="A3995" s="2" t="s">
        <v>206</v>
      </c>
      <c r="B3995" s="2" t="s">
        <v>116</v>
      </c>
      <c r="C3995" s="3"/>
      <c r="D3995" s="3"/>
      <c r="E3995" s="3"/>
      <c r="F3995" s="3"/>
      <c r="G3995" s="3"/>
      <c r="H3995" s="3"/>
      <c r="I3995" s="3"/>
      <c r="J3995" s="3" t="str">
        <f t="shared" si="130"/>
        <v/>
      </c>
      <c r="K3995" s="3"/>
      <c r="L3995" s="3">
        <f t="array" ref="L3995">IF(ISERROR(INDEX(Table45[[#All],[Out-of-school youth (%) - upper secondary]],MATCH(MAX(IF(Table45[[#All],[Country]]=B3995,Table45[[#All],[Year]],0)),IF(Table45[[#All],[Country]]=B3995,Table45[[#All],[Year]],"")))),"",INDEX(Table45[[#All],[Out-of-school youth (%) - upper secondary]],MATCH(MAX(IF(Table45[[#All],[Country]]=B3995,Table45[[#All],[Year]],0)),IF(Table45[[#All],[Country]]=B3995,Table45[[#All],[Year]],"")))*100)</f>
        <v>11.552250000000001</v>
      </c>
      <c r="M3995" s="3">
        <f t="shared" si="131"/>
        <v>11.552250000000001</v>
      </c>
    </row>
    <row r="3996" spans="1:13" ht="30.6" x14ac:dyDescent="0.25">
      <c r="A3996" s="2" t="s">
        <v>206</v>
      </c>
      <c r="B3996" s="2" t="s">
        <v>117</v>
      </c>
      <c r="C3996" s="4"/>
      <c r="D3996" s="4"/>
      <c r="E3996" s="4"/>
      <c r="F3996" s="4"/>
      <c r="G3996" s="4"/>
      <c r="H3996" s="4"/>
      <c r="I3996" s="4"/>
      <c r="J3996" s="4" t="str">
        <f t="shared" si="130"/>
        <v/>
      </c>
      <c r="K3996" s="4"/>
      <c r="L3996" s="4">
        <f t="array" ref="L3996">IF(ISERROR(INDEX(Table45[[#All],[Out-of-school youth (%) - upper secondary]],MATCH(MAX(IF(Table45[[#All],[Country]]=B3996,Table45[[#All],[Year]],0)),IF(Table45[[#All],[Country]]=B3996,Table45[[#All],[Year]],"")))),"",INDEX(Table45[[#All],[Out-of-school youth (%) - upper secondary]],MATCH(MAX(IF(Table45[[#All],[Country]]=B3996,Table45[[#All],[Year]],0)),IF(Table45[[#All],[Country]]=B3996,Table45[[#All],[Year]],"")))*100)</f>
        <v>7.9733299999999989</v>
      </c>
      <c r="M3996" s="4">
        <f t="shared" si="131"/>
        <v>7.9733299999999989</v>
      </c>
    </row>
    <row r="3997" spans="1:13" ht="30.6" x14ac:dyDescent="0.25">
      <c r="A3997" s="2" t="s">
        <v>206</v>
      </c>
      <c r="B3997" s="2" t="s">
        <v>118</v>
      </c>
      <c r="C3997" s="3">
        <v>41.671990000000001</v>
      </c>
      <c r="D3997" s="3">
        <v>39.11938</v>
      </c>
      <c r="E3997" s="3">
        <v>35.869889999999998</v>
      </c>
      <c r="F3997" s="3"/>
      <c r="G3997" s="3"/>
      <c r="H3997" s="3"/>
      <c r="I3997" s="3"/>
      <c r="J3997" s="3">
        <f t="shared" si="130"/>
        <v>35.869889999999998</v>
      </c>
      <c r="K3997" s="3"/>
      <c r="L3997" s="3" t="str">
        <f t="array" ref="L3997">IF(ISERROR(INDEX(Table45[[#All],[Out-of-school youth (%) - upper secondary]],MATCH(MAX(IF(Table45[[#All],[Country]]=B3997,Table45[[#All],[Year]],0)),IF(Table45[[#All],[Country]]=B3997,Table45[[#All],[Year]],"")))),"",INDEX(Table45[[#All],[Out-of-school youth (%) - upper secondary]],MATCH(MAX(IF(Table45[[#All],[Country]]=B3997,Table45[[#All],[Year]],0)),IF(Table45[[#All],[Country]]=B3997,Table45[[#All],[Year]],"")))*100)</f>
        <v/>
      </c>
      <c r="M3997" s="3">
        <f t="shared" si="131"/>
        <v>35.869889999999998</v>
      </c>
    </row>
    <row r="3998" spans="1:13" ht="30.6" x14ac:dyDescent="0.25">
      <c r="A3998" s="2" t="s">
        <v>206</v>
      </c>
      <c r="B3998" s="2" t="s">
        <v>119</v>
      </c>
      <c r="C3998" s="4">
        <v>59.410110000000003</v>
      </c>
      <c r="D3998" s="4">
        <v>61.021389999999997</v>
      </c>
      <c r="E3998" s="4">
        <v>63.946820000000002</v>
      </c>
      <c r="F3998" s="4">
        <v>61.790239999999997</v>
      </c>
      <c r="G3998" s="4">
        <v>63.360880000000002</v>
      </c>
      <c r="H3998" s="4">
        <v>66.349019999999996</v>
      </c>
      <c r="I3998" s="4"/>
      <c r="J3998" s="4">
        <f t="shared" si="130"/>
        <v>66.349019999999996</v>
      </c>
      <c r="K3998" s="4"/>
      <c r="L3998" s="4">
        <f t="array" ref="L3998">IF(ISERROR(INDEX(Table45[[#All],[Out-of-school youth (%) - upper secondary]],MATCH(MAX(IF(Table45[[#All],[Country]]=B3998,Table45[[#All],[Year]],0)),IF(Table45[[#All],[Country]]=B3998,Table45[[#All],[Year]],"")))),"",INDEX(Table45[[#All],[Out-of-school youth (%) - upper secondary]],MATCH(MAX(IF(Table45[[#All],[Country]]=B3998,Table45[[#All],[Year]],0)),IF(Table45[[#All],[Country]]=B3998,Table45[[#All],[Year]],"")))*100)</f>
        <v>44.924530000000004</v>
      </c>
      <c r="M3998" s="4">
        <f t="shared" si="131"/>
        <v>66.349019999999996</v>
      </c>
    </row>
    <row r="3999" spans="1:13" ht="30.6" x14ac:dyDescent="0.25">
      <c r="A3999" s="2" t="s">
        <v>206</v>
      </c>
      <c r="B3999" s="2" t="s">
        <v>120</v>
      </c>
      <c r="C3999" s="3">
        <v>62.844410000000003</v>
      </c>
      <c r="D3999" s="3"/>
      <c r="E3999" s="3"/>
      <c r="F3999" s="3"/>
      <c r="G3999" s="3"/>
      <c r="H3999" s="3"/>
      <c r="I3999" s="3"/>
      <c r="J3999" s="3">
        <f t="shared" si="130"/>
        <v>62.844410000000003</v>
      </c>
      <c r="K3999" s="3"/>
      <c r="L3999" s="3" t="str">
        <f t="array" ref="L3999">IF(ISERROR(INDEX(Table45[[#All],[Out-of-school youth (%) - upper secondary]],MATCH(MAX(IF(Table45[[#All],[Country]]=B3999,Table45[[#All],[Year]],0)),IF(Table45[[#All],[Country]]=B3999,Table45[[#All],[Year]],"")))),"",INDEX(Table45[[#All],[Out-of-school youth (%) - upper secondary]],MATCH(MAX(IF(Table45[[#All],[Country]]=B3999,Table45[[#All],[Year]],0)),IF(Table45[[#All],[Country]]=B3999,Table45[[#All],[Year]],"")))*100)</f>
        <v/>
      </c>
      <c r="M3999" s="3">
        <f t="shared" si="131"/>
        <v>62.844410000000003</v>
      </c>
    </row>
    <row r="4000" spans="1:13" ht="30.6" x14ac:dyDescent="0.25">
      <c r="A4000" s="2" t="s">
        <v>206</v>
      </c>
      <c r="B4000" s="2" t="s">
        <v>121</v>
      </c>
      <c r="C4000" s="4"/>
      <c r="D4000" s="4"/>
      <c r="E4000" s="4"/>
      <c r="F4000" s="4"/>
      <c r="G4000" s="4"/>
      <c r="H4000" s="4"/>
      <c r="I4000" s="4"/>
      <c r="J4000" s="4" t="str">
        <f t="shared" si="130"/>
        <v/>
      </c>
      <c r="K4000" s="4"/>
      <c r="L4000" s="4">
        <f t="array" ref="L4000">IF(ISERROR(INDEX(Table45[[#All],[Out-of-school youth (%) - upper secondary]],MATCH(MAX(IF(Table45[[#All],[Country]]=B4000,Table45[[#All],[Year]],0)),IF(Table45[[#All],[Country]]=B4000,Table45[[#All],[Year]],"")))),"",INDEX(Table45[[#All],[Out-of-school youth (%) - upper secondary]],MATCH(MAX(IF(Table45[[#All],[Country]]=B4000,Table45[[#All],[Year]],0)),IF(Table45[[#All],[Country]]=B4000,Table45[[#All],[Year]],"")))*100)</f>
        <v>40.527520000000003</v>
      </c>
      <c r="M4000" s="4">
        <f t="shared" si="131"/>
        <v>40.527520000000003</v>
      </c>
    </row>
    <row r="4001" spans="1:13" ht="30.6" x14ac:dyDescent="0.25">
      <c r="A4001" s="2" t="s">
        <v>206</v>
      </c>
      <c r="B4001" s="2" t="s">
        <v>122</v>
      </c>
      <c r="C4001" s="3"/>
      <c r="D4001" s="3"/>
      <c r="E4001" s="3">
        <v>38.219900000000003</v>
      </c>
      <c r="F4001" s="3"/>
      <c r="G4001" s="3">
        <v>56.796120000000002</v>
      </c>
      <c r="H4001" s="3"/>
      <c r="I4001" s="3"/>
      <c r="J4001" s="3">
        <f t="shared" si="130"/>
        <v>56.796120000000002</v>
      </c>
      <c r="K4001" s="3"/>
      <c r="L4001" s="3" t="str">
        <f t="array" ref="L4001">IF(ISERROR(INDEX(Table45[[#All],[Out-of-school youth (%) - upper secondary]],MATCH(MAX(IF(Table45[[#All],[Country]]=B4001,Table45[[#All],[Year]],0)),IF(Table45[[#All],[Country]]=B4001,Table45[[#All],[Year]],"")))),"",INDEX(Table45[[#All],[Out-of-school youth (%) - upper secondary]],MATCH(MAX(IF(Table45[[#All],[Country]]=B4001,Table45[[#All],[Year]],0)),IF(Table45[[#All],[Country]]=B4001,Table45[[#All],[Year]],"")))*100)</f>
        <v/>
      </c>
      <c r="M4001" s="3">
        <f t="shared" si="131"/>
        <v>56.796120000000002</v>
      </c>
    </row>
    <row r="4002" spans="1:13" ht="30.6" x14ac:dyDescent="0.25">
      <c r="A4002" s="2" t="s">
        <v>206</v>
      </c>
      <c r="B4002" s="2" t="s">
        <v>123</v>
      </c>
      <c r="C4002" s="4"/>
      <c r="D4002" s="4">
        <v>48.310160000000003</v>
      </c>
      <c r="E4002" s="4">
        <v>46.2104</v>
      </c>
      <c r="F4002" s="4"/>
      <c r="G4002" s="4">
        <v>52.380119999999998</v>
      </c>
      <c r="H4002" s="4">
        <v>48.453270000000003</v>
      </c>
      <c r="I4002" s="4">
        <v>33.230510000000002</v>
      </c>
      <c r="J4002" s="4">
        <f t="shared" si="130"/>
        <v>33.230510000000002</v>
      </c>
      <c r="K4002" s="4"/>
      <c r="L4002" s="4">
        <f t="array" ref="L4002">IF(ISERROR(INDEX(Table45[[#All],[Out-of-school youth (%) - upper secondary]],MATCH(MAX(IF(Table45[[#All],[Country]]=B4002,Table45[[#All],[Year]],0)),IF(Table45[[#All],[Country]]=B4002,Table45[[#All],[Year]],"")))),"",INDEX(Table45[[#All],[Out-of-school youth (%) - upper secondary]],MATCH(MAX(IF(Table45[[#All],[Country]]=B4002,Table45[[#All],[Year]],0)),IF(Table45[[#All],[Country]]=B4002,Table45[[#All],[Year]],"")))*100)</f>
        <v>11.169690000000001</v>
      </c>
      <c r="M4002" s="4">
        <f t="shared" si="131"/>
        <v>33.230510000000002</v>
      </c>
    </row>
    <row r="4003" spans="1:13" ht="30.6" x14ac:dyDescent="0.25">
      <c r="A4003" s="2" t="s">
        <v>206</v>
      </c>
      <c r="B4003" s="2" t="s">
        <v>124</v>
      </c>
      <c r="C4003" s="3">
        <v>3.1983999999999999</v>
      </c>
      <c r="D4003" s="3">
        <v>2.9382000000000001</v>
      </c>
      <c r="E4003" s="3">
        <v>3.19475</v>
      </c>
      <c r="F4003" s="3"/>
      <c r="G4003" s="3"/>
      <c r="H4003" s="3"/>
      <c r="I4003" s="3"/>
      <c r="J4003" s="3">
        <f t="shared" si="130"/>
        <v>3.19475</v>
      </c>
      <c r="K4003" s="3"/>
      <c r="L4003" s="3" t="str">
        <f t="array" ref="L4003">IF(ISBLANK(INDEX(Table45[[#All],[Out-of-school youth (%) - upper secondary]],MATCH(MAX(IF(Table45[[#All],[Country]]=B4003,Table45[[#All],[Year]],0)),IF(Table45[[#All],[Country]]=B4003,Table45[[#All],[Year]],"")))),"",INDEX(Table45[[#All],[Out-of-school youth (%) - upper secondary]],MATCH(MAX(IF(Table45[[#All],[Country]]=B4003,Table45[[#All],[Year]],0)),IF(Table45[[#All],[Country]]=B4003,Table45[[#All],[Year]],"")))*100)</f>
        <v/>
      </c>
      <c r="M4003" s="3">
        <f t="shared" si="131"/>
        <v>3.19475</v>
      </c>
    </row>
    <row r="4004" spans="1:13" ht="30.6" x14ac:dyDescent="0.25">
      <c r="A4004" s="2" t="s">
        <v>206</v>
      </c>
      <c r="B4004" s="2" t="s">
        <v>125</v>
      </c>
      <c r="C4004" s="4">
        <v>9.9647900000000007</v>
      </c>
      <c r="D4004" s="4">
        <v>6.68668</v>
      </c>
      <c r="E4004" s="4">
        <v>6.5302199999999999</v>
      </c>
      <c r="F4004" s="4">
        <v>5.3830299999999998</v>
      </c>
      <c r="G4004" s="4">
        <v>5.12507</v>
      </c>
      <c r="H4004" s="4">
        <v>3.9007499999999999</v>
      </c>
      <c r="I4004" s="4"/>
      <c r="J4004" s="4">
        <f t="shared" si="130"/>
        <v>3.9007499999999999</v>
      </c>
      <c r="K4004" s="4"/>
      <c r="L4004" s="4" t="str">
        <f t="array" ref="L4004">IF(ISERROR(INDEX(Table45[[#All],[Out-of-school youth (%) - upper secondary]],MATCH(MAX(IF(Table45[[#All],[Country]]=B4004,Table45[[#All],[Year]],0)),IF(Table45[[#All],[Country]]=B4004,Table45[[#All],[Year]],"")))),"",INDEX(Table45[[#All],[Out-of-school youth (%) - upper secondary]],MATCH(MAX(IF(Table45[[#All],[Country]]=B4004,Table45[[#All],[Year]],0)),IF(Table45[[#All],[Country]]=B4004,Table45[[#All],[Year]],"")))*100)</f>
        <v/>
      </c>
      <c r="M4004" s="4">
        <f t="shared" si="131"/>
        <v>3.9007499999999999</v>
      </c>
    </row>
    <row r="4005" spans="1:13" ht="30.6" x14ac:dyDescent="0.25">
      <c r="A4005" s="2" t="s">
        <v>206</v>
      </c>
      <c r="B4005" s="2" t="s">
        <v>126</v>
      </c>
      <c r="C4005" s="3">
        <v>37.064680000000003</v>
      </c>
      <c r="D4005" s="3"/>
      <c r="E4005" s="3"/>
      <c r="F4005" s="3"/>
      <c r="G4005" s="3"/>
      <c r="H4005" s="3"/>
      <c r="I4005" s="3"/>
      <c r="J4005" s="3">
        <f t="shared" si="130"/>
        <v>37.064680000000003</v>
      </c>
      <c r="K4005" s="3"/>
      <c r="L4005" s="3" t="str">
        <f t="array" ref="L4005">IF(ISERROR(INDEX(Table45[[#All],[Out-of-school youth (%) - upper secondary]],MATCH(MAX(IF(Table45[[#All],[Country]]=B4005,Table45[[#All],[Year]],0)),IF(Table45[[#All],[Country]]=B4005,Table45[[#All],[Year]],"")))),"",INDEX(Table45[[#All],[Out-of-school youth (%) - upper secondary]],MATCH(MAX(IF(Table45[[#All],[Country]]=B4005,Table45[[#All],[Year]],0)),IF(Table45[[#All],[Country]]=B4005,Table45[[#All],[Year]],"")))*100)</f>
        <v/>
      </c>
      <c r="M4005" s="3">
        <f t="shared" si="131"/>
        <v>37.064680000000003</v>
      </c>
    </row>
    <row r="4006" spans="1:13" ht="30.6" x14ac:dyDescent="0.25">
      <c r="A4006" s="2" t="s">
        <v>206</v>
      </c>
      <c r="B4006" s="2" t="s">
        <v>127</v>
      </c>
      <c r="C4006" s="4">
        <v>91.086169999999996</v>
      </c>
      <c r="D4006" s="4">
        <v>89.746179999999995</v>
      </c>
      <c r="E4006" s="4"/>
      <c r="F4006" s="4"/>
      <c r="G4006" s="4">
        <v>86.004300000000001</v>
      </c>
      <c r="H4006" s="4">
        <v>84.551550000000006</v>
      </c>
      <c r="I4006" s="4"/>
      <c r="J4006" s="4">
        <f t="shared" si="130"/>
        <v>84.551550000000006</v>
      </c>
      <c r="K4006" s="4"/>
      <c r="L4006" s="4">
        <f t="array" ref="L4006">IF(ISERROR(INDEX(Table45[[#All],[Out-of-school youth (%) - upper secondary]],MATCH(MAX(IF(Table45[[#All],[Country]]=B4006,Table45[[#All],[Year]],0)),IF(Table45[[#All],[Country]]=B4006,Table45[[#All],[Year]],"")))),"",INDEX(Table45[[#All],[Out-of-school youth (%) - upper secondary]],MATCH(MAX(IF(Table45[[#All],[Country]]=B4006,Table45[[#All],[Year]],0)),IF(Table45[[#All],[Country]]=B4006,Table45[[#All],[Year]],"")))*100)</f>
        <v>81.511250000000004</v>
      </c>
      <c r="M4006" s="4">
        <f t="shared" si="131"/>
        <v>84.551550000000006</v>
      </c>
    </row>
    <row r="4007" spans="1:13" ht="30.6" x14ac:dyDescent="0.25">
      <c r="A4007" s="2" t="s">
        <v>206</v>
      </c>
      <c r="B4007" s="2" t="s">
        <v>128</v>
      </c>
      <c r="C4007" s="3"/>
      <c r="D4007" s="3"/>
      <c r="E4007" s="3"/>
      <c r="F4007" s="3"/>
      <c r="G4007" s="3"/>
      <c r="H4007" s="3"/>
      <c r="I4007" s="3"/>
      <c r="J4007" s="3" t="str">
        <f t="shared" si="130"/>
        <v/>
      </c>
      <c r="K4007" s="3"/>
      <c r="L4007" s="3">
        <f t="array" ref="L4007">IF(ISERROR(INDEX(Table45[[#All],[Out-of-school youth (%) - upper secondary]],MATCH(MAX(IF(Table45[[#All],[Country]]=B4007,Table45[[#All],[Year]],0)),IF(Table45[[#All],[Country]]=B4007,Table45[[#All],[Year]],"")))),"",INDEX(Table45[[#All],[Out-of-school youth (%) - upper secondary]],MATCH(MAX(IF(Table45[[#All],[Country]]=B4007,Table45[[#All],[Year]],0)),IF(Table45[[#All],[Country]]=B4007,Table45[[#All],[Year]],"")))*100)</f>
        <v>37.488340000000001</v>
      </c>
      <c r="M4007" s="3">
        <f t="shared" si="131"/>
        <v>37.488340000000001</v>
      </c>
    </row>
    <row r="4008" spans="1:13" ht="30.6" x14ac:dyDescent="0.25">
      <c r="A4008" s="2" t="s">
        <v>206</v>
      </c>
      <c r="B4008" s="2" t="s">
        <v>129</v>
      </c>
      <c r="C4008" s="4">
        <v>8.5170899999999996</v>
      </c>
      <c r="D4008" s="4">
        <v>9.5119399999999992</v>
      </c>
      <c r="E4008" s="4">
        <v>10.2041</v>
      </c>
      <c r="F4008" s="4">
        <v>9.1241500000000002</v>
      </c>
      <c r="G4008" s="4">
        <v>9.0175599999999996</v>
      </c>
      <c r="H4008" s="4">
        <v>9.1877099999999992</v>
      </c>
      <c r="I4008" s="4"/>
      <c r="J4008" s="4">
        <f t="shared" si="130"/>
        <v>9.1877099999999992</v>
      </c>
      <c r="K4008" s="4"/>
      <c r="L4008" s="4" t="str">
        <f t="array" ref="L4008">IF(ISBLANK(INDEX(Table45[[#All],[Out-of-school youth (%) - upper secondary]],MATCH(MAX(IF(Table45[[#All],[Country]]=B4008,Table45[[#All],[Year]],0)),IF(Table45[[#All],[Country]]=B4008,Table45[[#All],[Year]],"")))),"",INDEX(Table45[[#All],[Out-of-school youth (%) - upper secondary]],MATCH(MAX(IF(Table45[[#All],[Country]]=B4008,Table45[[#All],[Year]],0)),IF(Table45[[#All],[Country]]=B4008,Table45[[#All],[Year]],"")))*100)</f>
        <v/>
      </c>
      <c r="M4008" s="4">
        <f t="shared" si="131"/>
        <v>9.1877099999999992</v>
      </c>
    </row>
    <row r="4009" spans="1:13" ht="30.6" x14ac:dyDescent="0.25">
      <c r="A4009" s="2" t="s">
        <v>206</v>
      </c>
      <c r="B4009" s="2" t="s">
        <v>130</v>
      </c>
      <c r="C4009" s="3"/>
      <c r="D4009" s="3"/>
      <c r="E4009" s="3">
        <v>8.7892399999999995</v>
      </c>
      <c r="F4009" s="3">
        <v>22.09028</v>
      </c>
      <c r="G4009" s="3"/>
      <c r="H4009" s="3">
        <v>16.909569999999999</v>
      </c>
      <c r="I4009" s="3"/>
      <c r="J4009" s="3">
        <f t="shared" si="130"/>
        <v>16.909569999999999</v>
      </c>
      <c r="K4009" s="3"/>
      <c r="L4009" s="3" t="str">
        <f t="array" ref="L4009">IF(ISERROR(INDEX(Table45[[#All],[Out-of-school youth (%) - upper secondary]],MATCH(MAX(IF(Table45[[#All],[Country]]=B4009,Table45[[#All],[Year]],0)),IF(Table45[[#All],[Country]]=B4009,Table45[[#All],[Year]],"")))),"",INDEX(Table45[[#All],[Out-of-school youth (%) - upper secondary]],MATCH(MAX(IF(Table45[[#All],[Country]]=B4009,Table45[[#All],[Year]],0)),IF(Table45[[#All],[Country]]=B4009,Table45[[#All],[Year]],"")))*100)</f>
        <v/>
      </c>
      <c r="M4009" s="3">
        <f t="shared" si="131"/>
        <v>16.909569999999999</v>
      </c>
    </row>
    <row r="4010" spans="1:13" ht="30.6" x14ac:dyDescent="0.25">
      <c r="A4010" s="2" t="s">
        <v>206</v>
      </c>
      <c r="B4010" s="2" t="s">
        <v>131</v>
      </c>
      <c r="C4010" s="4"/>
      <c r="D4010" s="4">
        <v>65.472369999999998</v>
      </c>
      <c r="E4010" s="4">
        <v>63.899700000000003</v>
      </c>
      <c r="F4010" s="4">
        <v>61.863869999999999</v>
      </c>
      <c r="G4010" s="4">
        <v>62.737220000000001</v>
      </c>
      <c r="H4010" s="4">
        <v>58.082410000000003</v>
      </c>
      <c r="I4010" s="4"/>
      <c r="J4010" s="4">
        <f t="shared" si="130"/>
        <v>58.082410000000003</v>
      </c>
      <c r="K4010" s="4"/>
      <c r="L4010" s="4">
        <f t="array" ref="L4010">IF(ISERROR(INDEX(Table45[[#All],[Out-of-school youth (%) - upper secondary]],MATCH(MAX(IF(Table45[[#All],[Country]]=B4010,Table45[[#All],[Year]],0)),IF(Table45[[#All],[Country]]=B4010,Table45[[#All],[Year]],"")))),"",INDEX(Table45[[#All],[Out-of-school youth (%) - upper secondary]],MATCH(MAX(IF(Table45[[#All],[Country]]=B4010,Table45[[#All],[Year]],0)),IF(Table45[[#All],[Country]]=B4010,Table45[[#All],[Year]],"")))*100)</f>
        <v>42.352580000000003</v>
      </c>
      <c r="M4010" s="4">
        <f t="shared" si="131"/>
        <v>58.082410000000003</v>
      </c>
    </row>
    <row r="4011" spans="1:13" ht="30.6" x14ac:dyDescent="0.25">
      <c r="A4011" s="2" t="s">
        <v>206</v>
      </c>
      <c r="B4011" s="2" t="s">
        <v>132</v>
      </c>
      <c r="C4011" s="3"/>
      <c r="D4011" s="3"/>
      <c r="E4011" s="3"/>
      <c r="F4011" s="3"/>
      <c r="G4011" s="3"/>
      <c r="H4011" s="3"/>
      <c r="I4011" s="3">
        <v>13.598330000000001</v>
      </c>
      <c r="J4011" s="3">
        <f t="shared" si="130"/>
        <v>13.598330000000001</v>
      </c>
      <c r="K4011" s="3"/>
      <c r="L4011" s="3" t="str">
        <f t="array" ref="L4011">IF(ISERROR(INDEX(Table45[[#All],[Out-of-school youth (%) - upper secondary]],MATCH(MAX(IF(Table45[[#All],[Country]]=B4011,Table45[[#All],[Year]],0)),IF(Table45[[#All],[Country]]=B4011,Table45[[#All],[Year]],"")))),"",INDEX(Table45[[#All],[Out-of-school youth (%) - upper secondary]],MATCH(MAX(IF(Table45[[#All],[Country]]=B4011,Table45[[#All],[Year]],0)),IF(Table45[[#All],[Country]]=B4011,Table45[[#All],[Year]],"")))*100)</f>
        <v/>
      </c>
      <c r="M4011" s="3">
        <f t="shared" si="131"/>
        <v>13.598330000000001</v>
      </c>
    </row>
    <row r="4012" spans="1:13" ht="30.6" x14ac:dyDescent="0.25">
      <c r="A4012" s="2" t="s">
        <v>206</v>
      </c>
      <c r="B4012" s="2" t="s">
        <v>133</v>
      </c>
      <c r="C4012" s="4">
        <v>32.890099999999997</v>
      </c>
      <c r="D4012" s="4">
        <v>34.220999999999997</v>
      </c>
      <c r="E4012" s="4">
        <v>35.505020000000002</v>
      </c>
      <c r="F4012" s="4">
        <v>39.180509999999998</v>
      </c>
      <c r="G4012" s="4">
        <v>43.092950000000002</v>
      </c>
      <c r="H4012" s="4">
        <v>44.255760000000002</v>
      </c>
      <c r="I4012" s="4"/>
      <c r="J4012" s="4">
        <f t="shared" si="130"/>
        <v>44.255760000000002</v>
      </c>
      <c r="K4012" s="4"/>
      <c r="L4012" s="4">
        <f t="array" ref="L4012">IF(ISERROR(INDEX(Table45[[#All],[Out-of-school youth (%) - upper secondary]],MATCH(MAX(IF(Table45[[#All],[Country]]=B4012,Table45[[#All],[Year]],0)),IF(Table45[[#All],[Country]]=B4012,Table45[[#All],[Year]],"")))),"",INDEX(Table45[[#All],[Out-of-school youth (%) - upper secondary]],MATCH(MAX(IF(Table45[[#All],[Country]]=B4012,Table45[[#All],[Year]],0)),IF(Table45[[#All],[Country]]=B4012,Table45[[#All],[Year]],"")))*100)</f>
        <v>40.452750000000002</v>
      </c>
      <c r="M4012" s="4">
        <f t="shared" si="131"/>
        <v>44.255760000000002</v>
      </c>
    </row>
    <row r="4013" spans="1:13" ht="30.6" x14ac:dyDescent="0.25">
      <c r="A4013" s="2" t="s">
        <v>206</v>
      </c>
      <c r="B4013" s="2" t="s">
        <v>134</v>
      </c>
      <c r="C4013" s="3">
        <v>40.488790000000002</v>
      </c>
      <c r="D4013" s="3">
        <v>39.118470000000002</v>
      </c>
      <c r="E4013" s="3">
        <v>17.071999999999999</v>
      </c>
      <c r="F4013" s="3"/>
      <c r="G4013" s="3"/>
      <c r="H4013" s="3"/>
      <c r="I4013" s="3"/>
      <c r="J4013" s="3">
        <f t="shared" si="130"/>
        <v>17.071999999999999</v>
      </c>
      <c r="K4013" s="3"/>
      <c r="L4013" s="3">
        <f t="array" ref="L4013">IF(ISERROR(INDEX(Table45[[#All],[Out-of-school youth (%) - upper secondary]],MATCH(MAX(IF(Table45[[#All],[Country]]=B4013,Table45[[#All],[Year]],0)),IF(Table45[[#All],[Country]]=B4013,Table45[[#All],[Year]],"")))),"",INDEX(Table45[[#All],[Out-of-school youth (%) - upper secondary]],MATCH(MAX(IF(Table45[[#All],[Country]]=B4013,Table45[[#All],[Year]],0)),IF(Table45[[#All],[Country]]=B4013,Table45[[#All],[Year]],"")))*100)</f>
        <v>22.191939999999999</v>
      </c>
      <c r="M4013" s="3">
        <f t="shared" si="131"/>
        <v>17.071999999999999</v>
      </c>
    </row>
    <row r="4014" spans="1:13" ht="30.6" x14ac:dyDescent="0.25">
      <c r="A4014" s="2" t="s">
        <v>206</v>
      </c>
      <c r="B4014" s="2" t="s">
        <v>135</v>
      </c>
      <c r="C4014" s="4"/>
      <c r="D4014" s="4"/>
      <c r="E4014" s="4"/>
      <c r="F4014" s="4"/>
      <c r="G4014" s="4"/>
      <c r="H4014" s="4"/>
      <c r="I4014" s="4"/>
      <c r="J4014" s="4" t="str">
        <f t="shared" si="130"/>
        <v/>
      </c>
      <c r="K4014" s="4"/>
      <c r="L4014" s="4" t="str">
        <f t="array" ref="L4014">IF(ISERROR(INDEX(Table45[[#All],[Out-of-school youth (%) - upper secondary]],MATCH(MAX(IF(Table45[[#All],[Country]]=B4014,Table45[[#All],[Year]],0)),IF(Table45[[#All],[Country]]=B4014,Table45[[#All],[Year]],"")))),"",INDEX(Table45[[#All],[Out-of-school youth (%) - upper secondary]],MATCH(MAX(IF(Table45[[#All],[Country]]=B4014,Table45[[#All],[Year]],0)),IF(Table45[[#All],[Country]]=B4014,Table45[[#All],[Year]],"")))*100)</f>
        <v/>
      </c>
      <c r="M4014" s="4" t="str">
        <f t="shared" si="131"/>
        <v/>
      </c>
    </row>
    <row r="4015" spans="1:13" ht="30.6" x14ac:dyDescent="0.25">
      <c r="A4015" s="2" t="s">
        <v>206</v>
      </c>
      <c r="B4015" s="2" t="s">
        <v>136</v>
      </c>
      <c r="C4015" s="3">
        <v>38.06418</v>
      </c>
      <c r="D4015" s="3">
        <v>35.594009999999997</v>
      </c>
      <c r="E4015" s="3">
        <v>31.87875</v>
      </c>
      <c r="F4015" s="3"/>
      <c r="G4015" s="3"/>
      <c r="H4015" s="3"/>
      <c r="I4015" s="3"/>
      <c r="J4015" s="3">
        <f t="shared" si="130"/>
        <v>31.87875</v>
      </c>
      <c r="K4015" s="3"/>
      <c r="L4015" s="3" t="str">
        <f t="array" ref="L4015">IF(ISERROR(INDEX(Table45[[#All],[Out-of-school youth (%) - upper secondary]],MATCH(MAX(IF(Table45[[#All],[Country]]=B4015,Table45[[#All],[Year]],0)),IF(Table45[[#All],[Country]]=B4015,Table45[[#All],[Year]],"")))),"",INDEX(Table45[[#All],[Out-of-school youth (%) - upper secondary]],MATCH(MAX(IF(Table45[[#All],[Country]]=B4015,Table45[[#All],[Year]],0)),IF(Table45[[#All],[Country]]=B4015,Table45[[#All],[Year]],"")))*100)</f>
        <v/>
      </c>
      <c r="M4015" s="3">
        <f t="shared" si="131"/>
        <v>31.87875</v>
      </c>
    </row>
    <row r="4016" spans="1:13" ht="30.6" x14ac:dyDescent="0.25">
      <c r="A4016" s="2" t="s">
        <v>206</v>
      </c>
      <c r="B4016" s="2" t="s">
        <v>137</v>
      </c>
      <c r="C4016" s="4"/>
      <c r="D4016" s="4">
        <v>15.947660000000001</v>
      </c>
      <c r="E4016" s="4">
        <v>19.150580000000001</v>
      </c>
      <c r="F4016" s="4">
        <v>18.358820000000001</v>
      </c>
      <c r="G4016" s="4">
        <v>19.08971</v>
      </c>
      <c r="H4016" s="4">
        <v>21.539470000000001</v>
      </c>
      <c r="I4016" s="4"/>
      <c r="J4016" s="4">
        <f t="shared" si="130"/>
        <v>21.539470000000001</v>
      </c>
      <c r="K4016" s="4"/>
      <c r="L4016" s="4">
        <f t="array" ref="L4016">IF(ISERROR(INDEX(Table45[[#All],[Out-of-school youth (%) - upper secondary]],MATCH(MAX(IF(Table45[[#All],[Country]]=B4016,Table45[[#All],[Year]],0)),IF(Table45[[#All],[Country]]=B4016,Table45[[#All],[Year]],"")))),"",INDEX(Table45[[#All],[Out-of-school youth (%) - upper secondary]],MATCH(MAX(IF(Table45[[#All],[Country]]=B4016,Table45[[#All],[Year]],0)),IF(Table45[[#All],[Country]]=B4016,Table45[[#All],[Year]],"")))*100)</f>
        <v>17.163650000000001</v>
      </c>
      <c r="M4016" s="4">
        <f t="shared" si="131"/>
        <v>21.539470000000001</v>
      </c>
    </row>
    <row r="4017" spans="1:13" ht="30.6" x14ac:dyDescent="0.25">
      <c r="A4017" s="2" t="s">
        <v>206</v>
      </c>
      <c r="B4017" s="2" t="s">
        <v>138</v>
      </c>
      <c r="C4017" s="3"/>
      <c r="D4017" s="3"/>
      <c r="E4017" s="3"/>
      <c r="F4017" s="3">
        <v>23.48929</v>
      </c>
      <c r="G4017" s="3"/>
      <c r="H4017" s="3"/>
      <c r="I4017" s="3"/>
      <c r="J4017" s="3">
        <f t="shared" si="130"/>
        <v>23.48929</v>
      </c>
      <c r="K4017" s="3"/>
      <c r="L4017" s="3" t="str">
        <f t="array" ref="L4017">IF(ISBLANK(INDEX(Table45[[#All],[Out-of-school youth (%) - upper secondary]],MATCH(MAX(IF(Table45[[#All],[Country]]=B4017,Table45[[#All],[Year]],0)),IF(Table45[[#All],[Country]]=B4017,Table45[[#All],[Year]],"")))),"",INDEX(Table45[[#All],[Out-of-school youth (%) - upper secondary]],MATCH(MAX(IF(Table45[[#All],[Country]]=B4017,Table45[[#All],[Year]],0)),IF(Table45[[#All],[Country]]=B4017,Table45[[#All],[Year]],"")))*100)</f>
        <v/>
      </c>
      <c r="M4017" s="3">
        <f t="shared" si="131"/>
        <v>23.48929</v>
      </c>
    </row>
    <row r="4018" spans="1:13" ht="30.6" x14ac:dyDescent="0.25">
      <c r="A4018" s="2" t="s">
        <v>206</v>
      </c>
      <c r="B4018" s="2" t="s">
        <v>139</v>
      </c>
      <c r="C4018" s="4">
        <v>11.19064</v>
      </c>
      <c r="D4018" s="4">
        <v>11.780379999999999</v>
      </c>
      <c r="E4018" s="4">
        <v>12.13766</v>
      </c>
      <c r="F4018" s="4">
        <v>9.1114200000000007</v>
      </c>
      <c r="G4018" s="4">
        <v>8.7004900000000003</v>
      </c>
      <c r="H4018" s="4"/>
      <c r="I4018" s="4"/>
      <c r="J4018" s="4">
        <f t="shared" si="130"/>
        <v>8.7004900000000003</v>
      </c>
      <c r="K4018" s="4"/>
      <c r="L4018" s="4" t="str">
        <f t="array" ref="L4018">IF(ISBLANK(INDEX(Table45[[#All],[Out-of-school youth (%) - upper secondary]],MATCH(MAX(IF(Table45[[#All],[Country]]=B4018,Table45[[#All],[Year]],0)),IF(Table45[[#All],[Country]]=B4018,Table45[[#All],[Year]],"")))),"",INDEX(Table45[[#All],[Out-of-school youth (%) - upper secondary]],MATCH(MAX(IF(Table45[[#All],[Country]]=B4018,Table45[[#All],[Year]],0)),IF(Table45[[#All],[Country]]=B4018,Table45[[#All],[Year]],"")))*100)</f>
        <v/>
      </c>
      <c r="M4018" s="4">
        <f t="shared" si="131"/>
        <v>8.7004900000000003</v>
      </c>
    </row>
    <row r="4019" spans="1:13" ht="30.6" x14ac:dyDescent="0.25">
      <c r="A4019" s="2" t="s">
        <v>206</v>
      </c>
      <c r="B4019" s="2" t="s">
        <v>140</v>
      </c>
      <c r="C4019" s="3"/>
      <c r="D4019" s="3"/>
      <c r="E4019" s="3"/>
      <c r="F4019" s="3">
        <v>1.98488</v>
      </c>
      <c r="G4019" s="3"/>
      <c r="H4019" s="3"/>
      <c r="I4019" s="3"/>
      <c r="J4019" s="3">
        <f t="shared" si="130"/>
        <v>1.98488</v>
      </c>
      <c r="K4019" s="3"/>
      <c r="L4019" s="3" t="str">
        <f t="array" ref="L4019">IF(ISBLANK(INDEX(Table45[[#All],[Out-of-school youth (%) - upper secondary]],MATCH(MAX(IF(Table45[[#All],[Country]]=B4019,Table45[[#All],[Year]],0)),IF(Table45[[#All],[Country]]=B4019,Table45[[#All],[Year]],"")))),"",INDEX(Table45[[#All],[Out-of-school youth (%) - upper secondary]],MATCH(MAX(IF(Table45[[#All],[Country]]=B4019,Table45[[#All],[Year]],0)),IF(Table45[[#All],[Country]]=B4019,Table45[[#All],[Year]],"")))*100)</f>
        <v/>
      </c>
      <c r="M4019" s="3">
        <f t="shared" si="131"/>
        <v>1.98488</v>
      </c>
    </row>
    <row r="4020" spans="1:13" ht="30.6" x14ac:dyDescent="0.25">
      <c r="A4020" s="2" t="s">
        <v>206</v>
      </c>
      <c r="B4020" s="2" t="s">
        <v>141</v>
      </c>
      <c r="C4020" s="4">
        <v>19.391919999999999</v>
      </c>
      <c r="D4020" s="4"/>
      <c r="E4020" s="4"/>
      <c r="F4020" s="4"/>
      <c r="G4020" s="4">
        <v>52.921430000000001</v>
      </c>
      <c r="H4020" s="4">
        <v>42.650069999999999</v>
      </c>
      <c r="I4020" s="4"/>
      <c r="J4020" s="4">
        <f t="shared" si="130"/>
        <v>42.650069999999999</v>
      </c>
      <c r="K4020" s="4"/>
      <c r="L4020" s="4" t="str">
        <f t="array" ref="L4020">IF(ISERROR(INDEX(Table45[[#All],[Out-of-school youth (%) - upper secondary]],MATCH(MAX(IF(Table45[[#All],[Country]]=B4020,Table45[[#All],[Year]],0)),IF(Table45[[#All],[Country]]=B4020,Table45[[#All],[Year]],"")))),"",INDEX(Table45[[#All],[Out-of-school youth (%) - upper secondary]],MATCH(MAX(IF(Table45[[#All],[Country]]=B4020,Table45[[#All],[Year]],0)),IF(Table45[[#All],[Country]]=B4020,Table45[[#All],[Year]],"")))*100)</f>
        <v/>
      </c>
      <c r="M4020" s="4">
        <f t="shared" si="131"/>
        <v>42.650069999999999</v>
      </c>
    </row>
    <row r="4021" spans="1:13" ht="30.6" x14ac:dyDescent="0.25">
      <c r="A4021" s="2" t="s">
        <v>206</v>
      </c>
      <c r="B4021" s="2" t="s">
        <v>142</v>
      </c>
      <c r="C4021" s="3">
        <v>6.0924399999999999</v>
      </c>
      <c r="D4021" s="3">
        <v>4.50413</v>
      </c>
      <c r="E4021" s="3">
        <v>4.47248</v>
      </c>
      <c r="F4021" s="3">
        <v>5.2673800000000002</v>
      </c>
      <c r="G4021" s="3">
        <v>5.6852</v>
      </c>
      <c r="H4021" s="3">
        <v>3.7524199999999999</v>
      </c>
      <c r="I4021" s="3"/>
      <c r="J4021" s="3">
        <f t="shared" si="130"/>
        <v>3.7524199999999999</v>
      </c>
      <c r="K4021" s="3"/>
      <c r="L4021" s="3" t="str">
        <f t="array" ref="L4021">IF(ISERROR(INDEX(Table45[[#All],[Out-of-school youth (%) - upper secondary]],MATCH(MAX(IF(Table45[[#All],[Country]]=B4021,Table45[[#All],[Year]],0)),IF(Table45[[#All],[Country]]=B4021,Table45[[#All],[Year]],"")))),"",INDEX(Table45[[#All],[Out-of-school youth (%) - upper secondary]],MATCH(MAX(IF(Table45[[#All],[Country]]=B4021,Table45[[#All],[Year]],0)),IF(Table45[[#All],[Country]]=B4021,Table45[[#All],[Year]],"")))*100)</f>
        <v/>
      </c>
      <c r="M4021" s="3">
        <f t="shared" si="131"/>
        <v>3.7524199999999999</v>
      </c>
    </row>
    <row r="4022" spans="1:13" ht="30.6" x14ac:dyDescent="0.25">
      <c r="A4022" s="2" t="s">
        <v>206</v>
      </c>
      <c r="B4022" s="2" t="s">
        <v>143</v>
      </c>
      <c r="C4022" s="4">
        <v>36.491540000000001</v>
      </c>
      <c r="D4022" s="4">
        <v>36.382040000000003</v>
      </c>
      <c r="E4022" s="4">
        <v>36.246049999999997</v>
      </c>
      <c r="F4022" s="4">
        <v>36.758890000000001</v>
      </c>
      <c r="G4022" s="4">
        <v>39.09442</v>
      </c>
      <c r="H4022" s="4">
        <v>40.126809999999999</v>
      </c>
      <c r="I4022" s="4"/>
      <c r="J4022" s="4">
        <f t="shared" si="130"/>
        <v>40.126809999999999</v>
      </c>
      <c r="K4022" s="4"/>
      <c r="L4022" s="4">
        <f t="array" ref="L4022">IF(ISERROR(INDEX(Table45[[#All],[Out-of-school youth (%) - upper secondary]],MATCH(MAX(IF(Table45[[#All],[Country]]=B4022,Table45[[#All],[Year]],0)),IF(Table45[[#All],[Country]]=B4022,Table45[[#All],[Year]],"")))),"",INDEX(Table45[[#All],[Out-of-school youth (%) - upper secondary]],MATCH(MAX(IF(Table45[[#All],[Country]]=B4022,Table45[[#All],[Year]],0)),IF(Table45[[#All],[Country]]=B4022,Table45[[#All],[Year]],"")))*100)</f>
        <v>33.347020000000001</v>
      </c>
      <c r="M4022" s="4">
        <f t="shared" si="131"/>
        <v>40.126809999999999</v>
      </c>
    </row>
    <row r="4023" spans="1:13" ht="30.6" x14ac:dyDescent="0.25">
      <c r="A4023" s="2" t="s">
        <v>206</v>
      </c>
      <c r="B4023" s="2" t="s">
        <v>144</v>
      </c>
      <c r="C4023" s="3"/>
      <c r="D4023" s="3"/>
      <c r="E4023" s="3"/>
      <c r="F4023" s="3"/>
      <c r="G4023" s="3"/>
      <c r="H4023" s="3">
        <v>18.941330000000001</v>
      </c>
      <c r="I4023" s="3"/>
      <c r="J4023" s="3">
        <f t="shared" si="130"/>
        <v>18.941330000000001</v>
      </c>
      <c r="K4023" s="3"/>
      <c r="L4023" s="3" t="str">
        <f t="array" ref="L4023">IF(ISBLANK(INDEX(Table45[[#All],[Out-of-school youth (%) - upper secondary]],MATCH(MAX(IF(Table45[[#All],[Country]]=B4023,Table45[[#All],[Year]],0)),IF(Table45[[#All],[Country]]=B4023,Table45[[#All],[Year]],"")))),"",INDEX(Table45[[#All],[Out-of-school youth (%) - upper secondary]],MATCH(MAX(IF(Table45[[#All],[Country]]=B4023,Table45[[#All],[Year]],0)),IF(Table45[[#All],[Country]]=B4023,Table45[[#All],[Year]],"")))*100)</f>
        <v/>
      </c>
      <c r="M4023" s="3">
        <f t="shared" si="131"/>
        <v>18.941330000000001</v>
      </c>
    </row>
    <row r="4024" spans="1:13" ht="40.799999999999997" x14ac:dyDescent="0.25">
      <c r="A4024" s="2" t="s">
        <v>203</v>
      </c>
      <c r="B4024" s="2" t="s">
        <v>187</v>
      </c>
      <c r="C4024" s="4"/>
      <c r="D4024" s="4"/>
      <c r="E4024" s="4"/>
      <c r="F4024" s="4"/>
      <c r="G4024" s="4"/>
      <c r="H4024" s="4"/>
      <c r="I4024" s="4"/>
      <c r="J4024" s="4" t="str">
        <f t="shared" si="130"/>
        <v/>
      </c>
      <c r="K4024" s="4"/>
      <c r="L4024" s="4" t="str">
        <f t="array" ref="L4024">(IF(ISBLANK(INDEX(Table34[Out-of-school adolescents (%) - lower secondary],MATCH(MAX(IF(Table34[Country]=B4024,Table34[Year],0)),IF(Table34[Country]=B4024,Table34[Year],"")))),"",INDEX(Table34[Out-of-school adolescents (%) - lower secondary],MATCH(MAX(IF(Table34[Country]=B4024,Table34[Year],0)),IF(Table34[Country]=B4024,Table34[Year],"")))*100))</f>
        <v/>
      </c>
      <c r="M4024" s="4" t="str">
        <f t="shared" si="131"/>
        <v/>
      </c>
    </row>
    <row r="4025" spans="1:13" ht="30.6" x14ac:dyDescent="0.25">
      <c r="A4025" s="2" t="s">
        <v>206</v>
      </c>
      <c r="B4025" s="2" t="s">
        <v>146</v>
      </c>
      <c r="C4025" s="3"/>
      <c r="D4025" s="3"/>
      <c r="E4025" s="3"/>
      <c r="F4025" s="3"/>
      <c r="G4025" s="3"/>
      <c r="H4025" s="3"/>
      <c r="I4025" s="3"/>
      <c r="J4025" s="3" t="str">
        <f t="shared" si="130"/>
        <v/>
      </c>
      <c r="K4025" s="3"/>
      <c r="L4025" s="3">
        <f t="array" ref="L4025">IF(ISERROR(INDEX(Table45[[#All],[Out-of-school youth (%) - upper secondary]],MATCH(MAX(IF(Table45[[#All],[Country]]=B4025,Table45[[#All],[Year]],0)),IF(Table45[[#All],[Country]]=B4025,Table45[[#All],[Year]],"")))),"",INDEX(Table45[[#All],[Out-of-school youth (%) - upper secondary]],MATCH(MAX(IF(Table45[[#All],[Country]]=B4025,Table45[[#All],[Year]],0)),IF(Table45[[#All],[Country]]=B4025,Table45[[#All],[Year]],"")))*100)</f>
        <v>38.698639999999997</v>
      </c>
      <c r="M4025" s="3">
        <f t="shared" si="131"/>
        <v>38.698639999999997</v>
      </c>
    </row>
    <row r="4026" spans="1:13" ht="30.6" x14ac:dyDescent="0.25">
      <c r="A4026" s="2" t="s">
        <v>206</v>
      </c>
      <c r="B4026" s="2" t="s">
        <v>147</v>
      </c>
      <c r="C4026" s="4">
        <v>16.178190000000001</v>
      </c>
      <c r="D4026" s="4">
        <v>20.342860000000002</v>
      </c>
      <c r="E4026" s="4">
        <v>32.928179999999998</v>
      </c>
      <c r="F4026" s="4">
        <v>18.376069999999999</v>
      </c>
      <c r="G4026" s="4">
        <v>20.850619999999999</v>
      </c>
      <c r="H4026" s="4">
        <v>24.332650000000001</v>
      </c>
      <c r="I4026" s="4"/>
      <c r="J4026" s="4">
        <f t="shared" si="130"/>
        <v>24.332650000000001</v>
      </c>
      <c r="K4026" s="4"/>
      <c r="L4026" s="4" t="str">
        <f t="array" ref="L4026">IF(ISERROR(INDEX(Table45[[#All],[Out-of-school youth (%) - upper secondary]],MATCH(MAX(IF(Table45[[#All],[Country]]=B4026,Table45[[#All],[Year]],0)),IF(Table45[[#All],[Country]]=B4026,Table45[[#All],[Year]],"")))),"",INDEX(Table45[[#All],[Out-of-school youth (%) - upper secondary]],MATCH(MAX(IF(Table45[[#All],[Country]]=B4026,Table45[[#All],[Year]],0)),IF(Table45[[#All],[Country]]=B4026,Table45[[#All],[Year]],"")))*100)</f>
        <v/>
      </c>
      <c r="M4026" s="4">
        <f t="shared" si="131"/>
        <v>24.332650000000001</v>
      </c>
    </row>
    <row r="4027" spans="1:13" ht="30.6" x14ac:dyDescent="0.25">
      <c r="A4027" s="2" t="s">
        <v>206</v>
      </c>
      <c r="B4027" s="2" t="s">
        <v>148</v>
      </c>
      <c r="C4027" s="3">
        <v>16.37143</v>
      </c>
      <c r="D4027" s="3">
        <v>13.09524</v>
      </c>
      <c r="E4027" s="3">
        <v>15.249180000000001</v>
      </c>
      <c r="F4027" s="3">
        <v>18.537780000000001</v>
      </c>
      <c r="G4027" s="3"/>
      <c r="H4027" s="3">
        <v>46.146529999999998</v>
      </c>
      <c r="I4027" s="3"/>
      <c r="J4027" s="3">
        <f t="shared" si="130"/>
        <v>46.146529999999998</v>
      </c>
      <c r="K4027" s="3"/>
      <c r="L4027" s="3">
        <f t="array" ref="L4027">IF(ISERROR(INDEX(Table45[[#All],[Out-of-school youth (%) - upper secondary]],MATCH(MAX(IF(Table45[[#All],[Country]]=B4027,Table45[[#All],[Year]],0)),IF(Table45[[#All],[Country]]=B4027,Table45[[#All],[Year]],"")))),"",INDEX(Table45[[#All],[Out-of-school youth (%) - upper secondary]],MATCH(MAX(IF(Table45[[#All],[Country]]=B4027,Table45[[#All],[Year]],0)),IF(Table45[[#All],[Country]]=B4027,Table45[[#All],[Year]],"")))*100)</f>
        <v>31.232280000000003</v>
      </c>
      <c r="M4027" s="3">
        <f t="shared" si="131"/>
        <v>46.146529999999998</v>
      </c>
    </row>
    <row r="4028" spans="1:13" ht="30.6" x14ac:dyDescent="0.25">
      <c r="A4028" s="2" t="s">
        <v>206</v>
      </c>
      <c r="B4028" s="2" t="s">
        <v>149</v>
      </c>
      <c r="C4028" s="4">
        <v>17.06073</v>
      </c>
      <c r="D4028" s="4"/>
      <c r="E4028" s="4"/>
      <c r="F4028" s="4"/>
      <c r="G4028" s="4"/>
      <c r="H4028" s="4"/>
      <c r="I4028" s="4"/>
      <c r="J4028" s="4">
        <f t="shared" si="130"/>
        <v>17.06073</v>
      </c>
      <c r="K4028" s="4"/>
      <c r="L4028" s="4" t="str">
        <f t="array" ref="L4028">IF(ISERROR(INDEX(Table45[[#All],[Out-of-school youth (%) - upper secondary]],MATCH(MAX(IF(Table45[[#All],[Country]]=B4028,Table45[[#All],[Year]],0)),IF(Table45[[#All],[Country]]=B4028,Table45[[#All],[Year]],"")))),"",INDEX(Table45[[#All],[Out-of-school youth (%) - upper secondary]],MATCH(MAX(IF(Table45[[#All],[Country]]=B4028,Table45[[#All],[Year]],0)),IF(Table45[[#All],[Country]]=B4028,Table45[[#All],[Year]],"")))*100)</f>
        <v/>
      </c>
      <c r="M4028" s="4">
        <f t="shared" si="131"/>
        <v>17.06073</v>
      </c>
    </row>
    <row r="4029" spans="1:13" ht="30.6" x14ac:dyDescent="0.25">
      <c r="A4029" s="2" t="s">
        <v>206</v>
      </c>
      <c r="B4029" s="2" t="s">
        <v>150</v>
      </c>
      <c r="C4029" s="3">
        <v>21.878440000000001</v>
      </c>
      <c r="D4029" s="3">
        <v>23.618870000000001</v>
      </c>
      <c r="E4029" s="3">
        <v>21.846830000000001</v>
      </c>
      <c r="F4029" s="3"/>
      <c r="G4029" s="3">
        <v>19.736609999999999</v>
      </c>
      <c r="H4029" s="3">
        <v>23.344049999999999</v>
      </c>
      <c r="I4029" s="3"/>
      <c r="J4029" s="3">
        <f t="shared" si="130"/>
        <v>23.344049999999999</v>
      </c>
      <c r="K4029" s="3"/>
      <c r="L4029" s="3" t="str">
        <f t="array" ref="L4029">IF(ISERROR(INDEX(Table45[[#All],[Out-of-school youth (%) - upper secondary]],MATCH(MAX(IF(Table45[[#All],[Country]]=B4029,Table45[[#All],[Year]],0)),IF(Table45[[#All],[Country]]=B4029,Table45[[#All],[Year]],"")))),"",INDEX(Table45[[#All],[Out-of-school youth (%) - upper secondary]],MATCH(MAX(IF(Table45[[#All],[Country]]=B4029,Table45[[#All],[Year]],0)),IF(Table45[[#All],[Country]]=B4029,Table45[[#All],[Year]],"")))*100)</f>
        <v/>
      </c>
      <c r="M4029" s="3">
        <f t="shared" si="131"/>
        <v>23.344049999999999</v>
      </c>
    </row>
    <row r="4030" spans="1:13" ht="30.6" x14ac:dyDescent="0.25">
      <c r="A4030" s="2" t="s">
        <v>206</v>
      </c>
      <c r="B4030" s="2" t="s">
        <v>151</v>
      </c>
      <c r="C4030" s="4"/>
      <c r="D4030" s="4"/>
      <c r="E4030" s="4"/>
      <c r="F4030" s="4"/>
      <c r="G4030" s="4"/>
      <c r="H4030" s="4"/>
      <c r="I4030" s="4"/>
      <c r="J4030" s="4" t="str">
        <f t="shared" si="130"/>
        <v/>
      </c>
      <c r="K4030" s="4"/>
      <c r="L4030" s="4" t="str">
        <f t="array" ref="L4030">IF(ISERROR(INDEX(Table45[[#All],[Out-of-school youth (%) - upper secondary]],MATCH(MAX(IF(Table45[[#All],[Country]]=B4030,Table45[[#All],[Year]],0)),IF(Table45[[#All],[Country]]=B4030,Table45[[#All],[Year]],"")))),"",INDEX(Table45[[#All],[Out-of-school youth (%) - upper secondary]],MATCH(MAX(IF(Table45[[#All],[Country]]=B4030,Table45[[#All],[Year]],0)),IF(Table45[[#All],[Country]]=B4030,Table45[[#All],[Year]],"")))*100)</f>
        <v/>
      </c>
      <c r="M4030" s="4" t="str">
        <f t="shared" si="131"/>
        <v/>
      </c>
    </row>
    <row r="4031" spans="1:13" ht="30.6" x14ac:dyDescent="0.25">
      <c r="A4031" s="2" t="s">
        <v>206</v>
      </c>
      <c r="B4031" s="2" t="s">
        <v>152</v>
      </c>
      <c r="C4031" s="3">
        <v>45.34469</v>
      </c>
      <c r="D4031" s="3"/>
      <c r="E4031" s="3"/>
      <c r="F4031" s="3">
        <v>35.379309999999997</v>
      </c>
      <c r="G4031" s="3">
        <v>17.776289999999999</v>
      </c>
      <c r="H4031" s="3">
        <v>17.566690000000001</v>
      </c>
      <c r="I4031" s="3"/>
      <c r="J4031" s="3">
        <f t="shared" si="130"/>
        <v>17.566690000000001</v>
      </c>
      <c r="K4031" s="3"/>
      <c r="L4031" s="3" t="str">
        <f t="array" ref="L4031">IF(ISERROR(INDEX(Table45[[#All],[Out-of-school youth (%) - upper secondary]],MATCH(MAX(IF(Table45[[#All],[Country]]=B4031,Table45[[#All],[Year]],0)),IF(Table45[[#All],[Country]]=B4031,Table45[[#All],[Year]],"")))),"",INDEX(Table45[[#All],[Out-of-school youth (%) - upper secondary]],MATCH(MAX(IF(Table45[[#All],[Country]]=B4031,Table45[[#All],[Year]],0)),IF(Table45[[#All],[Country]]=B4031,Table45[[#All],[Year]],"")))*100)</f>
        <v/>
      </c>
      <c r="M4031" s="3">
        <f t="shared" si="131"/>
        <v>17.566690000000001</v>
      </c>
    </row>
    <row r="4032" spans="1:13" ht="30.6" x14ac:dyDescent="0.25">
      <c r="A4032" s="2" t="s">
        <v>206</v>
      </c>
      <c r="B4032" s="2" t="s">
        <v>153</v>
      </c>
      <c r="C4032" s="4"/>
      <c r="D4032" s="4"/>
      <c r="E4032" s="4"/>
      <c r="F4032" s="4">
        <v>10.01937</v>
      </c>
      <c r="G4032" s="4"/>
      <c r="H4032" s="4"/>
      <c r="I4032" s="4"/>
      <c r="J4032" s="4">
        <f t="shared" si="130"/>
        <v>10.01937</v>
      </c>
      <c r="K4032" s="4"/>
      <c r="L4032" s="4" t="str">
        <f t="array" ref="L4032">IF(ISERROR(INDEX(Table45[[#All],[Out-of-school youth (%) - upper secondary]],MATCH(MAX(IF(Table45[[#All],[Country]]=B4032,Table45[[#All],[Year]],0)),IF(Table45[[#All],[Country]]=B4032,Table45[[#All],[Year]],"")))),"",INDEX(Table45[[#All],[Out-of-school youth (%) - upper secondary]],MATCH(MAX(IF(Table45[[#All],[Country]]=B4032,Table45[[#All],[Year]],0)),IF(Table45[[#All],[Country]]=B4032,Table45[[#All],[Year]],"")))*100)</f>
        <v/>
      </c>
      <c r="M4032" s="4">
        <f t="shared" si="131"/>
        <v>10.01937</v>
      </c>
    </row>
    <row r="4033" spans="1:13" ht="30.6" x14ac:dyDescent="0.25">
      <c r="A4033" s="2" t="s">
        <v>206</v>
      </c>
      <c r="B4033" s="2" t="s">
        <v>154</v>
      </c>
      <c r="C4033" s="3"/>
      <c r="D4033" s="3"/>
      <c r="E4033" s="3"/>
      <c r="F4033" s="3">
        <v>73.58914</v>
      </c>
      <c r="G4033" s="3"/>
      <c r="H4033" s="3"/>
      <c r="I4033" s="3"/>
      <c r="J4033" s="3">
        <f t="shared" si="130"/>
        <v>73.58914</v>
      </c>
      <c r="K4033" s="3"/>
      <c r="L4033" s="3">
        <f t="array" ref="L4033">IF(ISERROR(INDEX(Table45[[#All],[Out-of-school youth (%) - upper secondary]],MATCH(MAX(IF(Table45[[#All],[Country]]=B4033,Table45[[#All],[Year]],0)),IF(Table45[[#All],[Country]]=B4033,Table45[[#All],[Year]],"")))),"",INDEX(Table45[[#All],[Out-of-school youth (%) - upper secondary]],MATCH(MAX(IF(Table45[[#All],[Country]]=B4033,Table45[[#All],[Year]],0)),IF(Table45[[#All],[Country]]=B4033,Table45[[#All],[Year]],"")))*100)</f>
        <v>59.165420000000005</v>
      </c>
      <c r="M4033" s="3">
        <f t="shared" si="131"/>
        <v>73.58914</v>
      </c>
    </row>
    <row r="4034" spans="1:13" ht="30.6" x14ac:dyDescent="0.25">
      <c r="A4034" s="2" t="s">
        <v>206</v>
      </c>
      <c r="B4034" s="2" t="s">
        <v>155</v>
      </c>
      <c r="C4034" s="4">
        <v>16.71331</v>
      </c>
      <c r="D4034" s="4">
        <v>12.843959999999999</v>
      </c>
      <c r="E4034" s="4">
        <v>13.19988</v>
      </c>
      <c r="F4034" s="4">
        <v>13.241300000000001</v>
      </c>
      <c r="G4034" s="4">
        <v>14.07339</v>
      </c>
      <c r="H4034" s="4">
        <v>12.08578</v>
      </c>
      <c r="I4034" s="4"/>
      <c r="J4034" s="4">
        <f t="shared" si="130"/>
        <v>12.08578</v>
      </c>
      <c r="K4034" s="4"/>
      <c r="L4034" s="4">
        <f t="array" ref="L4034">IF(ISERROR(INDEX(Table45[[#All],[Out-of-school youth (%) - upper secondary]],MATCH(MAX(IF(Table45[[#All],[Country]]=B4034,Table45[[#All],[Year]],0)),IF(Table45[[#All],[Country]]=B4034,Table45[[#All],[Year]],"")))),"",INDEX(Table45[[#All],[Out-of-school youth (%) - upper secondary]],MATCH(MAX(IF(Table45[[#All],[Country]]=B4034,Table45[[#All],[Year]],0)),IF(Table45[[#All],[Country]]=B4034,Table45[[#All],[Year]],"")))*100)</f>
        <v>17.033809999999999</v>
      </c>
      <c r="M4034" s="4">
        <f t="shared" si="131"/>
        <v>12.08578</v>
      </c>
    </row>
    <row r="4035" spans="1:13" ht="30.6" x14ac:dyDescent="0.25">
      <c r="A4035" s="2" t="s">
        <v>206</v>
      </c>
      <c r="B4035" s="2" t="s">
        <v>156</v>
      </c>
      <c r="C4035" s="3">
        <v>46.71949</v>
      </c>
      <c r="D4035" s="3">
        <v>90.906120000000001</v>
      </c>
      <c r="E4035" s="3"/>
      <c r="F4035" s="3">
        <v>21.317830000000001</v>
      </c>
      <c r="G4035" s="3">
        <v>14.847160000000001</v>
      </c>
      <c r="H4035" s="3">
        <v>16.83464</v>
      </c>
      <c r="I4035" s="3"/>
      <c r="J4035" s="3">
        <f t="shared" si="130"/>
        <v>16.83464</v>
      </c>
      <c r="K4035" s="3"/>
      <c r="L4035" s="3" t="str">
        <f t="array" ref="L4035">IF(ISERROR(INDEX(Table45[[#All],[Out-of-school youth (%) - upper secondary]],MATCH(MAX(IF(Table45[[#All],[Country]]=B4035,Table45[[#All],[Year]],0)),IF(Table45[[#All],[Country]]=B4035,Table45[[#All],[Year]],"")))),"",INDEX(Table45[[#All],[Out-of-school youth (%) - upper secondary]],MATCH(MAX(IF(Table45[[#All],[Country]]=B4035,Table45[[#All],[Year]],0)),IF(Table45[[#All],[Country]]=B4035,Table45[[#All],[Year]],"")))*100)</f>
        <v/>
      </c>
      <c r="M4035" s="3">
        <f t="shared" si="131"/>
        <v>16.83464</v>
      </c>
    </row>
    <row r="4036" spans="1:13" ht="30.6" x14ac:dyDescent="0.25">
      <c r="A4036" s="2" t="s">
        <v>206</v>
      </c>
      <c r="B4036" s="2" t="s">
        <v>157</v>
      </c>
      <c r="C4036" s="4"/>
      <c r="D4036" s="4"/>
      <c r="E4036" s="4"/>
      <c r="F4036" s="4"/>
      <c r="G4036" s="4"/>
      <c r="H4036" s="4"/>
      <c r="I4036" s="4"/>
      <c r="J4036" s="4" t="str">
        <f t="shared" si="130"/>
        <v/>
      </c>
      <c r="K4036" s="4"/>
      <c r="L4036" s="4">
        <f t="array" ref="L4036">IF(ISERROR(INDEX(Table45[[#All],[Out-of-school youth (%) - upper secondary]],MATCH(MAX(IF(Table45[[#All],[Country]]=B4036,Table45[[#All],[Year]],0)),IF(Table45[[#All],[Country]]=B4036,Table45[[#All],[Year]],"")))),"",INDEX(Table45[[#All],[Out-of-school youth (%) - upper secondary]],MATCH(MAX(IF(Table45[[#All],[Country]]=B4036,Table45[[#All],[Year]],0)),IF(Table45[[#All],[Country]]=B4036,Table45[[#All],[Year]],"")))*100)</f>
        <v>32.456740000000003</v>
      </c>
      <c r="M4036" s="4">
        <f t="shared" si="131"/>
        <v>32.456740000000003</v>
      </c>
    </row>
    <row r="4037" spans="1:13" ht="30.6" x14ac:dyDescent="0.25">
      <c r="A4037" s="2" t="s">
        <v>206</v>
      </c>
      <c r="B4037" s="2" t="s">
        <v>158</v>
      </c>
      <c r="C4037" s="3"/>
      <c r="D4037" s="3"/>
      <c r="E4037" s="3"/>
      <c r="F4037" s="3"/>
      <c r="G4037" s="3"/>
      <c r="H4037" s="3"/>
      <c r="I4037" s="3"/>
      <c r="J4037" s="3" t="str">
        <f t="shared" si="130"/>
        <v/>
      </c>
      <c r="K4037" s="3"/>
      <c r="L4037" s="3" t="str">
        <f t="array" ref="L4037">IF(ISERROR(INDEX(Table45[[#All],[Out-of-school youth (%) - upper secondary]],MATCH(MAX(IF(Table45[[#All],[Country]]=B4037,Table45[[#All],[Year]],0)),IF(Table45[[#All],[Country]]=B4037,Table45[[#All],[Year]],"")))),"",INDEX(Table45[[#All],[Out-of-school youth (%) - upper secondary]],MATCH(MAX(IF(Table45[[#All],[Country]]=B4037,Table45[[#All],[Year]],0)),IF(Table45[[#All],[Country]]=B4037,Table45[[#All],[Year]],"")))*100)</f>
        <v/>
      </c>
      <c r="M4037" s="3" t="str">
        <f t="shared" si="131"/>
        <v/>
      </c>
    </row>
    <row r="4038" spans="1:13" ht="30.6" x14ac:dyDescent="0.25">
      <c r="A4038" s="2" t="s">
        <v>206</v>
      </c>
      <c r="B4038" s="2" t="s">
        <v>159</v>
      </c>
      <c r="C4038" s="4"/>
      <c r="D4038" s="4"/>
      <c r="E4038" s="4"/>
      <c r="F4038" s="4"/>
      <c r="G4038" s="4"/>
      <c r="H4038" s="4"/>
      <c r="I4038" s="4"/>
      <c r="J4038" s="4" t="str">
        <f t="shared" si="130"/>
        <v/>
      </c>
      <c r="K4038" s="4"/>
      <c r="L4038" s="4" t="str">
        <f t="array" ref="L4038">IF(ISBLANK(INDEX(Table45[[#All],[Out-of-school youth (%) - upper secondary]],MATCH(MAX(IF(Table45[[#All],[Country]]=B4038,Table45[[#All],[Year]],0)),IF(Table45[[#All],[Country]]=B4038,Table45[[#All],[Year]],"")))),"",INDEX(Table45[[#All],[Out-of-school youth (%) - upper secondary]],MATCH(MAX(IF(Table45[[#All],[Country]]=B4038,Table45[[#All],[Year]],0)),IF(Table45[[#All],[Country]]=B4038,Table45[[#All],[Year]],"")))*100)</f>
        <v/>
      </c>
      <c r="M4038" s="4" t="str">
        <f t="shared" si="131"/>
        <v/>
      </c>
    </row>
    <row r="4039" spans="1:13" ht="30.6" x14ac:dyDescent="0.25">
      <c r="A4039" s="2" t="s">
        <v>206</v>
      </c>
      <c r="B4039" s="2" t="s">
        <v>160</v>
      </c>
      <c r="C4039" s="3">
        <v>8.5548699999999993</v>
      </c>
      <c r="D4039" s="3">
        <v>7.7703699999999998</v>
      </c>
      <c r="E4039" s="3">
        <v>6.0780799999999999</v>
      </c>
      <c r="F4039" s="3">
        <v>4.2880799999999999</v>
      </c>
      <c r="G4039" s="3">
        <v>4.9630400000000003</v>
      </c>
      <c r="H4039" s="3"/>
      <c r="I4039" s="3"/>
      <c r="J4039" s="3">
        <f t="shared" si="130"/>
        <v>4.9630400000000003</v>
      </c>
      <c r="K4039" s="3"/>
      <c r="L4039" s="3" t="str">
        <f t="array" ref="L4039">IF(ISBLANK(INDEX(Table45[[#All],[Out-of-school youth (%) - upper secondary]],MATCH(MAX(IF(Table45[[#All],[Country]]=B4039,Table45[[#All],[Year]],0)),IF(Table45[[#All],[Country]]=B4039,Table45[[#All],[Year]],"")))),"",INDEX(Table45[[#All],[Out-of-school youth (%) - upper secondary]],MATCH(MAX(IF(Table45[[#All],[Country]]=B4039,Table45[[#All],[Year]],0)),IF(Table45[[#All],[Country]]=B4039,Table45[[#All],[Year]],"")))*100)</f>
        <v/>
      </c>
      <c r="M4039" s="3">
        <f t="shared" si="131"/>
        <v>4.9630400000000003</v>
      </c>
    </row>
    <row r="4040" spans="1:13" ht="30.6" x14ac:dyDescent="0.25">
      <c r="A4040" s="2" t="s">
        <v>206</v>
      </c>
      <c r="B4040" s="2" t="s">
        <v>161</v>
      </c>
      <c r="C4040" s="4"/>
      <c r="D4040" s="4"/>
      <c r="E4040" s="4"/>
      <c r="F4040" s="4"/>
      <c r="G4040" s="4"/>
      <c r="H4040" s="4"/>
      <c r="I4040" s="4"/>
      <c r="J4040" s="4" t="str">
        <f t="shared" si="130"/>
        <v/>
      </c>
      <c r="K4040" s="4"/>
      <c r="L4040" s="4" t="str">
        <f t="array" ref="L4040">IF(ISERROR(INDEX(Table45[[#All],[Out-of-school youth (%) - upper secondary]],MATCH(MAX(IF(Table45[[#All],[Country]]=B4040,Table45[[#All],[Year]],0)),IF(Table45[[#All],[Country]]=B4040,Table45[[#All],[Year]],"")))),"",INDEX(Table45[[#All],[Out-of-school youth (%) - upper secondary]],MATCH(MAX(IF(Table45[[#All],[Country]]=B4040,Table45[[#All],[Year]],0)),IF(Table45[[#All],[Country]]=B4040,Table45[[#All],[Year]],"")))*100)</f>
        <v/>
      </c>
      <c r="M4040" s="4" t="str">
        <f t="shared" si="131"/>
        <v/>
      </c>
    </row>
    <row r="4041" spans="1:13" ht="30.6" x14ac:dyDescent="0.25">
      <c r="A4041" s="2" t="s">
        <v>206</v>
      </c>
      <c r="B4041" s="2" t="s">
        <v>162</v>
      </c>
      <c r="C4041" s="3"/>
      <c r="D4041" s="3"/>
      <c r="E4041" s="3"/>
      <c r="F4041" s="3"/>
      <c r="G4041" s="3"/>
      <c r="H4041" s="3"/>
      <c r="I4041" s="3"/>
      <c r="J4041" s="3" t="str">
        <f t="shared" si="130"/>
        <v/>
      </c>
      <c r="K4041" s="3"/>
      <c r="L4041" s="3" t="str">
        <f t="array" ref="L4041">IF(ISERROR(INDEX(Table45[[#All],[Out-of-school youth (%) - upper secondary]],MATCH(MAX(IF(Table45[[#All],[Country]]=B4041,Table45[[#All],[Year]],0)),IF(Table45[[#All],[Country]]=B4041,Table45[[#All],[Year]],"")))),"",INDEX(Table45[[#All],[Out-of-school youth (%) - upper secondary]],MATCH(MAX(IF(Table45[[#All],[Country]]=B4041,Table45[[#All],[Year]],0)),IF(Table45[[#All],[Country]]=B4041,Table45[[#All],[Year]],"")))*100)</f>
        <v/>
      </c>
      <c r="M4041" s="3" t="str">
        <f t="shared" si="131"/>
        <v/>
      </c>
    </row>
    <row r="4042" spans="1:13" ht="30.6" x14ac:dyDescent="0.25">
      <c r="A4042" s="2" t="s">
        <v>206</v>
      </c>
      <c r="B4042" s="2" t="s">
        <v>163</v>
      </c>
      <c r="C4042" s="4"/>
      <c r="D4042" s="4"/>
      <c r="E4042" s="4"/>
      <c r="F4042" s="4"/>
      <c r="G4042" s="4"/>
      <c r="H4042" s="4"/>
      <c r="I4042" s="4"/>
      <c r="J4042" s="4" t="str">
        <f t="shared" si="130"/>
        <v/>
      </c>
      <c r="K4042" s="4"/>
      <c r="L4042" s="4">
        <f t="array" ref="L4042">IF(ISERROR(INDEX(Table45[[#All],[Out-of-school youth (%) - upper secondary]],MATCH(MAX(IF(Table45[[#All],[Country]]=B4042,Table45[[#All],[Year]],0)),IF(Table45[[#All],[Country]]=B4042,Table45[[#All],[Year]],"")))),"",INDEX(Table45[[#All],[Out-of-school youth (%) - upper secondary]],MATCH(MAX(IF(Table45[[#All],[Country]]=B4042,Table45[[#All],[Year]],0)),IF(Table45[[#All],[Country]]=B4042,Table45[[#All],[Year]],"")))*100)</f>
        <v>12.57436</v>
      </c>
      <c r="M4042" s="4">
        <f t="shared" si="131"/>
        <v>12.57436</v>
      </c>
    </row>
    <row r="4043" spans="1:13" ht="30.6" x14ac:dyDescent="0.25">
      <c r="A4043" s="2" t="s">
        <v>206</v>
      </c>
      <c r="B4043" s="2" t="s">
        <v>164</v>
      </c>
      <c r="C4043" s="3"/>
      <c r="D4043" s="3"/>
      <c r="E4043" s="3"/>
      <c r="F4043" s="3"/>
      <c r="G4043" s="3"/>
      <c r="H4043" s="3"/>
      <c r="I4043" s="3"/>
      <c r="J4043" s="3" t="str">
        <f t="shared" si="130"/>
        <v/>
      </c>
      <c r="K4043" s="3"/>
      <c r="L4043" s="3">
        <f t="array" ref="L4043">IF(ISERROR(INDEX(Table45[[#All],[Out-of-school youth (%) - upper secondary]],MATCH(MAX(IF(Table45[[#All],[Country]]=B4043,Table45[[#All],[Year]],0)),IF(Table45[[#All],[Country]]=B4043,Table45[[#All],[Year]],"")))),"",INDEX(Table45[[#All],[Out-of-school youth (%) - upper secondary]],MATCH(MAX(IF(Table45[[#All],[Country]]=B4043,Table45[[#All],[Year]],0)),IF(Table45[[#All],[Country]]=B4043,Table45[[#All],[Year]],"")))*100)</f>
        <v>49.089210000000001</v>
      </c>
      <c r="M4043" s="3">
        <f t="shared" si="131"/>
        <v>49.089210000000001</v>
      </c>
    </row>
    <row r="4044" spans="1:13" ht="30.6" x14ac:dyDescent="0.25">
      <c r="A4044" s="2" t="s">
        <v>206</v>
      </c>
      <c r="B4044" s="2" t="s">
        <v>165</v>
      </c>
      <c r="C4044" s="4">
        <v>9.3765599999999996</v>
      </c>
      <c r="D4044" s="4">
        <v>8.5015699999999992</v>
      </c>
      <c r="E4044" s="4">
        <v>7.0652499999999998</v>
      </c>
      <c r="F4044" s="4">
        <v>3.7796099999999999</v>
      </c>
      <c r="G4044" s="4">
        <v>2.9992399999999999</v>
      </c>
      <c r="H4044" s="4">
        <v>2.0156900000000002</v>
      </c>
      <c r="I4044" s="4"/>
      <c r="J4044" s="4">
        <f t="shared" si="130"/>
        <v>2.0156900000000002</v>
      </c>
      <c r="K4044" s="4"/>
      <c r="L4044" s="4" t="str">
        <f t="array" ref="L4044">IF(ISBLANK(INDEX(Table45[[#All],[Out-of-school youth (%) - upper secondary]],MATCH(MAX(IF(Table45[[#All],[Country]]=B4044,Table45[[#All],[Year]],0)),IF(Table45[[#All],[Country]]=B4044,Table45[[#All],[Year]],"")))),"",INDEX(Table45[[#All],[Out-of-school youth (%) - upper secondary]],MATCH(MAX(IF(Table45[[#All],[Country]]=B4044,Table45[[#All],[Year]],0)),IF(Table45[[#All],[Country]]=B4044,Table45[[#All],[Year]],"")))*100)</f>
        <v/>
      </c>
      <c r="M4044" s="4">
        <f t="shared" si="131"/>
        <v>2.0156900000000002</v>
      </c>
    </row>
    <row r="4045" spans="1:13" ht="30.6" x14ac:dyDescent="0.25">
      <c r="A4045" s="2" t="s">
        <v>206</v>
      </c>
      <c r="B4045" s="2" t="s">
        <v>166</v>
      </c>
      <c r="C4045" s="3">
        <v>25.809200000000001</v>
      </c>
      <c r="D4045" s="3">
        <v>22.961369999999999</v>
      </c>
      <c r="E4045" s="3"/>
      <c r="F4045" s="3"/>
      <c r="G4045" s="3"/>
      <c r="H4045" s="3"/>
      <c r="I4045" s="3"/>
      <c r="J4045" s="3">
        <f t="shared" si="130"/>
        <v>22.961369999999999</v>
      </c>
      <c r="K4045" s="3"/>
      <c r="L4045" s="3" t="str">
        <f t="array" ref="L4045">IF(ISERROR(INDEX(Table45[[#All],[Out-of-school youth (%) - upper secondary]],MATCH(MAX(IF(Table45[[#All],[Country]]=B4045,Table45[[#All],[Year]],0)),IF(Table45[[#All],[Country]]=B4045,Table45[[#All],[Year]],"")))),"",INDEX(Table45[[#All],[Out-of-school youth (%) - upper secondary]],MATCH(MAX(IF(Table45[[#All],[Country]]=B4045,Table45[[#All],[Year]],0)),IF(Table45[[#All],[Country]]=B4045,Table45[[#All],[Year]],"")))*100)</f>
        <v/>
      </c>
      <c r="M4045" s="3">
        <f t="shared" si="131"/>
        <v>22.961369999999999</v>
      </c>
    </row>
    <row r="4046" spans="1:13" ht="30.6" x14ac:dyDescent="0.25">
      <c r="A4046" s="2" t="s">
        <v>206</v>
      </c>
      <c r="B4046" s="2" t="s">
        <v>167</v>
      </c>
      <c r="C4046" s="4"/>
      <c r="D4046" s="4"/>
      <c r="E4046" s="4"/>
      <c r="F4046" s="4"/>
      <c r="G4046" s="4"/>
      <c r="H4046" s="4"/>
      <c r="I4046" s="4"/>
      <c r="J4046" s="4" t="str">
        <f t="shared" si="130"/>
        <v/>
      </c>
      <c r="K4046" s="4"/>
      <c r="L4046" s="4">
        <f t="array" ref="L4046">IF(ISERROR(INDEX(Table45[[#All],[Out-of-school youth (%) - upper secondary]],MATCH(MAX(IF(Table45[[#All],[Country]]=B4046,Table45[[#All],[Year]],0)),IF(Table45[[#All],[Country]]=B4046,Table45[[#All],[Year]],"")))),"",INDEX(Table45[[#All],[Out-of-school youth (%) - upper secondary]],MATCH(MAX(IF(Table45[[#All],[Country]]=B4046,Table45[[#All],[Year]],0)),IF(Table45[[#All],[Country]]=B4046,Table45[[#All],[Year]],"")))*100)</f>
        <v>24.60933</v>
      </c>
      <c r="M4046" s="4">
        <f t="shared" si="131"/>
        <v>24.60933</v>
      </c>
    </row>
    <row r="4047" spans="1:13" ht="30.6" x14ac:dyDescent="0.25">
      <c r="A4047" s="2" t="s">
        <v>206</v>
      </c>
      <c r="B4047" s="2" t="s">
        <v>168</v>
      </c>
      <c r="C4047" s="3">
        <v>39.316749999999999</v>
      </c>
      <c r="D4047" s="3">
        <v>44.821089999999998</v>
      </c>
      <c r="E4047" s="3">
        <v>47.973480000000002</v>
      </c>
      <c r="F4047" s="3">
        <v>47.834949999999999</v>
      </c>
      <c r="G4047" s="3">
        <v>44.64425</v>
      </c>
      <c r="H4047" s="3">
        <v>37.969430000000003</v>
      </c>
      <c r="I4047" s="3"/>
      <c r="J4047" s="3">
        <f t="shared" si="130"/>
        <v>37.969430000000003</v>
      </c>
      <c r="K4047" s="3"/>
      <c r="L4047" s="3">
        <f t="array" ref="L4047">IF(ISERROR(INDEX(Table45[[#All],[Out-of-school youth (%) - upper secondary]],MATCH(MAX(IF(Table45[[#All],[Country]]=B4047,Table45[[#All],[Year]],0)),IF(Table45[[#All],[Country]]=B4047,Table45[[#All],[Year]],"")))),"",INDEX(Table45[[#All],[Out-of-school youth (%) - upper secondary]],MATCH(MAX(IF(Table45[[#All],[Country]]=B4047,Table45[[#All],[Year]],0)),IF(Table45[[#All],[Country]]=B4047,Table45[[#All],[Year]],"")))*100)</f>
        <v>30.07508</v>
      </c>
      <c r="M4047" s="3">
        <f t="shared" si="131"/>
        <v>37.969430000000003</v>
      </c>
    </row>
    <row r="4048" spans="1:13" ht="30.6" x14ac:dyDescent="0.25">
      <c r="A4048" s="2" t="s">
        <v>206</v>
      </c>
      <c r="B4048" s="2" t="s">
        <v>169</v>
      </c>
      <c r="C4048" s="4">
        <v>27.236229999999999</v>
      </c>
      <c r="D4048" s="4">
        <v>29.451630000000002</v>
      </c>
      <c r="E4048" s="4">
        <v>27.699780000000001</v>
      </c>
      <c r="F4048" s="4">
        <v>27.477160000000001</v>
      </c>
      <c r="G4048" s="4">
        <v>26.072040000000001</v>
      </c>
      <c r="H4048" s="4"/>
      <c r="I4048" s="4"/>
      <c r="J4048" s="4">
        <f t="shared" ref="J4048:J4111" si="132">IFERROR(LOOKUP(2,1/(C4048:I4048&lt;&gt;""),C4048:I4048),"")</f>
        <v>26.072040000000001</v>
      </c>
      <c r="K4048" s="4"/>
      <c r="L4048" s="4">
        <f t="array" ref="L4048">IF(ISERROR(INDEX(Table45[[#All],[Out-of-school youth (%) - upper secondary]],MATCH(MAX(IF(Table45[[#All],[Country]]=B4048,Table45[[#All],[Year]],0)),IF(Table45[[#All],[Country]]=B4048,Table45[[#All],[Year]],"")))),"",INDEX(Table45[[#All],[Out-of-school youth (%) - upper secondary]],MATCH(MAX(IF(Table45[[#All],[Country]]=B4048,Table45[[#All],[Year]],0)),IF(Table45[[#All],[Country]]=B4048,Table45[[#All],[Year]],"")))*100)</f>
        <v>18.580439999999999</v>
      </c>
      <c r="M4048" s="4">
        <f t="shared" ref="M4048:M4111" si="133">IF(ISNUMBER(J4048),J4048,IF(ISNUMBER(K4048),K4048,IF(ISBLANK(L4048),"",L4048)))</f>
        <v>26.072040000000001</v>
      </c>
    </row>
    <row r="4049" spans="1:13" ht="30.6" x14ac:dyDescent="0.25">
      <c r="A4049" s="2" t="s">
        <v>206</v>
      </c>
      <c r="B4049" s="2" t="s">
        <v>170</v>
      </c>
      <c r="C4049" s="3">
        <v>4.1309800000000001</v>
      </c>
      <c r="D4049" s="3">
        <v>7.4394999999999998</v>
      </c>
      <c r="E4049" s="3">
        <v>9.4268099999999997</v>
      </c>
      <c r="F4049" s="3">
        <v>8.4197900000000008</v>
      </c>
      <c r="G4049" s="3">
        <v>6.3944299999999998</v>
      </c>
      <c r="H4049" s="3">
        <v>1.42231</v>
      </c>
      <c r="I4049" s="3"/>
      <c r="J4049" s="3">
        <f t="shared" si="132"/>
        <v>1.42231</v>
      </c>
      <c r="K4049" s="3"/>
      <c r="L4049" s="3" t="str">
        <f t="array" ref="L4049">IF(ISBLANK(INDEX(Table45[[#All],[Out-of-school youth (%) - upper secondary]],MATCH(MAX(IF(Table45[[#All],[Country]]=B4049,Table45[[#All],[Year]],0)),IF(Table45[[#All],[Country]]=B4049,Table45[[#All],[Year]],"")))),"",INDEX(Table45[[#All],[Out-of-school youth (%) - upper secondary]],MATCH(MAX(IF(Table45[[#All],[Country]]=B4049,Table45[[#All],[Year]],0)),IF(Table45[[#All],[Country]]=B4049,Table45[[#All],[Year]],"")))*100)</f>
        <v/>
      </c>
      <c r="M4049" s="3">
        <f t="shared" si="133"/>
        <v>1.42231</v>
      </c>
    </row>
    <row r="4050" spans="1:13" ht="30.6" x14ac:dyDescent="0.25">
      <c r="A4050" s="2" t="s">
        <v>206</v>
      </c>
      <c r="B4050" s="2" t="s">
        <v>171</v>
      </c>
      <c r="C4050" s="4">
        <v>16.990130000000001</v>
      </c>
      <c r="D4050" s="4">
        <v>18.189409999999999</v>
      </c>
      <c r="E4050" s="4">
        <v>21.55219</v>
      </c>
      <c r="F4050" s="4">
        <v>19.366389999999999</v>
      </c>
      <c r="G4050" s="4">
        <v>18.911069999999999</v>
      </c>
      <c r="H4050" s="4">
        <v>17.524100000000001</v>
      </c>
      <c r="I4050" s="4"/>
      <c r="J4050" s="4">
        <f t="shared" si="132"/>
        <v>17.524100000000001</v>
      </c>
      <c r="K4050" s="4"/>
      <c r="L4050" s="4" t="str">
        <f t="array" ref="L4050">IF(ISBLANK(INDEX(Table45[[#All],[Out-of-school youth (%) - upper secondary]],MATCH(MAX(IF(Table45[[#All],[Country]]=B4050,Table45[[#All],[Year]],0)),IF(Table45[[#All],[Country]]=B4050,Table45[[#All],[Year]],"")))),"",INDEX(Table45[[#All],[Out-of-school youth (%) - upper secondary]],MATCH(MAX(IF(Table45[[#All],[Country]]=B4050,Table45[[#All],[Year]],0)),IF(Table45[[#All],[Country]]=B4050,Table45[[#All],[Year]],"")))*100)</f>
        <v/>
      </c>
      <c r="M4050" s="4">
        <f t="shared" si="133"/>
        <v>17.524100000000001</v>
      </c>
    </row>
    <row r="4051" spans="1:13" ht="30.6" x14ac:dyDescent="0.25">
      <c r="A4051" s="2" t="s">
        <v>206</v>
      </c>
      <c r="B4051" s="2" t="s">
        <v>172</v>
      </c>
      <c r="C4051" s="3">
        <v>58.71555</v>
      </c>
      <c r="D4051" s="3">
        <v>57.050020000000004</v>
      </c>
      <c r="E4051" s="3">
        <v>54.220170000000003</v>
      </c>
      <c r="F4051" s="3">
        <v>67.23075</v>
      </c>
      <c r="G4051" s="3"/>
      <c r="H4051" s="3"/>
      <c r="I4051" s="3"/>
      <c r="J4051" s="3">
        <f t="shared" si="132"/>
        <v>67.23075</v>
      </c>
      <c r="K4051" s="3"/>
      <c r="L4051" s="3" t="str">
        <f t="array" ref="L4051">IF(ISERROR(INDEX(Table45[[#All],[Out-of-school youth (%) - upper secondary]],MATCH(MAX(IF(Table45[[#All],[Country]]=B4051,Table45[[#All],[Year]],0)),IF(Table45[[#All],[Country]]=B4051,Table45[[#All],[Year]],"")))),"",INDEX(Table45[[#All],[Out-of-school youth (%) - upper secondary]],MATCH(MAX(IF(Table45[[#All],[Country]]=B4051,Table45[[#All],[Year]],0)),IF(Table45[[#All],[Country]]=B4051,Table45[[#All],[Year]],"")))*100)</f>
        <v/>
      </c>
      <c r="M4051" s="3">
        <f t="shared" si="133"/>
        <v>67.23075</v>
      </c>
    </row>
    <row r="4052" spans="1:13" ht="30.6" x14ac:dyDescent="0.25">
      <c r="A4052" s="2" t="s">
        <v>206</v>
      </c>
      <c r="B4052" s="2" t="s">
        <v>173</v>
      </c>
      <c r="C4052" s="4">
        <v>35.85333</v>
      </c>
      <c r="D4052" s="4">
        <v>30.583770000000001</v>
      </c>
      <c r="E4052" s="4"/>
      <c r="F4052" s="4"/>
      <c r="G4052" s="4"/>
      <c r="H4052" s="4"/>
      <c r="I4052" s="4"/>
      <c r="J4052" s="4">
        <f t="shared" si="132"/>
        <v>30.583770000000001</v>
      </c>
      <c r="K4052" s="4"/>
      <c r="L4052" s="4">
        <f t="array" ref="L4052">IF(ISERROR(INDEX(Table45[[#All],[Out-of-school youth (%) - upper secondary]],MATCH(MAX(IF(Table45[[#All],[Country]]=B4052,Table45[[#All],[Year]],0)),IF(Table45[[#All],[Country]]=B4052,Table45[[#All],[Year]],"")))),"",INDEX(Table45[[#All],[Out-of-school youth (%) - upper secondary]],MATCH(MAX(IF(Table45[[#All],[Country]]=B4052,Table45[[#All],[Year]],0)),IF(Table45[[#All],[Country]]=B4052,Table45[[#All],[Year]],"")))*100)</f>
        <v>26.138169999999999</v>
      </c>
      <c r="M4052" s="4">
        <f t="shared" si="133"/>
        <v>30.583770000000001</v>
      </c>
    </row>
    <row r="4053" spans="1:13" ht="30.6" x14ac:dyDescent="0.25">
      <c r="A4053" s="2" t="s">
        <v>206</v>
      </c>
      <c r="B4053" s="2" t="s">
        <v>174</v>
      </c>
      <c r="C4053" s="3"/>
      <c r="D4053" s="3"/>
      <c r="E4053" s="3"/>
      <c r="F4053" s="3"/>
      <c r="G4053" s="3">
        <v>18.262540000000001</v>
      </c>
      <c r="H4053" s="3">
        <v>13.4016</v>
      </c>
      <c r="I4053" s="3"/>
      <c r="J4053" s="3">
        <f t="shared" si="132"/>
        <v>13.4016</v>
      </c>
      <c r="K4053" s="3"/>
      <c r="L4053" s="3" t="str">
        <f t="array" ref="L4053">IF(ISERROR(INDEX(Table45[[#All],[Out-of-school youth (%) - upper secondary]],MATCH(MAX(IF(Table45[[#All],[Country]]=B4053,Table45[[#All],[Year]],0)),IF(Table45[[#All],[Country]]=B4053,Table45[[#All],[Year]],"")))),"",INDEX(Table45[[#All],[Out-of-school youth (%) - upper secondary]],MATCH(MAX(IF(Table45[[#All],[Country]]=B4053,Table45[[#All],[Year]],0)),IF(Table45[[#All],[Country]]=B4053,Table45[[#All],[Year]],"")))*100)</f>
        <v/>
      </c>
      <c r="M4053" s="3">
        <f t="shared" si="133"/>
        <v>13.4016</v>
      </c>
    </row>
    <row r="4054" spans="1:13" ht="30.6" x14ac:dyDescent="0.25">
      <c r="A4054" s="2" t="s">
        <v>202</v>
      </c>
      <c r="B4054" s="2" t="s">
        <v>187</v>
      </c>
      <c r="C4054" s="4"/>
      <c r="D4054" s="4">
        <v>1.99282</v>
      </c>
      <c r="E4054" s="4">
        <v>5.5516899999999998</v>
      </c>
      <c r="F4054" s="4">
        <v>2.1046999999999998</v>
      </c>
      <c r="G4054" s="4">
        <v>1.52843</v>
      </c>
      <c r="H4054" s="4"/>
      <c r="I4054" s="4"/>
      <c r="J4054" s="4">
        <f t="shared" si="132"/>
        <v>1.52843</v>
      </c>
      <c r="K4054" s="4" t="str">
        <f t="array" ref="K4054">INDEX($J$3:$J$4464,MATCH(B4054&amp;"Rate of out-of-school adolescents of lower secondary school age, male (household survey data) (%)",$B$3:$B$4464&amp;$A$3:$A$4464,0))</f>
        <v/>
      </c>
      <c r="L4054" s="4" t="str">
        <f t="array" ref="L4054">IF(ISBLANK(INDEX(Table45[[#All],[Out-of-school adolescents (%) - lower secondary]],MATCH(MAX(IF(Table45[[#All],[Country]]=B4054,Table45[[#All],[Year]],0)),IF(Table45[[#All],[Country]]=B4054,Table45[[#All],[Year]],"")))),"",INDEX(Table45[[#All],[Out-of-school adolescents (%) - lower secondary]],MATCH(MAX(IF(Table45[[#All],[Country]]=B4054,Table45[[#All],[Year]],0)),IF(Table45[[#All],[Country]]=B4054,Table45[[#All],[Year]],"")))*100)</f>
        <v/>
      </c>
      <c r="M4054" s="4">
        <f t="shared" si="133"/>
        <v>1.52843</v>
      </c>
    </row>
    <row r="4055" spans="1:13" ht="30.6" x14ac:dyDescent="0.25">
      <c r="A4055" s="2" t="s">
        <v>206</v>
      </c>
      <c r="B4055" s="2" t="s">
        <v>176</v>
      </c>
      <c r="C4055" s="3">
        <v>32.330500000000001</v>
      </c>
      <c r="D4055" s="3">
        <v>29.577729999999999</v>
      </c>
      <c r="E4055" s="3">
        <v>29.69773</v>
      </c>
      <c r="F4055" s="3">
        <v>30.254960000000001</v>
      </c>
      <c r="G4055" s="3">
        <v>28.558710000000001</v>
      </c>
      <c r="H4055" s="3">
        <v>24.356380000000001</v>
      </c>
      <c r="I4055" s="3"/>
      <c r="J4055" s="3">
        <f t="shared" si="132"/>
        <v>24.356380000000001</v>
      </c>
      <c r="K4055" s="3"/>
      <c r="L4055" s="3" t="str">
        <f t="array" ref="L4055">IF(ISERROR(INDEX(Table45[[#All],[Out-of-school youth (%) - upper secondary]],MATCH(MAX(IF(Table45[[#All],[Country]]=B4055,Table45[[#All],[Year]],0)),IF(Table45[[#All],[Country]]=B4055,Table45[[#All],[Year]],"")))),"",INDEX(Table45[[#All],[Out-of-school youth (%) - upper secondary]],MATCH(MAX(IF(Table45[[#All],[Country]]=B4055,Table45[[#All],[Year]],0)),IF(Table45[[#All],[Country]]=B4055,Table45[[#All],[Year]],"")))*100)</f>
        <v/>
      </c>
      <c r="M4055" s="3">
        <f t="shared" si="133"/>
        <v>24.356380000000001</v>
      </c>
    </row>
    <row r="4056" spans="1:13" ht="30.6" x14ac:dyDescent="0.25">
      <c r="A4056" s="2" t="s">
        <v>206</v>
      </c>
      <c r="B4056" s="2" t="s">
        <v>177</v>
      </c>
      <c r="C4056" s="4"/>
      <c r="D4056" s="4"/>
      <c r="E4056" s="4"/>
      <c r="F4056" s="4"/>
      <c r="G4056" s="4"/>
      <c r="H4056" s="4"/>
      <c r="I4056" s="4"/>
      <c r="J4056" s="4" t="str">
        <f t="shared" si="132"/>
        <v/>
      </c>
      <c r="K4056" s="4"/>
      <c r="L4056" s="4">
        <f t="array" ref="L4056">IF(ISERROR(INDEX(Table45[[#All],[Out-of-school youth (%) - upper secondary]],MATCH(MAX(IF(Table45[[#All],[Country]]=B4056,Table45[[#All],[Year]],0)),IF(Table45[[#All],[Country]]=B4056,Table45[[#All],[Year]],"")))),"",INDEX(Table45[[#All],[Out-of-school youth (%) - upper secondary]],MATCH(MAX(IF(Table45[[#All],[Country]]=B4056,Table45[[#All],[Year]],0)),IF(Table45[[#All],[Country]]=B4056,Table45[[#All],[Year]],"")))*100)</f>
        <v>26.174029999999998</v>
      </c>
      <c r="M4056" s="4">
        <f t="shared" si="133"/>
        <v>26.174029999999998</v>
      </c>
    </row>
    <row r="4057" spans="1:13" ht="30.6" x14ac:dyDescent="0.25">
      <c r="A4057" s="2" t="s">
        <v>206</v>
      </c>
      <c r="B4057" s="2" t="s">
        <v>178</v>
      </c>
      <c r="C4057" s="3"/>
      <c r="D4057" s="3"/>
      <c r="E4057" s="3">
        <v>42.599119999999999</v>
      </c>
      <c r="F4057" s="3">
        <v>38.461539999999999</v>
      </c>
      <c r="G4057" s="3">
        <v>61.058520000000001</v>
      </c>
      <c r="H4057" s="3"/>
      <c r="I4057" s="3"/>
      <c r="J4057" s="3">
        <f t="shared" si="132"/>
        <v>61.058520000000001</v>
      </c>
      <c r="K4057" s="3"/>
      <c r="L4057" s="3" t="str">
        <f t="array" ref="L4057">IF(ISERROR(INDEX(Table45[[#All],[Out-of-school youth (%) - upper secondary]],MATCH(MAX(IF(Table45[[#All],[Country]]=B4057,Table45[[#All],[Year]],0)),IF(Table45[[#All],[Country]]=B4057,Table45[[#All],[Year]],"")))),"",INDEX(Table45[[#All],[Out-of-school youth (%) - upper secondary]],MATCH(MAX(IF(Table45[[#All],[Country]]=B4057,Table45[[#All],[Year]],0)),IF(Table45[[#All],[Country]]=B4057,Table45[[#All],[Year]],"")))*100)</f>
        <v/>
      </c>
      <c r="M4057" s="3">
        <f t="shared" si="133"/>
        <v>61.058520000000001</v>
      </c>
    </row>
    <row r="4058" spans="1:13" ht="30.6" x14ac:dyDescent="0.25">
      <c r="A4058" s="2" t="s">
        <v>206</v>
      </c>
      <c r="B4058" s="2" t="s">
        <v>179</v>
      </c>
      <c r="C4058" s="4"/>
      <c r="D4058" s="4"/>
      <c r="E4058" s="4"/>
      <c r="F4058" s="4"/>
      <c r="G4058" s="4"/>
      <c r="H4058" s="4"/>
      <c r="I4058" s="4"/>
      <c r="J4058" s="4" t="str">
        <f t="shared" si="132"/>
        <v/>
      </c>
      <c r="K4058" s="4"/>
      <c r="L4058" s="4" t="str">
        <f t="array" ref="L4058">IF(ISERROR(INDEX(Table45[[#All],[Out-of-school youth (%) - upper secondary]],MATCH(MAX(IF(Table45[[#All],[Country]]=B4058,Table45[[#All],[Year]],0)),IF(Table45[[#All],[Country]]=B4058,Table45[[#All],[Year]],"")))),"",INDEX(Table45[[#All],[Out-of-school youth (%) - upper secondary]],MATCH(MAX(IF(Table45[[#All],[Country]]=B4058,Table45[[#All],[Year]],0)),IF(Table45[[#All],[Country]]=B4058,Table45[[#All],[Year]],"")))*100)</f>
        <v/>
      </c>
      <c r="M4058" s="4" t="str">
        <f t="shared" si="133"/>
        <v/>
      </c>
    </row>
    <row r="4059" spans="1:13" ht="30.6" x14ac:dyDescent="0.25">
      <c r="A4059" s="2" t="s">
        <v>206</v>
      </c>
      <c r="B4059" s="2" t="s">
        <v>180</v>
      </c>
      <c r="C4059" s="3"/>
      <c r="D4059" s="3"/>
      <c r="E4059" s="3"/>
      <c r="F4059" s="3"/>
      <c r="G4059" s="3"/>
      <c r="H4059" s="3"/>
      <c r="I4059" s="3"/>
      <c r="J4059" s="3" t="str">
        <f t="shared" si="132"/>
        <v/>
      </c>
      <c r="K4059" s="3"/>
      <c r="L4059" s="3">
        <f t="array" ref="L4059">IF(ISERROR(INDEX(Table45[[#All],[Out-of-school youth (%) - upper secondary]],MATCH(MAX(IF(Table45[[#All],[Country]]=B4059,Table45[[#All],[Year]],0)),IF(Table45[[#All],[Country]]=B4059,Table45[[#All],[Year]],"")))),"",INDEX(Table45[[#All],[Out-of-school youth (%) - upper secondary]],MATCH(MAX(IF(Table45[[#All],[Country]]=B4059,Table45[[#All],[Year]],0)),IF(Table45[[#All],[Country]]=B4059,Table45[[#All],[Year]],"")))*100)</f>
        <v>41.069159999999997</v>
      </c>
      <c r="M4059" s="3">
        <f t="shared" si="133"/>
        <v>41.069159999999997</v>
      </c>
    </row>
    <row r="4060" spans="1:13" ht="30.6" x14ac:dyDescent="0.25">
      <c r="A4060" s="2" t="s">
        <v>206</v>
      </c>
      <c r="B4060" s="2" t="s">
        <v>181</v>
      </c>
      <c r="C4060" s="4">
        <v>21.883179999999999</v>
      </c>
      <c r="D4060" s="4">
        <v>16.095089999999999</v>
      </c>
      <c r="E4060" s="4">
        <v>22.82836</v>
      </c>
      <c r="F4060" s="4">
        <v>14.886839999999999</v>
      </c>
      <c r="G4060" s="4">
        <v>13.54011</v>
      </c>
      <c r="H4060" s="4"/>
      <c r="I4060" s="4"/>
      <c r="J4060" s="4">
        <f t="shared" si="132"/>
        <v>13.54011</v>
      </c>
      <c r="K4060" s="4"/>
      <c r="L4060" s="4" t="str">
        <f t="array" ref="L4060">IF(ISERROR(INDEX(Table45[[#All],[Out-of-school youth (%) - upper secondary]],MATCH(MAX(IF(Table45[[#All],[Country]]=B4060,Table45[[#All],[Year]],0)),IF(Table45[[#All],[Country]]=B4060,Table45[[#All],[Year]],"")))),"",INDEX(Table45[[#All],[Out-of-school youth (%) - upper secondary]],MATCH(MAX(IF(Table45[[#All],[Country]]=B4060,Table45[[#All],[Year]],0)),IF(Table45[[#All],[Country]]=B4060,Table45[[#All],[Year]],"")))*100)</f>
        <v/>
      </c>
      <c r="M4060" s="4">
        <f t="shared" si="133"/>
        <v>13.54011</v>
      </c>
    </row>
    <row r="4061" spans="1:13" ht="30.6" x14ac:dyDescent="0.25">
      <c r="A4061" s="2" t="s">
        <v>206</v>
      </c>
      <c r="B4061" s="2" t="s">
        <v>182</v>
      </c>
      <c r="C4061" s="3"/>
      <c r="D4061" s="3"/>
      <c r="E4061" s="3"/>
      <c r="F4061" s="3"/>
      <c r="G4061" s="3"/>
      <c r="H4061" s="3"/>
      <c r="I4061" s="3"/>
      <c r="J4061" s="3" t="str">
        <f t="shared" si="132"/>
        <v/>
      </c>
      <c r="K4061" s="3"/>
      <c r="L4061" s="3" t="str">
        <f t="array" ref="L4061">IF(ISERROR(INDEX(Table45[[#All],[Out-of-school youth (%) - upper secondary]],MATCH(MAX(IF(Table45[[#All],[Country]]=B4061,Table45[[#All],[Year]],0)),IF(Table45[[#All],[Country]]=B4061,Table45[[#All],[Year]],"")))),"",INDEX(Table45[[#All],[Out-of-school youth (%) - upper secondary]],MATCH(MAX(IF(Table45[[#All],[Country]]=B4061,Table45[[#All],[Year]],0)),IF(Table45[[#All],[Country]]=B4061,Table45[[#All],[Year]],"")))*100)</f>
        <v/>
      </c>
      <c r="M4061" s="3" t="str">
        <f t="shared" si="133"/>
        <v/>
      </c>
    </row>
    <row r="4062" spans="1:13" ht="30.6" x14ac:dyDescent="0.25">
      <c r="A4062" s="2" t="s">
        <v>206</v>
      </c>
      <c r="B4062" s="2" t="s">
        <v>183</v>
      </c>
      <c r="C4062" s="4"/>
      <c r="D4062" s="4"/>
      <c r="E4062" s="4"/>
      <c r="F4062" s="4"/>
      <c r="G4062" s="4">
        <v>63.36336</v>
      </c>
      <c r="H4062" s="4">
        <v>69.486400000000003</v>
      </c>
      <c r="I4062" s="4"/>
      <c r="J4062" s="4">
        <f t="shared" si="132"/>
        <v>69.486400000000003</v>
      </c>
      <c r="K4062" s="4"/>
      <c r="L4062" s="4" t="str">
        <f t="array" ref="L4062">IF(ISERROR(INDEX(Table45[[#All],[Out-of-school youth (%) - upper secondary]],MATCH(MAX(IF(Table45[[#All],[Country]]=B4062,Table45[[#All],[Year]],0)),IF(Table45[[#All],[Country]]=B4062,Table45[[#All],[Year]],"")))),"",INDEX(Table45[[#All],[Out-of-school youth (%) - upper secondary]],MATCH(MAX(IF(Table45[[#All],[Country]]=B4062,Table45[[#All],[Year]],0)),IF(Table45[[#All],[Country]]=B4062,Table45[[#All],[Year]],"")))*100)</f>
        <v/>
      </c>
      <c r="M4062" s="4">
        <f t="shared" si="133"/>
        <v>69.486400000000003</v>
      </c>
    </row>
    <row r="4063" spans="1:13" ht="30.6" x14ac:dyDescent="0.25">
      <c r="A4063" s="2" t="s">
        <v>206</v>
      </c>
      <c r="B4063" s="2" t="s">
        <v>184</v>
      </c>
      <c r="C4063" s="3"/>
      <c r="D4063" s="3"/>
      <c r="E4063" s="3"/>
      <c r="F4063" s="3"/>
      <c r="G4063" s="3"/>
      <c r="H4063" s="3"/>
      <c r="I4063" s="3"/>
      <c r="J4063" s="3" t="str">
        <f t="shared" si="132"/>
        <v/>
      </c>
      <c r="K4063" s="3"/>
      <c r="L4063" s="3">
        <f t="array" ref="L4063">IF(ISERROR(INDEX(Table45[[#All],[Out-of-school youth (%) - upper secondary]],MATCH(MAX(IF(Table45[[#All],[Country]]=B4063,Table45[[#All],[Year]],0)),IF(Table45[[#All],[Country]]=B4063,Table45[[#All],[Year]],"")))),"",INDEX(Table45[[#All],[Out-of-school youth (%) - upper secondary]],MATCH(MAX(IF(Table45[[#All],[Country]]=B4063,Table45[[#All],[Year]],0)),IF(Table45[[#All],[Country]]=B4063,Table45[[#All],[Year]],"")))*100)</f>
        <v>47.381459999999997</v>
      </c>
      <c r="M4063" s="3">
        <f t="shared" si="133"/>
        <v>47.381459999999997</v>
      </c>
    </row>
    <row r="4064" spans="1:13" ht="30.6" x14ac:dyDescent="0.25">
      <c r="A4064" s="2" t="s">
        <v>206</v>
      </c>
      <c r="B4064" s="2" t="s">
        <v>185</v>
      </c>
      <c r="C4064" s="4">
        <v>7.9483199999999998</v>
      </c>
      <c r="D4064" s="4">
        <v>8.81081</v>
      </c>
      <c r="E4064" s="4">
        <v>6.7530200000000002</v>
      </c>
      <c r="F4064" s="4">
        <v>6.3401399999999999</v>
      </c>
      <c r="G4064" s="4">
        <v>7.5603899999999999</v>
      </c>
      <c r="H4064" s="4"/>
      <c r="I4064" s="4"/>
      <c r="J4064" s="4">
        <f t="shared" si="132"/>
        <v>7.5603899999999999</v>
      </c>
      <c r="K4064" s="4"/>
      <c r="L4064" s="4">
        <f t="array" ref="L4064">IF(ISERROR(INDEX(Table45[[#All],[Out-of-school youth (%) - upper secondary]],MATCH(MAX(IF(Table45[[#All],[Country]]=B4064,Table45[[#All],[Year]],0)),IF(Table45[[#All],[Country]]=B4064,Table45[[#All],[Year]],"")))),"",INDEX(Table45[[#All],[Out-of-school youth (%) - upper secondary]],MATCH(MAX(IF(Table45[[#All],[Country]]=B4064,Table45[[#All],[Year]],0)),IF(Table45[[#All],[Country]]=B4064,Table45[[#All],[Year]],"")))*100)</f>
        <v>2.2756400000000001</v>
      </c>
      <c r="M4064" s="4">
        <f t="shared" si="133"/>
        <v>7.5603899999999999</v>
      </c>
    </row>
    <row r="4065" spans="1:13" ht="30.6" x14ac:dyDescent="0.25">
      <c r="A4065" s="2" t="s">
        <v>206</v>
      </c>
      <c r="B4065" s="2" t="s">
        <v>186</v>
      </c>
      <c r="C4065" s="3"/>
      <c r="D4065" s="3"/>
      <c r="E4065" s="3"/>
      <c r="F4065" s="3"/>
      <c r="G4065" s="3"/>
      <c r="H4065" s="3"/>
      <c r="I4065" s="3"/>
      <c r="J4065" s="3" t="str">
        <f t="shared" si="132"/>
        <v/>
      </c>
      <c r="K4065" s="3"/>
      <c r="L4065" s="3" t="str">
        <f t="array" ref="L4065">IF(ISERROR(INDEX(Table45[[#All],[Out-of-school youth (%) - upper secondary]],MATCH(MAX(IF(Table45[[#All],[Country]]=B4065,Table45[[#All],[Year]],0)),IF(Table45[[#All],[Country]]=B4065,Table45[[#All],[Year]],"")))),"",INDEX(Table45[[#All],[Out-of-school youth (%) - upper secondary]],MATCH(MAX(IF(Table45[[#All],[Country]]=B4065,Table45[[#All],[Year]],0)),IF(Table45[[#All],[Country]]=B4065,Table45[[#All],[Year]],"")))*100)</f>
        <v/>
      </c>
      <c r="M4065" s="3" t="str">
        <f t="shared" si="133"/>
        <v/>
      </c>
    </row>
    <row r="4066" spans="1:13" ht="30.6" x14ac:dyDescent="0.25">
      <c r="A4066" s="2" t="s">
        <v>204</v>
      </c>
      <c r="B4066" s="2" t="s">
        <v>187</v>
      </c>
      <c r="C4066" s="4"/>
      <c r="D4066" s="4"/>
      <c r="E4066" s="4"/>
      <c r="F4066" s="4"/>
      <c r="G4066" s="4"/>
      <c r="H4066" s="4"/>
      <c r="I4066" s="4"/>
      <c r="J4066" s="4" t="str">
        <f t="shared" si="132"/>
        <v/>
      </c>
      <c r="K4066" s="4"/>
      <c r="L4066" s="4"/>
      <c r="M4066" s="4" t="str">
        <f t="shared" si="133"/>
        <v/>
      </c>
    </row>
    <row r="4067" spans="1:13" ht="30.6" x14ac:dyDescent="0.25">
      <c r="A4067" s="2" t="s">
        <v>206</v>
      </c>
      <c r="B4067" s="2" t="s">
        <v>188</v>
      </c>
      <c r="C4067" s="3"/>
      <c r="D4067" s="3"/>
      <c r="E4067" s="3"/>
      <c r="F4067" s="3"/>
      <c r="G4067" s="3"/>
      <c r="H4067" s="3"/>
      <c r="I4067" s="3"/>
      <c r="J4067" s="3" t="str">
        <f t="shared" si="132"/>
        <v/>
      </c>
      <c r="K4067" s="3"/>
      <c r="L4067" s="3">
        <f t="array" ref="L4067">IF(ISERROR(INDEX(Table45[[#All],[Out-of-school youth (%) - upper secondary]],MATCH(MAX(IF(Table45[[#All],[Country]]=B4067,Table45[[#All],[Year]],0)),IF(Table45[[#All],[Country]]=B4067,Table45[[#All],[Year]],"")))),"",INDEX(Table45[[#All],[Out-of-school youth (%) - upper secondary]],MATCH(MAX(IF(Table45[[#All],[Country]]=B4067,Table45[[#All],[Year]],0)),IF(Table45[[#All],[Country]]=B4067,Table45[[#All],[Year]],"")))*100)</f>
        <v>61.023530000000001</v>
      </c>
      <c r="M4067" s="3">
        <f t="shared" si="133"/>
        <v>61.023530000000001</v>
      </c>
    </row>
    <row r="4068" spans="1:13" ht="30.6" x14ac:dyDescent="0.25">
      <c r="A4068" s="2" t="s">
        <v>206</v>
      </c>
      <c r="B4068" s="2" t="s">
        <v>189</v>
      </c>
      <c r="C4068" s="4">
        <v>9.4420699999999993</v>
      </c>
      <c r="D4068" s="4">
        <v>10.482860000000001</v>
      </c>
      <c r="E4068" s="4">
        <v>11.189349999999999</v>
      </c>
      <c r="F4068" s="4">
        <v>10.77544</v>
      </c>
      <c r="G4068" s="4">
        <v>8.4246999999999996</v>
      </c>
      <c r="H4068" s="4"/>
      <c r="I4068" s="4"/>
      <c r="J4068" s="4">
        <f t="shared" si="132"/>
        <v>8.4246999999999996</v>
      </c>
      <c r="K4068" s="4"/>
      <c r="L4068" s="4">
        <f t="array" ref="L4068">IF(ISERROR(INDEX(Table45[[#All],[Out-of-school youth (%) - upper secondary]],MATCH(MAX(IF(Table45[[#All],[Country]]=B4068,Table45[[#All],[Year]],0)),IF(Table45[[#All],[Country]]=B4068,Table45[[#All],[Year]],"")))),"",INDEX(Table45[[#All],[Out-of-school youth (%) - upper secondary]],MATCH(MAX(IF(Table45[[#All],[Country]]=B4068,Table45[[#All],[Year]],0)),IF(Table45[[#All],[Country]]=B4068,Table45[[#All],[Year]],"")))*100)</f>
        <v>7.4327199999999998</v>
      </c>
      <c r="M4068" s="4">
        <f t="shared" si="133"/>
        <v>8.4246999999999996</v>
      </c>
    </row>
    <row r="4069" spans="1:13" ht="30.6" x14ac:dyDescent="0.25">
      <c r="A4069" s="2" t="s">
        <v>206</v>
      </c>
      <c r="B4069" s="2" t="s">
        <v>190</v>
      </c>
      <c r="C4069" s="3">
        <v>17.880839999999999</v>
      </c>
      <c r="D4069" s="3"/>
      <c r="E4069" s="3"/>
      <c r="F4069" s="3">
        <v>22.810790000000001</v>
      </c>
      <c r="G4069" s="3">
        <v>20.956600000000002</v>
      </c>
      <c r="H4069" s="3"/>
      <c r="I4069" s="3"/>
      <c r="J4069" s="3">
        <f t="shared" si="132"/>
        <v>20.956600000000002</v>
      </c>
      <c r="K4069" s="3"/>
      <c r="L4069" s="3">
        <f t="array" ref="L4069">IF(ISERROR(INDEX(Table45[[#All],[Out-of-school youth (%) - upper secondary]],MATCH(MAX(IF(Table45[[#All],[Country]]=B4069,Table45[[#All],[Year]],0)),IF(Table45[[#All],[Country]]=B4069,Table45[[#All],[Year]],"")))),"",INDEX(Table45[[#All],[Out-of-school youth (%) - upper secondary]],MATCH(MAX(IF(Table45[[#All],[Country]]=B4069,Table45[[#All],[Year]],0)),IF(Table45[[#All],[Country]]=B4069,Table45[[#All],[Year]],"")))*100)</f>
        <v>22.372019999999999</v>
      </c>
      <c r="M4069" s="3">
        <f t="shared" si="133"/>
        <v>20.956600000000002</v>
      </c>
    </row>
    <row r="4070" spans="1:13" ht="30.6" x14ac:dyDescent="0.25">
      <c r="A4070" s="2" t="s">
        <v>206</v>
      </c>
      <c r="B4070" s="2" t="s">
        <v>191</v>
      </c>
      <c r="C4070" s="4"/>
      <c r="D4070" s="4"/>
      <c r="E4070" s="4">
        <v>9.4122199999999996</v>
      </c>
      <c r="F4070" s="4">
        <v>7.8022</v>
      </c>
      <c r="G4070" s="4">
        <v>12.34924</v>
      </c>
      <c r="H4070" s="4">
        <v>10.67864</v>
      </c>
      <c r="I4070" s="4">
        <v>11.0025</v>
      </c>
      <c r="J4070" s="4">
        <f t="shared" si="132"/>
        <v>11.0025</v>
      </c>
      <c r="K4070" s="4"/>
      <c r="L4070" s="4" t="str">
        <f t="array" ref="L4070">IF(ISERROR(INDEX(Table45[[#All],[Out-of-school youth (%) - upper secondary]],MATCH(MAX(IF(Table45[[#All],[Country]]=B4070,Table45[[#All],[Year]],0)),IF(Table45[[#All],[Country]]=B4070,Table45[[#All],[Year]],"")))),"",INDEX(Table45[[#All],[Out-of-school youth (%) - upper secondary]],MATCH(MAX(IF(Table45[[#All],[Country]]=B4070,Table45[[#All],[Year]],0)),IF(Table45[[#All],[Country]]=B4070,Table45[[#All],[Year]],"")))*100)</f>
        <v/>
      </c>
      <c r="M4070" s="4">
        <f t="shared" si="133"/>
        <v>11.0025</v>
      </c>
    </row>
    <row r="4071" spans="1:13" ht="30.6" x14ac:dyDescent="0.25">
      <c r="A4071" s="2" t="s">
        <v>206</v>
      </c>
      <c r="B4071" s="2" t="s">
        <v>192</v>
      </c>
      <c r="C4071" s="3"/>
      <c r="D4071" s="3"/>
      <c r="E4071" s="3"/>
      <c r="F4071" s="3"/>
      <c r="G4071" s="3"/>
      <c r="H4071" s="3">
        <v>42.958959999999998</v>
      </c>
      <c r="I4071" s="3"/>
      <c r="J4071" s="3">
        <f t="shared" si="132"/>
        <v>42.958959999999998</v>
      </c>
      <c r="K4071" s="3"/>
      <c r="L4071" s="3" t="str">
        <f t="array" ref="L4071">IF(ISERROR(INDEX(Table45[[#All],[Out-of-school youth (%) - upper secondary]],MATCH(MAX(IF(Table45[[#All],[Country]]=B4071,Table45[[#All],[Year]],0)),IF(Table45[[#All],[Country]]=B4071,Table45[[#All],[Year]],"")))),"",INDEX(Table45[[#All],[Out-of-school youth (%) - upper secondary]],MATCH(MAX(IF(Table45[[#All],[Country]]=B4071,Table45[[#All],[Year]],0)),IF(Table45[[#All],[Country]]=B4071,Table45[[#All],[Year]],"")))*100)</f>
        <v/>
      </c>
      <c r="M4071" s="3">
        <f t="shared" si="133"/>
        <v>42.958959999999998</v>
      </c>
    </row>
    <row r="4072" spans="1:13" ht="30.6" x14ac:dyDescent="0.25">
      <c r="A4072" s="2" t="s">
        <v>206</v>
      </c>
      <c r="B4072" s="2" t="s">
        <v>193</v>
      </c>
      <c r="C4072" s="4">
        <v>32.535229999999999</v>
      </c>
      <c r="D4072" s="4">
        <v>29.5657</v>
      </c>
      <c r="E4072" s="4">
        <v>28.98236</v>
      </c>
      <c r="F4072" s="4">
        <v>28.328309999999998</v>
      </c>
      <c r="G4072" s="4">
        <v>31.81287</v>
      </c>
      <c r="H4072" s="4">
        <v>30.60379</v>
      </c>
      <c r="I4072" s="4"/>
      <c r="J4072" s="4">
        <f t="shared" si="132"/>
        <v>30.60379</v>
      </c>
      <c r="K4072" s="4"/>
      <c r="L4072" s="4" t="str">
        <f t="array" ref="L4072">IF(ISERROR(INDEX(Table45[[#All],[Out-of-school youth (%) - upper secondary]],MATCH(MAX(IF(Table45[[#All],[Country]]=B4072,Table45[[#All],[Year]],0)),IF(Table45[[#All],[Country]]=B4072,Table45[[#All],[Year]],"")))),"",INDEX(Table45[[#All],[Out-of-school youth (%) - upper secondary]],MATCH(MAX(IF(Table45[[#All],[Country]]=B4072,Table45[[#All],[Year]],0)),IF(Table45[[#All],[Country]]=B4072,Table45[[#All],[Year]],"")))*100)</f>
        <v/>
      </c>
      <c r="M4072" s="4">
        <f t="shared" si="133"/>
        <v>30.60379</v>
      </c>
    </row>
    <row r="4073" spans="1:13" ht="30.6" x14ac:dyDescent="0.25">
      <c r="A4073" s="2" t="s">
        <v>206</v>
      </c>
      <c r="B4073" s="2" t="s">
        <v>194</v>
      </c>
      <c r="C4073" s="3"/>
      <c r="D4073" s="3"/>
      <c r="E4073" s="3"/>
      <c r="F4073" s="3"/>
      <c r="G4073" s="3"/>
      <c r="H4073" s="3"/>
      <c r="I4073" s="3"/>
      <c r="J4073" s="3" t="str">
        <f t="shared" si="132"/>
        <v/>
      </c>
      <c r="K4073" s="3"/>
      <c r="L4073" s="3">
        <f t="array" ref="L4073">IF(ISERROR(INDEX(Table45[[#All],[Out-of-school youth (%) - upper secondary]],MATCH(MAX(IF(Table45[[#All],[Country]]=B4073,Table45[[#All],[Year]],0)),IF(Table45[[#All],[Country]]=B4073,Table45[[#All],[Year]],"")))),"",INDEX(Table45[[#All],[Out-of-school youth (%) - upper secondary]],MATCH(MAX(IF(Table45[[#All],[Country]]=B4073,Table45[[#All],[Year]],0)),IF(Table45[[#All],[Country]]=B4073,Table45[[#All],[Year]],"")))*100)</f>
        <v>37.507639999999995</v>
      </c>
      <c r="M4073" s="3">
        <f t="shared" si="133"/>
        <v>37.507639999999995</v>
      </c>
    </row>
    <row r="4074" spans="1:13" ht="30.6" x14ac:dyDescent="0.25">
      <c r="A4074" s="2" t="s">
        <v>206</v>
      </c>
      <c r="B4074" s="2" t="s">
        <v>195</v>
      </c>
      <c r="C4074" s="4">
        <v>53.646079999999998</v>
      </c>
      <c r="D4074" s="4"/>
      <c r="E4074" s="4">
        <v>50.821370000000002</v>
      </c>
      <c r="F4074" s="4"/>
      <c r="G4074" s="4"/>
      <c r="H4074" s="4"/>
      <c r="I4074" s="4"/>
      <c r="J4074" s="4">
        <f t="shared" si="132"/>
        <v>50.821370000000002</v>
      </c>
      <c r="K4074" s="4"/>
      <c r="L4074" s="4">
        <f t="array" ref="L4074">IF(ISERROR(INDEX(Table45[[#All],[Out-of-school youth (%) - upper secondary]],MATCH(MAX(IF(Table45[[#All],[Country]]=B4074,Table45[[#All],[Year]],0)),IF(Table45[[#All],[Country]]=B4074,Table45[[#All],[Year]],"")))),"",INDEX(Table45[[#All],[Out-of-school youth (%) - upper secondary]],MATCH(MAX(IF(Table45[[#All],[Country]]=B4074,Table45[[#All],[Year]],0)),IF(Table45[[#All],[Country]]=B4074,Table45[[#All],[Year]],"")))*100)</f>
        <v>31.759619999999998</v>
      </c>
      <c r="M4074" s="4">
        <f t="shared" si="133"/>
        <v>50.821370000000002</v>
      </c>
    </row>
    <row r="4075" spans="1:13" ht="30.6" x14ac:dyDescent="0.25">
      <c r="A4075" s="2" t="s">
        <v>206</v>
      </c>
      <c r="B4075" s="2" t="s">
        <v>196</v>
      </c>
      <c r="C4075" s="3"/>
      <c r="D4075" s="3"/>
      <c r="E4075" s="3"/>
      <c r="F4075" s="3"/>
      <c r="G4075" s="3"/>
      <c r="H4075" s="3"/>
      <c r="I4075" s="3"/>
      <c r="J4075" s="3" t="str">
        <f t="shared" si="132"/>
        <v/>
      </c>
      <c r="K4075" s="3"/>
      <c r="L4075" s="3">
        <f t="array" ref="L4075">IF(ISERROR(INDEX(Table45[[#All],[Out-of-school youth (%) - upper secondary]],MATCH(MAX(IF(Table45[[#All],[Country]]=B4075,Table45[[#All],[Year]],0)),IF(Table45[[#All],[Country]]=B4075,Table45[[#All],[Year]],"")))),"",INDEX(Table45[[#All],[Out-of-school youth (%) - upper secondary]],MATCH(MAX(IF(Table45[[#All],[Country]]=B4075,Table45[[#All],[Year]],0)),IF(Table45[[#All],[Country]]=B4075,Table45[[#All],[Year]],"")))*100)</f>
        <v>29.075710000000001</v>
      </c>
      <c r="M4075" s="3">
        <f t="shared" si="133"/>
        <v>29.075710000000001</v>
      </c>
    </row>
    <row r="4076" spans="1:13" ht="30.6" x14ac:dyDescent="0.25">
      <c r="A4076" s="2" t="s">
        <v>206</v>
      </c>
      <c r="B4076" s="2" t="s">
        <v>197</v>
      </c>
      <c r="C4076" s="4"/>
      <c r="D4076" s="4"/>
      <c r="E4076" s="4">
        <v>51.607419999999998</v>
      </c>
      <c r="F4076" s="4">
        <v>51.184559999999998</v>
      </c>
      <c r="G4076" s="4"/>
      <c r="H4076" s="4"/>
      <c r="I4076" s="4"/>
      <c r="J4076" s="4">
        <f t="shared" si="132"/>
        <v>51.184559999999998</v>
      </c>
      <c r="K4076" s="4"/>
      <c r="L4076" s="4">
        <f t="array" ref="L4076">IF(ISERROR(INDEX(Table45[[#All],[Out-of-school youth (%) - upper secondary]],MATCH(MAX(IF(Table45[[#All],[Country]]=B4076,Table45[[#All],[Year]],0)),IF(Table45[[#All],[Country]]=B4076,Table45[[#All],[Year]],"")))),"",INDEX(Table45[[#All],[Out-of-school youth (%) - upper secondary]],MATCH(MAX(IF(Table45[[#All],[Country]]=B4076,Table45[[#All],[Year]],0)),IF(Table45[[#All],[Country]]=B4076,Table45[[#All],[Year]],"")))*100)</f>
        <v>0.49132999999999999</v>
      </c>
      <c r="M4076" s="4">
        <f t="shared" si="133"/>
        <v>51.184559999999998</v>
      </c>
    </row>
    <row r="4077" spans="1:13" ht="20.399999999999999" x14ac:dyDescent="0.25">
      <c r="A4077" s="2" t="s">
        <v>213</v>
      </c>
      <c r="B4077" s="2" t="s">
        <v>4</v>
      </c>
      <c r="C4077" s="3"/>
      <c r="D4077" s="3">
        <v>32.113219999999998</v>
      </c>
      <c r="E4077" s="3"/>
      <c r="F4077" s="3"/>
      <c r="G4077" s="3"/>
      <c r="H4077" s="3">
        <v>46.105989999999998</v>
      </c>
      <c r="I4077" s="3"/>
      <c r="J4077" s="3">
        <f t="shared" si="132"/>
        <v>46.105989999999998</v>
      </c>
      <c r="K4077" s="3"/>
      <c r="L4077" s="3">
        <f t="array" ref="L4077">(IF(ISERROR(INDEX(Table34[Youth literacy rate (15-24)],MATCH(MAX(IF(Table34[Country]=B4077,Table34[Year],0)),IF(Table34[Country]=B4077,Table34[Year],"")))),"",INDEX(Table34[Youth literacy rate (15-24)],MATCH(MAX(IF(Table34[Country]=B4077,Table34[Year],0)),IF(Table34[Country]=B4077,Table34[Year],"")))*100))</f>
        <v>19.205159999999999</v>
      </c>
      <c r="M4077" s="3">
        <f t="shared" si="133"/>
        <v>46.105989999999998</v>
      </c>
    </row>
    <row r="4078" spans="1:13" ht="20.399999999999999" x14ac:dyDescent="0.25">
      <c r="A4078" s="2" t="s">
        <v>213</v>
      </c>
      <c r="B4078" s="2" t="s">
        <v>5</v>
      </c>
      <c r="C4078" s="4"/>
      <c r="D4078" s="4">
        <v>98.85624</v>
      </c>
      <c r="E4078" s="4">
        <v>99.020189999999999</v>
      </c>
      <c r="F4078" s="4"/>
      <c r="G4078" s="4"/>
      <c r="H4078" s="4">
        <v>99.083259999999996</v>
      </c>
      <c r="I4078" s="4"/>
      <c r="J4078" s="4">
        <f t="shared" si="132"/>
        <v>99.083259999999996</v>
      </c>
      <c r="K4078" s="4"/>
      <c r="L4078" s="4" t="str">
        <f t="array" ref="L4078">(IF(ISERROR(INDEX(Table34[Youth literacy rate (15-24)],MATCH(MAX(IF(Table34[Country]=B4078,Table34[Year],0)),IF(Table34[Country]=B4078,Table34[Year],"")))),"",INDEX(Table34[Youth literacy rate (15-24)],MATCH(MAX(IF(Table34[Country]=B4078,Table34[Year],0)),IF(Table34[Country]=B4078,Table34[Year],"")))*100))</f>
        <v/>
      </c>
      <c r="M4078" s="4">
        <f t="shared" si="133"/>
        <v>99.083259999999996</v>
      </c>
    </row>
    <row r="4079" spans="1:13" ht="20.399999999999999" x14ac:dyDescent="0.25">
      <c r="A4079" s="2" t="s">
        <v>213</v>
      </c>
      <c r="B4079" s="2" t="s">
        <v>6</v>
      </c>
      <c r="C4079" s="3"/>
      <c r="D4079" s="3"/>
      <c r="E4079" s="3"/>
      <c r="F4079" s="3"/>
      <c r="G4079" s="3"/>
      <c r="H4079" s="3">
        <v>96.290260000000004</v>
      </c>
      <c r="I4079" s="3"/>
      <c r="J4079" s="3">
        <f t="shared" si="132"/>
        <v>96.290260000000004</v>
      </c>
      <c r="K4079" s="3"/>
      <c r="L4079" s="3" t="str">
        <f t="array" ref="L4079">(IF(ISERROR(INDEX(Table34[Youth literacy rate (15-24)],MATCH(MAX(IF(Table34[Country]=B4079,Table34[Year],0)),IF(Table34[Country]=B4079,Table34[Year],"")))),"",INDEX(Table34[Youth literacy rate (15-24)],MATCH(MAX(IF(Table34[Country]=B4079,Table34[Year],0)),IF(Table34[Country]=B4079,Table34[Year],"")))*100))</f>
        <v/>
      </c>
      <c r="M4079" s="3">
        <f t="shared" si="133"/>
        <v>96.290260000000004</v>
      </c>
    </row>
    <row r="4080" spans="1:13" ht="20.399999999999999" x14ac:dyDescent="0.25">
      <c r="A4080" s="2" t="s">
        <v>213</v>
      </c>
      <c r="B4080" s="2" t="s">
        <v>7</v>
      </c>
      <c r="C4080" s="4"/>
      <c r="D4080" s="4"/>
      <c r="E4080" s="4"/>
      <c r="F4080" s="4"/>
      <c r="G4080" s="4"/>
      <c r="H4080" s="4"/>
      <c r="I4080" s="4"/>
      <c r="J4080" s="4" t="str">
        <f t="shared" si="132"/>
        <v/>
      </c>
      <c r="K4080" s="4"/>
      <c r="L4080" s="4" t="str">
        <f t="array" ref="L4080">(IF(ISERROR(INDEX(Table34[Youth literacy rate (15-24)],MATCH(MAX(IF(Table34[Country]=B4080,Table34[Year],0)),IF(Table34[Country]=B4080,Table34[Year],"")))),"",INDEX(Table34[Youth literacy rate (15-24)],MATCH(MAX(IF(Table34[Country]=B4080,Table34[Year],0)),IF(Table34[Country]=B4080,Table34[Year],"")))*100))</f>
        <v/>
      </c>
      <c r="M4080" s="4" t="str">
        <f t="shared" si="133"/>
        <v/>
      </c>
    </row>
    <row r="4081" spans="1:13" ht="20.399999999999999" x14ac:dyDescent="0.25">
      <c r="A4081" s="2" t="s">
        <v>213</v>
      </c>
      <c r="B4081" s="2" t="s">
        <v>8</v>
      </c>
      <c r="C4081" s="3"/>
      <c r="D4081" s="3"/>
      <c r="E4081" s="3"/>
      <c r="F4081" s="3"/>
      <c r="G4081" s="3">
        <v>66.982370000000003</v>
      </c>
      <c r="H4081" s="3">
        <v>67.289060000000006</v>
      </c>
      <c r="I4081" s="3"/>
      <c r="J4081" s="3">
        <f t="shared" si="132"/>
        <v>67.289060000000006</v>
      </c>
      <c r="K4081" s="3"/>
      <c r="L4081" s="3" t="str">
        <f t="array" ref="L4081">(IF(ISERROR(INDEX(Table34[Youth literacy rate (15-24)],MATCH(MAX(IF(Table34[Country]=B4081,Table34[Year],0)),IF(Table34[Country]=B4081,Table34[Year],"")))),"",INDEX(Table34[Youth literacy rate (15-24)],MATCH(MAX(IF(Table34[Country]=B4081,Table34[Year],0)),IF(Table34[Country]=B4081,Table34[Year],"")))*100))</f>
        <v/>
      </c>
      <c r="M4081" s="3">
        <f t="shared" si="133"/>
        <v>67.289060000000006</v>
      </c>
    </row>
    <row r="4082" spans="1:13" ht="20.399999999999999" x14ac:dyDescent="0.25">
      <c r="A4082" s="2" t="s">
        <v>213</v>
      </c>
      <c r="B4082" s="2" t="s">
        <v>9</v>
      </c>
      <c r="C4082" s="4"/>
      <c r="D4082" s="4"/>
      <c r="E4082" s="4"/>
      <c r="F4082" s="4"/>
      <c r="G4082" s="4"/>
      <c r="H4082" s="4"/>
      <c r="I4082" s="4"/>
      <c r="J4082" s="4" t="str">
        <f t="shared" si="132"/>
        <v/>
      </c>
      <c r="K4082" s="4"/>
      <c r="L4082" s="4" t="str">
        <f t="array" ref="L4082">(IF(ISERROR(INDEX(Table34[Youth literacy rate (15-24)],MATCH(MAX(IF(Table34[Country]=B4082,Table34[Year],0)),IF(Table34[Country]=B4082,Table34[Year],"")))),"",INDEX(Table34[Youth literacy rate (15-24)],MATCH(MAX(IF(Table34[Country]=B4082,Table34[Year],0)),IF(Table34[Country]=B4082,Table34[Year],"")))*100))</f>
        <v/>
      </c>
      <c r="M4082" s="4" t="str">
        <f t="shared" si="133"/>
        <v/>
      </c>
    </row>
    <row r="4083" spans="1:13" ht="20.399999999999999" x14ac:dyDescent="0.25">
      <c r="A4083" s="2" t="s">
        <v>213</v>
      </c>
      <c r="B4083" s="2" t="s">
        <v>10</v>
      </c>
      <c r="C4083" s="3"/>
      <c r="D4083" s="3"/>
      <c r="E4083" s="3"/>
      <c r="F4083" s="3"/>
      <c r="G4083" s="3">
        <v>99.463830000000002</v>
      </c>
      <c r="H4083" s="3">
        <v>99.482839999999996</v>
      </c>
      <c r="I4083" s="3"/>
      <c r="J4083" s="3">
        <f t="shared" si="132"/>
        <v>99.482839999999996</v>
      </c>
      <c r="K4083" s="3"/>
      <c r="L4083" s="3" t="str">
        <f t="array" ref="L4083">(IF(ISBLANK(INDEX(Table34[Youth literacy rate (15-24)],MATCH(MAX(IF(Table34[Country]=B4083,Table34[Year],0)),IF(Table34[Country]=B4083,Table34[Year],"")))),"",INDEX(Table34[Youth literacy rate (15-24)],MATCH(MAX(IF(Table34[Country]=B4083,Table34[Year],0)),IF(Table34[Country]=B4083,Table34[Year],"")))*100))</f>
        <v/>
      </c>
      <c r="M4083" s="3">
        <f t="shared" si="133"/>
        <v>99.482839999999996</v>
      </c>
    </row>
    <row r="4084" spans="1:13" ht="20.399999999999999" x14ac:dyDescent="0.25">
      <c r="A4084" s="2" t="s">
        <v>213</v>
      </c>
      <c r="B4084" s="2" t="s">
        <v>11</v>
      </c>
      <c r="C4084" s="4"/>
      <c r="D4084" s="4">
        <v>99.876189999999994</v>
      </c>
      <c r="E4084" s="4"/>
      <c r="F4084" s="4"/>
      <c r="G4084" s="4"/>
      <c r="H4084" s="4">
        <v>99.872559999999993</v>
      </c>
      <c r="I4084" s="4"/>
      <c r="J4084" s="4">
        <f t="shared" si="132"/>
        <v>99.872559999999993</v>
      </c>
      <c r="K4084" s="4"/>
      <c r="L4084" s="4">
        <f t="array" ref="L4084">(IF(ISERROR(INDEX(Table34[Youth literacy rate (15-24)],MATCH(MAX(IF(Table34[Country]=B4084,Table34[Year],0)),IF(Table34[Country]=B4084,Table34[Year],"")))),"",INDEX(Table34[Youth literacy rate (15-24)],MATCH(MAX(IF(Table34[Country]=B4084,Table34[Year],0)),IF(Table34[Country]=B4084,Table34[Year],"")))*100))</f>
        <v>100</v>
      </c>
      <c r="M4084" s="4">
        <f t="shared" si="133"/>
        <v>99.872559999999993</v>
      </c>
    </row>
    <row r="4085" spans="1:13" ht="20.399999999999999" x14ac:dyDescent="0.25">
      <c r="A4085" s="2" t="s">
        <v>213</v>
      </c>
      <c r="B4085" s="2" t="s">
        <v>12</v>
      </c>
      <c r="C4085" s="3"/>
      <c r="D4085" s="3"/>
      <c r="E4085" s="3"/>
      <c r="F4085" s="3"/>
      <c r="G4085" s="3"/>
      <c r="H4085" s="3"/>
      <c r="I4085" s="3"/>
      <c r="J4085" s="3" t="str">
        <f t="shared" si="132"/>
        <v/>
      </c>
      <c r="K4085" s="3"/>
      <c r="L4085" s="3" t="str">
        <f t="array" ref="L4085">(IF(ISBLANK(INDEX(Table34[Youth literacy rate (15-24)],MATCH(MAX(IF(Table34[Country]=B4085,Table34[Year],0)),IF(Table34[Country]=B4085,Table34[Year],"")))),"",INDEX(Table34[Youth literacy rate (15-24)],MATCH(MAX(IF(Table34[Country]=B4085,Table34[Year],0)),IF(Table34[Country]=B4085,Table34[Year],"")))*100))</f>
        <v/>
      </c>
      <c r="M4085" s="3" t="str">
        <f t="shared" si="133"/>
        <v/>
      </c>
    </row>
    <row r="4086" spans="1:13" ht="20.399999999999999" x14ac:dyDescent="0.25">
      <c r="A4086" s="2" t="s">
        <v>213</v>
      </c>
      <c r="B4086" s="2" t="s">
        <v>13</v>
      </c>
      <c r="C4086" s="4"/>
      <c r="D4086" s="4"/>
      <c r="E4086" s="4"/>
      <c r="F4086" s="4"/>
      <c r="G4086" s="4"/>
      <c r="H4086" s="4"/>
      <c r="I4086" s="4"/>
      <c r="J4086" s="4" t="str">
        <f t="shared" si="132"/>
        <v/>
      </c>
      <c r="K4086" s="4"/>
      <c r="L4086" s="4" t="str">
        <f t="array" ref="L4086">(IF(ISBLANK(INDEX(Table34[Youth literacy rate (15-24)],MATCH(MAX(IF(Table34[Country]=B4086,Table34[Year],0)),IF(Table34[Country]=B4086,Table34[Year],"")))),"",INDEX(Table34[Youth literacy rate (15-24)],MATCH(MAX(IF(Table34[Country]=B4086,Table34[Year],0)),IF(Table34[Country]=B4086,Table34[Year],"")))*100))</f>
        <v/>
      </c>
      <c r="M4086" s="4" t="str">
        <f t="shared" si="133"/>
        <v/>
      </c>
    </row>
    <row r="4087" spans="1:13" ht="20.399999999999999" x14ac:dyDescent="0.25">
      <c r="A4087" s="2" t="s">
        <v>213</v>
      </c>
      <c r="B4087" s="2" t="s">
        <v>14</v>
      </c>
      <c r="C4087" s="3">
        <v>99.933329999999998</v>
      </c>
      <c r="D4087" s="3">
        <v>99.931759999999997</v>
      </c>
      <c r="E4087" s="3">
        <v>99.917670000000001</v>
      </c>
      <c r="F4087" s="3">
        <v>99.926699999999997</v>
      </c>
      <c r="G4087" s="3">
        <v>99.93638</v>
      </c>
      <c r="H4087" s="3">
        <v>99.934619999999995</v>
      </c>
      <c r="I4087" s="3"/>
      <c r="J4087" s="3">
        <f t="shared" si="132"/>
        <v>99.934619999999995</v>
      </c>
      <c r="K4087" s="3"/>
      <c r="L4087" s="3" t="str">
        <f t="array" ref="L4087">(IF(ISERROR(INDEX(Table34[Youth literacy rate (15-24)],MATCH(MAX(IF(Table34[Country]=B4087,Table34[Year],0)),IF(Table34[Country]=B4087,Table34[Year],"")))),"",INDEX(Table34[Youth literacy rate (15-24)],MATCH(MAX(IF(Table34[Country]=B4087,Table34[Year],0)),IF(Table34[Country]=B4087,Table34[Year],"")))*100))</f>
        <v/>
      </c>
      <c r="M4087" s="3">
        <f t="shared" si="133"/>
        <v>99.934619999999995</v>
      </c>
    </row>
    <row r="4088" spans="1:13" ht="20.399999999999999" x14ac:dyDescent="0.25">
      <c r="A4088" s="2" t="s">
        <v>213</v>
      </c>
      <c r="B4088" s="2" t="s">
        <v>15</v>
      </c>
      <c r="C4088" s="4"/>
      <c r="D4088" s="4"/>
      <c r="E4088" s="4"/>
      <c r="F4088" s="4"/>
      <c r="G4088" s="4"/>
      <c r="H4088" s="4"/>
      <c r="I4088" s="4"/>
      <c r="J4088" s="4" t="str">
        <f t="shared" si="132"/>
        <v/>
      </c>
      <c r="K4088" s="4"/>
      <c r="L4088" s="4" t="str">
        <f t="array" ref="L4088">(IF(ISERROR(INDEX(Table34[Youth literacy rate (15-24)],MATCH(MAX(IF(Table34[Country]=B4088,Table34[Year],0)),IF(Table34[Country]=B4088,Table34[Year],"")))),"",INDEX(Table34[Youth literacy rate (15-24)],MATCH(MAX(IF(Table34[Country]=B4088,Table34[Year],0)),IF(Table34[Country]=B4088,Table34[Year],"")))*100))</f>
        <v/>
      </c>
      <c r="M4088" s="4" t="str">
        <f t="shared" si="133"/>
        <v/>
      </c>
    </row>
    <row r="4089" spans="1:13" ht="20.399999999999999" x14ac:dyDescent="0.25">
      <c r="A4089" s="2" t="s">
        <v>213</v>
      </c>
      <c r="B4089" s="2" t="s">
        <v>16</v>
      </c>
      <c r="C4089" s="3">
        <v>97.582340000000002</v>
      </c>
      <c r="D4089" s="3"/>
      <c r="E4089" s="3"/>
      <c r="F4089" s="3"/>
      <c r="G4089" s="3"/>
      <c r="H4089" s="3">
        <v>99.743799999999993</v>
      </c>
      <c r="I4089" s="3"/>
      <c r="J4089" s="3">
        <f t="shared" si="132"/>
        <v>99.743799999999993</v>
      </c>
      <c r="K4089" s="3"/>
      <c r="L4089" s="3" t="str">
        <f t="array" ref="L4089">(IF(ISERROR(INDEX(Table34[Youth literacy rate (15-24)],MATCH(MAX(IF(Table34[Country]=B4089,Table34[Year],0)),IF(Table34[Country]=B4089,Table34[Year],"")))),"",INDEX(Table34[Youth literacy rate (15-24)],MATCH(MAX(IF(Table34[Country]=B4089,Table34[Year],0)),IF(Table34[Country]=B4089,Table34[Year],"")))*100))</f>
        <v/>
      </c>
      <c r="M4089" s="3">
        <f t="shared" si="133"/>
        <v>99.743799999999993</v>
      </c>
    </row>
    <row r="4090" spans="1:13" ht="20.399999999999999" x14ac:dyDescent="0.25">
      <c r="A4090" s="2" t="s">
        <v>213</v>
      </c>
      <c r="B4090" s="2" t="s">
        <v>17</v>
      </c>
      <c r="C4090" s="4"/>
      <c r="D4090" s="4"/>
      <c r="E4090" s="4"/>
      <c r="F4090" s="4"/>
      <c r="G4090" s="4">
        <v>84.635009999999994</v>
      </c>
      <c r="H4090" s="4">
        <v>85.86645</v>
      </c>
      <c r="I4090" s="4"/>
      <c r="J4090" s="4">
        <f t="shared" si="132"/>
        <v>85.86645</v>
      </c>
      <c r="K4090" s="4"/>
      <c r="L4090" s="4">
        <f t="array" ref="L4090">(IF(ISERROR(INDEX(Table34[Youth literacy rate (15-24)],MATCH(MAX(IF(Table34[Country]=B4090,Table34[Year],0)),IF(Table34[Country]=B4090,Table34[Year],"")))),"",INDEX(Table34[Youth literacy rate (15-24)],MATCH(MAX(IF(Table34[Country]=B4090,Table34[Year],0)),IF(Table34[Country]=B4090,Table34[Year],"")))*100))</f>
        <v>83.491689999999991</v>
      </c>
      <c r="M4090" s="4">
        <f t="shared" si="133"/>
        <v>85.86645</v>
      </c>
    </row>
    <row r="4091" spans="1:13" ht="20.399999999999999" x14ac:dyDescent="0.25">
      <c r="A4091" s="2" t="s">
        <v>213</v>
      </c>
      <c r="B4091" s="2" t="s">
        <v>18</v>
      </c>
      <c r="C4091" s="3"/>
      <c r="D4091" s="3"/>
      <c r="E4091" s="3"/>
      <c r="F4091" s="3"/>
      <c r="G4091" s="3"/>
      <c r="H4091" s="3"/>
      <c r="I4091" s="3"/>
      <c r="J4091" s="3" t="str">
        <f t="shared" si="132"/>
        <v/>
      </c>
      <c r="K4091" s="3"/>
      <c r="L4091" s="3">
        <f t="array" ref="L4091">(IF(ISERROR(INDEX(Table34[Youth literacy rate (15-24)],MATCH(MAX(IF(Table34[Country]=B4091,Table34[Year],0)),IF(Table34[Country]=B4091,Table34[Year],"")))),"",INDEX(Table34[Youth literacy rate (15-24)],MATCH(MAX(IF(Table34[Country]=B4091,Table34[Year],0)),IF(Table34[Country]=B4091,Table34[Year],"")))*100))</f>
        <v>100</v>
      </c>
      <c r="M4091" s="3">
        <f t="shared" si="133"/>
        <v>100</v>
      </c>
    </row>
    <row r="4092" spans="1:13" ht="20.399999999999999" x14ac:dyDescent="0.25">
      <c r="A4092" s="2" t="s">
        <v>213</v>
      </c>
      <c r="B4092" s="2" t="s">
        <v>19</v>
      </c>
      <c r="C4092" s="4"/>
      <c r="D4092" s="4"/>
      <c r="E4092" s="4"/>
      <c r="F4092" s="4"/>
      <c r="G4092" s="4"/>
      <c r="H4092" s="4">
        <v>99.861239999999995</v>
      </c>
      <c r="I4092" s="4"/>
      <c r="J4092" s="4">
        <f t="shared" si="132"/>
        <v>99.861239999999995</v>
      </c>
      <c r="K4092" s="4"/>
      <c r="L4092" s="4">
        <f t="array" ref="L4092">(IF(ISERROR(INDEX(Table34[Youth literacy rate (15-24)],MATCH(MAX(IF(Table34[Country]=B4092,Table34[Year],0)),IF(Table34[Country]=B4092,Table34[Year],"")))),"",INDEX(Table34[Youth literacy rate (15-24)],MATCH(MAX(IF(Table34[Country]=B4092,Table34[Year],0)),IF(Table34[Country]=B4092,Table34[Year],"")))*100))</f>
        <v>100</v>
      </c>
      <c r="M4092" s="4">
        <f t="shared" si="133"/>
        <v>99.861239999999995</v>
      </c>
    </row>
    <row r="4093" spans="1:13" ht="20.399999999999999" x14ac:dyDescent="0.25">
      <c r="A4093" s="2" t="s">
        <v>213</v>
      </c>
      <c r="B4093" s="2" t="s">
        <v>20</v>
      </c>
      <c r="C4093" s="3"/>
      <c r="D4093" s="3"/>
      <c r="E4093" s="3"/>
      <c r="F4093" s="3"/>
      <c r="G4093" s="3"/>
      <c r="H4093" s="3"/>
      <c r="I4093" s="3"/>
      <c r="J4093" s="3" t="str">
        <f t="shared" si="132"/>
        <v/>
      </c>
      <c r="K4093" s="3"/>
      <c r="L4093" s="3" t="str">
        <f t="array" ref="L4093">(IF(ISBLANK(INDEX(Table34[Youth literacy rate (15-24)],MATCH(MAX(IF(Table34[Country]=B4093,Table34[Year],0)),IF(Table34[Country]=B4093,Table34[Year],"")))),"",INDEX(Table34[Youth literacy rate (15-24)],MATCH(MAX(IF(Table34[Country]=B4093,Table34[Year],0)),IF(Table34[Country]=B4093,Table34[Year],"")))*100))</f>
        <v/>
      </c>
      <c r="M4093" s="3" t="str">
        <f t="shared" si="133"/>
        <v/>
      </c>
    </row>
    <row r="4094" spans="1:13" ht="20.399999999999999" x14ac:dyDescent="0.25">
      <c r="A4094" s="2" t="s">
        <v>213</v>
      </c>
      <c r="B4094" s="2" t="s">
        <v>21</v>
      </c>
      <c r="C4094" s="4"/>
      <c r="D4094" s="4"/>
      <c r="E4094" s="4"/>
      <c r="F4094" s="4"/>
      <c r="G4094" s="4"/>
      <c r="H4094" s="4">
        <v>89.924779999999998</v>
      </c>
      <c r="I4094" s="4"/>
      <c r="J4094" s="4">
        <f t="shared" si="132"/>
        <v>89.924779999999998</v>
      </c>
      <c r="K4094" s="4"/>
      <c r="L4094" s="4">
        <f t="array" ref="L4094">(IF(ISERROR(INDEX(Table34[Youth literacy rate (15-24)],MATCH(MAX(IF(Table34[Country]=B4094,Table34[Year],0)),IF(Table34[Country]=B4094,Table34[Year],"")))),"",INDEX(Table34[Youth literacy rate (15-24)],MATCH(MAX(IF(Table34[Country]=B4094,Table34[Year],0)),IF(Table34[Country]=B4094,Table34[Year],"")))*100))</f>
        <v>96.625510000000006</v>
      </c>
      <c r="M4094" s="4">
        <f t="shared" si="133"/>
        <v>89.924779999999998</v>
      </c>
    </row>
    <row r="4095" spans="1:13" ht="20.399999999999999" x14ac:dyDescent="0.25">
      <c r="A4095" s="2" t="s">
        <v>213</v>
      </c>
      <c r="B4095" s="2" t="s">
        <v>22</v>
      </c>
      <c r="C4095" s="3"/>
      <c r="D4095" s="3"/>
      <c r="E4095" s="3"/>
      <c r="F4095" s="3"/>
      <c r="G4095" s="3"/>
      <c r="H4095" s="3">
        <v>42.501710000000003</v>
      </c>
      <c r="I4095" s="3"/>
      <c r="J4095" s="3">
        <f t="shared" si="132"/>
        <v>42.501710000000003</v>
      </c>
      <c r="K4095" s="3"/>
      <c r="L4095" s="3">
        <f t="array" ref="L4095">(IF(ISERROR(INDEX(Table34[Youth literacy rate (15-24)],MATCH(MAX(IF(Table34[Country]=B4095,Table34[Year],0)),IF(Table34[Country]=B4095,Table34[Year],"")))),"",INDEX(Table34[Youth literacy rate (15-24)],MATCH(MAX(IF(Table34[Country]=B4095,Table34[Year],0)),IF(Table34[Country]=B4095,Table34[Year],"")))*100))</f>
        <v>53.438870000000009</v>
      </c>
      <c r="M4095" s="3">
        <f t="shared" si="133"/>
        <v>42.501710000000003</v>
      </c>
    </row>
    <row r="4096" spans="1:13" ht="20.399999999999999" x14ac:dyDescent="0.25">
      <c r="A4096" s="2" t="s">
        <v>213</v>
      </c>
      <c r="B4096" s="2" t="s">
        <v>23</v>
      </c>
      <c r="C4096" s="4"/>
      <c r="D4096" s="4"/>
      <c r="E4096" s="4">
        <v>84.487740000000002</v>
      </c>
      <c r="F4096" s="4"/>
      <c r="G4096" s="4"/>
      <c r="H4096" s="4">
        <v>90.447590000000005</v>
      </c>
      <c r="I4096" s="4"/>
      <c r="J4096" s="4">
        <f t="shared" si="132"/>
        <v>90.447590000000005</v>
      </c>
      <c r="K4096" s="4"/>
      <c r="L4096" s="4">
        <f t="array" ref="L4096">(IF(ISERROR(INDEX(Table34[Youth literacy rate (15-24)],MATCH(MAX(IF(Table34[Country]=B4096,Table34[Year],0)),IF(Table34[Country]=B4096,Table34[Year],"")))),"",INDEX(Table34[Youth literacy rate (15-24)],MATCH(MAX(IF(Table34[Country]=B4096,Table34[Year],0)),IF(Table34[Country]=B4096,Table34[Year],"")))*100))</f>
        <v>51.349209999999999</v>
      </c>
      <c r="M4096" s="4">
        <f t="shared" si="133"/>
        <v>90.447590000000005</v>
      </c>
    </row>
    <row r="4097" spans="1:13" ht="20.399999999999999" x14ac:dyDescent="0.25">
      <c r="A4097" s="2" t="s">
        <v>213</v>
      </c>
      <c r="B4097" s="2" t="s">
        <v>24</v>
      </c>
      <c r="C4097" s="3"/>
      <c r="D4097" s="3">
        <v>98.772019999999998</v>
      </c>
      <c r="E4097" s="3">
        <v>98.828609999999998</v>
      </c>
      <c r="F4097" s="3"/>
      <c r="G4097" s="3"/>
      <c r="H4097" s="3">
        <v>98.892020000000002</v>
      </c>
      <c r="I4097" s="3"/>
      <c r="J4097" s="3">
        <f t="shared" si="132"/>
        <v>98.892020000000002</v>
      </c>
      <c r="K4097" s="3"/>
      <c r="L4097" s="3" t="str">
        <f t="array" ref="L4097">(IF(ISERROR(INDEX(Table34[Youth literacy rate (15-24)],MATCH(MAX(IF(Table34[Country]=B4097,Table34[Year],0)),IF(Table34[Country]=B4097,Table34[Year],"")))),"",INDEX(Table34[Youth literacy rate (15-24)],MATCH(MAX(IF(Table34[Country]=B4097,Table34[Year],0)),IF(Table34[Country]=B4097,Table34[Year],"")))*100))</f>
        <v/>
      </c>
      <c r="M4097" s="3">
        <f t="shared" si="133"/>
        <v>98.892020000000002</v>
      </c>
    </row>
    <row r="4098" spans="1:13" ht="20.399999999999999" x14ac:dyDescent="0.25">
      <c r="A4098" s="2" t="s">
        <v>213</v>
      </c>
      <c r="B4098" s="2" t="s">
        <v>25</v>
      </c>
      <c r="C4098" s="4"/>
      <c r="D4098" s="4"/>
      <c r="E4098" s="4"/>
      <c r="F4098" s="4"/>
      <c r="G4098" s="4">
        <v>99.659989999999993</v>
      </c>
      <c r="H4098" s="4">
        <v>99.645610000000005</v>
      </c>
      <c r="I4098" s="4"/>
      <c r="J4098" s="4">
        <f t="shared" si="132"/>
        <v>99.645610000000005</v>
      </c>
      <c r="K4098" s="4"/>
      <c r="L4098" s="4">
        <f t="array" ref="L4098">(IF(ISERROR(INDEX(Table34[Youth literacy rate (15-24)],MATCH(MAX(IF(Table34[Country]=B4098,Table34[Year],0)),IF(Table34[Country]=B4098,Table34[Year],"")))),"",INDEX(Table34[Youth literacy rate (15-24)],MATCH(MAX(IF(Table34[Country]=B4098,Table34[Year],0)),IF(Table34[Country]=B4098,Table34[Year],"")))*100))</f>
        <v>99.779359999999997</v>
      </c>
      <c r="M4098" s="4">
        <f t="shared" si="133"/>
        <v>99.645610000000005</v>
      </c>
    </row>
    <row r="4099" spans="1:13" ht="20.399999999999999" x14ac:dyDescent="0.25">
      <c r="A4099" s="2" t="s">
        <v>213</v>
      </c>
      <c r="B4099" s="2" t="s">
        <v>26</v>
      </c>
      <c r="C4099" s="3"/>
      <c r="D4099" s="3"/>
      <c r="E4099" s="3"/>
      <c r="F4099" s="3"/>
      <c r="G4099" s="3">
        <v>99.447109999999995</v>
      </c>
      <c r="H4099" s="3">
        <v>99.50667</v>
      </c>
      <c r="I4099" s="3"/>
      <c r="J4099" s="3">
        <f t="shared" si="132"/>
        <v>99.50667</v>
      </c>
      <c r="K4099" s="3"/>
      <c r="L4099" s="3" t="str">
        <f t="array" ref="L4099">(IF(ISERROR(INDEX(Table34[Youth literacy rate (15-24)],MATCH(MAX(IF(Table34[Country]=B4099,Table34[Year],0)),IF(Table34[Country]=B4099,Table34[Year],"")))),"",INDEX(Table34[Youth literacy rate (15-24)],MATCH(MAX(IF(Table34[Country]=B4099,Table34[Year],0)),IF(Table34[Country]=B4099,Table34[Year],"")))*100))</f>
        <v/>
      </c>
      <c r="M4099" s="3">
        <f t="shared" si="133"/>
        <v>99.50667</v>
      </c>
    </row>
    <row r="4100" spans="1:13" ht="20.399999999999999" x14ac:dyDescent="0.25">
      <c r="A4100" s="2" t="s">
        <v>213</v>
      </c>
      <c r="B4100" s="2" t="s">
        <v>27</v>
      </c>
      <c r="C4100" s="4">
        <v>98.318740000000005</v>
      </c>
      <c r="D4100" s="4">
        <v>99.073149999999998</v>
      </c>
      <c r="E4100" s="4">
        <v>99.020820000000001</v>
      </c>
      <c r="F4100" s="4">
        <v>99.22972</v>
      </c>
      <c r="G4100" s="4"/>
      <c r="H4100" s="4">
        <v>99.357489999999999</v>
      </c>
      <c r="I4100" s="4"/>
      <c r="J4100" s="4">
        <f t="shared" si="132"/>
        <v>99.357489999999999</v>
      </c>
      <c r="K4100" s="4"/>
      <c r="L4100" s="4" t="str">
        <f t="array" ref="L4100">(IF(ISBLANK(INDEX(Table34[Youth literacy rate (15-24)],MATCH(MAX(IF(Table34[Country]=B4100,Table34[Year],0)),IF(Table34[Country]=B4100,Table34[Year],"")))),"",INDEX(Table34[Youth literacy rate (15-24)],MATCH(MAX(IF(Table34[Country]=B4100,Table34[Year],0)),IF(Table34[Country]=B4100,Table34[Year],"")))*100))</f>
        <v/>
      </c>
      <c r="M4100" s="4">
        <f t="shared" si="133"/>
        <v>99.357489999999999</v>
      </c>
    </row>
    <row r="4101" spans="1:13" ht="20.399999999999999" x14ac:dyDescent="0.25">
      <c r="A4101" s="2" t="s">
        <v>213</v>
      </c>
      <c r="B4101" s="2" t="s">
        <v>28</v>
      </c>
      <c r="C4101" s="3"/>
      <c r="D4101" s="3">
        <v>99.546059999999997</v>
      </c>
      <c r="E4101" s="3"/>
      <c r="F4101" s="3"/>
      <c r="G4101" s="3"/>
      <c r="H4101" s="3">
        <v>99.715379999999996</v>
      </c>
      <c r="I4101" s="3"/>
      <c r="J4101" s="3">
        <f t="shared" si="132"/>
        <v>99.715379999999996</v>
      </c>
      <c r="K4101" s="3"/>
      <c r="L4101" s="3" t="str">
        <f t="array" ref="L4101">(IF(ISERROR(INDEX(Table34[Youth literacy rate (15-24)],MATCH(MAX(IF(Table34[Country]=B4101,Table34[Year],0)),IF(Table34[Country]=B4101,Table34[Year],"")))),"",INDEX(Table34[Youth literacy rate (15-24)],MATCH(MAX(IF(Table34[Country]=B4101,Table34[Year],0)),IF(Table34[Country]=B4101,Table34[Year],"")))*100))</f>
        <v/>
      </c>
      <c r="M4101" s="3">
        <f t="shared" si="133"/>
        <v>99.715379999999996</v>
      </c>
    </row>
    <row r="4102" spans="1:13" ht="20.399999999999999" x14ac:dyDescent="0.25">
      <c r="A4102" s="2" t="s">
        <v>213</v>
      </c>
      <c r="B4102" s="2" t="s">
        <v>29</v>
      </c>
      <c r="C4102" s="4"/>
      <c r="D4102" s="4">
        <v>97.651060000000001</v>
      </c>
      <c r="E4102" s="4"/>
      <c r="F4102" s="4"/>
      <c r="G4102" s="4"/>
      <c r="H4102" s="4">
        <v>97.783690000000007</v>
      </c>
      <c r="I4102" s="4"/>
      <c r="J4102" s="4">
        <f t="shared" si="132"/>
        <v>97.783690000000007</v>
      </c>
      <c r="K4102" s="4"/>
      <c r="L4102" s="4" t="str">
        <f t="array" ref="L4102">(IF(ISBLANK(INDEX(Table34[Youth literacy rate (15-24)],MATCH(MAX(IF(Table34[Country]=B4102,Table34[Year],0)),IF(Table34[Country]=B4102,Table34[Year],"")))),"",INDEX(Table34[Youth literacy rate (15-24)],MATCH(MAX(IF(Table34[Country]=B4102,Table34[Year],0)),IF(Table34[Country]=B4102,Table34[Year],"")))*100))</f>
        <v/>
      </c>
      <c r="M4102" s="4">
        <f t="shared" si="133"/>
        <v>97.783690000000007</v>
      </c>
    </row>
    <row r="4103" spans="1:13" ht="20.399999999999999" x14ac:dyDescent="0.25">
      <c r="A4103" s="2" t="s">
        <v>213</v>
      </c>
      <c r="B4103" s="2" t="s">
        <v>30</v>
      </c>
      <c r="C4103" s="3"/>
      <c r="D4103" s="3"/>
      <c r="E4103" s="3"/>
      <c r="F4103" s="3"/>
      <c r="G4103" s="3">
        <v>43.985810000000001</v>
      </c>
      <c r="H4103" s="3">
        <v>46.711930000000002</v>
      </c>
      <c r="I4103" s="3"/>
      <c r="J4103" s="3">
        <f t="shared" si="132"/>
        <v>46.711930000000002</v>
      </c>
      <c r="K4103" s="3"/>
      <c r="L4103" s="3">
        <f t="array" ref="L4103">(IF(ISERROR(INDEX(Table34[Youth literacy rate (15-24)],MATCH(MAX(IF(Table34[Country]=B4103,Table34[Year],0)),IF(Table34[Country]=B4103,Table34[Year],"")))),"",INDEX(Table34[Youth literacy rate (15-24)],MATCH(MAX(IF(Table34[Country]=B4103,Table34[Year],0)),IF(Table34[Country]=B4103,Table34[Year],"")))*100))</f>
        <v>27.239910000000002</v>
      </c>
      <c r="M4103" s="3">
        <f t="shared" si="133"/>
        <v>46.711930000000002</v>
      </c>
    </row>
    <row r="4104" spans="1:13" ht="20.399999999999999" x14ac:dyDescent="0.25">
      <c r="A4104" s="2" t="s">
        <v>213</v>
      </c>
      <c r="B4104" s="2" t="s">
        <v>31</v>
      </c>
      <c r="C4104" s="4"/>
      <c r="D4104" s="4"/>
      <c r="E4104" s="4"/>
      <c r="F4104" s="4"/>
      <c r="G4104" s="4"/>
      <c r="H4104" s="4">
        <v>87.830699999999993</v>
      </c>
      <c r="I4104" s="4"/>
      <c r="J4104" s="4">
        <f t="shared" si="132"/>
        <v>87.830699999999993</v>
      </c>
      <c r="K4104" s="4"/>
      <c r="L4104" s="4">
        <f t="array" ref="L4104">(IF(ISERROR(INDEX(Table34[Youth literacy rate (15-24)],MATCH(MAX(IF(Table34[Country]=B4104,Table34[Year],0)),IF(Table34[Country]=B4104,Table34[Year],"")))),"",INDEX(Table34[Youth literacy rate (15-24)],MATCH(MAX(IF(Table34[Country]=B4104,Table34[Year],0)),IF(Table34[Country]=B4104,Table34[Year],"")))*100))</f>
        <v>66.340789999999998</v>
      </c>
      <c r="M4104" s="4">
        <f t="shared" si="133"/>
        <v>87.830699999999993</v>
      </c>
    </row>
    <row r="4105" spans="1:13" ht="20.399999999999999" x14ac:dyDescent="0.25">
      <c r="A4105" s="2" t="s">
        <v>213</v>
      </c>
      <c r="B4105" s="2" t="s">
        <v>32</v>
      </c>
      <c r="C4105" s="3"/>
      <c r="D4105" s="3"/>
      <c r="E4105" s="3"/>
      <c r="F4105" s="3"/>
      <c r="G4105" s="3"/>
      <c r="H4105" s="3">
        <v>91.965209999999999</v>
      </c>
      <c r="I4105" s="3"/>
      <c r="J4105" s="3">
        <f t="shared" si="132"/>
        <v>91.965209999999999</v>
      </c>
      <c r="K4105" s="3"/>
      <c r="L4105" s="3">
        <f t="array" ref="L4105">(IF(ISERROR(INDEX(Table34[Youth literacy rate (15-24)],MATCH(MAX(IF(Table34[Country]=B4105,Table34[Year],0)),IF(Table34[Country]=B4105,Table34[Year],"")))),"",INDEX(Table34[Youth literacy rate (15-24)],MATCH(MAX(IF(Table34[Country]=B4105,Table34[Year],0)),IF(Table34[Country]=B4105,Table34[Year],"")))*100))</f>
        <v>81.58278</v>
      </c>
      <c r="M4105" s="3">
        <f t="shared" si="133"/>
        <v>91.965209999999999</v>
      </c>
    </row>
    <row r="4106" spans="1:13" ht="20.399999999999999" x14ac:dyDescent="0.25">
      <c r="A4106" s="2" t="s">
        <v>213</v>
      </c>
      <c r="B4106" s="2" t="s">
        <v>33</v>
      </c>
      <c r="C4106" s="4">
        <v>76.420929999999998</v>
      </c>
      <c r="D4106" s="4"/>
      <c r="E4106" s="4"/>
      <c r="F4106" s="4"/>
      <c r="G4106" s="4"/>
      <c r="H4106" s="4">
        <v>80.446610000000007</v>
      </c>
      <c r="I4106" s="4"/>
      <c r="J4106" s="4">
        <f t="shared" si="132"/>
        <v>80.446610000000007</v>
      </c>
      <c r="K4106" s="4"/>
      <c r="L4106" s="4">
        <f t="array" ref="L4106">(IF(ISERROR(INDEX(Table34[Youth literacy rate (15-24)],MATCH(MAX(IF(Table34[Country]=B4106,Table34[Year],0)),IF(Table34[Country]=B4106,Table34[Year],"")))),"",INDEX(Table34[Youth literacy rate (15-24)],MATCH(MAX(IF(Table34[Country]=B4106,Table34[Year],0)),IF(Table34[Country]=B4106,Table34[Year],"")))*100))</f>
        <v>73.515860000000004</v>
      </c>
      <c r="M4106" s="4">
        <f t="shared" si="133"/>
        <v>80.446610000000007</v>
      </c>
    </row>
    <row r="4107" spans="1:13" ht="20.399999999999999" x14ac:dyDescent="0.25">
      <c r="A4107" s="2" t="s">
        <v>213</v>
      </c>
      <c r="B4107" s="2" t="s">
        <v>34</v>
      </c>
      <c r="C4107" s="3"/>
      <c r="D4107" s="3"/>
      <c r="E4107" s="3"/>
      <c r="F4107" s="3"/>
      <c r="G4107" s="3"/>
      <c r="H4107" s="3"/>
      <c r="I4107" s="3"/>
      <c r="J4107" s="3" t="str">
        <f t="shared" si="132"/>
        <v/>
      </c>
      <c r="K4107" s="3"/>
      <c r="L4107" s="3" t="str">
        <f t="array" ref="L4107">(IF(ISBLANK(INDEX(Table34[Youth literacy rate (15-24)],MATCH(MAX(IF(Table34[Country]=B4107,Table34[Year],0)),IF(Table34[Country]=B4107,Table34[Year],"")))),"",INDEX(Table34[Youth literacy rate (15-24)],MATCH(MAX(IF(Table34[Country]=B4107,Table34[Year],0)),IF(Table34[Country]=B4107,Table34[Year],"")))*100))</f>
        <v/>
      </c>
      <c r="M4107" s="3" t="str">
        <f t="shared" si="133"/>
        <v/>
      </c>
    </row>
    <row r="4108" spans="1:13" ht="20.399999999999999" x14ac:dyDescent="0.25">
      <c r="A4108" s="2" t="s">
        <v>213</v>
      </c>
      <c r="B4108" s="2" t="s">
        <v>35</v>
      </c>
      <c r="C4108" s="4"/>
      <c r="D4108" s="4"/>
      <c r="E4108" s="4">
        <v>98.398179999999996</v>
      </c>
      <c r="F4108" s="4"/>
      <c r="G4108" s="4"/>
      <c r="H4108" s="4">
        <v>98.560569999999998</v>
      </c>
      <c r="I4108" s="4"/>
      <c r="J4108" s="4">
        <f t="shared" si="132"/>
        <v>98.560569999999998</v>
      </c>
      <c r="K4108" s="4"/>
      <c r="L4108" s="4" t="str">
        <f t="array" ref="L4108">(IF(ISERROR(INDEX(Table34[Youth literacy rate (15-24)],MATCH(MAX(IF(Table34[Country]=B4108,Table34[Year],0)),IF(Table34[Country]=B4108,Table34[Year],"")))),"",INDEX(Table34[Youth literacy rate (15-24)],MATCH(MAX(IF(Table34[Country]=B4108,Table34[Year],0)),IF(Table34[Country]=B4108,Table34[Year],"")))*100))</f>
        <v/>
      </c>
      <c r="M4108" s="4">
        <f t="shared" si="133"/>
        <v>98.560569999999998</v>
      </c>
    </row>
    <row r="4109" spans="1:13" ht="20.399999999999999" x14ac:dyDescent="0.25">
      <c r="A4109" s="2" t="s">
        <v>213</v>
      </c>
      <c r="B4109" s="2" t="s">
        <v>36</v>
      </c>
      <c r="C4109" s="3">
        <v>26.971329999999998</v>
      </c>
      <c r="D4109" s="3"/>
      <c r="E4109" s="3"/>
      <c r="F4109" s="3"/>
      <c r="G4109" s="3"/>
      <c r="H4109" s="3">
        <v>26.971329999999998</v>
      </c>
      <c r="I4109" s="3"/>
      <c r="J4109" s="3">
        <f t="shared" si="132"/>
        <v>26.971329999999998</v>
      </c>
      <c r="K4109" s="3"/>
      <c r="L4109" s="3">
        <f t="array" ref="L4109">(IF(ISERROR(INDEX(Table34[Youth literacy rate (15-24)],MATCH(MAX(IF(Table34[Country]=B4109,Table34[Year],0)),IF(Table34[Country]=B4109,Table34[Year],"")))),"",INDEX(Table34[Youth literacy rate (15-24)],MATCH(MAX(IF(Table34[Country]=B4109,Table34[Year],0)),IF(Table34[Country]=B4109,Table34[Year],"")))*100))</f>
        <v>27.658630000000002</v>
      </c>
      <c r="M4109" s="3">
        <f t="shared" si="133"/>
        <v>26.971329999999998</v>
      </c>
    </row>
    <row r="4110" spans="1:13" ht="20.399999999999999" x14ac:dyDescent="0.25">
      <c r="A4110" s="2" t="s">
        <v>213</v>
      </c>
      <c r="B4110" s="2" t="s">
        <v>37</v>
      </c>
      <c r="C4110" s="4"/>
      <c r="D4110" s="4"/>
      <c r="E4110" s="4"/>
      <c r="F4110" s="4"/>
      <c r="G4110" s="4">
        <v>48.306420000000003</v>
      </c>
      <c r="H4110" s="4">
        <v>50.170340000000003</v>
      </c>
      <c r="I4110" s="4"/>
      <c r="J4110" s="4">
        <f t="shared" si="132"/>
        <v>50.170340000000003</v>
      </c>
      <c r="K4110" s="4"/>
      <c r="L4110" s="4">
        <f t="array" ref="L4110">(IF(ISERROR(INDEX(Table34[Youth literacy rate (15-24)],MATCH(MAX(IF(Table34[Country]=B4110,Table34[Year],0)),IF(Table34[Country]=B4110,Table34[Year],"")))),"",INDEX(Table34[Youth literacy rate (15-24)],MATCH(MAX(IF(Table34[Country]=B4110,Table34[Year],0)),IF(Table34[Country]=B4110,Table34[Year],"")))*100))</f>
        <v>16.971430000000002</v>
      </c>
      <c r="M4110" s="4">
        <f t="shared" si="133"/>
        <v>50.170340000000003</v>
      </c>
    </row>
    <row r="4111" spans="1:13" ht="20.399999999999999" x14ac:dyDescent="0.25">
      <c r="A4111" s="2" t="s">
        <v>213</v>
      </c>
      <c r="B4111" s="2" t="s">
        <v>38</v>
      </c>
      <c r="C4111" s="3"/>
      <c r="D4111" s="3">
        <v>99.605369999999994</v>
      </c>
      <c r="E4111" s="3"/>
      <c r="F4111" s="3">
        <v>99.059910000000002</v>
      </c>
      <c r="G4111" s="3"/>
      <c r="H4111" s="3">
        <v>99.163470000000004</v>
      </c>
      <c r="I4111" s="3"/>
      <c r="J4111" s="3">
        <f t="shared" si="132"/>
        <v>99.163470000000004</v>
      </c>
      <c r="K4111" s="3"/>
      <c r="L4111" s="3" t="str">
        <f t="array" ref="L4111">(IF(ISBLANK(INDEX(Table34[Youth literacy rate (15-24)],MATCH(MAX(IF(Table34[Country]=B4111,Table34[Year],0)),IF(Table34[Country]=B4111,Table34[Year],"")))),"",INDEX(Table34[Youth literacy rate (15-24)],MATCH(MAX(IF(Table34[Country]=B4111,Table34[Year],0)),IF(Table34[Country]=B4111,Table34[Year],"")))*100))</f>
        <v/>
      </c>
      <c r="M4111" s="3">
        <f t="shared" si="133"/>
        <v>99.163470000000004</v>
      </c>
    </row>
    <row r="4112" spans="1:13" ht="20.399999999999999" x14ac:dyDescent="0.25">
      <c r="A4112" s="2" t="s">
        <v>213</v>
      </c>
      <c r="B4112" s="2" t="s">
        <v>39</v>
      </c>
      <c r="C4112" s="4">
        <v>99.593040000000002</v>
      </c>
      <c r="D4112" s="4"/>
      <c r="E4112" s="4"/>
      <c r="F4112" s="4"/>
      <c r="G4112" s="4"/>
      <c r="H4112" s="4">
        <v>99.712100000000007</v>
      </c>
      <c r="I4112" s="4"/>
      <c r="J4112" s="4">
        <f t="shared" ref="J4112:J4175" si="134">IFERROR(LOOKUP(2,1/(C4112:I4112&lt;&gt;""),C4112:I4112),"")</f>
        <v>99.712100000000007</v>
      </c>
      <c r="K4112" s="4"/>
      <c r="L4112" s="4" t="str">
        <f t="array" ref="L4112">(IF(ISBLANK(INDEX(Table34[Youth literacy rate (15-24)],MATCH(MAX(IF(Table34[Country]=B4112,Table34[Year],0)),IF(Table34[Country]=B4112,Table34[Year],"")))),"",INDEX(Table34[Youth literacy rate (15-24)],MATCH(MAX(IF(Table34[Country]=B4112,Table34[Year],0)),IF(Table34[Country]=B4112,Table34[Year],"")))*100))</f>
        <v/>
      </c>
      <c r="M4112" s="4">
        <f t="shared" ref="M4112:M4175" si="135">IF(ISNUMBER(J4112),J4112,IF(ISNUMBER(K4112),K4112,IF(ISBLANK(L4112),"",L4112)))</f>
        <v>99.712100000000007</v>
      </c>
    </row>
    <row r="4113" spans="1:13" ht="20.399999999999999" x14ac:dyDescent="0.25">
      <c r="A4113" s="2" t="s">
        <v>213</v>
      </c>
      <c r="B4113" s="2" t="s">
        <v>40</v>
      </c>
      <c r="C4113" s="3">
        <v>98.517200000000003</v>
      </c>
      <c r="D4113" s="3">
        <v>98.724339999999998</v>
      </c>
      <c r="E4113" s="3"/>
      <c r="F4113" s="3"/>
      <c r="G4113" s="3">
        <v>98.948909999999998</v>
      </c>
      <c r="H4113" s="3">
        <v>99.099109999999996</v>
      </c>
      <c r="I4113" s="3"/>
      <c r="J4113" s="3">
        <f t="shared" si="134"/>
        <v>99.099109999999996</v>
      </c>
      <c r="K4113" s="3"/>
      <c r="L4113" s="3">
        <f t="array" ref="L4113">(IF(ISERROR(INDEX(Table34[Youth literacy rate (15-24)],MATCH(MAX(IF(Table34[Country]=B4113,Table34[Year],0)),IF(Table34[Country]=B4113,Table34[Year],"")))),"",INDEX(Table34[Youth literacy rate (15-24)],MATCH(MAX(IF(Table34[Country]=B4113,Table34[Year],0)),IF(Table34[Country]=B4113,Table34[Year],"")))*100))</f>
        <v>100</v>
      </c>
      <c r="M4113" s="3">
        <f t="shared" si="135"/>
        <v>99.099109999999996</v>
      </c>
    </row>
    <row r="4114" spans="1:13" ht="20.399999999999999" x14ac:dyDescent="0.25">
      <c r="A4114" s="2" t="s">
        <v>213</v>
      </c>
      <c r="B4114" s="2" t="s">
        <v>41</v>
      </c>
      <c r="C4114" s="4"/>
      <c r="D4114" s="4"/>
      <c r="E4114" s="4"/>
      <c r="F4114" s="4"/>
      <c r="G4114" s="4">
        <v>87.605170000000001</v>
      </c>
      <c r="H4114" s="4">
        <v>88.144980000000004</v>
      </c>
      <c r="I4114" s="4"/>
      <c r="J4114" s="4">
        <f t="shared" si="134"/>
        <v>88.144980000000004</v>
      </c>
      <c r="K4114" s="4"/>
      <c r="L4114" s="4">
        <f t="array" ref="L4114">(IF(ISERROR(INDEX(Table34[Youth literacy rate (15-24)],MATCH(MAX(IF(Table34[Country]=B4114,Table34[Year],0)),IF(Table34[Country]=B4114,Table34[Year],"")))),"",INDEX(Table34[Youth literacy rate (15-24)],MATCH(MAX(IF(Table34[Country]=B4114,Table34[Year],0)),IF(Table34[Country]=B4114,Table34[Year],"")))*100))</f>
        <v>78.647260000000003</v>
      </c>
      <c r="M4114" s="4">
        <f t="shared" si="135"/>
        <v>88.144980000000004</v>
      </c>
    </row>
    <row r="4115" spans="1:13" ht="20.399999999999999" x14ac:dyDescent="0.25">
      <c r="A4115" s="2" t="s">
        <v>213</v>
      </c>
      <c r="B4115" s="2" t="s">
        <v>42</v>
      </c>
      <c r="C4115" s="3"/>
      <c r="D4115" s="3">
        <v>76.946079999999995</v>
      </c>
      <c r="E4115" s="3"/>
      <c r="F4115" s="3"/>
      <c r="G4115" s="3"/>
      <c r="H4115" s="3">
        <v>76.946079999999995</v>
      </c>
      <c r="I4115" s="3"/>
      <c r="J4115" s="3">
        <f t="shared" si="134"/>
        <v>76.946079999999995</v>
      </c>
      <c r="K4115" s="3"/>
      <c r="L4115" s="3">
        <f t="array" ref="L4115">(IF(ISERROR(INDEX(Table34[Youth literacy rate (15-24)],MATCH(MAX(IF(Table34[Country]=B4115,Table34[Year],0)),IF(Table34[Country]=B4115,Table34[Year],"")))),"",INDEX(Table34[Youth literacy rate (15-24)],MATCH(MAX(IF(Table34[Country]=B4115,Table34[Year],0)),IF(Table34[Country]=B4115,Table34[Year],"")))*100))</f>
        <v>85.880489999999995</v>
      </c>
      <c r="M4115" s="3">
        <f t="shared" si="135"/>
        <v>76.946079999999995</v>
      </c>
    </row>
    <row r="4116" spans="1:13" ht="20.399999999999999" x14ac:dyDescent="0.25">
      <c r="A4116" s="2" t="s">
        <v>213</v>
      </c>
      <c r="B4116" s="2" t="s">
        <v>43</v>
      </c>
      <c r="C4116" s="4"/>
      <c r="D4116" s="4">
        <v>99.258120000000005</v>
      </c>
      <c r="E4116" s="4"/>
      <c r="F4116" s="4"/>
      <c r="G4116" s="4"/>
      <c r="H4116" s="4">
        <v>99.42989</v>
      </c>
      <c r="I4116" s="4"/>
      <c r="J4116" s="4">
        <f t="shared" si="134"/>
        <v>99.42989</v>
      </c>
      <c r="K4116" s="4"/>
      <c r="L4116" s="4">
        <f t="array" ref="L4116">(IF(ISERROR(INDEX(Table34[Youth literacy rate (15-24)],MATCH(MAX(IF(Table34[Country]=B4116,Table34[Year],0)),IF(Table34[Country]=B4116,Table34[Year],"")))),"",INDEX(Table34[Youth literacy rate (15-24)],MATCH(MAX(IF(Table34[Country]=B4116,Table34[Year],0)),IF(Table34[Country]=B4116,Table34[Year],"")))*100))</f>
        <v>99.610659999999996</v>
      </c>
      <c r="M4116" s="4">
        <f t="shared" si="135"/>
        <v>99.42989</v>
      </c>
    </row>
    <row r="4117" spans="1:13" ht="20.399999999999999" x14ac:dyDescent="0.25">
      <c r="A4117" s="2" t="s">
        <v>213</v>
      </c>
      <c r="B4117" s="2" t="s">
        <v>44</v>
      </c>
      <c r="C4117" s="3"/>
      <c r="D4117" s="3"/>
      <c r="E4117" s="3">
        <v>38.750079999999997</v>
      </c>
      <c r="F4117" s="3"/>
      <c r="G4117" s="3"/>
      <c r="H4117" s="3">
        <v>40.69547</v>
      </c>
      <c r="I4117" s="3"/>
      <c r="J4117" s="3">
        <f t="shared" si="134"/>
        <v>40.69547</v>
      </c>
      <c r="K4117" s="3"/>
      <c r="L4117" s="3" t="str">
        <f t="array" ref="L4117">(IF(ISBLANK(INDEX(Table34[Youth literacy rate (15-24)],MATCH(MAX(IF(Table34[Country]=B4117,Table34[Year],0)),IF(Table34[Country]=B4117,Table34[Year],"")))),"",INDEX(Table34[Youth literacy rate (15-24)],MATCH(MAX(IF(Table34[Country]=B4117,Table34[Year],0)),IF(Table34[Country]=B4117,Table34[Year],"")))*100))</f>
        <v/>
      </c>
      <c r="M4117" s="3">
        <f t="shared" si="135"/>
        <v>40.69547</v>
      </c>
    </row>
    <row r="4118" spans="1:13" ht="20.399999999999999" x14ac:dyDescent="0.25">
      <c r="A4118" s="2" t="s">
        <v>213</v>
      </c>
      <c r="B4118" s="2" t="s">
        <v>45</v>
      </c>
      <c r="C4118" s="4"/>
      <c r="D4118" s="4">
        <v>99.735720000000001</v>
      </c>
      <c r="E4118" s="4"/>
      <c r="F4118" s="4"/>
      <c r="G4118" s="4"/>
      <c r="H4118" s="4">
        <v>99.754360000000005</v>
      </c>
      <c r="I4118" s="4"/>
      <c r="J4118" s="4">
        <f t="shared" si="134"/>
        <v>99.754360000000005</v>
      </c>
      <c r="K4118" s="4"/>
      <c r="L4118" s="4" t="str">
        <f t="array" ref="L4118">(IF(ISBLANK(INDEX(Table34[Youth literacy rate (15-24)],MATCH(MAX(IF(Table34[Country]=B4118,Table34[Year],0)),IF(Table34[Country]=B4118,Table34[Year],"")))),"",INDEX(Table34[Youth literacy rate (15-24)],MATCH(MAX(IF(Table34[Country]=B4118,Table34[Year],0)),IF(Table34[Country]=B4118,Table34[Year],"")))*100))</f>
        <v/>
      </c>
      <c r="M4118" s="4">
        <f t="shared" si="135"/>
        <v>99.754360000000005</v>
      </c>
    </row>
    <row r="4119" spans="1:13" ht="20.399999999999999" x14ac:dyDescent="0.25">
      <c r="A4119" s="2" t="s">
        <v>213</v>
      </c>
      <c r="B4119" s="2" t="s">
        <v>46</v>
      </c>
      <c r="C4119" s="3"/>
      <c r="D4119" s="3"/>
      <c r="E4119" s="3">
        <v>99.895200000000003</v>
      </c>
      <c r="F4119" s="3"/>
      <c r="G4119" s="3"/>
      <c r="H4119" s="3">
        <v>99.908630000000002</v>
      </c>
      <c r="I4119" s="3"/>
      <c r="J4119" s="3">
        <f t="shared" si="134"/>
        <v>99.908630000000002</v>
      </c>
      <c r="K4119" s="3"/>
      <c r="L4119" s="3" t="str">
        <f t="array" ref="L4119">(IF(ISERROR(INDEX(Table34[Youth literacy rate (15-24)],MATCH(MAX(IF(Table34[Country]=B4119,Table34[Year],0)),IF(Table34[Country]=B4119,Table34[Year],"")))),"",INDEX(Table34[Youth literacy rate (15-24)],MATCH(MAX(IF(Table34[Country]=B4119,Table34[Year],0)),IF(Table34[Country]=B4119,Table34[Year],"")))*100))</f>
        <v/>
      </c>
      <c r="M4119" s="3">
        <f t="shared" si="135"/>
        <v>99.908630000000002</v>
      </c>
    </row>
    <row r="4120" spans="1:13" ht="20.399999999999999" x14ac:dyDescent="0.25">
      <c r="A4120" s="2" t="s">
        <v>213</v>
      </c>
      <c r="B4120" s="2" t="s">
        <v>47</v>
      </c>
      <c r="C4120" s="4"/>
      <c r="D4120" s="4">
        <v>99.838310000000007</v>
      </c>
      <c r="E4120" s="4"/>
      <c r="F4120" s="4"/>
      <c r="G4120" s="4"/>
      <c r="H4120" s="4">
        <v>99.879339999999999</v>
      </c>
      <c r="I4120" s="4"/>
      <c r="J4120" s="4">
        <f t="shared" si="134"/>
        <v>99.879339999999999</v>
      </c>
      <c r="K4120" s="4"/>
      <c r="L4120" s="4" t="str">
        <f t="array" ref="L4120">(IF(ISBLANK(INDEX(Table34[Youth literacy rate (15-24)],MATCH(MAX(IF(Table34[Country]=B4120,Table34[Year],0)),IF(Table34[Country]=B4120,Table34[Year],"")))),"",INDEX(Table34[Youth literacy rate (15-24)],MATCH(MAX(IF(Table34[Country]=B4120,Table34[Year],0)),IF(Table34[Country]=B4120,Table34[Year],"")))*100))</f>
        <v/>
      </c>
      <c r="M4120" s="4">
        <f t="shared" si="135"/>
        <v>99.879339999999999</v>
      </c>
    </row>
    <row r="4121" spans="1:13" ht="20.399999999999999" x14ac:dyDescent="0.25">
      <c r="A4121" s="2" t="s">
        <v>213</v>
      </c>
      <c r="B4121" s="2" t="s">
        <v>48</v>
      </c>
      <c r="C4121" s="3"/>
      <c r="D4121" s="3"/>
      <c r="E4121" s="3"/>
      <c r="F4121" s="3"/>
      <c r="G4121" s="3"/>
      <c r="H4121" s="3"/>
      <c r="I4121" s="3"/>
      <c r="J4121" s="3" t="str">
        <f t="shared" si="134"/>
        <v/>
      </c>
      <c r="K4121" s="3"/>
      <c r="L4121" s="3" t="str">
        <f t="array" ref="L4121">(IF(ISBLANK(INDEX(Table34[Youth literacy rate (15-24)],MATCH(MAX(IF(Table34[Country]=B4121,Table34[Year],0)),IF(Table34[Country]=B4121,Table34[Year],"")))),"",INDEX(Table34[Youth literacy rate (15-24)],MATCH(MAX(IF(Table34[Country]=B4121,Table34[Year],0)),IF(Table34[Country]=B4121,Table34[Year],"")))*100))</f>
        <v/>
      </c>
      <c r="M4121" s="3" t="str">
        <f t="shared" si="135"/>
        <v/>
      </c>
    </row>
    <row r="4122" spans="1:13" ht="20.399999999999999" x14ac:dyDescent="0.25">
      <c r="A4122" s="2" t="s">
        <v>213</v>
      </c>
      <c r="B4122" s="2" t="s">
        <v>49</v>
      </c>
      <c r="C4122" s="4"/>
      <c r="D4122" s="4"/>
      <c r="E4122" s="4"/>
      <c r="F4122" s="4"/>
      <c r="G4122" s="4"/>
      <c r="H4122" s="4">
        <v>99.999920000000003</v>
      </c>
      <c r="I4122" s="4"/>
      <c r="J4122" s="4">
        <f t="shared" si="134"/>
        <v>99.999920000000003</v>
      </c>
      <c r="K4122" s="4"/>
      <c r="L4122" s="4" t="str">
        <f t="array" ref="L4122">(IF(ISERROR(INDEX(Table34[Youth literacy rate (15-24)],MATCH(MAX(IF(Table34[Country]=B4122,Table34[Year],0)),IF(Table34[Country]=B4122,Table34[Year],"")))),"",INDEX(Table34[Youth literacy rate (15-24)],MATCH(MAX(IF(Table34[Country]=B4122,Table34[Year],0)),IF(Table34[Country]=B4122,Table34[Year],"")))*100))</f>
        <v/>
      </c>
      <c r="M4122" s="4">
        <f t="shared" si="135"/>
        <v>99.999920000000003</v>
      </c>
    </row>
    <row r="4123" spans="1:13" ht="20.399999999999999" x14ac:dyDescent="0.25">
      <c r="A4123" s="2" t="s">
        <v>213</v>
      </c>
      <c r="B4123" s="2" t="s">
        <v>50</v>
      </c>
      <c r="C4123" s="3"/>
      <c r="D4123" s="3"/>
      <c r="E4123" s="3">
        <v>76.658500000000004</v>
      </c>
      <c r="F4123" s="3"/>
      <c r="G4123" s="3"/>
      <c r="H4123" s="3">
        <v>80.494479999999996</v>
      </c>
      <c r="I4123" s="3"/>
      <c r="J4123" s="3">
        <f t="shared" si="134"/>
        <v>80.494479999999996</v>
      </c>
      <c r="K4123" s="3"/>
      <c r="L4123" s="3">
        <f t="array" ref="L4123">(IF(ISERROR(INDEX(Table34[Youth literacy rate (15-24)],MATCH(MAX(IF(Table34[Country]=B4123,Table34[Year],0)),IF(Table34[Country]=B4123,Table34[Year],"")))),"",INDEX(Table34[Youth literacy rate (15-24)],MATCH(MAX(IF(Table34[Country]=B4123,Table34[Year],0)),IF(Table34[Country]=B4123,Table34[Year],"")))*100))</f>
        <v>76.708079999999995</v>
      </c>
      <c r="M4123" s="3">
        <f t="shared" si="135"/>
        <v>80.494479999999996</v>
      </c>
    </row>
    <row r="4124" spans="1:13" ht="20.399999999999999" x14ac:dyDescent="0.25">
      <c r="A4124" s="2" t="s">
        <v>213</v>
      </c>
      <c r="B4124" s="2" t="s">
        <v>51</v>
      </c>
      <c r="C4124" s="4"/>
      <c r="D4124" s="4"/>
      <c r="E4124" s="4"/>
      <c r="F4124" s="4"/>
      <c r="G4124" s="4"/>
      <c r="H4124" s="4"/>
      <c r="I4124" s="4"/>
      <c r="J4124" s="4" t="str">
        <f t="shared" si="134"/>
        <v/>
      </c>
      <c r="K4124" s="4"/>
      <c r="L4124" s="4" t="str">
        <f t="array" ref="L4124">(IF(ISBLANK(INDEX(Table34[Youth literacy rate (15-24)],MATCH(MAX(IF(Table34[Country]=B4124,Table34[Year],0)),IF(Table34[Country]=B4124,Table34[Year],"")))),"",INDEX(Table34[Youth literacy rate (15-24)],MATCH(MAX(IF(Table34[Country]=B4124,Table34[Year],0)),IF(Table34[Country]=B4124,Table34[Year],"")))*100))</f>
        <v/>
      </c>
      <c r="M4124" s="4" t="str">
        <f t="shared" si="135"/>
        <v/>
      </c>
    </row>
    <row r="4125" spans="1:13" ht="20.399999999999999" x14ac:dyDescent="0.25">
      <c r="A4125" s="2" t="s">
        <v>213</v>
      </c>
      <c r="B4125" s="2" t="s">
        <v>52</v>
      </c>
      <c r="C4125" s="3"/>
      <c r="D4125" s="3"/>
      <c r="E4125" s="3"/>
      <c r="F4125" s="3"/>
      <c r="G4125" s="3"/>
      <c r="H4125" s="3"/>
      <c r="I4125" s="3"/>
      <c r="J4125" s="3" t="str">
        <f t="shared" si="134"/>
        <v/>
      </c>
      <c r="K4125" s="3"/>
      <c r="L4125" s="3" t="str">
        <f t="array" ref="L4125">(IF(ISERROR(INDEX(Table34[Youth literacy rate (15-24)],MATCH(MAX(IF(Table34[Country]=B4125,Table34[Year],0)),IF(Table34[Country]=B4125,Table34[Year],"")))),"",INDEX(Table34[Youth literacy rate (15-24)],MATCH(MAX(IF(Table34[Country]=B4125,Table34[Year],0)),IF(Table34[Country]=B4125,Table34[Year],"")))*100))</f>
        <v/>
      </c>
      <c r="M4125" s="3" t="str">
        <f t="shared" si="135"/>
        <v/>
      </c>
    </row>
    <row r="4126" spans="1:13" ht="20.399999999999999" x14ac:dyDescent="0.25">
      <c r="A4126" s="2" t="s">
        <v>213</v>
      </c>
      <c r="B4126" s="2" t="s">
        <v>53</v>
      </c>
      <c r="C4126" s="4"/>
      <c r="D4126" s="4"/>
      <c r="E4126" s="4"/>
      <c r="F4126" s="4"/>
      <c r="G4126" s="4"/>
      <c r="H4126" s="4"/>
      <c r="I4126" s="4"/>
      <c r="J4126" s="4" t="str">
        <f t="shared" si="134"/>
        <v/>
      </c>
      <c r="K4126" s="4"/>
      <c r="L4126" s="4" t="str">
        <f t="array" ref="L4126">(IF(ISERROR(INDEX(Table34[Youth literacy rate (15-24)],MATCH(MAX(IF(Table34[Country]=B4126,Table34[Year],0)),IF(Table34[Country]=B4126,Table34[Year],"")))),"",INDEX(Table34[Youth literacy rate (15-24)],MATCH(MAX(IF(Table34[Country]=B4126,Table34[Year],0)),IF(Table34[Country]=B4126,Table34[Year],"")))*100))</f>
        <v/>
      </c>
      <c r="M4126" s="4" t="str">
        <f t="shared" si="135"/>
        <v/>
      </c>
    </row>
    <row r="4127" spans="1:13" ht="20.399999999999999" x14ac:dyDescent="0.25">
      <c r="A4127" s="2" t="s">
        <v>213</v>
      </c>
      <c r="B4127" s="2" t="s">
        <v>54</v>
      </c>
      <c r="C4127" s="3">
        <v>97.883489999999995</v>
      </c>
      <c r="D4127" s="3">
        <v>98.053640000000001</v>
      </c>
      <c r="E4127" s="3">
        <v>97.769229999999993</v>
      </c>
      <c r="F4127" s="3">
        <v>98.252520000000004</v>
      </c>
      <c r="G4127" s="3">
        <v>98.044910000000002</v>
      </c>
      <c r="H4127" s="3">
        <v>98.213939999999994</v>
      </c>
      <c r="I4127" s="3"/>
      <c r="J4127" s="3">
        <f t="shared" si="134"/>
        <v>98.213939999999994</v>
      </c>
      <c r="K4127" s="3"/>
      <c r="L4127" s="3">
        <f t="array" ref="L4127">(IF(ISERROR(INDEX(Table34[Youth literacy rate (15-24)],MATCH(MAX(IF(Table34[Country]=B4127,Table34[Year],0)),IF(Table34[Country]=B4127,Table34[Year],"")))),"",INDEX(Table34[Youth literacy rate (15-24)],MATCH(MAX(IF(Table34[Country]=B4127,Table34[Year],0)),IF(Table34[Country]=B4127,Table34[Year],"")))*100))</f>
        <v>98.425700000000006</v>
      </c>
      <c r="M4127" s="3">
        <f t="shared" si="135"/>
        <v>98.213939999999994</v>
      </c>
    </row>
    <row r="4128" spans="1:13" ht="20.399999999999999" x14ac:dyDescent="0.25">
      <c r="A4128" s="2" t="s">
        <v>213</v>
      </c>
      <c r="B4128" s="2" t="s">
        <v>55</v>
      </c>
      <c r="C4128" s="4">
        <v>98.854100000000003</v>
      </c>
      <c r="D4128" s="4">
        <v>98.805319999999995</v>
      </c>
      <c r="E4128" s="4">
        <v>98.894540000000006</v>
      </c>
      <c r="F4128" s="4">
        <v>98.632480000000001</v>
      </c>
      <c r="G4128" s="4"/>
      <c r="H4128" s="4">
        <v>98.819419999999994</v>
      </c>
      <c r="I4128" s="4"/>
      <c r="J4128" s="4">
        <f t="shared" si="134"/>
        <v>98.819419999999994</v>
      </c>
      <c r="K4128" s="4"/>
      <c r="L4128" s="4" t="str">
        <f t="array" ref="L4128">(IF(ISBLANK(INDEX(Table34[Youth literacy rate (15-24)],MATCH(MAX(IF(Table34[Country]=B4128,Table34[Year],0)),IF(Table34[Country]=B4128,Table34[Year],"")))),"",INDEX(Table34[Youth literacy rate (15-24)],MATCH(MAX(IF(Table34[Country]=B4128,Table34[Year],0)),IF(Table34[Country]=B4128,Table34[Year],"")))*100))</f>
        <v/>
      </c>
      <c r="M4128" s="4">
        <f t="shared" si="135"/>
        <v>98.819419999999994</v>
      </c>
    </row>
    <row r="4129" spans="1:13" ht="20.399999999999999" x14ac:dyDescent="0.25">
      <c r="A4129" s="2" t="s">
        <v>213</v>
      </c>
      <c r="B4129" s="2" t="s">
        <v>56</v>
      </c>
      <c r="C4129" s="3">
        <v>84.306929999999994</v>
      </c>
      <c r="D4129" s="3"/>
      <c r="E4129" s="3">
        <v>86.051590000000004</v>
      </c>
      <c r="F4129" s="3">
        <v>90.325400000000002</v>
      </c>
      <c r="G4129" s="3"/>
      <c r="H4129" s="3">
        <v>92.079470000000001</v>
      </c>
      <c r="I4129" s="3"/>
      <c r="J4129" s="3">
        <f t="shared" si="134"/>
        <v>92.079470000000001</v>
      </c>
      <c r="K4129" s="3"/>
      <c r="L4129" s="3">
        <f t="array" ref="L4129">(IF(ISERROR(INDEX(Table34[Youth literacy rate (15-24)],MATCH(MAX(IF(Table34[Country]=B4129,Table34[Year],0)),IF(Table34[Country]=B4129,Table34[Year],"")))),"",INDEX(Table34[Youth literacy rate (15-24)],MATCH(MAX(IF(Table34[Country]=B4129,Table34[Year],0)),IF(Table34[Country]=B4129,Table34[Year],"")))*100))</f>
        <v>94.282150000000001</v>
      </c>
      <c r="M4129" s="3">
        <f t="shared" si="135"/>
        <v>92.079470000000001</v>
      </c>
    </row>
    <row r="4130" spans="1:13" ht="20.399999999999999" x14ac:dyDescent="0.25">
      <c r="A4130" s="2" t="s">
        <v>213</v>
      </c>
      <c r="B4130" s="2" t="s">
        <v>57</v>
      </c>
      <c r="C4130" s="4">
        <v>96.385739999999998</v>
      </c>
      <c r="D4130" s="4">
        <v>96.945890000000006</v>
      </c>
      <c r="E4130" s="4"/>
      <c r="F4130" s="4">
        <v>97.500190000000003</v>
      </c>
      <c r="G4130" s="4"/>
      <c r="H4130" s="4">
        <v>97.893420000000006</v>
      </c>
      <c r="I4130" s="4"/>
      <c r="J4130" s="4">
        <f t="shared" si="134"/>
        <v>97.893420000000006</v>
      </c>
      <c r="K4130" s="4"/>
      <c r="L4130" s="4" t="str">
        <f t="array" ref="L4130">(IF(ISERROR(INDEX(Table34[Youth literacy rate (15-24)],MATCH(MAX(IF(Table34[Country]=B4130,Table34[Year],0)),IF(Table34[Country]=B4130,Table34[Year],"")))),"",INDEX(Table34[Youth literacy rate (15-24)],MATCH(MAX(IF(Table34[Country]=B4130,Table34[Year],0)),IF(Table34[Country]=B4130,Table34[Year],"")))*100))</f>
        <v/>
      </c>
      <c r="M4130" s="4">
        <f t="shared" si="135"/>
        <v>97.893420000000006</v>
      </c>
    </row>
    <row r="4131" spans="1:13" ht="20.399999999999999" x14ac:dyDescent="0.25">
      <c r="A4131" s="2" t="s">
        <v>213</v>
      </c>
      <c r="B4131" s="2" t="s">
        <v>58</v>
      </c>
      <c r="C4131" s="3"/>
      <c r="D4131" s="3"/>
      <c r="E4131" s="3"/>
      <c r="F4131" s="3"/>
      <c r="G4131" s="3">
        <v>98.714560000000006</v>
      </c>
      <c r="H4131" s="3">
        <v>98.802949999999996</v>
      </c>
      <c r="I4131" s="3"/>
      <c r="J4131" s="3">
        <f t="shared" si="134"/>
        <v>98.802949999999996</v>
      </c>
      <c r="K4131" s="3"/>
      <c r="L4131" s="3" t="str">
        <f t="array" ref="L4131">(IF(ISERROR(INDEX(Table34[Youth literacy rate (15-24)],MATCH(MAX(IF(Table34[Country]=B4131,Table34[Year],0)),IF(Table34[Country]=B4131,Table34[Year],"")))),"",INDEX(Table34[Youth literacy rate (15-24)],MATCH(MAX(IF(Table34[Country]=B4131,Table34[Year],0)),IF(Table34[Country]=B4131,Table34[Year],"")))*100))</f>
        <v/>
      </c>
      <c r="M4131" s="3">
        <f t="shared" si="135"/>
        <v>98.802949999999996</v>
      </c>
    </row>
    <row r="4132" spans="1:13" ht="20.399999999999999" x14ac:dyDescent="0.25">
      <c r="A4132" s="2" t="s">
        <v>213</v>
      </c>
      <c r="B4132" s="2" t="s">
        <v>59</v>
      </c>
      <c r="C4132" s="4"/>
      <c r="D4132" s="4"/>
      <c r="E4132" s="4"/>
      <c r="F4132" s="4"/>
      <c r="G4132" s="4">
        <v>90.941040000000001</v>
      </c>
      <c r="H4132" s="4">
        <v>91.947310000000002</v>
      </c>
      <c r="I4132" s="4"/>
      <c r="J4132" s="4">
        <f t="shared" si="134"/>
        <v>91.947310000000002</v>
      </c>
      <c r="K4132" s="4"/>
      <c r="L4132" s="4" t="str">
        <f t="array" ref="L4132">(IF(ISERROR(INDEX(Table34[Youth literacy rate (15-24)],MATCH(MAX(IF(Table34[Country]=B4132,Table34[Year],0)),IF(Table34[Country]=B4132,Table34[Year],"")))),"",INDEX(Table34[Youth literacy rate (15-24)],MATCH(MAX(IF(Table34[Country]=B4132,Table34[Year],0)),IF(Table34[Country]=B4132,Table34[Year],"")))*100))</f>
        <v/>
      </c>
      <c r="M4132" s="4">
        <f t="shared" si="135"/>
        <v>91.947310000000002</v>
      </c>
    </row>
    <row r="4133" spans="1:13" ht="20.399999999999999" x14ac:dyDescent="0.25">
      <c r="A4133" s="2" t="s">
        <v>213</v>
      </c>
      <c r="B4133" s="2" t="s">
        <v>60</v>
      </c>
      <c r="C4133" s="3"/>
      <c r="D4133" s="3">
        <v>99.959040000000002</v>
      </c>
      <c r="E4133" s="3"/>
      <c r="F4133" s="3"/>
      <c r="G4133" s="3"/>
      <c r="H4133" s="3">
        <v>99.970050000000001</v>
      </c>
      <c r="I4133" s="3"/>
      <c r="J4133" s="3">
        <f t="shared" si="134"/>
        <v>99.970050000000001</v>
      </c>
      <c r="K4133" s="3"/>
      <c r="L4133" s="3" t="str">
        <f t="array" ref="L4133">(IF(ISBLANK(INDEX(Table34[Youth literacy rate (15-24)],MATCH(MAX(IF(Table34[Country]=B4133,Table34[Year],0)),IF(Table34[Country]=B4133,Table34[Year],"")))),"",INDEX(Table34[Youth literacy rate (15-24)],MATCH(MAX(IF(Table34[Country]=B4133,Table34[Year],0)),IF(Table34[Country]=B4133,Table34[Year],"")))*100))</f>
        <v/>
      </c>
      <c r="M4133" s="3">
        <f t="shared" si="135"/>
        <v>99.970050000000001</v>
      </c>
    </row>
    <row r="4134" spans="1:13" ht="20.399999999999999" x14ac:dyDescent="0.25">
      <c r="A4134" s="2" t="s">
        <v>213</v>
      </c>
      <c r="B4134" s="2" t="s">
        <v>61</v>
      </c>
      <c r="C4134" s="4"/>
      <c r="D4134" s="4"/>
      <c r="E4134" s="4"/>
      <c r="F4134" s="4"/>
      <c r="G4134" s="4"/>
      <c r="H4134" s="4">
        <v>67.823250000000002</v>
      </c>
      <c r="I4134" s="4"/>
      <c r="J4134" s="4">
        <f t="shared" si="134"/>
        <v>67.823250000000002</v>
      </c>
      <c r="K4134" s="4"/>
      <c r="L4134" s="4">
        <f t="array" ref="L4134">(IF(ISERROR(INDEX(Table34[Youth literacy rate (15-24)],MATCH(MAX(IF(Table34[Country]=B4134,Table34[Year],0)),IF(Table34[Country]=B4134,Table34[Year],"")))),"",INDEX(Table34[Youth literacy rate (15-24)],MATCH(MAX(IF(Table34[Country]=B4134,Table34[Year],0)),IF(Table34[Country]=B4134,Table34[Year],"")))*100))</f>
        <v>43.663879999999999</v>
      </c>
      <c r="M4134" s="4">
        <f t="shared" si="135"/>
        <v>67.823250000000002</v>
      </c>
    </row>
    <row r="4135" spans="1:13" ht="20.399999999999999" x14ac:dyDescent="0.25">
      <c r="A4135" s="2" t="s">
        <v>213</v>
      </c>
      <c r="B4135" s="2" t="s">
        <v>62</v>
      </c>
      <c r="C4135" s="3"/>
      <c r="D4135" s="3"/>
      <c r="E4135" s="3"/>
      <c r="F4135" s="3"/>
      <c r="G4135" s="3"/>
      <c r="H4135" s="3"/>
      <c r="I4135" s="3"/>
      <c r="J4135" s="3" t="str">
        <f t="shared" si="134"/>
        <v/>
      </c>
      <c r="K4135" s="3"/>
      <c r="L4135" s="3" t="str">
        <f t="array" ref="L4135">(IF(ISERROR(INDEX(Table34[Youth literacy rate (15-24)],MATCH(MAX(IF(Table34[Country]=B4135,Table34[Year],0)),IF(Table34[Country]=B4135,Table34[Year],"")))),"",INDEX(Table34[Youth literacy rate (15-24)],MATCH(MAX(IF(Table34[Country]=B4135,Table34[Year],0)),IF(Table34[Country]=B4135,Table34[Year],"")))*100))</f>
        <v/>
      </c>
      <c r="M4135" s="3" t="str">
        <f t="shared" si="135"/>
        <v/>
      </c>
    </row>
    <row r="4136" spans="1:13" ht="20.399999999999999" x14ac:dyDescent="0.25">
      <c r="A4136" s="2" t="s">
        <v>213</v>
      </c>
      <c r="B4136" s="2" t="s">
        <v>63</v>
      </c>
      <c r="C4136" s="4"/>
      <c r="D4136" s="4"/>
      <c r="E4136" s="4"/>
      <c r="F4136" s="4"/>
      <c r="G4136" s="4"/>
      <c r="H4136" s="4"/>
      <c r="I4136" s="4"/>
      <c r="J4136" s="4" t="str">
        <f t="shared" si="134"/>
        <v/>
      </c>
      <c r="K4136" s="4"/>
      <c r="L4136" s="4" t="str">
        <f t="array" ref="L4136">(IF(ISBLANK(INDEX(Table34[Youth literacy rate (15-24)],MATCH(MAX(IF(Table34[Country]=B4136,Table34[Year],0)),IF(Table34[Country]=B4136,Table34[Year],"")))),"",INDEX(Table34[Youth literacy rate (15-24)],MATCH(MAX(IF(Table34[Country]=B4136,Table34[Year],0)),IF(Table34[Country]=B4136,Table34[Year],"")))*100))</f>
        <v/>
      </c>
      <c r="M4136" s="4" t="str">
        <f t="shared" si="135"/>
        <v/>
      </c>
    </row>
    <row r="4137" spans="1:13" ht="20.399999999999999" x14ac:dyDescent="0.25">
      <c r="A4137" s="2" t="s">
        <v>213</v>
      </c>
      <c r="B4137" s="2" t="s">
        <v>64</v>
      </c>
      <c r="C4137" s="3"/>
      <c r="D4137" s="3"/>
      <c r="E4137" s="3"/>
      <c r="F4137" s="3"/>
      <c r="G4137" s="3"/>
      <c r="H4137" s="3"/>
      <c r="I4137" s="3"/>
      <c r="J4137" s="3" t="str">
        <f t="shared" si="134"/>
        <v/>
      </c>
      <c r="K4137" s="3"/>
      <c r="L4137" s="3" t="str">
        <f t="array" ref="L4137">(IF(ISBLANK(INDEX(Table34[Youth literacy rate (15-24)],MATCH(MAX(IF(Table34[Country]=B4137,Table34[Year],0)),IF(Table34[Country]=B4137,Table34[Year],"")))),"",INDEX(Table34[Youth literacy rate (15-24)],MATCH(MAX(IF(Table34[Country]=B4137,Table34[Year],0)),IF(Table34[Country]=B4137,Table34[Year],"")))*100))</f>
        <v/>
      </c>
      <c r="M4137" s="3" t="str">
        <f t="shared" si="135"/>
        <v/>
      </c>
    </row>
    <row r="4138" spans="1:13" ht="20.399999999999999" x14ac:dyDescent="0.25">
      <c r="A4138" s="2" t="s">
        <v>213</v>
      </c>
      <c r="B4138" s="2" t="s">
        <v>65</v>
      </c>
      <c r="C4138" s="4"/>
      <c r="D4138" s="4"/>
      <c r="E4138" s="4">
        <v>89.429249999999996</v>
      </c>
      <c r="F4138" s="4"/>
      <c r="G4138" s="4"/>
      <c r="H4138" s="4">
        <v>90.509119999999996</v>
      </c>
      <c r="I4138" s="4"/>
      <c r="J4138" s="4">
        <f t="shared" si="134"/>
        <v>90.509119999999996</v>
      </c>
      <c r="K4138" s="4"/>
      <c r="L4138" s="4">
        <f t="array" ref="L4138">(IF(ISERROR(INDEX(Table34[Youth literacy rate (15-24)],MATCH(MAX(IF(Table34[Country]=B4138,Table34[Year],0)),IF(Table34[Country]=B4138,Table34[Year],"")))),"",INDEX(Table34[Youth literacy rate (15-24)],MATCH(MAX(IF(Table34[Country]=B4138,Table34[Year],0)),IF(Table34[Country]=B4138,Table34[Year],"")))*100))</f>
        <v>93.71105</v>
      </c>
      <c r="M4138" s="4">
        <f t="shared" si="135"/>
        <v>90.509119999999996</v>
      </c>
    </row>
    <row r="4139" spans="1:13" ht="20.399999999999999" x14ac:dyDescent="0.25">
      <c r="A4139" s="2" t="s">
        <v>213</v>
      </c>
      <c r="B4139" s="2" t="s">
        <v>66</v>
      </c>
      <c r="C4139" s="3"/>
      <c r="D4139" s="3"/>
      <c r="E4139" s="3"/>
      <c r="F4139" s="3"/>
      <c r="G4139" s="3">
        <v>69.143450000000001</v>
      </c>
      <c r="H4139" s="3">
        <v>70.851950000000002</v>
      </c>
      <c r="I4139" s="3"/>
      <c r="J4139" s="3">
        <f t="shared" si="134"/>
        <v>70.851950000000002</v>
      </c>
      <c r="K4139" s="3"/>
      <c r="L4139" s="3">
        <f t="array" ref="L4139">(IF(ISERROR(INDEX(Table34[Youth literacy rate (15-24)],MATCH(MAX(IF(Table34[Country]=B4139,Table34[Year],0)),IF(Table34[Country]=B4139,Table34[Year],"")))),"",INDEX(Table34[Youth literacy rate (15-24)],MATCH(MAX(IF(Table34[Country]=B4139,Table34[Year],0)),IF(Table34[Country]=B4139,Table34[Year],"")))*100))</f>
        <v>66.321579999999997</v>
      </c>
      <c r="M4139" s="3">
        <f t="shared" si="135"/>
        <v>70.851950000000002</v>
      </c>
    </row>
    <row r="4140" spans="1:13" ht="20.399999999999999" x14ac:dyDescent="0.25">
      <c r="A4140" s="2" t="s">
        <v>213</v>
      </c>
      <c r="B4140" s="2" t="s">
        <v>67</v>
      </c>
      <c r="C4140" s="4"/>
      <c r="D4140" s="4"/>
      <c r="E4140" s="4"/>
      <c r="F4140" s="4"/>
      <c r="G4140" s="4">
        <v>99.850650000000002</v>
      </c>
      <c r="H4140" s="4">
        <v>99.849559999999997</v>
      </c>
      <c r="I4140" s="4"/>
      <c r="J4140" s="4">
        <f t="shared" si="134"/>
        <v>99.849559999999997</v>
      </c>
      <c r="K4140" s="4"/>
      <c r="L4140" s="4" t="str">
        <f t="array" ref="L4140">(IF(ISBLANK(INDEX(Table34[Youth literacy rate (15-24)],MATCH(MAX(IF(Table34[Country]=B4140,Table34[Year],0)),IF(Table34[Country]=B4140,Table34[Year],"")))),"",INDEX(Table34[Youth literacy rate (15-24)],MATCH(MAX(IF(Table34[Country]=B4140,Table34[Year],0)),IF(Table34[Country]=B4140,Table34[Year],"")))*100))</f>
        <v/>
      </c>
      <c r="M4140" s="4">
        <f t="shared" si="135"/>
        <v>99.849559999999997</v>
      </c>
    </row>
    <row r="4141" spans="1:13" ht="20.399999999999999" x14ac:dyDescent="0.25">
      <c r="A4141" s="2" t="s">
        <v>213</v>
      </c>
      <c r="B4141" s="2" t="s">
        <v>68</v>
      </c>
      <c r="C4141" s="3"/>
      <c r="D4141" s="3"/>
      <c r="E4141" s="3"/>
      <c r="F4141" s="3"/>
      <c r="G4141" s="3"/>
      <c r="H4141" s="3"/>
      <c r="I4141" s="3"/>
      <c r="J4141" s="3" t="str">
        <f t="shared" si="134"/>
        <v/>
      </c>
      <c r="K4141" s="3"/>
      <c r="L4141" s="3" t="str">
        <f t="array" ref="L4141">(IF(ISBLANK(INDEX(Table34[Youth literacy rate (15-24)],MATCH(MAX(IF(Table34[Country]=B4141,Table34[Year],0)),IF(Table34[Country]=B4141,Table34[Year],"")))),"",INDEX(Table34[Youth literacy rate (15-24)],MATCH(MAX(IF(Table34[Country]=B4141,Table34[Year],0)),IF(Table34[Country]=B4141,Table34[Year],"")))*100))</f>
        <v/>
      </c>
      <c r="M4141" s="3" t="str">
        <f t="shared" si="135"/>
        <v/>
      </c>
    </row>
    <row r="4142" spans="1:13" ht="20.399999999999999" x14ac:dyDescent="0.25">
      <c r="A4142" s="2" t="s">
        <v>213</v>
      </c>
      <c r="B4142" s="2" t="s">
        <v>69</v>
      </c>
      <c r="C4142" s="4">
        <v>83.234530000000007</v>
      </c>
      <c r="D4142" s="4"/>
      <c r="E4142" s="4"/>
      <c r="F4142" s="4"/>
      <c r="G4142" s="4"/>
      <c r="H4142" s="4">
        <v>89.854010000000002</v>
      </c>
      <c r="I4142" s="4"/>
      <c r="J4142" s="4">
        <f t="shared" si="134"/>
        <v>89.854010000000002</v>
      </c>
      <c r="K4142" s="4"/>
      <c r="L4142" s="4">
        <f t="array" ref="L4142">(IF(ISERROR(INDEX(Table34[Youth literacy rate (15-24)],MATCH(MAX(IF(Table34[Country]=B4142,Table34[Year],0)),IF(Table34[Country]=B4142,Table34[Year],"")))),"",INDEX(Table34[Youth literacy rate (15-24)],MATCH(MAX(IF(Table34[Country]=B4142,Table34[Year],0)),IF(Table34[Country]=B4142,Table34[Year],"")))*100))</f>
        <v>83.755179999999996</v>
      </c>
      <c r="M4142" s="4">
        <f t="shared" si="135"/>
        <v>89.854010000000002</v>
      </c>
    </row>
    <row r="4143" spans="1:13" ht="20.399999999999999" x14ac:dyDescent="0.25">
      <c r="A4143" s="2" t="s">
        <v>213</v>
      </c>
      <c r="B4143" s="2" t="s">
        <v>70</v>
      </c>
      <c r="C4143" s="3"/>
      <c r="D4143" s="3"/>
      <c r="E4143" s="3"/>
      <c r="F4143" s="3"/>
      <c r="G4143" s="3">
        <v>99.339690000000004</v>
      </c>
      <c r="H4143" s="3">
        <v>99.654129999999995</v>
      </c>
      <c r="I4143" s="3"/>
      <c r="J4143" s="3">
        <f t="shared" si="134"/>
        <v>99.654129999999995</v>
      </c>
      <c r="K4143" s="3"/>
      <c r="L4143" s="3" t="str">
        <f t="array" ref="L4143">(IF(ISBLANK(INDEX(Table34[Youth literacy rate (15-24)],MATCH(MAX(IF(Table34[Country]=B4143,Table34[Year],0)),IF(Table34[Country]=B4143,Table34[Year],"")))),"",INDEX(Table34[Youth literacy rate (15-24)],MATCH(MAX(IF(Table34[Country]=B4143,Table34[Year],0)),IF(Table34[Country]=B4143,Table34[Year],"")))*100))</f>
        <v/>
      </c>
      <c r="M4143" s="3">
        <f t="shared" si="135"/>
        <v>99.654129999999995</v>
      </c>
    </row>
    <row r="4144" spans="1:13" ht="20.399999999999999" x14ac:dyDescent="0.25">
      <c r="A4144" s="2" t="s">
        <v>213</v>
      </c>
      <c r="B4144" s="2" t="s">
        <v>71</v>
      </c>
      <c r="C4144" s="4"/>
      <c r="D4144" s="4"/>
      <c r="E4144" s="4"/>
      <c r="F4144" s="4"/>
      <c r="G4144" s="4"/>
      <c r="H4144" s="4"/>
      <c r="I4144" s="4"/>
      <c r="J4144" s="4" t="str">
        <f t="shared" si="134"/>
        <v/>
      </c>
      <c r="K4144" s="4"/>
      <c r="L4144" s="4" t="str">
        <f t="array" ref="L4144">(IF(ISERROR(INDEX(Table34[Youth literacy rate (15-24)],MATCH(MAX(IF(Table34[Country]=B4144,Table34[Year],0)),IF(Table34[Country]=B4144,Table34[Year],"")))),"",INDEX(Table34[Youth literacy rate (15-24)],MATCH(MAX(IF(Table34[Country]=B4144,Table34[Year],0)),IF(Table34[Country]=B4144,Table34[Year],"")))*100))</f>
        <v/>
      </c>
      <c r="M4144" s="4" t="str">
        <f t="shared" si="135"/>
        <v/>
      </c>
    </row>
    <row r="4145" spans="1:13" ht="20.399999999999999" x14ac:dyDescent="0.25">
      <c r="A4145" s="2" t="s">
        <v>213</v>
      </c>
      <c r="B4145" s="2" t="s">
        <v>72</v>
      </c>
      <c r="C4145" s="3"/>
      <c r="D4145" s="3"/>
      <c r="E4145" s="3">
        <v>91.942369999999997</v>
      </c>
      <c r="F4145" s="3">
        <v>89.77037</v>
      </c>
      <c r="G4145" s="3">
        <v>93.26925</v>
      </c>
      <c r="H4145" s="3">
        <v>90.999309999999994</v>
      </c>
      <c r="I4145" s="3"/>
      <c r="J4145" s="3">
        <f t="shared" si="134"/>
        <v>90.999309999999994</v>
      </c>
      <c r="K4145" s="3"/>
      <c r="L4145" s="3" t="str">
        <f t="array" ref="L4145">(IF(ISBLANK(INDEX(Table34[Youth literacy rate (15-24)],MATCH(MAX(IF(Table34[Country]=B4145,Table34[Year],0)),IF(Table34[Country]=B4145,Table34[Year],"")))),"",INDEX(Table34[Youth literacy rate (15-24)],MATCH(MAX(IF(Table34[Country]=B4145,Table34[Year],0)),IF(Table34[Country]=B4145,Table34[Year],"")))*100))</f>
        <v/>
      </c>
      <c r="M4145" s="3">
        <f t="shared" si="135"/>
        <v>90.999309999999994</v>
      </c>
    </row>
    <row r="4146" spans="1:13" ht="20.399999999999999" x14ac:dyDescent="0.25">
      <c r="A4146" s="2" t="s">
        <v>213</v>
      </c>
      <c r="B4146" s="2" t="s">
        <v>73</v>
      </c>
      <c r="C4146" s="4">
        <v>21.79673</v>
      </c>
      <c r="D4146" s="4"/>
      <c r="E4146" s="4"/>
      <c r="F4146" s="4"/>
      <c r="G4146" s="4"/>
      <c r="H4146" s="4">
        <v>47.506880000000002</v>
      </c>
      <c r="I4146" s="4"/>
      <c r="J4146" s="4">
        <f t="shared" si="134"/>
        <v>47.506880000000002</v>
      </c>
      <c r="K4146" s="4"/>
      <c r="L4146" s="4">
        <f t="array" ref="L4146">(IF(ISERROR(INDEX(Table34[Youth literacy rate (15-24)],MATCH(MAX(IF(Table34[Country]=B4146,Table34[Year],0)),IF(Table34[Country]=B4146,Table34[Year],"")))),"",INDEX(Table34[Youth literacy rate (15-24)],MATCH(MAX(IF(Table34[Country]=B4146,Table34[Year],0)),IF(Table34[Country]=B4146,Table34[Year],"")))*100))</f>
        <v>37.292740000000002</v>
      </c>
      <c r="M4146" s="4">
        <f t="shared" si="135"/>
        <v>47.506880000000002</v>
      </c>
    </row>
    <row r="4147" spans="1:13" ht="20.399999999999999" x14ac:dyDescent="0.25">
      <c r="A4147" s="2" t="s">
        <v>213</v>
      </c>
      <c r="B4147" s="2" t="s">
        <v>74</v>
      </c>
      <c r="C4147" s="3"/>
      <c r="D4147" s="3"/>
      <c r="E4147" s="3"/>
      <c r="F4147" s="3"/>
      <c r="G4147" s="3">
        <v>71.937330000000003</v>
      </c>
      <c r="H4147" s="3">
        <v>73.51182</v>
      </c>
      <c r="I4147" s="3"/>
      <c r="J4147" s="3">
        <f t="shared" si="134"/>
        <v>73.51182</v>
      </c>
      <c r="K4147" s="3"/>
      <c r="L4147" s="3" t="str">
        <f t="array" ref="L4147">(IF(ISERROR(INDEX(Table34[Youth literacy rate (15-24)],MATCH(MAX(IF(Table34[Country]=B4147,Table34[Year],0)),IF(Table34[Country]=B4147,Table34[Year],"")))),"",INDEX(Table34[Youth literacy rate (15-24)],MATCH(MAX(IF(Table34[Country]=B4147,Table34[Year],0)),IF(Table34[Country]=B4147,Table34[Year],"")))*100))</f>
        <v/>
      </c>
      <c r="M4147" s="3">
        <f t="shared" si="135"/>
        <v>73.51182</v>
      </c>
    </row>
    <row r="4148" spans="1:13" ht="20.399999999999999" x14ac:dyDescent="0.25">
      <c r="A4148" s="2" t="s">
        <v>213</v>
      </c>
      <c r="B4148" s="2" t="s">
        <v>75</v>
      </c>
      <c r="C4148" s="4"/>
      <c r="D4148" s="4"/>
      <c r="E4148" s="4"/>
      <c r="F4148" s="4"/>
      <c r="G4148" s="4"/>
      <c r="H4148" s="4">
        <v>94.734039999999993</v>
      </c>
      <c r="I4148" s="4"/>
      <c r="J4148" s="4">
        <f t="shared" si="134"/>
        <v>94.734039999999993</v>
      </c>
      <c r="K4148" s="4"/>
      <c r="L4148" s="4" t="str">
        <f t="array" ref="L4148">(IF(ISERROR(INDEX(Table34[Youth literacy rate (15-24)],MATCH(MAX(IF(Table34[Country]=B4148,Table34[Year],0)),IF(Table34[Country]=B4148,Table34[Year],"")))),"",INDEX(Table34[Youth literacy rate (15-24)],MATCH(MAX(IF(Table34[Country]=B4148,Table34[Year],0)),IF(Table34[Country]=B4148,Table34[Year],"")))*100))</f>
        <v/>
      </c>
      <c r="M4148" s="4">
        <f t="shared" si="135"/>
        <v>94.734039999999993</v>
      </c>
    </row>
    <row r="4149" spans="1:13" ht="20.399999999999999" x14ac:dyDescent="0.25">
      <c r="A4149" s="2" t="s">
        <v>213</v>
      </c>
      <c r="B4149" s="2" t="s">
        <v>76</v>
      </c>
      <c r="C4149" s="3"/>
      <c r="D4149" s="3"/>
      <c r="E4149" s="3"/>
      <c r="F4149" s="3"/>
      <c r="G4149" s="3"/>
      <c r="H4149" s="3">
        <v>81.570359999999994</v>
      </c>
      <c r="I4149" s="3"/>
      <c r="J4149" s="3">
        <f t="shared" si="134"/>
        <v>81.570359999999994</v>
      </c>
      <c r="K4149" s="3"/>
      <c r="L4149" s="3">
        <f t="array" ref="L4149">(IF(ISERROR(INDEX(Table34[Youth literacy rate (15-24)],MATCH(MAX(IF(Table34[Country]=B4149,Table34[Year],0)),IF(Table34[Country]=B4149,Table34[Year],"")))),"",INDEX(Table34[Youth literacy rate (15-24)],MATCH(MAX(IF(Table34[Country]=B4149,Table34[Year],0)),IF(Table34[Country]=B4149,Table34[Year],"")))*100))</f>
        <v>84.215620000000001</v>
      </c>
      <c r="M4149" s="3">
        <f t="shared" si="135"/>
        <v>81.570359999999994</v>
      </c>
    </row>
    <row r="4150" spans="1:13" ht="20.399999999999999" x14ac:dyDescent="0.25">
      <c r="A4150" s="2" t="s">
        <v>213</v>
      </c>
      <c r="B4150" s="2" t="s">
        <v>77</v>
      </c>
      <c r="C4150" s="4">
        <v>95.877499999999998</v>
      </c>
      <c r="D4150" s="4">
        <v>96.926109999999994</v>
      </c>
      <c r="E4150" s="4">
        <v>95.987210000000005</v>
      </c>
      <c r="F4150" s="4">
        <v>96.298559999999995</v>
      </c>
      <c r="G4150" s="4">
        <v>96.292259999999999</v>
      </c>
      <c r="H4150" s="4">
        <v>98.149609999999996</v>
      </c>
      <c r="I4150" s="4"/>
      <c r="J4150" s="4">
        <f t="shared" si="134"/>
        <v>98.149609999999996</v>
      </c>
      <c r="K4150" s="4"/>
      <c r="L4150" s="4">
        <f t="array" ref="L4150">(IF(ISERROR(INDEX(Table34[Youth literacy rate (15-24)],MATCH(MAX(IF(Table34[Country]=B4150,Table34[Year],0)),IF(Table34[Country]=B4150,Table34[Year],"")))),"",INDEX(Table34[Youth literacy rate (15-24)],MATCH(MAX(IF(Table34[Country]=B4150,Table34[Year],0)),IF(Table34[Country]=B4150,Table34[Year],"")))*100))</f>
        <v>98.325760000000002</v>
      </c>
      <c r="M4150" s="4">
        <f t="shared" si="135"/>
        <v>98.149609999999996</v>
      </c>
    </row>
    <row r="4151" spans="1:13" ht="20.399999999999999" x14ac:dyDescent="0.25">
      <c r="A4151" s="2" t="s">
        <v>213</v>
      </c>
      <c r="B4151" s="2" t="s">
        <v>78</v>
      </c>
      <c r="C4151" s="3"/>
      <c r="D4151" s="3"/>
      <c r="E4151" s="3"/>
      <c r="F4151" s="3"/>
      <c r="G4151" s="3">
        <v>99.006349999999998</v>
      </c>
      <c r="H4151" s="3">
        <v>99.445589999999996</v>
      </c>
      <c r="I4151" s="3"/>
      <c r="J4151" s="3">
        <f t="shared" si="134"/>
        <v>99.445589999999996</v>
      </c>
      <c r="K4151" s="3"/>
      <c r="L4151" s="3" t="str">
        <f t="array" ref="L4151">(IF(ISBLANK(INDEX(Table34[Youth literacy rate (15-24)],MATCH(MAX(IF(Table34[Country]=B4151,Table34[Year],0)),IF(Table34[Country]=B4151,Table34[Year],"")))),"",INDEX(Table34[Youth literacy rate (15-24)],MATCH(MAX(IF(Table34[Country]=B4151,Table34[Year],0)),IF(Table34[Country]=B4151,Table34[Year],"")))*100))</f>
        <v/>
      </c>
      <c r="M4151" s="3">
        <f t="shared" si="135"/>
        <v>99.445589999999996</v>
      </c>
    </row>
    <row r="4152" spans="1:13" ht="20.399999999999999" x14ac:dyDescent="0.25">
      <c r="A4152" s="2" t="s">
        <v>213</v>
      </c>
      <c r="B4152" s="2" t="s">
        <v>79</v>
      </c>
      <c r="C4152" s="4"/>
      <c r="D4152" s="4"/>
      <c r="E4152" s="4"/>
      <c r="F4152" s="4"/>
      <c r="G4152" s="4"/>
      <c r="H4152" s="4"/>
      <c r="I4152" s="4"/>
      <c r="J4152" s="4" t="str">
        <f t="shared" si="134"/>
        <v/>
      </c>
      <c r="K4152" s="4"/>
      <c r="L4152" s="4" t="str">
        <f t="array" ref="L4152">(IF(ISBLANK(INDEX(Table34[Youth literacy rate (15-24)],MATCH(MAX(IF(Table34[Country]=B4152,Table34[Year],0)),IF(Table34[Country]=B4152,Table34[Year],"")))),"",INDEX(Table34[Youth literacy rate (15-24)],MATCH(MAX(IF(Table34[Country]=B4152,Table34[Year],0)),IF(Table34[Country]=B4152,Table34[Year],"")))*100))</f>
        <v/>
      </c>
      <c r="M4152" s="4" t="str">
        <f t="shared" si="135"/>
        <v/>
      </c>
    </row>
    <row r="4153" spans="1:13" ht="20.399999999999999" x14ac:dyDescent="0.25">
      <c r="A4153" s="2" t="s">
        <v>213</v>
      </c>
      <c r="B4153" s="2" t="s">
        <v>80</v>
      </c>
      <c r="C4153" s="3"/>
      <c r="D4153" s="3">
        <v>81.849810000000005</v>
      </c>
      <c r="E4153" s="3"/>
      <c r="F4153" s="3"/>
      <c r="G4153" s="3"/>
      <c r="H4153" s="3">
        <v>87.256690000000006</v>
      </c>
      <c r="I4153" s="3"/>
      <c r="J4153" s="3">
        <f t="shared" si="134"/>
        <v>87.256690000000006</v>
      </c>
      <c r="K4153" s="3"/>
      <c r="L4153" s="3" t="str">
        <f t="array" ref="L4153">(IF(ISBLANK(INDEX(Table34[Youth literacy rate (15-24)],MATCH(MAX(IF(Table34[Country]=B4153,Table34[Year],0)),IF(Table34[Country]=B4153,Table34[Year],"")))),"",INDEX(Table34[Youth literacy rate (15-24)],MATCH(MAX(IF(Table34[Country]=B4153,Table34[Year],0)),IF(Table34[Country]=B4153,Table34[Year],"")))*100))</f>
        <v/>
      </c>
      <c r="M4153" s="3">
        <f t="shared" si="135"/>
        <v>87.256690000000006</v>
      </c>
    </row>
    <row r="4154" spans="1:13" ht="20.399999999999999" x14ac:dyDescent="0.25">
      <c r="A4154" s="2" t="s">
        <v>213</v>
      </c>
      <c r="B4154" s="2" t="s">
        <v>81</v>
      </c>
      <c r="C4154" s="4"/>
      <c r="D4154" s="4">
        <v>98.751800000000003</v>
      </c>
      <c r="E4154" s="4"/>
      <c r="F4154" s="4"/>
      <c r="G4154" s="4">
        <v>99.678830000000005</v>
      </c>
      <c r="H4154" s="4">
        <v>99.730199999999996</v>
      </c>
      <c r="I4154" s="4"/>
      <c r="J4154" s="4">
        <f t="shared" si="134"/>
        <v>99.730199999999996</v>
      </c>
      <c r="K4154" s="4"/>
      <c r="L4154" s="4">
        <f t="array" ref="L4154">(IF(ISERROR(INDEX(Table34[Youth literacy rate (15-24)],MATCH(MAX(IF(Table34[Country]=B4154,Table34[Year],0)),IF(Table34[Country]=B4154,Table34[Year],"")))),"",INDEX(Table34[Youth literacy rate (15-24)],MATCH(MAX(IF(Table34[Country]=B4154,Table34[Year],0)),IF(Table34[Country]=B4154,Table34[Year],"")))*100))</f>
        <v>98.54316</v>
      </c>
      <c r="M4154" s="4">
        <f t="shared" si="135"/>
        <v>99.730199999999996</v>
      </c>
    </row>
    <row r="4155" spans="1:13" ht="20.399999999999999" x14ac:dyDescent="0.25">
      <c r="A4155" s="2" t="s">
        <v>213</v>
      </c>
      <c r="B4155" s="2" t="s">
        <v>82</v>
      </c>
      <c r="C4155" s="3"/>
      <c r="D4155" s="3"/>
      <c r="E4155" s="3">
        <v>97.661789999999996</v>
      </c>
      <c r="F4155" s="3">
        <v>97.437979999999996</v>
      </c>
      <c r="G4155" s="3"/>
      <c r="H4155" s="3">
        <v>97.771280000000004</v>
      </c>
      <c r="I4155" s="3"/>
      <c r="J4155" s="3">
        <f t="shared" si="134"/>
        <v>97.771280000000004</v>
      </c>
      <c r="K4155" s="3"/>
      <c r="L4155" s="3" t="str">
        <f t="array" ref="L4155">(IF(ISERROR(INDEX(Table34[Youth literacy rate (15-24)],MATCH(MAX(IF(Table34[Country]=B4155,Table34[Year],0)),IF(Table34[Country]=B4155,Table34[Year],"")))),"",INDEX(Table34[Youth literacy rate (15-24)],MATCH(MAX(IF(Table34[Country]=B4155,Table34[Year],0)),IF(Table34[Country]=B4155,Table34[Year],"")))*100))</f>
        <v/>
      </c>
      <c r="M4155" s="3">
        <f t="shared" si="135"/>
        <v>97.771280000000004</v>
      </c>
    </row>
    <row r="4156" spans="1:13" ht="20.399999999999999" x14ac:dyDescent="0.25">
      <c r="A4156" s="2" t="s">
        <v>213</v>
      </c>
      <c r="B4156" s="2" t="s">
        <v>83</v>
      </c>
      <c r="C4156" s="4"/>
      <c r="D4156" s="4"/>
      <c r="E4156" s="4"/>
      <c r="F4156" s="4"/>
      <c r="G4156" s="4">
        <v>80.593530000000001</v>
      </c>
      <c r="H4156" s="4">
        <v>80.611890000000002</v>
      </c>
      <c r="I4156" s="4"/>
      <c r="J4156" s="4">
        <f t="shared" si="134"/>
        <v>80.611890000000002</v>
      </c>
      <c r="K4156" s="4"/>
      <c r="L4156" s="4">
        <f t="array" ref="L4156">(IF(ISERROR(INDEX(Table34[Youth literacy rate (15-24)],MATCH(MAX(IF(Table34[Country]=B4156,Table34[Year],0)),IF(Table34[Country]=B4156,Table34[Year],"")))),"",INDEX(Table34[Youth literacy rate (15-24)],MATCH(MAX(IF(Table34[Country]=B4156,Table34[Year],0)),IF(Table34[Country]=B4156,Table34[Year],"")))*100))</f>
        <v>71.943659999999994</v>
      </c>
      <c r="M4156" s="4">
        <f t="shared" si="135"/>
        <v>80.611890000000002</v>
      </c>
    </row>
    <row r="4157" spans="1:13" ht="20.399999999999999" x14ac:dyDescent="0.25">
      <c r="A4157" s="2" t="s">
        <v>213</v>
      </c>
      <c r="B4157" s="2" t="s">
        <v>84</v>
      </c>
      <c r="C4157" s="3"/>
      <c r="D4157" s="3"/>
      <c r="E4157" s="3"/>
      <c r="F4157" s="3"/>
      <c r="G4157" s="3"/>
      <c r="H4157" s="3"/>
      <c r="I4157" s="3"/>
      <c r="J4157" s="3" t="str">
        <f t="shared" si="134"/>
        <v/>
      </c>
      <c r="K4157" s="3"/>
      <c r="L4157" s="3" t="str">
        <f t="array" ref="L4157">(IF(ISERROR(INDEX(Table34[Youth literacy rate (15-24)],MATCH(MAX(IF(Table34[Country]=B4157,Table34[Year],0)),IF(Table34[Country]=B4157,Table34[Year],"")))),"",INDEX(Table34[Youth literacy rate (15-24)],MATCH(MAX(IF(Table34[Country]=B4157,Table34[Year],0)),IF(Table34[Country]=B4157,Table34[Year],"")))*100))</f>
        <v/>
      </c>
      <c r="M4157" s="3" t="str">
        <f t="shared" si="135"/>
        <v/>
      </c>
    </row>
    <row r="4158" spans="1:13" ht="20.399999999999999" x14ac:dyDescent="0.25">
      <c r="A4158" s="2" t="s">
        <v>213</v>
      </c>
      <c r="B4158" s="2" t="s">
        <v>85</v>
      </c>
      <c r="C4158" s="4"/>
      <c r="D4158" s="4"/>
      <c r="E4158" s="4"/>
      <c r="F4158" s="4"/>
      <c r="G4158" s="4"/>
      <c r="H4158" s="4"/>
      <c r="I4158" s="4"/>
      <c r="J4158" s="4" t="str">
        <f t="shared" si="134"/>
        <v/>
      </c>
      <c r="K4158" s="4"/>
      <c r="L4158" s="4" t="str">
        <f t="array" ref="L4158">(IF(ISBLANK(INDEX(Table34[Youth literacy rate (15-24)],MATCH(MAX(IF(Table34[Country]=B4158,Table34[Year],0)),IF(Table34[Country]=B4158,Table34[Year],"")))),"",INDEX(Table34[Youth literacy rate (15-24)],MATCH(MAX(IF(Table34[Country]=B4158,Table34[Year],0)),IF(Table34[Country]=B4158,Table34[Year],"")))*100))</f>
        <v/>
      </c>
      <c r="M4158" s="4" t="str">
        <f t="shared" si="135"/>
        <v/>
      </c>
    </row>
    <row r="4159" spans="1:13" ht="20.399999999999999" x14ac:dyDescent="0.25">
      <c r="A4159" s="2" t="s">
        <v>213</v>
      </c>
      <c r="B4159" s="2" t="s">
        <v>86</v>
      </c>
      <c r="C4159" s="3"/>
      <c r="D4159" s="3">
        <v>99.868700000000004</v>
      </c>
      <c r="E4159" s="3"/>
      <c r="F4159" s="3"/>
      <c r="G4159" s="3"/>
      <c r="H4159" s="3">
        <v>99.922849999999997</v>
      </c>
      <c r="I4159" s="3"/>
      <c r="J4159" s="3">
        <f t="shared" si="134"/>
        <v>99.922849999999997</v>
      </c>
      <c r="K4159" s="3"/>
      <c r="L4159" s="3" t="str">
        <f t="array" ref="L4159">(IF(ISBLANK(INDEX(Table34[Youth literacy rate (15-24)],MATCH(MAX(IF(Table34[Country]=B4159,Table34[Year],0)),IF(Table34[Country]=B4159,Table34[Year],"")))),"",INDEX(Table34[Youth literacy rate (15-24)],MATCH(MAX(IF(Table34[Country]=B4159,Table34[Year],0)),IF(Table34[Country]=B4159,Table34[Year],"")))*100))</f>
        <v/>
      </c>
      <c r="M4159" s="3">
        <f t="shared" si="135"/>
        <v>99.922849999999997</v>
      </c>
    </row>
    <row r="4160" spans="1:13" ht="20.399999999999999" x14ac:dyDescent="0.25">
      <c r="A4160" s="2" t="s">
        <v>213</v>
      </c>
      <c r="B4160" s="2" t="s">
        <v>87</v>
      </c>
      <c r="C4160" s="4"/>
      <c r="D4160" s="4"/>
      <c r="E4160" s="4"/>
      <c r="F4160" s="4"/>
      <c r="G4160" s="4">
        <v>98.754769999999994</v>
      </c>
      <c r="H4160" s="4">
        <v>98.837760000000003</v>
      </c>
      <c r="I4160" s="4"/>
      <c r="J4160" s="4">
        <f t="shared" si="134"/>
        <v>98.837760000000003</v>
      </c>
      <c r="K4160" s="4"/>
      <c r="L4160" s="4">
        <f t="array" ref="L4160">(IF(ISERROR(INDEX(Table34[Youth literacy rate (15-24)],MATCH(MAX(IF(Table34[Country]=B4160,Table34[Year],0)),IF(Table34[Country]=B4160,Table34[Year],"")))),"",INDEX(Table34[Youth literacy rate (15-24)],MATCH(MAX(IF(Table34[Country]=B4160,Table34[Year],0)),IF(Table34[Country]=B4160,Table34[Year],"")))*100))</f>
        <v>99.715630000000004</v>
      </c>
      <c r="M4160" s="4">
        <f t="shared" si="135"/>
        <v>98.837760000000003</v>
      </c>
    </row>
    <row r="4161" spans="1:13" ht="20.399999999999999" x14ac:dyDescent="0.25">
      <c r="A4161" s="2" t="s">
        <v>213</v>
      </c>
      <c r="B4161" s="2" t="s">
        <v>88</v>
      </c>
      <c r="C4161" s="3"/>
      <c r="D4161" s="3"/>
      <c r="E4161" s="3"/>
      <c r="F4161" s="3"/>
      <c r="G4161" s="3"/>
      <c r="H4161" s="3"/>
      <c r="I4161" s="3"/>
      <c r="J4161" s="3" t="str">
        <f t="shared" si="134"/>
        <v/>
      </c>
      <c r="K4161" s="3"/>
      <c r="L4161" s="3" t="str">
        <f t="array" ref="L4161">(IF(ISERROR(INDEX(Table34[Youth literacy rate (15-24)],MATCH(MAX(IF(Table34[Country]=B4161,Table34[Year],0)),IF(Table34[Country]=B4161,Table34[Year],"")))),"",INDEX(Table34[Youth literacy rate (15-24)],MATCH(MAX(IF(Table34[Country]=B4161,Table34[Year],0)),IF(Table34[Country]=B4161,Table34[Year],"")))*100))</f>
        <v/>
      </c>
      <c r="M4161" s="3" t="str">
        <f t="shared" si="135"/>
        <v/>
      </c>
    </row>
    <row r="4162" spans="1:13" ht="20.399999999999999" x14ac:dyDescent="0.25">
      <c r="A4162" s="2" t="s">
        <v>213</v>
      </c>
      <c r="B4162" s="2" t="s">
        <v>89</v>
      </c>
      <c r="C4162" s="4">
        <v>98.766350000000003</v>
      </c>
      <c r="D4162" s="4">
        <v>99.253219999999999</v>
      </c>
      <c r="E4162" s="4">
        <v>99.202730000000003</v>
      </c>
      <c r="F4162" s="4"/>
      <c r="G4162" s="4"/>
      <c r="H4162" s="4">
        <v>99.368399999999994</v>
      </c>
      <c r="I4162" s="4"/>
      <c r="J4162" s="4">
        <f t="shared" si="134"/>
        <v>99.368399999999994</v>
      </c>
      <c r="K4162" s="4"/>
      <c r="L4162" s="4">
        <f t="array" ref="L4162">(IF(ISERROR(INDEX(Table34[Youth literacy rate (15-24)],MATCH(MAX(IF(Table34[Country]=B4162,Table34[Year],0)),IF(Table34[Country]=B4162,Table34[Year],"")))),"",INDEX(Table34[Youth literacy rate (15-24)],MATCH(MAX(IF(Table34[Country]=B4162,Table34[Year],0)),IF(Table34[Country]=B4162,Table34[Year],"")))*100))</f>
        <v>100</v>
      </c>
      <c r="M4162" s="4">
        <f t="shared" si="135"/>
        <v>99.368399999999994</v>
      </c>
    </row>
    <row r="4163" spans="1:13" ht="20.399999999999999" x14ac:dyDescent="0.25">
      <c r="A4163" s="2" t="s">
        <v>213</v>
      </c>
      <c r="B4163" s="2" t="s">
        <v>90</v>
      </c>
      <c r="C4163" s="3"/>
      <c r="D4163" s="3"/>
      <c r="E4163" s="3"/>
      <c r="F4163" s="3"/>
      <c r="G4163" s="3"/>
      <c r="H4163" s="3">
        <v>99.870869999999996</v>
      </c>
      <c r="I4163" s="3"/>
      <c r="J4163" s="3">
        <f t="shared" si="134"/>
        <v>99.870869999999996</v>
      </c>
      <c r="K4163" s="3"/>
      <c r="L4163" s="3">
        <f t="array" ref="L4163">(IF(ISERROR(INDEX(Table34[Youth literacy rate (15-24)],MATCH(MAX(IF(Table34[Country]=B4163,Table34[Year],0)),IF(Table34[Country]=B4163,Table34[Year],"")))),"",INDEX(Table34[Youth literacy rate (15-24)],MATCH(MAX(IF(Table34[Country]=B4163,Table34[Year],0)),IF(Table34[Country]=B4163,Table34[Year],"")))*100))</f>
        <v>99.980599999999995</v>
      </c>
      <c r="M4163" s="3">
        <f t="shared" si="135"/>
        <v>99.870869999999996</v>
      </c>
    </row>
    <row r="4164" spans="1:13" ht="20.399999999999999" x14ac:dyDescent="0.25">
      <c r="A4164" s="2" t="s">
        <v>213</v>
      </c>
      <c r="B4164" s="2" t="s">
        <v>91</v>
      </c>
      <c r="C4164" s="4"/>
      <c r="D4164" s="4"/>
      <c r="E4164" s="4"/>
      <c r="F4164" s="4"/>
      <c r="G4164" s="4"/>
      <c r="H4164" s="4">
        <v>86.590249999999997</v>
      </c>
      <c r="I4164" s="4"/>
      <c r="J4164" s="4">
        <f t="shared" si="134"/>
        <v>86.590249999999997</v>
      </c>
      <c r="K4164" s="4"/>
      <c r="L4164" s="4" t="str">
        <f t="array" ref="L4164">(IF(ISBLANK(INDEX(Table34[Youth literacy rate (15-24)],MATCH(MAX(IF(Table34[Country]=B4164,Table34[Year],0)),IF(Table34[Country]=B4164,Table34[Year],"")))),"",INDEX(Table34[Youth literacy rate (15-24)],MATCH(MAX(IF(Table34[Country]=B4164,Table34[Year],0)),IF(Table34[Country]=B4164,Table34[Year],"")))*100))</f>
        <v/>
      </c>
      <c r="M4164" s="4">
        <f t="shared" si="135"/>
        <v>86.590249999999997</v>
      </c>
    </row>
    <row r="4165" spans="1:13" ht="20.399999999999999" x14ac:dyDescent="0.25">
      <c r="A4165" s="2" t="s">
        <v>213</v>
      </c>
      <c r="B4165" s="2" t="s">
        <v>92</v>
      </c>
      <c r="C4165" s="3"/>
      <c r="D4165" s="3"/>
      <c r="E4165" s="3"/>
      <c r="F4165" s="3"/>
      <c r="G4165" s="3"/>
      <c r="H4165" s="3"/>
      <c r="I4165" s="3"/>
      <c r="J4165" s="3" t="str">
        <f t="shared" si="134"/>
        <v/>
      </c>
      <c r="K4165" s="3"/>
      <c r="L4165" s="3" t="str">
        <f t="array" ref="L4165">(IF(ISERROR(INDEX(Table34[Youth literacy rate (15-24)],MATCH(MAX(IF(Table34[Country]=B4165,Table34[Year],0)),IF(Table34[Country]=B4165,Table34[Year],"")))),"",INDEX(Table34[Youth literacy rate (15-24)],MATCH(MAX(IF(Table34[Country]=B4165,Table34[Year],0)),IF(Table34[Country]=B4165,Table34[Year],"")))*100))</f>
        <v/>
      </c>
      <c r="M4165" s="3" t="str">
        <f t="shared" si="135"/>
        <v/>
      </c>
    </row>
    <row r="4166" spans="1:13" ht="20.399999999999999" x14ac:dyDescent="0.25">
      <c r="A4166" s="2" t="s">
        <v>213</v>
      </c>
      <c r="B4166" s="2" t="s">
        <v>93</v>
      </c>
      <c r="C4166" s="4"/>
      <c r="D4166" s="4"/>
      <c r="E4166" s="4">
        <v>98.835310000000007</v>
      </c>
      <c r="F4166" s="4">
        <v>99.040670000000006</v>
      </c>
      <c r="G4166" s="4"/>
      <c r="H4166" s="4">
        <v>99.390119999999996</v>
      </c>
      <c r="I4166" s="4"/>
      <c r="J4166" s="4">
        <f t="shared" si="134"/>
        <v>99.390119999999996</v>
      </c>
      <c r="K4166" s="4"/>
      <c r="L4166" s="4" t="str">
        <f t="array" ref="L4166">(IF(ISERROR(INDEX(Table34[Youth literacy rate (15-24)],MATCH(MAX(IF(Table34[Country]=B4166,Table34[Year],0)),IF(Table34[Country]=B4166,Table34[Year],"")))),"",INDEX(Table34[Youth literacy rate (15-24)],MATCH(MAX(IF(Table34[Country]=B4166,Table34[Year],0)),IF(Table34[Country]=B4166,Table34[Year],"")))*100))</f>
        <v/>
      </c>
      <c r="M4166" s="4">
        <f t="shared" si="135"/>
        <v>99.390119999999996</v>
      </c>
    </row>
    <row r="4167" spans="1:13" ht="20.399999999999999" x14ac:dyDescent="0.25">
      <c r="A4167" s="2" t="s">
        <v>213</v>
      </c>
      <c r="B4167" s="2" t="s">
        <v>94</v>
      </c>
      <c r="C4167" s="3"/>
      <c r="D4167" s="3"/>
      <c r="E4167" s="3"/>
      <c r="F4167" s="3"/>
      <c r="G4167" s="3"/>
      <c r="H4167" s="3">
        <v>99.8048</v>
      </c>
      <c r="I4167" s="3"/>
      <c r="J4167" s="3">
        <f t="shared" si="134"/>
        <v>99.8048</v>
      </c>
      <c r="K4167" s="3"/>
      <c r="L4167" s="3">
        <f t="array" ref="L4167">(IF(ISERROR(INDEX(Table34[Youth literacy rate (15-24)],MATCH(MAX(IF(Table34[Country]=B4167,Table34[Year],0)),IF(Table34[Country]=B4167,Table34[Year],"")))),"",INDEX(Table34[Youth literacy rate (15-24)],MATCH(MAX(IF(Table34[Country]=B4167,Table34[Year],0)),IF(Table34[Country]=B4167,Table34[Year],"")))*100))</f>
        <v>99.7898</v>
      </c>
      <c r="M4167" s="3">
        <f t="shared" si="135"/>
        <v>99.8048</v>
      </c>
    </row>
    <row r="4168" spans="1:13" ht="20.399999999999999" x14ac:dyDescent="0.25">
      <c r="A4168" s="2" t="s">
        <v>213</v>
      </c>
      <c r="B4168" s="2" t="s">
        <v>95</v>
      </c>
      <c r="C4168" s="4"/>
      <c r="D4168" s="4"/>
      <c r="E4168" s="4"/>
      <c r="F4168" s="4"/>
      <c r="G4168" s="4"/>
      <c r="H4168" s="4">
        <v>87.288319999999999</v>
      </c>
      <c r="I4168" s="4"/>
      <c r="J4168" s="4">
        <f t="shared" si="134"/>
        <v>87.288319999999999</v>
      </c>
      <c r="K4168" s="4"/>
      <c r="L4168" s="4">
        <f t="array" ref="L4168">(IF(ISERROR(INDEX(Table34[Youth literacy rate (15-24)],MATCH(MAX(IF(Table34[Country]=B4168,Table34[Year],0)),IF(Table34[Country]=B4168,Table34[Year],"")))),"",INDEX(Table34[Youth literacy rate (15-24)],MATCH(MAX(IF(Table34[Country]=B4168,Table34[Year],0)),IF(Table34[Country]=B4168,Table34[Year],"")))*100))</f>
        <v>73.350380000000001</v>
      </c>
      <c r="M4168" s="4">
        <f t="shared" si="135"/>
        <v>87.288319999999999</v>
      </c>
    </row>
    <row r="4169" spans="1:13" ht="20.399999999999999" x14ac:dyDescent="0.25">
      <c r="A4169" s="2" t="s">
        <v>213</v>
      </c>
      <c r="B4169" s="2" t="s">
        <v>96</v>
      </c>
      <c r="C4169" s="3"/>
      <c r="D4169" s="3">
        <v>99.870109999999997</v>
      </c>
      <c r="E4169" s="3"/>
      <c r="F4169" s="3"/>
      <c r="G4169" s="3"/>
      <c r="H4169" s="3">
        <v>99.865759999999995</v>
      </c>
      <c r="I4169" s="3"/>
      <c r="J4169" s="3">
        <f t="shared" si="134"/>
        <v>99.865759999999995</v>
      </c>
      <c r="K4169" s="3"/>
      <c r="L4169" s="3" t="str">
        <f t="array" ref="L4169">(IF(ISBLANK(INDEX(Table34[Youth literacy rate (15-24)],MATCH(MAX(IF(Table34[Country]=B4169,Table34[Year],0)),IF(Table34[Country]=B4169,Table34[Year],"")))),"",INDEX(Table34[Youth literacy rate (15-24)],MATCH(MAX(IF(Table34[Country]=B4169,Table34[Year],0)),IF(Table34[Country]=B4169,Table34[Year],"")))*100))</f>
        <v/>
      </c>
      <c r="M4169" s="3">
        <f t="shared" si="135"/>
        <v>99.865759999999995</v>
      </c>
    </row>
    <row r="4170" spans="1:13" ht="20.399999999999999" x14ac:dyDescent="0.25">
      <c r="A4170" s="2" t="s">
        <v>213</v>
      </c>
      <c r="B4170" s="2" t="s">
        <v>97</v>
      </c>
      <c r="C4170" s="4"/>
      <c r="D4170" s="4"/>
      <c r="E4170" s="4"/>
      <c r="F4170" s="4"/>
      <c r="G4170" s="4"/>
      <c r="H4170" s="4">
        <v>99.32208</v>
      </c>
      <c r="I4170" s="4"/>
      <c r="J4170" s="4">
        <f t="shared" si="134"/>
        <v>99.32208</v>
      </c>
      <c r="K4170" s="4"/>
      <c r="L4170" s="4" t="str">
        <f t="array" ref="L4170">(IF(ISERROR(INDEX(Table34[Youth literacy rate (15-24)],MATCH(MAX(IF(Table34[Country]=B4170,Table34[Year],0)),IF(Table34[Country]=B4170,Table34[Year],"")))),"",INDEX(Table34[Youth literacy rate (15-24)],MATCH(MAX(IF(Table34[Country]=B4170,Table34[Year],0)),IF(Table34[Country]=B4170,Table34[Year],"")))*100))</f>
        <v/>
      </c>
      <c r="M4170" s="4">
        <f t="shared" si="135"/>
        <v>99.32208</v>
      </c>
    </row>
    <row r="4171" spans="1:13" ht="20.399999999999999" x14ac:dyDescent="0.25">
      <c r="A4171" s="2" t="s">
        <v>213</v>
      </c>
      <c r="B4171" s="2" t="s">
        <v>98</v>
      </c>
      <c r="C4171" s="3"/>
      <c r="D4171" s="3"/>
      <c r="E4171" s="3"/>
      <c r="F4171" s="3"/>
      <c r="G4171" s="3"/>
      <c r="H4171" s="3">
        <v>93.404039999999995</v>
      </c>
      <c r="I4171" s="3"/>
      <c r="J4171" s="3">
        <f t="shared" si="134"/>
        <v>93.404039999999995</v>
      </c>
      <c r="K4171" s="3"/>
      <c r="L4171" s="3" t="str">
        <f t="array" ref="L4171">(IF(ISERROR(INDEX(Table34[Youth literacy rate (15-24)],MATCH(MAX(IF(Table34[Country]=B4171,Table34[Year],0)),IF(Table34[Country]=B4171,Table34[Year],"")))),"",INDEX(Table34[Youth literacy rate (15-24)],MATCH(MAX(IF(Table34[Country]=B4171,Table34[Year],0)),IF(Table34[Country]=B4171,Table34[Year],"")))*100))</f>
        <v/>
      </c>
      <c r="M4171" s="3">
        <f t="shared" si="135"/>
        <v>93.404039999999995</v>
      </c>
    </row>
    <row r="4172" spans="1:13" ht="20.399999999999999" x14ac:dyDescent="0.25">
      <c r="A4172" s="2" t="s">
        <v>213</v>
      </c>
      <c r="B4172" s="2" t="s">
        <v>99</v>
      </c>
      <c r="C4172" s="4"/>
      <c r="D4172" s="4"/>
      <c r="E4172" s="4"/>
      <c r="F4172" s="4"/>
      <c r="G4172" s="4"/>
      <c r="H4172" s="4">
        <v>43.967129999999997</v>
      </c>
      <c r="I4172" s="4"/>
      <c r="J4172" s="4">
        <f t="shared" si="134"/>
        <v>43.967129999999997</v>
      </c>
      <c r="K4172" s="4"/>
      <c r="L4172" s="4">
        <f t="array" ref="L4172">(IF(ISERROR(INDEX(Table34[Youth literacy rate (15-24)],MATCH(MAX(IF(Table34[Country]=B4172,Table34[Year],0)),IF(Table34[Country]=B4172,Table34[Year],"")))),"",INDEX(Table34[Youth literacy rate (15-24)],MATCH(MAX(IF(Table34[Country]=B4172,Table34[Year],0)),IF(Table34[Country]=B4172,Table34[Year],"")))*100))</f>
        <v>63.200130000000001</v>
      </c>
      <c r="M4172" s="4">
        <f t="shared" si="135"/>
        <v>43.967129999999997</v>
      </c>
    </row>
    <row r="4173" spans="1:13" ht="20.399999999999999" x14ac:dyDescent="0.25">
      <c r="A4173" s="2" t="s">
        <v>213</v>
      </c>
      <c r="B4173" s="2" t="s">
        <v>100</v>
      </c>
      <c r="C4173" s="3"/>
      <c r="D4173" s="3"/>
      <c r="E4173" s="3"/>
      <c r="F4173" s="3"/>
      <c r="G4173" s="3">
        <v>99.918729999999996</v>
      </c>
      <c r="H4173" s="3">
        <v>99.934060000000002</v>
      </c>
      <c r="I4173" s="3"/>
      <c r="J4173" s="3">
        <f t="shared" si="134"/>
        <v>99.934060000000002</v>
      </c>
      <c r="K4173" s="3"/>
      <c r="L4173" s="3" t="str">
        <f t="array" ref="L4173">(IF(ISERROR(INDEX(Table34[Youth literacy rate (15-24)],MATCH(MAX(IF(Table34[Country]=B4173,Table34[Year],0)),IF(Table34[Country]=B4173,Table34[Year],"")))),"",INDEX(Table34[Youth literacy rate (15-24)],MATCH(MAX(IF(Table34[Country]=B4173,Table34[Year],0)),IF(Table34[Country]=B4173,Table34[Year],"")))*100))</f>
        <v/>
      </c>
      <c r="M4173" s="3">
        <f t="shared" si="135"/>
        <v>99.934060000000002</v>
      </c>
    </row>
    <row r="4174" spans="1:13" ht="20.399999999999999" x14ac:dyDescent="0.25">
      <c r="A4174" s="2" t="s">
        <v>213</v>
      </c>
      <c r="B4174" s="2" t="s">
        <v>101</v>
      </c>
      <c r="C4174" s="4"/>
      <c r="D4174" s="4"/>
      <c r="E4174" s="4"/>
      <c r="F4174" s="4"/>
      <c r="G4174" s="4"/>
      <c r="H4174" s="4"/>
      <c r="I4174" s="4"/>
      <c r="J4174" s="4" t="str">
        <f t="shared" si="134"/>
        <v/>
      </c>
      <c r="K4174" s="4"/>
      <c r="L4174" s="4" t="str">
        <f t="array" ref="L4174">(IF(ISERROR(INDEX(Table34[Youth literacy rate (15-24)],MATCH(MAX(IF(Table34[Country]=B4174,Table34[Year],0)),IF(Table34[Country]=B4174,Table34[Year],"")))),"",INDEX(Table34[Youth literacy rate (15-24)],MATCH(MAX(IF(Table34[Country]=B4174,Table34[Year],0)),IF(Table34[Country]=B4174,Table34[Year],"")))*100))</f>
        <v/>
      </c>
      <c r="M4174" s="4" t="str">
        <f t="shared" si="135"/>
        <v/>
      </c>
    </row>
    <row r="4175" spans="1:13" ht="20.399999999999999" x14ac:dyDescent="0.25">
      <c r="A4175" s="2" t="s">
        <v>213</v>
      </c>
      <c r="B4175" s="2" t="s">
        <v>102</v>
      </c>
      <c r="C4175" s="3"/>
      <c r="D4175" s="3">
        <v>99.866619999999998</v>
      </c>
      <c r="E4175" s="3"/>
      <c r="F4175" s="3"/>
      <c r="G4175" s="3"/>
      <c r="H4175" s="3">
        <v>99.920019999999994</v>
      </c>
      <c r="I4175" s="3"/>
      <c r="J4175" s="3">
        <f t="shared" si="134"/>
        <v>99.920019999999994</v>
      </c>
      <c r="K4175" s="3"/>
      <c r="L4175" s="3" t="str">
        <f t="array" ref="L4175">(IF(ISBLANK(INDEX(Table34[Youth literacy rate (15-24)],MATCH(MAX(IF(Table34[Country]=B4175,Table34[Year],0)),IF(Table34[Country]=B4175,Table34[Year],"")))),"",INDEX(Table34[Youth literacy rate (15-24)],MATCH(MAX(IF(Table34[Country]=B4175,Table34[Year],0)),IF(Table34[Country]=B4175,Table34[Year],"")))*100))</f>
        <v/>
      </c>
      <c r="M4175" s="3">
        <f t="shared" si="135"/>
        <v>99.920019999999994</v>
      </c>
    </row>
    <row r="4176" spans="1:13" ht="20.399999999999999" x14ac:dyDescent="0.25">
      <c r="A4176" s="2" t="s">
        <v>213</v>
      </c>
      <c r="B4176" s="2" t="s">
        <v>103</v>
      </c>
      <c r="C4176" s="4"/>
      <c r="D4176" s="4"/>
      <c r="E4176" s="4"/>
      <c r="F4176" s="4"/>
      <c r="G4176" s="4"/>
      <c r="H4176" s="4"/>
      <c r="I4176" s="4"/>
      <c r="J4176" s="4" t="str">
        <f t="shared" ref="J4176:J4239" si="136">IFERROR(LOOKUP(2,1/(C4176:I4176&lt;&gt;""),C4176:I4176),"")</f>
        <v/>
      </c>
      <c r="K4176" s="4"/>
      <c r="L4176" s="4" t="str">
        <f t="array" ref="L4176">(IF(ISBLANK(INDEX(Table34[Youth literacy rate (15-24)],MATCH(MAX(IF(Table34[Country]=B4176,Table34[Year],0)),IF(Table34[Country]=B4176,Table34[Year],"")))),"",INDEX(Table34[Youth literacy rate (15-24)],MATCH(MAX(IF(Table34[Country]=B4176,Table34[Year],0)),IF(Table34[Country]=B4176,Table34[Year],"")))*100))</f>
        <v/>
      </c>
      <c r="M4176" s="4" t="str">
        <f t="shared" ref="M4176:M4239" si="137">IF(ISNUMBER(J4176),J4176,IF(ISNUMBER(K4176),K4176,IF(ISBLANK(L4176),"",L4176)))</f>
        <v/>
      </c>
    </row>
    <row r="4177" spans="1:13" ht="20.399999999999999" x14ac:dyDescent="0.25">
      <c r="A4177" s="2" t="s">
        <v>213</v>
      </c>
      <c r="B4177" s="2" t="s">
        <v>104</v>
      </c>
      <c r="C4177" s="3"/>
      <c r="D4177" s="3"/>
      <c r="E4177" s="3"/>
      <c r="F4177" s="3"/>
      <c r="G4177" s="3"/>
      <c r="H4177" s="3">
        <v>64.781700000000001</v>
      </c>
      <c r="I4177" s="3"/>
      <c r="J4177" s="3">
        <f t="shared" si="136"/>
        <v>64.781700000000001</v>
      </c>
      <c r="K4177" s="3"/>
      <c r="L4177" s="3" t="str">
        <f t="array" ref="L4177">(IF(ISERROR(INDEX(Table34[Youth literacy rate (15-24)],MATCH(MAX(IF(Table34[Country]=B4177,Table34[Year],0)),IF(Table34[Country]=B4177,Table34[Year],"")))),"",INDEX(Table34[Youth literacy rate (15-24)],MATCH(MAX(IF(Table34[Country]=B4177,Table34[Year],0)),IF(Table34[Country]=B4177,Table34[Year],"")))*100))</f>
        <v/>
      </c>
      <c r="M4177" s="3">
        <f t="shared" si="137"/>
        <v>64.781700000000001</v>
      </c>
    </row>
    <row r="4178" spans="1:13" ht="20.399999999999999" x14ac:dyDescent="0.25">
      <c r="A4178" s="2" t="s">
        <v>213</v>
      </c>
      <c r="B4178" s="2" t="s">
        <v>105</v>
      </c>
      <c r="C4178" s="4">
        <v>69.981740000000002</v>
      </c>
      <c r="D4178" s="4"/>
      <c r="E4178" s="4"/>
      <c r="F4178" s="4"/>
      <c r="G4178" s="4"/>
      <c r="H4178" s="4">
        <v>75.227069999999998</v>
      </c>
      <c r="I4178" s="4"/>
      <c r="J4178" s="4">
        <f t="shared" si="136"/>
        <v>75.227069999999998</v>
      </c>
      <c r="K4178" s="4"/>
      <c r="L4178" s="4">
        <f t="array" ref="L4178">(IF(ISERROR(INDEX(Table34[Youth literacy rate (15-24)],MATCH(MAX(IF(Table34[Country]=B4178,Table34[Year],0)),IF(Table34[Country]=B4178,Table34[Year],"")))),"",INDEX(Table34[Youth literacy rate (15-24)],MATCH(MAX(IF(Table34[Country]=B4178,Table34[Year],0)),IF(Table34[Country]=B4178,Table34[Year],"")))*100))</f>
        <v>75.753910000000005</v>
      </c>
      <c r="M4178" s="4">
        <f t="shared" si="137"/>
        <v>75.227069999999998</v>
      </c>
    </row>
    <row r="4179" spans="1:13" ht="20.399999999999999" x14ac:dyDescent="0.25">
      <c r="A4179" s="2" t="s">
        <v>213</v>
      </c>
      <c r="B4179" s="2" t="s">
        <v>106</v>
      </c>
      <c r="C4179" s="3">
        <v>98.458259999999996</v>
      </c>
      <c r="D4179" s="3"/>
      <c r="E4179" s="3"/>
      <c r="F4179" s="3"/>
      <c r="G4179" s="3"/>
      <c r="H4179" s="3">
        <v>98.497820000000004</v>
      </c>
      <c r="I4179" s="3"/>
      <c r="J4179" s="3">
        <f t="shared" si="136"/>
        <v>98.497820000000004</v>
      </c>
      <c r="K4179" s="3"/>
      <c r="L4179" s="3" t="str">
        <f t="array" ref="L4179">(IF(ISERROR(INDEX(Table34[Youth literacy rate (15-24)],MATCH(MAX(IF(Table34[Country]=B4179,Table34[Year],0)),IF(Table34[Country]=B4179,Table34[Year],"")))),"",INDEX(Table34[Youth literacy rate (15-24)],MATCH(MAX(IF(Table34[Country]=B4179,Table34[Year],0)),IF(Table34[Country]=B4179,Table34[Year],"")))*100))</f>
        <v/>
      </c>
      <c r="M4179" s="3">
        <f t="shared" si="137"/>
        <v>98.497820000000004</v>
      </c>
    </row>
    <row r="4180" spans="1:13" ht="20.399999999999999" x14ac:dyDescent="0.25">
      <c r="A4180" s="2" t="s">
        <v>213</v>
      </c>
      <c r="B4180" s="2" t="s">
        <v>107</v>
      </c>
      <c r="C4180" s="4"/>
      <c r="D4180" s="4"/>
      <c r="E4180" s="4"/>
      <c r="F4180" s="4"/>
      <c r="G4180" s="4"/>
      <c r="H4180" s="4">
        <v>99.511600000000001</v>
      </c>
      <c r="I4180" s="4"/>
      <c r="J4180" s="4">
        <f t="shared" si="136"/>
        <v>99.511600000000001</v>
      </c>
      <c r="K4180" s="4"/>
      <c r="L4180" s="4" t="str">
        <f t="array" ref="L4180">(IF(ISERROR(INDEX(Table34[Youth literacy rate (15-24)],MATCH(MAX(IF(Table34[Country]=B4180,Table34[Year],0)),IF(Table34[Country]=B4180,Table34[Year],"")))),"",INDEX(Table34[Youth literacy rate (15-24)],MATCH(MAX(IF(Table34[Country]=B4180,Table34[Year],0)),IF(Table34[Country]=B4180,Table34[Year],"")))*100))</f>
        <v/>
      </c>
      <c r="M4180" s="4">
        <f t="shared" si="137"/>
        <v>99.511600000000001</v>
      </c>
    </row>
    <row r="4181" spans="1:13" ht="20.399999999999999" x14ac:dyDescent="0.25">
      <c r="A4181" s="2" t="s">
        <v>213</v>
      </c>
      <c r="B4181" s="2" t="s">
        <v>108</v>
      </c>
      <c r="C4181" s="3">
        <v>33.945709999999998</v>
      </c>
      <c r="D4181" s="3">
        <v>39.008560000000003</v>
      </c>
      <c r="E4181" s="3"/>
      <c r="F4181" s="3"/>
      <c r="G4181" s="3"/>
      <c r="H4181" s="3">
        <v>39.207680000000003</v>
      </c>
      <c r="I4181" s="3"/>
      <c r="J4181" s="3">
        <f t="shared" si="136"/>
        <v>39.207680000000003</v>
      </c>
      <c r="K4181" s="3"/>
      <c r="L4181" s="3" t="str">
        <f t="array" ref="L4181">(IF(ISBLANK(INDEX(Table34[Youth literacy rate (15-24)],MATCH(MAX(IF(Table34[Country]=B4181,Table34[Year],0)),IF(Table34[Country]=B4181,Table34[Year],"")))),"",INDEX(Table34[Youth literacy rate (15-24)],MATCH(MAX(IF(Table34[Country]=B4181,Table34[Year],0)),IF(Table34[Country]=B4181,Table34[Year],"")))*100))</f>
        <v/>
      </c>
      <c r="M4181" s="3">
        <f t="shared" si="137"/>
        <v>39.207680000000003</v>
      </c>
    </row>
    <row r="4182" spans="1:13" ht="20.399999999999999" x14ac:dyDescent="0.25">
      <c r="A4182" s="2" t="s">
        <v>213</v>
      </c>
      <c r="B4182" s="2" t="s">
        <v>109</v>
      </c>
      <c r="C4182" s="4"/>
      <c r="D4182" s="4">
        <v>99.386570000000006</v>
      </c>
      <c r="E4182" s="4"/>
      <c r="F4182" s="4"/>
      <c r="G4182" s="4"/>
      <c r="H4182" s="4">
        <v>99.502369999999999</v>
      </c>
      <c r="I4182" s="4"/>
      <c r="J4182" s="4">
        <f t="shared" si="136"/>
        <v>99.502369999999999</v>
      </c>
      <c r="K4182" s="4"/>
      <c r="L4182" s="4" t="str">
        <f t="array" ref="L4182">(IF(ISBLANK(INDEX(Table34[Youth literacy rate (15-24)],MATCH(MAX(IF(Table34[Country]=B4182,Table34[Year],0)),IF(Table34[Country]=B4182,Table34[Year],"")))),"",INDEX(Table34[Youth literacy rate (15-24)],MATCH(MAX(IF(Table34[Country]=B4182,Table34[Year],0)),IF(Table34[Country]=B4182,Table34[Year],"")))*100))</f>
        <v/>
      </c>
      <c r="M4182" s="4">
        <f t="shared" si="137"/>
        <v>99.502369999999999</v>
      </c>
    </row>
    <row r="4183" spans="1:13" ht="20.399999999999999" x14ac:dyDescent="0.25">
      <c r="A4183" s="2" t="s">
        <v>213</v>
      </c>
      <c r="B4183" s="2" t="s">
        <v>110</v>
      </c>
      <c r="C4183" s="3"/>
      <c r="D4183" s="3">
        <v>98.756699999999995</v>
      </c>
      <c r="E4183" s="3"/>
      <c r="F4183" s="3"/>
      <c r="G4183" s="3"/>
      <c r="H4183" s="3">
        <v>98.756699999999995</v>
      </c>
      <c r="I4183" s="3"/>
      <c r="J4183" s="3">
        <f t="shared" si="136"/>
        <v>98.756699999999995</v>
      </c>
      <c r="K4183" s="3"/>
      <c r="L4183" s="3" t="str">
        <f t="array" ref="L4183">(IF(ISERROR(INDEX(Table34[Youth literacy rate (15-24)],MATCH(MAX(IF(Table34[Country]=B4183,Table34[Year],0)),IF(Table34[Country]=B4183,Table34[Year],"")))),"",INDEX(Table34[Youth literacy rate (15-24)],MATCH(MAX(IF(Table34[Country]=B4183,Table34[Year],0)),IF(Table34[Country]=B4183,Table34[Year],"")))*100))</f>
        <v/>
      </c>
      <c r="M4183" s="3">
        <f t="shared" si="137"/>
        <v>98.756699999999995</v>
      </c>
    </row>
    <row r="4184" spans="1:13" ht="20.399999999999999" x14ac:dyDescent="0.25">
      <c r="A4184" s="2" t="s">
        <v>213</v>
      </c>
      <c r="B4184" s="2" t="s">
        <v>111</v>
      </c>
      <c r="C4184" s="4"/>
      <c r="D4184" s="4"/>
      <c r="E4184" s="4"/>
      <c r="F4184" s="4"/>
      <c r="G4184" s="4"/>
      <c r="H4184" s="4">
        <v>54.99924</v>
      </c>
      <c r="I4184" s="4"/>
      <c r="J4184" s="4">
        <f t="shared" si="136"/>
        <v>54.99924</v>
      </c>
      <c r="K4184" s="4"/>
      <c r="L4184" s="4">
        <f t="array" ref="L4184">(IF(ISERROR(INDEX(Table34[Youth literacy rate (15-24)],MATCH(MAX(IF(Table34[Country]=B4184,Table34[Year],0)),IF(Table34[Country]=B4184,Table34[Year],"")))),"",INDEX(Table34[Youth literacy rate (15-24)],MATCH(MAX(IF(Table34[Country]=B4184,Table34[Year],0)),IF(Table34[Country]=B4184,Table34[Year],"")))*100))</f>
        <v>57.586030000000001</v>
      </c>
      <c r="M4184" s="4">
        <f t="shared" si="137"/>
        <v>54.99924</v>
      </c>
    </row>
    <row r="4185" spans="1:13" ht="20.399999999999999" x14ac:dyDescent="0.25">
      <c r="A4185" s="2" t="s">
        <v>213</v>
      </c>
      <c r="B4185" s="2" t="s">
        <v>112</v>
      </c>
      <c r="C4185" s="3"/>
      <c r="D4185" s="3">
        <v>98.575919999999996</v>
      </c>
      <c r="E4185" s="3"/>
      <c r="F4185" s="3"/>
      <c r="G4185" s="3"/>
      <c r="H4185" s="3">
        <v>99.085160000000002</v>
      </c>
      <c r="I4185" s="3"/>
      <c r="J4185" s="3">
        <f t="shared" si="136"/>
        <v>99.085160000000002</v>
      </c>
      <c r="K4185" s="3"/>
      <c r="L4185" s="3" t="str">
        <f t="array" ref="L4185">(IF(ISERROR(INDEX(Table34[Youth literacy rate (15-24)],MATCH(MAX(IF(Table34[Country]=B4185,Table34[Year],0)),IF(Table34[Country]=B4185,Table34[Year],"")))),"",INDEX(Table34[Youth literacy rate (15-24)],MATCH(MAX(IF(Table34[Country]=B4185,Table34[Year],0)),IF(Table34[Country]=B4185,Table34[Year],"")))*100))</f>
        <v/>
      </c>
      <c r="M4185" s="3">
        <f t="shared" si="137"/>
        <v>99.085160000000002</v>
      </c>
    </row>
    <row r="4186" spans="1:13" ht="20.399999999999999" x14ac:dyDescent="0.25">
      <c r="A4186" s="2" t="s">
        <v>213</v>
      </c>
      <c r="B4186" s="2" t="s">
        <v>113</v>
      </c>
      <c r="C4186" s="4">
        <v>98.492130000000003</v>
      </c>
      <c r="D4186" s="4">
        <v>98.506659999999997</v>
      </c>
      <c r="E4186" s="4">
        <v>99.029570000000007</v>
      </c>
      <c r="F4186" s="4">
        <v>98.601910000000004</v>
      </c>
      <c r="G4186" s="4">
        <v>99.079459999999997</v>
      </c>
      <c r="H4186" s="4">
        <v>98.812150000000003</v>
      </c>
      <c r="I4186" s="4"/>
      <c r="J4186" s="4">
        <f t="shared" si="136"/>
        <v>98.812150000000003</v>
      </c>
      <c r="K4186" s="4"/>
      <c r="L4186" s="4" t="str">
        <f t="array" ref="L4186">(IF(ISBLANK(INDEX(Table34[Youth literacy rate (15-24)],MATCH(MAX(IF(Table34[Country]=B4186,Table34[Year],0)),IF(Table34[Country]=B4186,Table34[Year],"")))),"",INDEX(Table34[Youth literacy rate (15-24)],MATCH(MAX(IF(Table34[Country]=B4186,Table34[Year],0)),IF(Table34[Country]=B4186,Table34[Year],"")))*100))</f>
        <v/>
      </c>
      <c r="M4186" s="4">
        <f t="shared" si="137"/>
        <v>98.812150000000003</v>
      </c>
    </row>
    <row r="4187" spans="1:13" ht="20.399999999999999" x14ac:dyDescent="0.25">
      <c r="A4187" s="2" t="s">
        <v>213</v>
      </c>
      <c r="B4187" s="2" t="s">
        <v>114</v>
      </c>
      <c r="C4187" s="3"/>
      <c r="D4187" s="3"/>
      <c r="E4187" s="3"/>
      <c r="F4187" s="3"/>
      <c r="G4187" s="3"/>
      <c r="H4187" s="3"/>
      <c r="I4187" s="3"/>
      <c r="J4187" s="3" t="str">
        <f t="shared" si="136"/>
        <v/>
      </c>
      <c r="K4187" s="3"/>
      <c r="L4187" s="3" t="str">
        <f t="array" ref="L4187">(IF(ISERROR(INDEX(Table34[Youth literacy rate (15-24)],MATCH(MAX(IF(Table34[Country]=B4187,Table34[Year],0)),IF(Table34[Country]=B4187,Table34[Year],"")))),"",INDEX(Table34[Youth literacy rate (15-24)],MATCH(MAX(IF(Table34[Country]=B4187,Table34[Year],0)),IF(Table34[Country]=B4187,Table34[Year],"")))*100))</f>
        <v/>
      </c>
      <c r="M4187" s="3" t="str">
        <f t="shared" si="137"/>
        <v/>
      </c>
    </row>
    <row r="4188" spans="1:13" ht="20.399999999999999" x14ac:dyDescent="0.25">
      <c r="A4188" s="2" t="s">
        <v>213</v>
      </c>
      <c r="B4188" s="2" t="s">
        <v>115</v>
      </c>
      <c r="C4188" s="4"/>
      <c r="D4188" s="4"/>
      <c r="E4188" s="4"/>
      <c r="F4188" s="4"/>
      <c r="G4188" s="4"/>
      <c r="H4188" s="4"/>
      <c r="I4188" s="4"/>
      <c r="J4188" s="4" t="str">
        <f t="shared" si="136"/>
        <v/>
      </c>
      <c r="K4188" s="4"/>
      <c r="L4188" s="4" t="str">
        <f t="array" ref="L4188">(IF(ISERROR(INDEX(Table34[Youth literacy rate (15-24)],MATCH(MAX(IF(Table34[Country]=B4188,Table34[Year],0)),IF(Table34[Country]=B4188,Table34[Year],"")))),"",INDEX(Table34[Youth literacy rate (15-24)],MATCH(MAX(IF(Table34[Country]=B4188,Table34[Year],0)),IF(Table34[Country]=B4188,Table34[Year],"")))*100))</f>
        <v/>
      </c>
      <c r="M4188" s="4" t="str">
        <f t="shared" si="137"/>
        <v/>
      </c>
    </row>
    <row r="4189" spans="1:13" ht="20.399999999999999" x14ac:dyDescent="0.25">
      <c r="A4189" s="2" t="s">
        <v>213</v>
      </c>
      <c r="B4189" s="2" t="s">
        <v>116</v>
      </c>
      <c r="C4189" s="3">
        <v>98.908739999999995</v>
      </c>
      <c r="D4189" s="3"/>
      <c r="E4189" s="3"/>
      <c r="F4189" s="3"/>
      <c r="G4189" s="3"/>
      <c r="H4189" s="3">
        <v>98.979860000000002</v>
      </c>
      <c r="I4189" s="3"/>
      <c r="J4189" s="3">
        <f t="shared" si="136"/>
        <v>98.979860000000002</v>
      </c>
      <c r="K4189" s="3"/>
      <c r="L4189" s="3">
        <f t="array" ref="L4189">(IF(ISERROR(INDEX(Table34[Youth literacy rate (15-24)],MATCH(MAX(IF(Table34[Country]=B4189,Table34[Year],0)),IF(Table34[Country]=B4189,Table34[Year],"")))),"",INDEX(Table34[Youth literacy rate (15-24)],MATCH(MAX(IF(Table34[Country]=B4189,Table34[Year],0)),IF(Table34[Country]=B4189,Table34[Year],"")))*100))</f>
        <v>99.442090000000007</v>
      </c>
      <c r="M4189" s="3">
        <f t="shared" si="137"/>
        <v>98.979860000000002</v>
      </c>
    </row>
    <row r="4190" spans="1:13" ht="20.399999999999999" x14ac:dyDescent="0.25">
      <c r="A4190" s="2" t="s">
        <v>213</v>
      </c>
      <c r="B4190" s="2" t="s">
        <v>117</v>
      </c>
      <c r="C4190" s="4"/>
      <c r="D4190" s="4">
        <v>99.052610000000001</v>
      </c>
      <c r="E4190" s="4"/>
      <c r="F4190" s="4"/>
      <c r="G4190" s="4"/>
      <c r="H4190" s="4">
        <v>99.008430000000004</v>
      </c>
      <c r="I4190" s="4"/>
      <c r="J4190" s="4">
        <f t="shared" si="136"/>
        <v>99.008430000000004</v>
      </c>
      <c r="K4190" s="4"/>
      <c r="L4190" s="4">
        <f t="array" ref="L4190">(IF(ISERROR(INDEX(Table34[Youth literacy rate (15-24)],MATCH(MAX(IF(Table34[Country]=B4190,Table34[Year],0)),IF(Table34[Country]=B4190,Table34[Year],"")))),"",INDEX(Table34[Youth literacy rate (15-24)],MATCH(MAX(IF(Table34[Country]=B4190,Table34[Year],0)),IF(Table34[Country]=B4190,Table34[Year],"")))*100))</f>
        <v>99.76352</v>
      </c>
      <c r="M4190" s="4">
        <f t="shared" si="137"/>
        <v>99.008430000000004</v>
      </c>
    </row>
    <row r="4191" spans="1:13" ht="20.399999999999999" x14ac:dyDescent="0.25">
      <c r="A4191" s="2" t="s">
        <v>213</v>
      </c>
      <c r="B4191" s="2" t="s">
        <v>118</v>
      </c>
      <c r="C4191" s="3"/>
      <c r="D4191" s="3">
        <v>74.034289999999999</v>
      </c>
      <c r="E4191" s="3"/>
      <c r="F4191" s="3"/>
      <c r="G4191" s="3"/>
      <c r="H4191" s="3">
        <v>93.475149999999999</v>
      </c>
      <c r="I4191" s="3"/>
      <c r="J4191" s="3">
        <f t="shared" si="136"/>
        <v>93.475149999999999</v>
      </c>
      <c r="K4191" s="3"/>
      <c r="L4191" s="3" t="str">
        <f t="array" ref="L4191">(IF(ISERROR(INDEX(Table34[Youth literacy rate (15-24)],MATCH(MAX(IF(Table34[Country]=B4191,Table34[Year],0)),IF(Table34[Country]=B4191,Table34[Year],"")))),"",INDEX(Table34[Youth literacy rate (15-24)],MATCH(MAX(IF(Table34[Country]=B4191,Table34[Year],0)),IF(Table34[Country]=B4191,Table34[Year],"")))*100))</f>
        <v/>
      </c>
      <c r="M4191" s="3">
        <f t="shared" si="137"/>
        <v>93.475149999999999</v>
      </c>
    </row>
    <row r="4192" spans="1:13" ht="20.399999999999999" x14ac:dyDescent="0.25">
      <c r="A4192" s="2" t="s">
        <v>213</v>
      </c>
      <c r="B4192" s="2" t="s">
        <v>119</v>
      </c>
      <c r="C4192" s="4"/>
      <c r="D4192" s="4"/>
      <c r="E4192" s="4"/>
      <c r="F4192" s="4"/>
      <c r="G4192" s="4"/>
      <c r="H4192" s="4">
        <v>69.80744</v>
      </c>
      <c r="I4192" s="4"/>
      <c r="J4192" s="4">
        <f t="shared" si="136"/>
        <v>69.80744</v>
      </c>
      <c r="K4192" s="4"/>
      <c r="L4192" s="4" t="str">
        <f t="array" ref="L4192">(IF(ISBLANK(INDEX(Table34[Youth literacy rate (15-24)],MATCH(MAX(IF(Table34[Country]=B4192,Table34[Year],0)),IF(Table34[Country]=B4192,Table34[Year],"")))),"",INDEX(Table34[Youth literacy rate (15-24)],MATCH(MAX(IF(Table34[Country]=B4192,Table34[Year],0)),IF(Table34[Country]=B4192,Table34[Year],"")))*100))</f>
        <v/>
      </c>
      <c r="M4192" s="4">
        <f t="shared" si="137"/>
        <v>69.80744</v>
      </c>
    </row>
    <row r="4193" spans="1:13" ht="20.399999999999999" x14ac:dyDescent="0.25">
      <c r="A4193" s="2" t="s">
        <v>213</v>
      </c>
      <c r="B4193" s="2" t="s">
        <v>120</v>
      </c>
      <c r="C4193" s="3"/>
      <c r="D4193" s="3"/>
      <c r="E4193" s="3"/>
      <c r="F4193" s="3"/>
      <c r="G4193" s="3">
        <v>96.176810000000003</v>
      </c>
      <c r="H4193" s="3">
        <v>96.324960000000004</v>
      </c>
      <c r="I4193" s="3"/>
      <c r="J4193" s="3">
        <f t="shared" si="136"/>
        <v>96.324960000000004</v>
      </c>
      <c r="K4193" s="3"/>
      <c r="L4193" s="3" t="str">
        <f t="array" ref="L4193">(IF(ISERROR(INDEX(Table34[Youth literacy rate (15-24)],MATCH(MAX(IF(Table34[Country]=B4193,Table34[Year],0)),IF(Table34[Country]=B4193,Table34[Year],"")))),"",INDEX(Table34[Youth literacy rate (15-24)],MATCH(MAX(IF(Table34[Country]=B4193,Table34[Year],0)),IF(Table34[Country]=B4193,Table34[Year],"")))*100))</f>
        <v/>
      </c>
      <c r="M4193" s="3">
        <f t="shared" si="137"/>
        <v>96.324960000000004</v>
      </c>
    </row>
    <row r="4194" spans="1:13" ht="20.399999999999999" x14ac:dyDescent="0.25">
      <c r="A4194" s="2" t="s">
        <v>213</v>
      </c>
      <c r="B4194" s="2" t="s">
        <v>121</v>
      </c>
      <c r="C4194" s="4"/>
      <c r="D4194" s="4">
        <v>95.346320000000006</v>
      </c>
      <c r="E4194" s="4"/>
      <c r="F4194" s="4"/>
      <c r="G4194" s="4"/>
      <c r="H4194" s="4">
        <v>95.888099999999994</v>
      </c>
      <c r="I4194" s="4"/>
      <c r="J4194" s="4">
        <f t="shared" si="136"/>
        <v>95.888099999999994</v>
      </c>
      <c r="K4194" s="4"/>
      <c r="L4194" s="4">
        <f t="array" ref="L4194">(IF(ISERROR(INDEX(Table34[Youth literacy rate (15-24)],MATCH(MAX(IF(Table34[Country]=B4194,Table34[Year],0)),IF(Table34[Country]=B4194,Table34[Year],"")))),"",INDEX(Table34[Youth literacy rate (15-24)],MATCH(MAX(IF(Table34[Country]=B4194,Table34[Year],0)),IF(Table34[Country]=B4194,Table34[Year],"")))*100))</f>
        <v>96.095019999999991</v>
      </c>
      <c r="M4194" s="4">
        <f t="shared" si="137"/>
        <v>95.888099999999994</v>
      </c>
    </row>
    <row r="4195" spans="1:13" ht="20.399999999999999" x14ac:dyDescent="0.25">
      <c r="A4195" s="2" t="s">
        <v>213</v>
      </c>
      <c r="B4195" s="2" t="s">
        <v>122</v>
      </c>
      <c r="C4195" s="3"/>
      <c r="D4195" s="3"/>
      <c r="E4195" s="3"/>
      <c r="F4195" s="3"/>
      <c r="G4195" s="3"/>
      <c r="H4195" s="3"/>
      <c r="I4195" s="3"/>
      <c r="J4195" s="3" t="str">
        <f t="shared" si="136"/>
        <v/>
      </c>
      <c r="K4195" s="3"/>
      <c r="L4195" s="3" t="str">
        <f t="array" ref="L4195">(IF(ISERROR(INDEX(Table34[Youth literacy rate (15-24)],MATCH(MAX(IF(Table34[Country]=B4195,Table34[Year],0)),IF(Table34[Country]=B4195,Table34[Year],"")))),"",INDEX(Table34[Youth literacy rate (15-24)],MATCH(MAX(IF(Table34[Country]=B4195,Table34[Year],0)),IF(Table34[Country]=B4195,Table34[Year],"")))*100))</f>
        <v/>
      </c>
      <c r="M4195" s="3" t="str">
        <f t="shared" si="137"/>
        <v/>
      </c>
    </row>
    <row r="4196" spans="1:13" ht="20.399999999999999" x14ac:dyDescent="0.25">
      <c r="A4196" s="2" t="s">
        <v>213</v>
      </c>
      <c r="B4196" s="2" t="s">
        <v>123</v>
      </c>
      <c r="C4196" s="4"/>
      <c r="D4196" s="4">
        <v>80.206829999999997</v>
      </c>
      <c r="E4196" s="4"/>
      <c r="F4196" s="4"/>
      <c r="G4196" s="4"/>
      <c r="H4196" s="4">
        <v>87.410970000000006</v>
      </c>
      <c r="I4196" s="4"/>
      <c r="J4196" s="4">
        <f t="shared" si="136"/>
        <v>87.410970000000006</v>
      </c>
      <c r="K4196" s="4"/>
      <c r="L4196" s="4">
        <f t="array" ref="L4196">(IF(ISERROR(INDEX(Table34[Youth literacy rate (15-24)],MATCH(MAX(IF(Table34[Country]=B4196,Table34[Year],0)),IF(Table34[Country]=B4196,Table34[Year],"")))),"",INDEX(Table34[Youth literacy rate (15-24)],MATCH(MAX(IF(Table34[Country]=B4196,Table34[Year],0)),IF(Table34[Country]=B4196,Table34[Year],"")))*100))</f>
        <v>87.334119999999999</v>
      </c>
      <c r="M4196" s="4">
        <f t="shared" si="137"/>
        <v>87.410970000000006</v>
      </c>
    </row>
    <row r="4197" spans="1:13" ht="20.399999999999999" x14ac:dyDescent="0.25">
      <c r="A4197" s="2" t="s">
        <v>213</v>
      </c>
      <c r="B4197" s="2" t="s">
        <v>124</v>
      </c>
      <c r="C4197" s="3"/>
      <c r="D4197" s="3"/>
      <c r="E4197" s="3"/>
      <c r="F4197" s="3"/>
      <c r="G4197" s="3"/>
      <c r="H4197" s="3"/>
      <c r="I4197" s="3"/>
      <c r="J4197" s="3" t="str">
        <f t="shared" si="136"/>
        <v/>
      </c>
      <c r="K4197" s="3"/>
      <c r="L4197" s="3" t="str">
        <f t="array" ref="L4197">(IF(ISBLANK(INDEX(Table34[Youth literacy rate (15-24)],MATCH(MAX(IF(Table34[Country]=B4197,Table34[Year],0)),IF(Table34[Country]=B4197,Table34[Year],"")))),"",INDEX(Table34[Youth literacy rate (15-24)],MATCH(MAX(IF(Table34[Country]=B4197,Table34[Year],0)),IF(Table34[Country]=B4197,Table34[Year],"")))*100))</f>
        <v/>
      </c>
      <c r="M4197" s="3" t="str">
        <f t="shared" si="137"/>
        <v/>
      </c>
    </row>
    <row r="4198" spans="1:13" ht="20.399999999999999" x14ac:dyDescent="0.25">
      <c r="A4198" s="2" t="s">
        <v>213</v>
      </c>
      <c r="B4198" s="2" t="s">
        <v>125</v>
      </c>
      <c r="C4198" s="4"/>
      <c r="D4198" s="4"/>
      <c r="E4198" s="4"/>
      <c r="F4198" s="4"/>
      <c r="G4198" s="4"/>
      <c r="H4198" s="4"/>
      <c r="I4198" s="4"/>
      <c r="J4198" s="4" t="str">
        <f t="shared" si="136"/>
        <v/>
      </c>
      <c r="K4198" s="4"/>
      <c r="L4198" s="4" t="str">
        <f t="array" ref="L4198">(IF(ISERROR(INDEX(Table34[Youth literacy rate (15-24)],MATCH(MAX(IF(Table34[Country]=B4198,Table34[Year],0)),IF(Table34[Country]=B4198,Table34[Year],"")))),"",INDEX(Table34[Youth literacy rate (15-24)],MATCH(MAX(IF(Table34[Country]=B4198,Table34[Year],0)),IF(Table34[Country]=B4198,Table34[Year],"")))*100))</f>
        <v/>
      </c>
      <c r="M4198" s="4" t="str">
        <f t="shared" si="137"/>
        <v/>
      </c>
    </row>
    <row r="4199" spans="1:13" ht="20.399999999999999" x14ac:dyDescent="0.25">
      <c r="A4199" s="2" t="s">
        <v>213</v>
      </c>
      <c r="B4199" s="2" t="s">
        <v>126</v>
      </c>
      <c r="C4199" s="3"/>
      <c r="D4199" s="3"/>
      <c r="E4199" s="3"/>
      <c r="F4199" s="3"/>
      <c r="G4199" s="3"/>
      <c r="H4199" s="3">
        <v>93.605419999999995</v>
      </c>
      <c r="I4199" s="3"/>
      <c r="J4199" s="3">
        <f t="shared" si="136"/>
        <v>93.605419999999995</v>
      </c>
      <c r="K4199" s="3"/>
      <c r="L4199" s="3" t="str">
        <f t="array" ref="L4199">(IF(ISERROR(INDEX(Table34[Youth literacy rate (15-24)],MATCH(MAX(IF(Table34[Country]=B4199,Table34[Year],0)),IF(Table34[Country]=B4199,Table34[Year],"")))),"",INDEX(Table34[Youth literacy rate (15-24)],MATCH(MAX(IF(Table34[Country]=B4199,Table34[Year],0)),IF(Table34[Country]=B4199,Table34[Year],"")))*100))</f>
        <v/>
      </c>
      <c r="M4199" s="3">
        <f t="shared" si="137"/>
        <v>93.605419999999995</v>
      </c>
    </row>
    <row r="4200" spans="1:13" ht="20.399999999999999" x14ac:dyDescent="0.25">
      <c r="A4200" s="2" t="s">
        <v>213</v>
      </c>
      <c r="B4200" s="2" t="s">
        <v>127</v>
      </c>
      <c r="C4200" s="4"/>
      <c r="D4200" s="4"/>
      <c r="E4200" s="4">
        <v>15.05777</v>
      </c>
      <c r="F4200" s="4"/>
      <c r="G4200" s="4"/>
      <c r="H4200" s="4">
        <v>17.147179999999999</v>
      </c>
      <c r="I4200" s="4"/>
      <c r="J4200" s="4">
        <f t="shared" si="136"/>
        <v>17.147179999999999</v>
      </c>
      <c r="K4200" s="4"/>
      <c r="L4200" s="4">
        <f t="array" ref="L4200">(IF(ISERROR(INDEX(Table34[Youth literacy rate (15-24)],MATCH(MAX(IF(Table34[Country]=B4200,Table34[Year],0)),IF(Table34[Country]=B4200,Table34[Year],"")))),"",INDEX(Table34[Youth literacy rate (15-24)],MATCH(MAX(IF(Table34[Country]=B4200,Table34[Year],0)),IF(Table34[Country]=B4200,Table34[Year],"")))*100))</f>
        <v>17.9255</v>
      </c>
      <c r="M4200" s="4">
        <f t="shared" si="137"/>
        <v>17.147179999999999</v>
      </c>
    </row>
    <row r="4201" spans="1:13" ht="20.399999999999999" x14ac:dyDescent="0.25">
      <c r="A4201" s="2" t="s">
        <v>213</v>
      </c>
      <c r="B4201" s="2" t="s">
        <v>128</v>
      </c>
      <c r="C4201" s="3"/>
      <c r="D4201" s="3"/>
      <c r="E4201" s="3"/>
      <c r="F4201" s="3"/>
      <c r="G4201" s="3"/>
      <c r="H4201" s="3">
        <v>65.32517</v>
      </c>
      <c r="I4201" s="3"/>
      <c r="J4201" s="3">
        <f t="shared" si="136"/>
        <v>65.32517</v>
      </c>
      <c r="K4201" s="3"/>
      <c r="L4201" s="3">
        <f t="array" ref="L4201">(IF(ISERROR(INDEX(Table34[Youth literacy rate (15-24)],MATCH(MAX(IF(Table34[Country]=B4201,Table34[Year],0)),IF(Table34[Country]=B4201,Table34[Year],"")))),"",INDEX(Table34[Youth literacy rate (15-24)],MATCH(MAX(IF(Table34[Country]=B4201,Table34[Year],0)),IF(Table34[Country]=B4201,Table34[Year],"")))*100))</f>
        <v>70.84608999999999</v>
      </c>
      <c r="M4201" s="3">
        <f t="shared" si="137"/>
        <v>65.32517</v>
      </c>
    </row>
    <row r="4202" spans="1:13" ht="20.399999999999999" x14ac:dyDescent="0.25">
      <c r="A4202" s="2" t="s">
        <v>213</v>
      </c>
      <c r="B4202" s="2" t="s">
        <v>129</v>
      </c>
      <c r="C4202" s="4"/>
      <c r="D4202" s="4"/>
      <c r="E4202" s="4"/>
      <c r="F4202" s="4"/>
      <c r="G4202" s="4"/>
      <c r="H4202" s="4"/>
      <c r="I4202" s="4"/>
      <c r="J4202" s="4" t="str">
        <f t="shared" si="136"/>
        <v/>
      </c>
      <c r="K4202" s="4"/>
      <c r="L4202" s="4" t="str">
        <f t="array" ref="L4202">(IF(ISBLANK(INDEX(Table34[Youth literacy rate (15-24)],MATCH(MAX(IF(Table34[Country]=B4202,Table34[Year],0)),IF(Table34[Country]=B4202,Table34[Year],"")))),"",INDEX(Table34[Youth literacy rate (15-24)],MATCH(MAX(IF(Table34[Country]=B4202,Table34[Year],0)),IF(Table34[Country]=B4202,Table34[Year],"")))*100))</f>
        <v/>
      </c>
      <c r="M4202" s="4" t="str">
        <f t="shared" si="137"/>
        <v/>
      </c>
    </row>
    <row r="4203" spans="1:13" ht="20.399999999999999" x14ac:dyDescent="0.25">
      <c r="A4203" s="2" t="s">
        <v>213</v>
      </c>
      <c r="B4203" s="2" t="s">
        <v>130</v>
      </c>
      <c r="C4203" s="3">
        <v>98.16507</v>
      </c>
      <c r="D4203" s="3"/>
      <c r="E4203" s="3"/>
      <c r="F4203" s="3"/>
      <c r="G4203" s="3">
        <v>99.056619999999995</v>
      </c>
      <c r="H4203" s="3">
        <v>99.099429999999998</v>
      </c>
      <c r="I4203" s="3"/>
      <c r="J4203" s="3">
        <f t="shared" si="136"/>
        <v>99.099429999999998</v>
      </c>
      <c r="K4203" s="3"/>
      <c r="L4203" s="3" t="str">
        <f t="array" ref="L4203">(IF(ISERROR(INDEX(Table34[Youth literacy rate (15-24)],MATCH(MAX(IF(Table34[Country]=B4203,Table34[Year],0)),IF(Table34[Country]=B4203,Table34[Year],"")))),"",INDEX(Table34[Youth literacy rate (15-24)],MATCH(MAX(IF(Table34[Country]=B4203,Table34[Year],0)),IF(Table34[Country]=B4203,Table34[Year],"")))*100))</f>
        <v/>
      </c>
      <c r="M4203" s="3">
        <f t="shared" si="137"/>
        <v>99.099429999999998</v>
      </c>
    </row>
    <row r="4204" spans="1:13" ht="20.399999999999999" x14ac:dyDescent="0.25">
      <c r="A4204" s="2" t="s">
        <v>213</v>
      </c>
      <c r="B4204" s="2" t="s">
        <v>131</v>
      </c>
      <c r="C4204" s="4">
        <v>62.298369999999998</v>
      </c>
      <c r="D4204" s="4">
        <v>63.136809999999997</v>
      </c>
      <c r="E4204" s="4">
        <v>64.474100000000007</v>
      </c>
      <c r="F4204" s="4">
        <v>63.438000000000002</v>
      </c>
      <c r="G4204" s="4"/>
      <c r="H4204" s="4">
        <v>66.795469999999995</v>
      </c>
      <c r="I4204" s="4"/>
      <c r="J4204" s="4">
        <f t="shared" si="136"/>
        <v>66.795469999999995</v>
      </c>
      <c r="K4204" s="4"/>
      <c r="L4204" s="4">
        <f t="array" ref="L4204">(IF(ISERROR(INDEX(Table34[Youth literacy rate (15-24)],MATCH(MAX(IF(Table34[Country]=B4204,Table34[Year],0)),IF(Table34[Country]=B4204,Table34[Year],"")))),"",INDEX(Table34[Youth literacy rate (15-24)],MATCH(MAX(IF(Table34[Country]=B4204,Table34[Year],0)),IF(Table34[Country]=B4204,Table34[Year],"")))*100))</f>
        <v>68.341490000000007</v>
      </c>
      <c r="M4204" s="4">
        <f t="shared" si="137"/>
        <v>66.795469999999995</v>
      </c>
    </row>
    <row r="4205" spans="1:13" ht="20.399999999999999" x14ac:dyDescent="0.25">
      <c r="A4205" s="2" t="s">
        <v>213</v>
      </c>
      <c r="B4205" s="2" t="s">
        <v>132</v>
      </c>
      <c r="C4205" s="3"/>
      <c r="D4205" s="3"/>
      <c r="E4205" s="3"/>
      <c r="F4205" s="3">
        <v>99.829549999999998</v>
      </c>
      <c r="G4205" s="3"/>
      <c r="H4205" s="3">
        <v>99.829549999999998</v>
      </c>
      <c r="I4205" s="3"/>
      <c r="J4205" s="3">
        <f t="shared" si="136"/>
        <v>99.829549999999998</v>
      </c>
      <c r="K4205" s="3"/>
      <c r="L4205" s="3" t="str">
        <f t="array" ref="L4205">(IF(ISERROR(INDEX(Table34[Youth literacy rate (15-24)],MATCH(MAX(IF(Table34[Country]=B4205,Table34[Year],0)),IF(Table34[Country]=B4205,Table34[Year],"")))),"",INDEX(Table34[Youth literacy rate (15-24)],MATCH(MAX(IF(Table34[Country]=B4205,Table34[Year],0)),IF(Table34[Country]=B4205,Table34[Year],"")))*100))</f>
        <v/>
      </c>
      <c r="M4205" s="3">
        <f t="shared" si="137"/>
        <v>99.829549999999998</v>
      </c>
    </row>
    <row r="4206" spans="1:13" ht="20.399999999999999" x14ac:dyDescent="0.25">
      <c r="A4206" s="2" t="s">
        <v>213</v>
      </c>
      <c r="B4206" s="2" t="s">
        <v>133</v>
      </c>
      <c r="C4206" s="4">
        <v>99.274039999999999</v>
      </c>
      <c r="D4206" s="4">
        <v>99.367000000000004</v>
      </c>
      <c r="E4206" s="4">
        <v>99.227080000000001</v>
      </c>
      <c r="F4206" s="4">
        <v>99.274690000000007</v>
      </c>
      <c r="G4206" s="4">
        <v>99.31944</v>
      </c>
      <c r="H4206" s="4">
        <v>99.327209999999994</v>
      </c>
      <c r="I4206" s="4"/>
      <c r="J4206" s="4">
        <f t="shared" si="136"/>
        <v>99.327209999999994</v>
      </c>
      <c r="K4206" s="4"/>
      <c r="L4206" s="4">
        <f t="array" ref="L4206">(IF(ISERROR(INDEX(Table34[Youth literacy rate (15-24)],MATCH(MAX(IF(Table34[Country]=B4206,Table34[Year],0)),IF(Table34[Country]=B4206,Table34[Year],"")))),"",INDEX(Table34[Youth literacy rate (15-24)],MATCH(MAX(IF(Table34[Country]=B4206,Table34[Year],0)),IF(Table34[Country]=B4206,Table34[Year],"")))*100))</f>
        <v>98.706450000000004</v>
      </c>
      <c r="M4206" s="4">
        <f t="shared" si="137"/>
        <v>99.327209999999994</v>
      </c>
    </row>
    <row r="4207" spans="1:13" ht="20.399999999999999" x14ac:dyDescent="0.25">
      <c r="A4207" s="2" t="s">
        <v>213</v>
      </c>
      <c r="B4207" s="2" t="s">
        <v>134</v>
      </c>
      <c r="C4207" s="3">
        <v>97.336870000000005</v>
      </c>
      <c r="D4207" s="3"/>
      <c r="E4207" s="3"/>
      <c r="F4207" s="3"/>
      <c r="G4207" s="3"/>
      <c r="H4207" s="3">
        <v>97.995750000000001</v>
      </c>
      <c r="I4207" s="3"/>
      <c r="J4207" s="3">
        <f t="shared" si="136"/>
        <v>97.995750000000001</v>
      </c>
      <c r="K4207" s="3"/>
      <c r="L4207" s="3">
        <f t="array" ref="L4207">(IF(ISERROR(INDEX(Table34[Youth literacy rate (15-24)],MATCH(MAX(IF(Table34[Country]=B4207,Table34[Year],0)),IF(Table34[Country]=B4207,Table34[Year],"")))),"",INDEX(Table34[Youth literacy rate (15-24)],MATCH(MAX(IF(Table34[Country]=B4207,Table34[Year],0)),IF(Table34[Country]=B4207,Table34[Year],"")))*100))</f>
        <v>99.12782</v>
      </c>
      <c r="M4207" s="3">
        <f t="shared" si="137"/>
        <v>97.995750000000001</v>
      </c>
    </row>
    <row r="4208" spans="1:13" ht="20.399999999999999" x14ac:dyDescent="0.25">
      <c r="A4208" s="2" t="s">
        <v>213</v>
      </c>
      <c r="B4208" s="2" t="s">
        <v>135</v>
      </c>
      <c r="C4208" s="4"/>
      <c r="D4208" s="4"/>
      <c r="E4208" s="4"/>
      <c r="F4208" s="4"/>
      <c r="G4208" s="4">
        <v>64.058130000000006</v>
      </c>
      <c r="H4208" s="4">
        <v>64.058130000000006</v>
      </c>
      <c r="I4208" s="4"/>
      <c r="J4208" s="4">
        <f t="shared" si="136"/>
        <v>64.058130000000006</v>
      </c>
      <c r="K4208" s="4"/>
      <c r="L4208" s="4" t="str">
        <f t="array" ref="L4208">(IF(ISERROR(INDEX(Table34[Youth literacy rate (15-24)],MATCH(MAX(IF(Table34[Country]=B4208,Table34[Year],0)),IF(Table34[Country]=B4208,Table34[Year],"")))),"",INDEX(Table34[Youth literacy rate (15-24)],MATCH(MAX(IF(Table34[Country]=B4208,Table34[Year],0)),IF(Table34[Country]=B4208,Table34[Year],"")))*100))</f>
        <v/>
      </c>
      <c r="M4208" s="4">
        <f t="shared" si="137"/>
        <v>64.058130000000006</v>
      </c>
    </row>
    <row r="4209" spans="1:13" ht="20.399999999999999" x14ac:dyDescent="0.25">
      <c r="A4209" s="2" t="s">
        <v>213</v>
      </c>
      <c r="B4209" s="2" t="s">
        <v>136</v>
      </c>
      <c r="C4209" s="3">
        <v>98.728819999999999</v>
      </c>
      <c r="D4209" s="3"/>
      <c r="E4209" s="3"/>
      <c r="F4209" s="3"/>
      <c r="G4209" s="3">
        <v>98.472309999999993</v>
      </c>
      <c r="H4209" s="3">
        <v>99.47739</v>
      </c>
      <c r="I4209" s="3"/>
      <c r="J4209" s="3">
        <f t="shared" si="136"/>
        <v>99.47739</v>
      </c>
      <c r="K4209" s="3"/>
      <c r="L4209" s="3" t="str">
        <f t="array" ref="L4209">(IF(ISERROR(INDEX(Table34[Youth literacy rate (15-24)],MATCH(MAX(IF(Table34[Country]=B4209,Table34[Year],0)),IF(Table34[Country]=B4209,Table34[Year],"")))),"",INDEX(Table34[Youth literacy rate (15-24)],MATCH(MAX(IF(Table34[Country]=B4209,Table34[Year],0)),IF(Table34[Country]=B4209,Table34[Year],"")))*100))</f>
        <v/>
      </c>
      <c r="M4209" s="3">
        <f t="shared" si="137"/>
        <v>99.47739</v>
      </c>
    </row>
    <row r="4210" spans="1:13" ht="20.399999999999999" x14ac:dyDescent="0.25">
      <c r="A4210" s="2" t="s">
        <v>213</v>
      </c>
      <c r="B4210" s="2" t="s">
        <v>137</v>
      </c>
      <c r="C4210" s="4"/>
      <c r="D4210" s="4"/>
      <c r="E4210" s="4">
        <v>98.675749999999994</v>
      </c>
      <c r="F4210" s="4"/>
      <c r="G4210" s="4">
        <v>98.789659999999998</v>
      </c>
      <c r="H4210" s="4">
        <v>98.984399999999994</v>
      </c>
      <c r="I4210" s="4"/>
      <c r="J4210" s="4">
        <f t="shared" si="136"/>
        <v>98.984399999999994</v>
      </c>
      <c r="K4210" s="4"/>
      <c r="L4210" s="4">
        <f t="array" ref="L4210">(IF(ISERROR(INDEX(Table34[Youth literacy rate (15-24)],MATCH(MAX(IF(Table34[Country]=B4210,Table34[Year],0)),IF(Table34[Country]=B4210,Table34[Year],"")))),"",INDEX(Table34[Youth literacy rate (15-24)],MATCH(MAX(IF(Table34[Country]=B4210,Table34[Year],0)),IF(Table34[Country]=B4210,Table34[Year],"")))*100))</f>
        <v>98.75582</v>
      </c>
      <c r="M4210" s="4">
        <f t="shared" si="137"/>
        <v>98.984399999999994</v>
      </c>
    </row>
    <row r="4211" spans="1:13" ht="20.399999999999999" x14ac:dyDescent="0.25">
      <c r="A4211" s="2" t="s">
        <v>213</v>
      </c>
      <c r="B4211" s="2" t="s">
        <v>138</v>
      </c>
      <c r="C4211" s="3"/>
      <c r="D4211" s="3"/>
      <c r="E4211" s="3"/>
      <c r="F4211" s="3">
        <v>98.815430000000006</v>
      </c>
      <c r="G4211" s="3"/>
      <c r="H4211" s="3">
        <v>98.932220000000001</v>
      </c>
      <c r="I4211" s="3"/>
      <c r="J4211" s="3">
        <f t="shared" si="136"/>
        <v>98.932220000000001</v>
      </c>
      <c r="K4211" s="3"/>
      <c r="L4211" s="3">
        <f t="array" ref="L4211">(IF(ISERROR(INDEX(Table34[Youth literacy rate (15-24)],MATCH(MAX(IF(Table34[Country]=B4211,Table34[Year],0)),IF(Table34[Country]=B4211,Table34[Year],"")))),"",INDEX(Table34[Youth literacy rate (15-24)],MATCH(MAX(IF(Table34[Country]=B4211,Table34[Year],0)),IF(Table34[Country]=B4211,Table34[Year],"")))*100))</f>
        <v>100</v>
      </c>
      <c r="M4211" s="3">
        <f t="shared" si="137"/>
        <v>98.932220000000001</v>
      </c>
    </row>
    <row r="4212" spans="1:13" ht="20.399999999999999" x14ac:dyDescent="0.25">
      <c r="A4212" s="2" t="s">
        <v>213</v>
      </c>
      <c r="B4212" s="2" t="s">
        <v>139</v>
      </c>
      <c r="C4212" s="4"/>
      <c r="D4212" s="4"/>
      <c r="E4212" s="4"/>
      <c r="F4212" s="4"/>
      <c r="G4212" s="4">
        <v>99.999979999999994</v>
      </c>
      <c r="H4212" s="4">
        <v>99.999979999999994</v>
      </c>
      <c r="I4212" s="4"/>
      <c r="J4212" s="4">
        <f t="shared" si="136"/>
        <v>99.999979999999994</v>
      </c>
      <c r="K4212" s="4"/>
      <c r="L4212" s="4" t="str">
        <f t="array" ref="L4212">(IF(ISBLANK(INDEX(Table34[Youth literacy rate (15-24)],MATCH(MAX(IF(Table34[Country]=B4212,Table34[Year],0)),IF(Table34[Country]=B4212,Table34[Year],"")))),"",INDEX(Table34[Youth literacy rate (15-24)],MATCH(MAX(IF(Table34[Country]=B4212,Table34[Year],0)),IF(Table34[Country]=B4212,Table34[Year],"")))*100))</f>
        <v/>
      </c>
      <c r="M4212" s="4">
        <f t="shared" si="137"/>
        <v>99.999979999999994</v>
      </c>
    </row>
    <row r="4213" spans="1:13" ht="20.399999999999999" x14ac:dyDescent="0.25">
      <c r="A4213" s="2" t="s">
        <v>213</v>
      </c>
      <c r="B4213" s="2" t="s">
        <v>140</v>
      </c>
      <c r="C4213" s="3"/>
      <c r="D4213" s="3">
        <v>99.479640000000003</v>
      </c>
      <c r="E4213" s="3"/>
      <c r="F4213" s="3"/>
      <c r="G4213" s="3"/>
      <c r="H4213" s="3">
        <v>99.631110000000007</v>
      </c>
      <c r="I4213" s="3"/>
      <c r="J4213" s="3">
        <f t="shared" si="136"/>
        <v>99.631110000000007</v>
      </c>
      <c r="K4213" s="3"/>
      <c r="L4213" s="3" t="str">
        <f t="array" ref="L4213">(IF(ISBLANK(INDEX(Table34[Youth literacy rate (15-24)],MATCH(MAX(IF(Table34[Country]=B4213,Table34[Year],0)),IF(Table34[Country]=B4213,Table34[Year],"")))),"",INDEX(Table34[Youth literacy rate (15-24)],MATCH(MAX(IF(Table34[Country]=B4213,Table34[Year],0)),IF(Table34[Country]=B4213,Table34[Year],"")))*100))</f>
        <v/>
      </c>
      <c r="M4213" s="3">
        <f t="shared" si="137"/>
        <v>99.631110000000007</v>
      </c>
    </row>
    <row r="4214" spans="1:13" ht="20.399999999999999" x14ac:dyDescent="0.25">
      <c r="A4214" s="2" t="s">
        <v>213</v>
      </c>
      <c r="B4214" s="2" t="s">
        <v>141</v>
      </c>
      <c r="C4214" s="4">
        <v>98.261150000000001</v>
      </c>
      <c r="D4214" s="4">
        <v>98.74933</v>
      </c>
      <c r="E4214" s="4">
        <v>99.834639999999993</v>
      </c>
      <c r="F4214" s="4">
        <v>99.334379999999996</v>
      </c>
      <c r="G4214" s="4">
        <v>99.646829999999994</v>
      </c>
      <c r="H4214" s="4">
        <v>99.728269999999995</v>
      </c>
      <c r="I4214" s="4"/>
      <c r="J4214" s="4">
        <f t="shared" si="136"/>
        <v>99.728269999999995</v>
      </c>
      <c r="K4214" s="4"/>
      <c r="L4214" s="4" t="str">
        <f t="array" ref="L4214">(IF(ISERROR(INDEX(Table34[Youth literacy rate (15-24)],MATCH(MAX(IF(Table34[Country]=B4214,Table34[Year],0)),IF(Table34[Country]=B4214,Table34[Year],"")))),"",INDEX(Table34[Youth literacy rate (15-24)],MATCH(MAX(IF(Table34[Country]=B4214,Table34[Year],0)),IF(Table34[Country]=B4214,Table34[Year],"")))*100))</f>
        <v/>
      </c>
      <c r="M4214" s="4">
        <f t="shared" si="137"/>
        <v>99.728269999999995</v>
      </c>
    </row>
    <row r="4215" spans="1:13" ht="20.399999999999999" x14ac:dyDescent="0.25">
      <c r="A4215" s="2" t="s">
        <v>213</v>
      </c>
      <c r="B4215" s="2" t="s">
        <v>142</v>
      </c>
      <c r="C4215" s="3"/>
      <c r="D4215" s="3"/>
      <c r="E4215" s="3"/>
      <c r="F4215" s="3"/>
      <c r="G4215" s="3"/>
      <c r="H4215" s="3"/>
      <c r="I4215" s="3"/>
      <c r="J4215" s="3" t="str">
        <f t="shared" si="136"/>
        <v/>
      </c>
      <c r="K4215" s="3"/>
      <c r="L4215" s="3" t="str">
        <f t="array" ref="L4215">(IF(ISERROR(INDEX(Table34[Youth literacy rate (15-24)],MATCH(MAX(IF(Table34[Country]=B4215,Table34[Year],0)),IF(Table34[Country]=B4215,Table34[Year],"")))),"",INDEX(Table34[Youth literacy rate (15-24)],MATCH(MAX(IF(Table34[Country]=B4215,Table34[Year],0)),IF(Table34[Country]=B4215,Table34[Year],"")))*100))</f>
        <v/>
      </c>
      <c r="M4215" s="3" t="str">
        <f t="shared" si="137"/>
        <v/>
      </c>
    </row>
    <row r="4216" spans="1:13" ht="20.399999999999999" x14ac:dyDescent="0.25">
      <c r="A4216" s="2" t="s">
        <v>213</v>
      </c>
      <c r="B4216" s="2" t="s">
        <v>143</v>
      </c>
      <c r="C4216" s="4"/>
      <c r="D4216" s="4"/>
      <c r="E4216" s="4"/>
      <c r="F4216" s="4"/>
      <c r="G4216" s="4">
        <v>100</v>
      </c>
      <c r="H4216" s="4">
        <v>99.424629999999993</v>
      </c>
      <c r="I4216" s="4"/>
      <c r="J4216" s="4">
        <f t="shared" si="136"/>
        <v>99.424629999999993</v>
      </c>
      <c r="K4216" s="4"/>
      <c r="L4216" s="4">
        <f t="array" ref="L4216">(IF(ISERROR(INDEX(Table34[Youth literacy rate (15-24)],MATCH(MAX(IF(Table34[Country]=B4216,Table34[Year],0)),IF(Table34[Country]=B4216,Table34[Year],"")))),"",INDEX(Table34[Youth literacy rate (15-24)],MATCH(MAX(IF(Table34[Country]=B4216,Table34[Year],0)),IF(Table34[Country]=B4216,Table34[Year],"")))*100))</f>
        <v>99.839280000000002</v>
      </c>
      <c r="M4216" s="4">
        <f t="shared" si="137"/>
        <v>99.424629999999993</v>
      </c>
    </row>
    <row r="4217" spans="1:13" ht="20.399999999999999" x14ac:dyDescent="0.25">
      <c r="A4217" s="2" t="s">
        <v>213</v>
      </c>
      <c r="B4217" s="2" t="s">
        <v>144</v>
      </c>
      <c r="C4217" s="3"/>
      <c r="D4217" s="3">
        <v>98.976219999999998</v>
      </c>
      <c r="E4217" s="3"/>
      <c r="F4217" s="3"/>
      <c r="G4217" s="3"/>
      <c r="H4217" s="3">
        <v>99.303839999999994</v>
      </c>
      <c r="I4217" s="3"/>
      <c r="J4217" s="3">
        <f t="shared" si="136"/>
        <v>99.303839999999994</v>
      </c>
      <c r="K4217" s="3"/>
      <c r="L4217" s="3" t="str">
        <f t="array" ref="L4217">(IF(ISBLANK(INDEX(Table34[Youth literacy rate (15-24)],MATCH(MAX(IF(Table34[Country]=B4217,Table34[Year],0)),IF(Table34[Country]=B4217,Table34[Year],"")))),"",INDEX(Table34[Youth literacy rate (15-24)],MATCH(MAX(IF(Table34[Country]=B4217,Table34[Year],0)),IF(Table34[Country]=B4217,Table34[Year],"")))*100))</f>
        <v/>
      </c>
      <c r="M4217" s="3">
        <f t="shared" si="137"/>
        <v>99.303839999999994</v>
      </c>
    </row>
    <row r="4218" spans="1:13" ht="20.399999999999999" x14ac:dyDescent="0.25">
      <c r="A4218" s="2" t="s">
        <v>3</v>
      </c>
      <c r="B4218" s="2" t="s">
        <v>187</v>
      </c>
      <c r="C4218" s="4">
        <v>0.57543999999999995</v>
      </c>
      <c r="D4218" s="4">
        <v>0.23518</v>
      </c>
      <c r="E4218" s="4">
        <v>0.27224999999999999</v>
      </c>
      <c r="F4218" s="4"/>
      <c r="G4218" s="4"/>
      <c r="H4218" s="4"/>
      <c r="I4218" s="4"/>
      <c r="J4218" s="4">
        <f t="shared" si="136"/>
        <v>0.27224999999999999</v>
      </c>
      <c r="K4218" s="4" t="str">
        <f t="array" ref="K4218">INDEX($J$3:$J$4464,MATCH(B4218&amp;"Rate of out-of-school children of primary school age, female (household survey data) (%)",$B$3:$B$4464&amp;$A$3:$A$4464,0))</f>
        <v/>
      </c>
      <c r="L4218" s="4" t="str">
        <f t="array" ref="L4218">(IF(ISBLANK(INDEX(Table34[Out-of-school children (%) - primary],MATCH(MAX(IF(Table34[Country]=B4218,Table34[Year],0)),IF(Table34[Country]=B4218,Table34[Year],"")))),"",INDEX(Table34[Out-of-school children (%) - primary],MATCH(MAX(IF(Table34[Country]=B4218,Table34[Year],0)),IF(Table34[Country]=B4218,Table34[Year],"")))*100))</f>
        <v/>
      </c>
      <c r="M4218" s="4">
        <f t="shared" si="137"/>
        <v>0.27224999999999999</v>
      </c>
    </row>
    <row r="4219" spans="1:13" ht="20.399999999999999" x14ac:dyDescent="0.25">
      <c r="A4219" s="2" t="s">
        <v>213</v>
      </c>
      <c r="B4219" s="2" t="s">
        <v>146</v>
      </c>
      <c r="C4219" s="3">
        <v>77.972459999999998</v>
      </c>
      <c r="D4219" s="3"/>
      <c r="E4219" s="3">
        <v>83.487390000000005</v>
      </c>
      <c r="F4219" s="3"/>
      <c r="G4219" s="3"/>
      <c r="H4219" s="3">
        <v>86.994879999999995</v>
      </c>
      <c r="I4219" s="3"/>
      <c r="J4219" s="3">
        <f t="shared" si="136"/>
        <v>86.994879999999995</v>
      </c>
      <c r="K4219" s="3"/>
      <c r="L4219" s="3">
        <f t="array" ref="L4219">(IF(ISERROR(INDEX(Table34[Youth literacy rate (15-24)],MATCH(MAX(IF(Table34[Country]=B4219,Table34[Year],0)),IF(Table34[Country]=B4219,Table34[Year],"")))),"",INDEX(Table34[Youth literacy rate (15-24)],MATCH(MAX(IF(Table34[Country]=B4219,Table34[Year],0)),IF(Table34[Country]=B4219,Table34[Year],"")))*100))</f>
        <v>80.083759999999998</v>
      </c>
      <c r="M4219" s="3">
        <f t="shared" si="137"/>
        <v>86.994879999999995</v>
      </c>
    </row>
    <row r="4220" spans="1:13" ht="20.399999999999999" x14ac:dyDescent="0.25">
      <c r="A4220" s="2" t="s">
        <v>213</v>
      </c>
      <c r="B4220" s="2" t="s">
        <v>147</v>
      </c>
      <c r="C4220" s="4"/>
      <c r="D4220" s="4"/>
      <c r="E4220" s="4"/>
      <c r="F4220" s="4"/>
      <c r="G4220" s="4"/>
      <c r="H4220" s="4"/>
      <c r="I4220" s="4"/>
      <c r="J4220" s="4" t="str">
        <f t="shared" si="136"/>
        <v/>
      </c>
      <c r="K4220" s="4"/>
      <c r="L4220" s="4" t="str">
        <f t="array" ref="L4220">(IF(ISERROR(INDEX(Table34[Youth literacy rate (15-24)],MATCH(MAX(IF(Table34[Country]=B4220,Table34[Year],0)),IF(Table34[Country]=B4220,Table34[Year],"")))),"",INDEX(Table34[Youth literacy rate (15-24)],MATCH(MAX(IF(Table34[Country]=B4220,Table34[Year],0)),IF(Table34[Country]=B4220,Table34[Year],"")))*100))</f>
        <v/>
      </c>
      <c r="M4220" s="4" t="str">
        <f t="shared" si="137"/>
        <v/>
      </c>
    </row>
    <row r="4221" spans="1:13" ht="20.399999999999999" x14ac:dyDescent="0.25">
      <c r="A4221" s="2" t="s">
        <v>213</v>
      </c>
      <c r="B4221" s="2" t="s">
        <v>148</v>
      </c>
      <c r="C4221" s="3"/>
      <c r="D4221" s="3"/>
      <c r="E4221" s="3"/>
      <c r="F4221" s="3"/>
      <c r="G4221" s="3"/>
      <c r="H4221" s="3"/>
      <c r="I4221" s="3"/>
      <c r="J4221" s="3" t="str">
        <f t="shared" si="136"/>
        <v/>
      </c>
      <c r="K4221" s="3"/>
      <c r="L4221" s="3">
        <f t="array" ref="L4221">(IF(ISERROR(INDEX(Table34[Youth literacy rate (15-24)],MATCH(MAX(IF(Table34[Country]=B4221,Table34[Year],0)),IF(Table34[Country]=B4221,Table34[Year],"")))),"",INDEX(Table34[Youth literacy rate (15-24)],MATCH(MAX(IF(Table34[Country]=B4221,Table34[Year],0)),IF(Table34[Country]=B4221,Table34[Year],"")))*100))</f>
        <v>99.955919999999992</v>
      </c>
      <c r="M4221" s="3">
        <f t="shared" si="137"/>
        <v>99.955919999999992</v>
      </c>
    </row>
    <row r="4222" spans="1:13" ht="20.399999999999999" x14ac:dyDescent="0.25">
      <c r="A4222" s="2" t="s">
        <v>213</v>
      </c>
      <c r="B4222" s="2" t="s">
        <v>149</v>
      </c>
      <c r="C4222" s="4"/>
      <c r="D4222" s="4"/>
      <c r="E4222" s="4"/>
      <c r="F4222" s="4"/>
      <c r="G4222" s="4"/>
      <c r="H4222" s="4"/>
      <c r="I4222" s="4"/>
      <c r="J4222" s="4" t="str">
        <f t="shared" si="136"/>
        <v/>
      </c>
      <c r="K4222" s="4"/>
      <c r="L4222" s="4" t="str">
        <f t="array" ref="L4222">(IF(ISERROR(INDEX(Table34[Youth literacy rate (15-24)],MATCH(MAX(IF(Table34[Country]=B4222,Table34[Year],0)),IF(Table34[Country]=B4222,Table34[Year],"")))),"",INDEX(Table34[Youth literacy rate (15-24)],MATCH(MAX(IF(Table34[Country]=B4222,Table34[Year],0)),IF(Table34[Country]=B4222,Table34[Year],"")))*100))</f>
        <v/>
      </c>
      <c r="M4222" s="4" t="str">
        <f t="shared" si="137"/>
        <v/>
      </c>
    </row>
    <row r="4223" spans="1:13" ht="20.399999999999999" x14ac:dyDescent="0.25">
      <c r="A4223" s="2" t="s">
        <v>213</v>
      </c>
      <c r="B4223" s="2" t="s">
        <v>150</v>
      </c>
      <c r="C4223" s="3"/>
      <c r="D4223" s="3">
        <v>99.458039999999997</v>
      </c>
      <c r="E4223" s="3"/>
      <c r="F4223" s="3"/>
      <c r="G4223" s="3"/>
      <c r="H4223" s="3">
        <v>99.448459999999997</v>
      </c>
      <c r="I4223" s="3"/>
      <c r="J4223" s="3">
        <f t="shared" si="136"/>
        <v>99.448459999999997</v>
      </c>
      <c r="K4223" s="3"/>
      <c r="L4223" s="3" t="str">
        <f t="array" ref="L4223">(IF(ISERROR(INDEX(Table34[Youth literacy rate (15-24)],MATCH(MAX(IF(Table34[Country]=B4223,Table34[Year],0)),IF(Table34[Country]=B4223,Table34[Year],"")))),"",INDEX(Table34[Youth literacy rate (15-24)],MATCH(MAX(IF(Table34[Country]=B4223,Table34[Year],0)),IF(Table34[Country]=B4223,Table34[Year],"")))*100))</f>
        <v/>
      </c>
      <c r="M4223" s="3">
        <f t="shared" si="137"/>
        <v>99.448459999999997</v>
      </c>
    </row>
    <row r="4224" spans="1:13" ht="20.399999999999999" x14ac:dyDescent="0.25">
      <c r="A4224" s="2" t="s">
        <v>213</v>
      </c>
      <c r="B4224" s="2" t="s">
        <v>151</v>
      </c>
      <c r="C4224" s="4"/>
      <c r="D4224" s="4"/>
      <c r="E4224" s="4"/>
      <c r="F4224" s="4"/>
      <c r="G4224" s="4"/>
      <c r="H4224" s="4"/>
      <c r="I4224" s="4"/>
      <c r="J4224" s="4" t="str">
        <f t="shared" si="136"/>
        <v/>
      </c>
      <c r="K4224" s="4"/>
      <c r="L4224" s="4" t="str">
        <f t="array" ref="L4224">(IF(ISERROR(INDEX(Table34[Youth literacy rate (15-24)],MATCH(MAX(IF(Table34[Country]=B4224,Table34[Year],0)),IF(Table34[Country]=B4224,Table34[Year],"")))),"",INDEX(Table34[Youth literacy rate (15-24)],MATCH(MAX(IF(Table34[Country]=B4224,Table34[Year],0)),IF(Table34[Country]=B4224,Table34[Year],"")))*100))</f>
        <v/>
      </c>
      <c r="M4224" s="4" t="str">
        <f t="shared" si="137"/>
        <v/>
      </c>
    </row>
    <row r="4225" spans="1:13" ht="20.399999999999999" x14ac:dyDescent="0.25">
      <c r="A4225" s="2" t="s">
        <v>213</v>
      </c>
      <c r="B4225" s="2" t="s">
        <v>152</v>
      </c>
      <c r="C4225" s="3"/>
      <c r="D4225" s="3"/>
      <c r="E4225" s="3">
        <v>96.350880000000004</v>
      </c>
      <c r="F4225" s="3"/>
      <c r="G4225" s="3"/>
      <c r="H4225" s="3">
        <v>97.20093</v>
      </c>
      <c r="I4225" s="3"/>
      <c r="J4225" s="3">
        <f t="shared" si="136"/>
        <v>97.20093</v>
      </c>
      <c r="K4225" s="3"/>
      <c r="L4225" s="3" t="str">
        <f t="array" ref="L4225">(IF(ISERROR(INDEX(Table34[Youth literacy rate (15-24)],MATCH(MAX(IF(Table34[Country]=B4225,Table34[Year],0)),IF(Table34[Country]=B4225,Table34[Year],"")))),"",INDEX(Table34[Youth literacy rate (15-24)],MATCH(MAX(IF(Table34[Country]=B4225,Table34[Year],0)),IF(Table34[Country]=B4225,Table34[Year],"")))*100))</f>
        <v/>
      </c>
      <c r="M4225" s="3">
        <f t="shared" si="137"/>
        <v>97.20093</v>
      </c>
    </row>
    <row r="4226" spans="1:13" ht="20.399999999999999" x14ac:dyDescent="0.25">
      <c r="A4226" s="2" t="s">
        <v>213</v>
      </c>
      <c r="B4226" s="2" t="s">
        <v>153</v>
      </c>
      <c r="C4226" s="4"/>
      <c r="D4226" s="4"/>
      <c r="E4226" s="4"/>
      <c r="F4226" s="4">
        <v>99.136989999999997</v>
      </c>
      <c r="G4226" s="4"/>
      <c r="H4226" s="4">
        <v>99.314049999999995</v>
      </c>
      <c r="I4226" s="4"/>
      <c r="J4226" s="4">
        <f t="shared" si="136"/>
        <v>99.314049999999995</v>
      </c>
      <c r="K4226" s="4"/>
      <c r="L4226" s="4" t="str">
        <f t="array" ref="L4226">(IF(ISERROR(INDEX(Table34[Youth literacy rate (15-24)],MATCH(MAX(IF(Table34[Country]=B4226,Table34[Year],0)),IF(Table34[Country]=B4226,Table34[Year],"")))),"",INDEX(Table34[Youth literacy rate (15-24)],MATCH(MAX(IF(Table34[Country]=B4226,Table34[Year],0)),IF(Table34[Country]=B4226,Table34[Year],"")))*100))</f>
        <v/>
      </c>
      <c r="M4226" s="4">
        <f t="shared" si="137"/>
        <v>99.314049999999995</v>
      </c>
    </row>
    <row r="4227" spans="1:13" ht="20.399999999999999" x14ac:dyDescent="0.25">
      <c r="A4227" s="2" t="s">
        <v>213</v>
      </c>
      <c r="B4227" s="2" t="s">
        <v>154</v>
      </c>
      <c r="C4227" s="3"/>
      <c r="D4227" s="3">
        <v>58.999020000000002</v>
      </c>
      <c r="E4227" s="3"/>
      <c r="F4227" s="3">
        <v>50.96893</v>
      </c>
      <c r="G4227" s="3"/>
      <c r="H4227" s="3">
        <v>63.567279999999997</v>
      </c>
      <c r="I4227" s="3"/>
      <c r="J4227" s="3">
        <f t="shared" si="136"/>
        <v>63.567279999999997</v>
      </c>
      <c r="K4227" s="3"/>
      <c r="L4227" s="3">
        <f t="array" ref="L4227">(IF(ISERROR(INDEX(Table34[Youth literacy rate (15-24)],MATCH(MAX(IF(Table34[Country]=B4227,Table34[Year],0)),IF(Table34[Country]=B4227,Table34[Year],"")))),"",INDEX(Table34[Youth literacy rate (15-24)],MATCH(MAX(IF(Table34[Country]=B4227,Table34[Year],0)),IF(Table34[Country]=B4227,Table34[Year],"")))*100))</f>
        <v>51.14311</v>
      </c>
      <c r="M4227" s="3">
        <f t="shared" si="137"/>
        <v>63.567279999999997</v>
      </c>
    </row>
    <row r="4228" spans="1:13" ht="20.399999999999999" x14ac:dyDescent="0.25">
      <c r="A4228" s="2" t="s">
        <v>213</v>
      </c>
      <c r="B4228" s="2" t="s">
        <v>155</v>
      </c>
      <c r="C4228" s="4"/>
      <c r="D4228" s="4">
        <v>99.269909999999996</v>
      </c>
      <c r="E4228" s="4"/>
      <c r="F4228" s="4"/>
      <c r="G4228" s="4"/>
      <c r="H4228" s="4">
        <v>98.397630000000007</v>
      </c>
      <c r="I4228" s="4"/>
      <c r="J4228" s="4">
        <f t="shared" si="136"/>
        <v>98.397630000000007</v>
      </c>
      <c r="K4228" s="4"/>
      <c r="L4228" s="4">
        <f t="array" ref="L4228">(IF(ISERROR(INDEX(Table34[Youth literacy rate (15-24)],MATCH(MAX(IF(Table34[Country]=B4228,Table34[Year],0)),IF(Table34[Country]=B4228,Table34[Year],"")))),"",INDEX(Table34[Youth literacy rate (15-24)],MATCH(MAX(IF(Table34[Country]=B4228,Table34[Year],0)),IF(Table34[Country]=B4228,Table34[Year],"")))*100))</f>
        <v>99.834320000000005</v>
      </c>
      <c r="M4228" s="4">
        <f t="shared" si="137"/>
        <v>98.397630000000007</v>
      </c>
    </row>
    <row r="4229" spans="1:13" ht="20.399999999999999" x14ac:dyDescent="0.25">
      <c r="A4229" s="2" t="s">
        <v>213</v>
      </c>
      <c r="B4229" s="2" t="s">
        <v>156</v>
      </c>
      <c r="C4229" s="3">
        <v>99.383080000000007</v>
      </c>
      <c r="D4229" s="3"/>
      <c r="E4229" s="3"/>
      <c r="F4229" s="3"/>
      <c r="G4229" s="3"/>
      <c r="H4229" s="3">
        <v>99.553219999999996</v>
      </c>
      <c r="I4229" s="3"/>
      <c r="J4229" s="3">
        <f t="shared" si="136"/>
        <v>99.553219999999996</v>
      </c>
      <c r="K4229" s="3"/>
      <c r="L4229" s="3" t="str">
        <f t="array" ref="L4229">(IF(ISERROR(INDEX(Table34[Youth literacy rate (15-24)],MATCH(MAX(IF(Table34[Country]=B4229,Table34[Year],0)),IF(Table34[Country]=B4229,Table34[Year],"")))),"",INDEX(Table34[Youth literacy rate (15-24)],MATCH(MAX(IF(Table34[Country]=B4229,Table34[Year],0)),IF(Table34[Country]=B4229,Table34[Year],"")))*100))</f>
        <v/>
      </c>
      <c r="M4229" s="3">
        <f t="shared" si="137"/>
        <v>99.553219999999996</v>
      </c>
    </row>
    <row r="4230" spans="1:13" ht="20.399999999999999" x14ac:dyDescent="0.25">
      <c r="A4230" s="2" t="s">
        <v>213</v>
      </c>
      <c r="B4230" s="2" t="s">
        <v>157</v>
      </c>
      <c r="C4230" s="4"/>
      <c r="D4230" s="4"/>
      <c r="E4230" s="4"/>
      <c r="F4230" s="4"/>
      <c r="G4230" s="4">
        <v>57.199930000000002</v>
      </c>
      <c r="H4230" s="4">
        <v>59.168050000000001</v>
      </c>
      <c r="I4230" s="4"/>
      <c r="J4230" s="4">
        <f t="shared" si="136"/>
        <v>59.168050000000001</v>
      </c>
      <c r="K4230" s="4"/>
      <c r="L4230" s="4">
        <f t="array" ref="L4230">(IF(ISERROR(INDEX(Table34[Youth literacy rate (15-24)],MATCH(MAX(IF(Table34[Country]=B4230,Table34[Year],0)),IF(Table34[Country]=B4230,Table34[Year],"")))),"",INDEX(Table34[Youth literacy rate (15-24)],MATCH(MAX(IF(Table34[Country]=B4230,Table34[Year],0)),IF(Table34[Country]=B4230,Table34[Year],"")))*100))</f>
        <v>57.408570000000005</v>
      </c>
      <c r="M4230" s="4">
        <f t="shared" si="137"/>
        <v>59.168050000000001</v>
      </c>
    </row>
    <row r="4231" spans="1:13" ht="20.399999999999999" x14ac:dyDescent="0.25">
      <c r="A4231" s="2" t="s">
        <v>213</v>
      </c>
      <c r="B4231" s="2" t="s">
        <v>158</v>
      </c>
      <c r="C4231" s="3">
        <v>99.766670000000005</v>
      </c>
      <c r="D4231" s="3">
        <v>99.801739999999995</v>
      </c>
      <c r="E4231" s="3">
        <v>99.843810000000005</v>
      </c>
      <c r="F4231" s="3">
        <v>99.882630000000006</v>
      </c>
      <c r="G4231" s="3">
        <v>99.903890000000004</v>
      </c>
      <c r="H4231" s="3">
        <v>99.919929999999994</v>
      </c>
      <c r="I4231" s="3"/>
      <c r="J4231" s="3">
        <f t="shared" si="136"/>
        <v>99.919929999999994</v>
      </c>
      <c r="K4231" s="3"/>
      <c r="L4231" s="3" t="str">
        <f t="array" ref="L4231">(IF(ISERROR(INDEX(Table34[Youth literacy rate (15-24)],MATCH(MAX(IF(Table34[Country]=B4231,Table34[Year],0)),IF(Table34[Country]=B4231,Table34[Year],"")))),"",INDEX(Table34[Youth literacy rate (15-24)],MATCH(MAX(IF(Table34[Country]=B4231,Table34[Year],0)),IF(Table34[Country]=B4231,Table34[Year],"")))*100))</f>
        <v/>
      </c>
      <c r="M4231" s="3">
        <f t="shared" si="137"/>
        <v>99.919929999999994</v>
      </c>
    </row>
    <row r="4232" spans="1:13" ht="20.399999999999999" x14ac:dyDescent="0.25">
      <c r="A4232" s="2" t="s">
        <v>213</v>
      </c>
      <c r="B4232" s="2" t="s">
        <v>159</v>
      </c>
      <c r="C4232" s="4"/>
      <c r="D4232" s="4"/>
      <c r="E4232" s="4"/>
      <c r="F4232" s="4"/>
      <c r="G4232" s="4"/>
      <c r="H4232" s="4"/>
      <c r="I4232" s="4"/>
      <c r="J4232" s="4" t="str">
        <f t="shared" si="136"/>
        <v/>
      </c>
      <c r="K4232" s="4"/>
      <c r="L4232" s="4" t="str">
        <f t="array" ref="L4232">(IF(ISBLANK(INDEX(Table34[Youth literacy rate (15-24)],MATCH(MAX(IF(Table34[Country]=B4232,Table34[Year],0)),IF(Table34[Country]=B4232,Table34[Year],"")))),"",INDEX(Table34[Youth literacy rate (15-24)],MATCH(MAX(IF(Table34[Country]=B4232,Table34[Year],0)),IF(Table34[Country]=B4232,Table34[Year],"")))*100))</f>
        <v/>
      </c>
      <c r="M4232" s="4" t="str">
        <f t="shared" si="137"/>
        <v/>
      </c>
    </row>
    <row r="4233" spans="1:13" ht="20.399999999999999" x14ac:dyDescent="0.25">
      <c r="A4233" s="2" t="s">
        <v>213</v>
      </c>
      <c r="B4233" s="2" t="s">
        <v>160</v>
      </c>
      <c r="C4233" s="3"/>
      <c r="D4233" s="3"/>
      <c r="E4233" s="3"/>
      <c r="F4233" s="3"/>
      <c r="G4233" s="3">
        <v>99.909639999999996</v>
      </c>
      <c r="H4233" s="3">
        <v>99.913200000000003</v>
      </c>
      <c r="I4233" s="3"/>
      <c r="J4233" s="3">
        <f t="shared" si="136"/>
        <v>99.913200000000003</v>
      </c>
      <c r="K4233" s="3"/>
      <c r="L4233" s="3" t="str">
        <f t="array" ref="L4233">(IF(ISBLANK(INDEX(Table34[Youth literacy rate (15-24)],MATCH(MAX(IF(Table34[Country]=B4233,Table34[Year],0)),IF(Table34[Country]=B4233,Table34[Year],"")))),"",INDEX(Table34[Youth literacy rate (15-24)],MATCH(MAX(IF(Table34[Country]=B4233,Table34[Year],0)),IF(Table34[Country]=B4233,Table34[Year],"")))*100))</f>
        <v/>
      </c>
      <c r="M4233" s="3">
        <f t="shared" si="137"/>
        <v>99.913200000000003</v>
      </c>
    </row>
    <row r="4234" spans="1:13" ht="20.399999999999999" x14ac:dyDescent="0.25">
      <c r="A4234" s="2" t="s">
        <v>213</v>
      </c>
      <c r="B4234" s="2" t="s">
        <v>161</v>
      </c>
      <c r="C4234" s="4"/>
      <c r="D4234" s="4"/>
      <c r="E4234" s="4"/>
      <c r="F4234" s="4"/>
      <c r="G4234" s="4"/>
      <c r="H4234" s="4"/>
      <c r="I4234" s="4"/>
      <c r="J4234" s="4" t="str">
        <f t="shared" si="136"/>
        <v/>
      </c>
      <c r="K4234" s="4"/>
      <c r="L4234" s="4" t="str">
        <f t="array" ref="L4234">(IF(ISERROR(INDEX(Table34[Youth literacy rate (15-24)],MATCH(MAX(IF(Table34[Country]=B4234,Table34[Year],0)),IF(Table34[Country]=B4234,Table34[Year],"")))),"",INDEX(Table34[Youth literacy rate (15-24)],MATCH(MAX(IF(Table34[Country]=B4234,Table34[Year],0)),IF(Table34[Country]=B4234,Table34[Year],"")))*100))</f>
        <v/>
      </c>
      <c r="M4234" s="4" t="str">
        <f t="shared" si="137"/>
        <v/>
      </c>
    </row>
    <row r="4235" spans="1:13" ht="20.399999999999999" x14ac:dyDescent="0.25">
      <c r="A4235" s="2" t="s">
        <v>213</v>
      </c>
      <c r="B4235" s="2" t="s">
        <v>162</v>
      </c>
      <c r="C4235" s="3"/>
      <c r="D4235" s="3"/>
      <c r="E4235" s="3"/>
      <c r="F4235" s="3"/>
      <c r="G4235" s="3"/>
      <c r="H4235" s="3"/>
      <c r="I4235" s="3"/>
      <c r="J4235" s="3" t="str">
        <f t="shared" si="136"/>
        <v/>
      </c>
      <c r="K4235" s="3"/>
      <c r="L4235" s="3" t="str">
        <f t="array" ref="L4235">(IF(ISERROR(INDEX(Table34[Youth literacy rate (15-24)],MATCH(MAX(IF(Table34[Country]=B4235,Table34[Year],0)),IF(Table34[Country]=B4235,Table34[Year],"")))),"",INDEX(Table34[Youth literacy rate (15-24)],MATCH(MAX(IF(Table34[Country]=B4235,Table34[Year],0)),IF(Table34[Country]=B4235,Table34[Year],"")))*100))</f>
        <v/>
      </c>
      <c r="M4235" s="3" t="str">
        <f t="shared" si="137"/>
        <v/>
      </c>
    </row>
    <row r="4236" spans="1:13" ht="20.399999999999999" x14ac:dyDescent="0.25">
      <c r="A4236" s="2" t="s">
        <v>213</v>
      </c>
      <c r="B4236" s="2" t="s">
        <v>163</v>
      </c>
      <c r="C4236" s="4">
        <v>98.90137</v>
      </c>
      <c r="D4236" s="4">
        <v>99.152140000000003</v>
      </c>
      <c r="E4236" s="4">
        <v>99.270709999999994</v>
      </c>
      <c r="F4236" s="4"/>
      <c r="G4236" s="4">
        <v>99.084370000000007</v>
      </c>
      <c r="H4236" s="4">
        <v>99.398409999999998</v>
      </c>
      <c r="I4236" s="4"/>
      <c r="J4236" s="4">
        <f t="shared" si="136"/>
        <v>99.398409999999998</v>
      </c>
      <c r="K4236" s="4"/>
      <c r="L4236" s="4" t="str">
        <f t="array" ref="L4236">(IF(ISBLANK(INDEX(Table34[Youth literacy rate (15-24)],MATCH(MAX(IF(Table34[Country]=B4236,Table34[Year],0)),IF(Table34[Country]=B4236,Table34[Year],"")))),"",INDEX(Table34[Youth literacy rate (15-24)],MATCH(MAX(IF(Table34[Country]=B4236,Table34[Year],0)),IF(Table34[Country]=B4236,Table34[Year],"")))*100))</f>
        <v/>
      </c>
      <c r="M4236" s="4">
        <f t="shared" si="137"/>
        <v>99.398409999999998</v>
      </c>
    </row>
    <row r="4237" spans="1:13" ht="20.399999999999999" x14ac:dyDescent="0.25">
      <c r="A4237" s="2" t="s">
        <v>213</v>
      </c>
      <c r="B4237" s="2" t="s">
        <v>164</v>
      </c>
      <c r="C4237" s="3"/>
      <c r="D4237" s="3"/>
      <c r="E4237" s="3"/>
      <c r="F4237" s="3"/>
      <c r="G4237" s="3"/>
      <c r="H4237" s="3">
        <v>41.77599</v>
      </c>
      <c r="I4237" s="3"/>
      <c r="J4237" s="3">
        <f t="shared" si="136"/>
        <v>41.77599</v>
      </c>
      <c r="K4237" s="3"/>
      <c r="L4237" s="3">
        <f t="array" ref="L4237">(IF(ISERROR(INDEX(Table34[Youth literacy rate (15-24)],MATCH(MAX(IF(Table34[Country]=B4237,Table34[Year],0)),IF(Table34[Country]=B4237,Table34[Year],"")))),"",INDEX(Table34[Youth literacy rate (15-24)],MATCH(MAX(IF(Table34[Country]=B4237,Table34[Year],0)),IF(Table34[Country]=B4237,Table34[Year],"")))*100))</f>
        <v>24.795570000000001</v>
      </c>
      <c r="M4237" s="3">
        <f t="shared" si="137"/>
        <v>41.77599</v>
      </c>
    </row>
    <row r="4238" spans="1:13" ht="20.399999999999999" x14ac:dyDescent="0.25">
      <c r="A4238" s="2" t="s">
        <v>213</v>
      </c>
      <c r="B4238" s="2" t="s">
        <v>165</v>
      </c>
      <c r="C4238" s="4">
        <v>99.686359999999993</v>
      </c>
      <c r="D4238" s="4">
        <v>99.74597</v>
      </c>
      <c r="E4238" s="4">
        <v>99.705719999999999</v>
      </c>
      <c r="F4238" s="4">
        <v>99.642889999999994</v>
      </c>
      <c r="G4238" s="4">
        <v>99.686809999999994</v>
      </c>
      <c r="H4238" s="4">
        <v>99.728629999999995</v>
      </c>
      <c r="I4238" s="4"/>
      <c r="J4238" s="4">
        <f t="shared" si="136"/>
        <v>99.728629999999995</v>
      </c>
      <c r="K4238" s="4"/>
      <c r="L4238" s="4" t="str">
        <f t="array" ref="L4238">(IF(ISBLANK(INDEX(Table34[Youth literacy rate (15-24)],MATCH(MAX(IF(Table34[Country]=B4238,Table34[Year],0)),IF(Table34[Country]=B4238,Table34[Year],"")))),"",INDEX(Table34[Youth literacy rate (15-24)],MATCH(MAX(IF(Table34[Country]=B4238,Table34[Year],0)),IF(Table34[Country]=B4238,Table34[Year],"")))*100))</f>
        <v/>
      </c>
      <c r="M4238" s="4">
        <f t="shared" si="137"/>
        <v>99.728629999999995</v>
      </c>
    </row>
    <row r="4239" spans="1:13" ht="20.399999999999999" x14ac:dyDescent="0.25">
      <c r="A4239" s="2" t="s">
        <v>213</v>
      </c>
      <c r="B4239" s="2" t="s">
        <v>166</v>
      </c>
      <c r="C4239" s="3">
        <v>98.588970000000003</v>
      </c>
      <c r="D4239" s="3"/>
      <c r="E4239" s="3"/>
      <c r="F4239" s="3"/>
      <c r="G4239" s="3"/>
      <c r="H4239" s="3">
        <v>99.16534</v>
      </c>
      <c r="I4239" s="3"/>
      <c r="J4239" s="3">
        <f t="shared" si="136"/>
        <v>99.16534</v>
      </c>
      <c r="K4239" s="3"/>
      <c r="L4239" s="3" t="str">
        <f t="array" ref="L4239">(IF(ISERROR(INDEX(Table34[Youth literacy rate (15-24)],MATCH(MAX(IF(Table34[Country]=B4239,Table34[Year],0)),IF(Table34[Country]=B4239,Table34[Year],"")))),"",INDEX(Table34[Youth literacy rate (15-24)],MATCH(MAX(IF(Table34[Country]=B4239,Table34[Year],0)),IF(Table34[Country]=B4239,Table34[Year],"")))*100))</f>
        <v/>
      </c>
      <c r="M4239" s="3">
        <f t="shared" si="137"/>
        <v>99.16534</v>
      </c>
    </row>
    <row r="4240" spans="1:13" ht="20.399999999999999" x14ac:dyDescent="0.25">
      <c r="A4240" s="2" t="s">
        <v>213</v>
      </c>
      <c r="B4240" s="2" t="s">
        <v>167</v>
      </c>
      <c r="C4240" s="4"/>
      <c r="D4240" s="4"/>
      <c r="E4240" s="4"/>
      <c r="F4240" s="4"/>
      <c r="G4240" s="4"/>
      <c r="H4240" s="4">
        <v>70.413409999999999</v>
      </c>
      <c r="I4240" s="4"/>
      <c r="J4240" s="4">
        <f t="shared" ref="J4240:J4303" si="138">IFERROR(LOOKUP(2,1/(C4240:I4240&lt;&gt;""),C4240:I4240),"")</f>
        <v>70.413409999999999</v>
      </c>
      <c r="K4240" s="4"/>
      <c r="L4240" s="4">
        <f t="array" ref="L4240">(IF(ISERROR(INDEX(Table34[Youth literacy rate (15-24)],MATCH(MAX(IF(Table34[Country]=B4240,Table34[Year],0)),IF(Table34[Country]=B4240,Table34[Year],"")))),"",INDEX(Table34[Youth literacy rate (15-24)],MATCH(MAX(IF(Table34[Country]=B4240,Table34[Year],0)),IF(Table34[Country]=B4240,Table34[Year],"")))*100))</f>
        <v>64.964100000000002</v>
      </c>
      <c r="M4240" s="4">
        <f t="shared" ref="M4240:M4303" si="139">IF(ISNUMBER(J4240),J4240,IF(ISNUMBER(K4240),K4240,IF(ISBLANK(L4240),"",L4240)))</f>
        <v>70.413409999999999</v>
      </c>
    </row>
    <row r="4241" spans="1:13" ht="20.399999999999999" x14ac:dyDescent="0.25">
      <c r="A4241" s="2" t="s">
        <v>213</v>
      </c>
      <c r="B4241" s="2" t="s">
        <v>168</v>
      </c>
      <c r="C4241" s="3">
        <v>98.802149999999997</v>
      </c>
      <c r="D4241" s="3"/>
      <c r="E4241" s="3"/>
      <c r="F4241" s="3"/>
      <c r="G4241" s="3"/>
      <c r="H4241" s="3">
        <v>99.660809999999998</v>
      </c>
      <c r="I4241" s="3"/>
      <c r="J4241" s="3">
        <f t="shared" si="138"/>
        <v>99.660809999999998</v>
      </c>
      <c r="K4241" s="3"/>
      <c r="L4241" s="3">
        <f t="array" ref="L4241">(IF(ISERROR(INDEX(Table34[Youth literacy rate (15-24)],MATCH(MAX(IF(Table34[Country]=B4241,Table34[Year],0)),IF(Table34[Country]=B4241,Table34[Year],"")))),"",INDEX(Table34[Youth literacy rate (15-24)],MATCH(MAX(IF(Table34[Country]=B4241,Table34[Year],0)),IF(Table34[Country]=B4241,Table34[Year],"")))*100))</f>
        <v>96.638100000000009</v>
      </c>
      <c r="M4241" s="3">
        <f t="shared" si="139"/>
        <v>99.660809999999998</v>
      </c>
    </row>
    <row r="4242" spans="1:13" ht="20.399999999999999" x14ac:dyDescent="0.25">
      <c r="A4242" s="2" t="s">
        <v>213</v>
      </c>
      <c r="B4242" s="2" t="s">
        <v>169</v>
      </c>
      <c r="C4242" s="4">
        <v>94.748490000000004</v>
      </c>
      <c r="D4242" s="4"/>
      <c r="E4242" s="4"/>
      <c r="F4242" s="4"/>
      <c r="G4242" s="4"/>
      <c r="H4242" s="4">
        <v>96.022170000000003</v>
      </c>
      <c r="I4242" s="4"/>
      <c r="J4242" s="4">
        <f t="shared" si="138"/>
        <v>96.022170000000003</v>
      </c>
      <c r="K4242" s="4"/>
      <c r="L4242" s="4">
        <f t="array" ref="L4242">(IF(ISERROR(INDEX(Table34[Youth literacy rate (15-24)],MATCH(MAX(IF(Table34[Country]=B4242,Table34[Year],0)),IF(Table34[Country]=B4242,Table34[Year],"")))),"",INDEX(Table34[Youth literacy rate (15-24)],MATCH(MAX(IF(Table34[Country]=B4242,Table34[Year],0)),IF(Table34[Country]=B4242,Table34[Year],"")))*100))</f>
        <v>96.304730000000006</v>
      </c>
      <c r="M4242" s="4">
        <f t="shared" si="139"/>
        <v>96.022170000000003</v>
      </c>
    </row>
    <row r="4243" spans="1:13" ht="20.399999999999999" x14ac:dyDescent="0.25">
      <c r="A4243" s="2" t="s">
        <v>213</v>
      </c>
      <c r="B4243" s="2" t="s">
        <v>170</v>
      </c>
      <c r="C4243" s="3"/>
      <c r="D4243" s="3"/>
      <c r="E4243" s="3"/>
      <c r="F4243" s="3"/>
      <c r="G4243" s="3"/>
      <c r="H4243" s="3"/>
      <c r="I4243" s="3"/>
      <c r="J4243" s="3" t="str">
        <f t="shared" si="138"/>
        <v/>
      </c>
      <c r="K4243" s="3"/>
      <c r="L4243" s="3" t="str">
        <f t="array" ref="L4243">(IF(ISBLANK(INDEX(Table34[Youth literacy rate (15-24)],MATCH(MAX(IF(Table34[Country]=B4243,Table34[Year],0)),IF(Table34[Country]=B4243,Table34[Year],"")))),"",INDEX(Table34[Youth literacy rate (15-24)],MATCH(MAX(IF(Table34[Country]=B4243,Table34[Year],0)),IF(Table34[Country]=B4243,Table34[Year],"")))*100))</f>
        <v/>
      </c>
      <c r="M4243" s="3" t="str">
        <f t="shared" si="139"/>
        <v/>
      </c>
    </row>
    <row r="4244" spans="1:13" ht="20.399999999999999" x14ac:dyDescent="0.25">
      <c r="A4244" s="2" t="s">
        <v>213</v>
      </c>
      <c r="B4244" s="2" t="s">
        <v>171</v>
      </c>
      <c r="C4244" s="4"/>
      <c r="D4244" s="4"/>
      <c r="E4244" s="4"/>
      <c r="F4244" s="4"/>
      <c r="G4244" s="4"/>
      <c r="H4244" s="4"/>
      <c r="I4244" s="4"/>
      <c r="J4244" s="4" t="str">
        <f t="shared" si="138"/>
        <v/>
      </c>
      <c r="K4244" s="4"/>
      <c r="L4244" s="4" t="str">
        <f t="array" ref="L4244">(IF(ISBLANK(INDEX(Table34[Youth literacy rate (15-24)],MATCH(MAX(IF(Table34[Country]=B4244,Table34[Year],0)),IF(Table34[Country]=B4244,Table34[Year],"")))),"",INDEX(Table34[Youth literacy rate (15-24)],MATCH(MAX(IF(Table34[Country]=B4244,Table34[Year],0)),IF(Table34[Country]=B4244,Table34[Year],"")))*100))</f>
        <v/>
      </c>
      <c r="M4244" s="4" t="str">
        <f t="shared" si="139"/>
        <v/>
      </c>
    </row>
    <row r="4245" spans="1:13" ht="20.399999999999999" x14ac:dyDescent="0.25">
      <c r="A4245" s="2" t="s">
        <v>213</v>
      </c>
      <c r="B4245" s="2" t="s">
        <v>172</v>
      </c>
      <c r="C4245" s="3"/>
      <c r="D4245" s="3"/>
      <c r="E4245" s="3"/>
      <c r="F4245" s="3"/>
      <c r="G4245" s="3">
        <v>95.267229999999998</v>
      </c>
      <c r="H4245" s="3">
        <v>95.631010000000003</v>
      </c>
      <c r="I4245" s="3"/>
      <c r="J4245" s="3">
        <f t="shared" si="138"/>
        <v>95.631010000000003</v>
      </c>
      <c r="K4245" s="3"/>
      <c r="L4245" s="3" t="str">
        <f t="array" ref="L4245">(IF(ISERROR(INDEX(Table34[Youth literacy rate (15-24)],MATCH(MAX(IF(Table34[Country]=B4245,Table34[Year],0)),IF(Table34[Country]=B4245,Table34[Year],"")))),"",INDEX(Table34[Youth literacy rate (15-24)],MATCH(MAX(IF(Table34[Country]=B4245,Table34[Year],0)),IF(Table34[Country]=B4245,Table34[Year],"")))*100))</f>
        <v/>
      </c>
      <c r="M4245" s="3">
        <f t="shared" si="139"/>
        <v>95.631010000000003</v>
      </c>
    </row>
    <row r="4246" spans="1:13" ht="20.399999999999999" x14ac:dyDescent="0.25">
      <c r="A4246" s="2" t="s">
        <v>213</v>
      </c>
      <c r="B4246" s="2" t="s">
        <v>173</v>
      </c>
      <c r="C4246" s="4"/>
      <c r="D4246" s="4"/>
      <c r="E4246" s="4"/>
      <c r="F4246" s="4"/>
      <c r="G4246" s="4">
        <v>99.887010000000004</v>
      </c>
      <c r="H4246" s="4">
        <v>99.889259999999993</v>
      </c>
      <c r="I4246" s="4"/>
      <c r="J4246" s="4">
        <f t="shared" si="138"/>
        <v>99.889259999999993</v>
      </c>
      <c r="K4246" s="4"/>
      <c r="L4246" s="4">
        <f t="array" ref="L4246">(IF(ISERROR(INDEX(Table34[Youth literacy rate (15-24)],MATCH(MAX(IF(Table34[Country]=B4246,Table34[Year],0)),IF(Table34[Country]=B4246,Table34[Year],"")))),"",INDEX(Table34[Youth literacy rate (15-24)],MATCH(MAX(IF(Table34[Country]=B4246,Table34[Year],0)),IF(Table34[Country]=B4246,Table34[Year],"")))*100))</f>
        <v>100</v>
      </c>
      <c r="M4246" s="4">
        <f t="shared" si="139"/>
        <v>99.889259999999993</v>
      </c>
    </row>
    <row r="4247" spans="1:13" ht="20.399999999999999" x14ac:dyDescent="0.25">
      <c r="A4247" s="2" t="s">
        <v>213</v>
      </c>
      <c r="B4247" s="2" t="s">
        <v>174</v>
      </c>
      <c r="C4247" s="3">
        <v>96.552040000000005</v>
      </c>
      <c r="D4247" s="3"/>
      <c r="E4247" s="3"/>
      <c r="F4247" s="3">
        <v>98.654910000000001</v>
      </c>
      <c r="G4247" s="3"/>
      <c r="H4247" s="3">
        <v>98.953760000000003</v>
      </c>
      <c r="I4247" s="3"/>
      <c r="J4247" s="3">
        <f t="shared" si="138"/>
        <v>98.953760000000003</v>
      </c>
      <c r="K4247" s="3"/>
      <c r="L4247" s="3" t="str">
        <f t="array" ref="L4247">(IF(ISERROR(INDEX(Table34[Youth literacy rate (15-24)],MATCH(MAX(IF(Table34[Country]=B4247,Table34[Year],0)),IF(Table34[Country]=B4247,Table34[Year],"")))),"",INDEX(Table34[Youth literacy rate (15-24)],MATCH(MAX(IF(Table34[Country]=B4247,Table34[Year],0)),IF(Table34[Country]=B4247,Table34[Year],"")))*100))</f>
        <v/>
      </c>
      <c r="M4247" s="3">
        <f t="shared" si="139"/>
        <v>98.953760000000003</v>
      </c>
    </row>
    <row r="4248" spans="1:13" ht="30.6" x14ac:dyDescent="0.25">
      <c r="A4248" s="2" t="s">
        <v>199</v>
      </c>
      <c r="B4248" s="2" t="s">
        <v>187</v>
      </c>
      <c r="C4248" s="4"/>
      <c r="D4248" s="4"/>
      <c r="E4248" s="4"/>
      <c r="F4248" s="4"/>
      <c r="G4248" s="4"/>
      <c r="H4248" s="4"/>
      <c r="I4248" s="4"/>
      <c r="J4248" s="4" t="str">
        <f t="shared" si="138"/>
        <v/>
      </c>
      <c r="K4248" s="4"/>
      <c r="L4248" s="4" t="str">
        <f t="array" ref="L4248">(IF(ISBLANK(INDEX(Table34[Out-of-school children (%) - primary],MATCH(MAX(IF(Table34[Country]=B4248,Table34[Year],0)),IF(Table34[Country]=B4248,Table34[Year],"")))),"",INDEX(Table34[Out-of-school children (%) - primary],MATCH(MAX(IF(Table34[Country]=B4248,Table34[Year],0)),IF(Table34[Country]=B4248,Table34[Year],"")))*100))</f>
        <v/>
      </c>
      <c r="M4248" s="4" t="str">
        <f t="shared" si="139"/>
        <v/>
      </c>
    </row>
    <row r="4249" spans="1:13" ht="20.399999999999999" x14ac:dyDescent="0.25">
      <c r="A4249" s="2" t="s">
        <v>213</v>
      </c>
      <c r="B4249" s="2" t="s">
        <v>176</v>
      </c>
      <c r="C4249" s="3">
        <v>78.568439999999995</v>
      </c>
      <c r="D4249" s="3"/>
      <c r="E4249" s="3"/>
      <c r="F4249" s="3"/>
      <c r="G4249" s="3"/>
      <c r="H4249" s="3">
        <v>82.712260000000001</v>
      </c>
      <c r="I4249" s="3"/>
      <c r="J4249" s="3">
        <f t="shared" si="138"/>
        <v>82.712260000000001</v>
      </c>
      <c r="K4249" s="3"/>
      <c r="L4249" s="3" t="str">
        <f t="array" ref="L4249">(IF(ISERROR(INDEX(Table34[Youth literacy rate (15-24)],MATCH(MAX(IF(Table34[Country]=B4249,Table34[Year],0)),IF(Table34[Country]=B4249,Table34[Year],"")))),"",INDEX(Table34[Youth literacy rate (15-24)],MATCH(MAX(IF(Table34[Country]=B4249,Table34[Year],0)),IF(Table34[Country]=B4249,Table34[Year],"")))*100))</f>
        <v/>
      </c>
      <c r="M4249" s="3">
        <f t="shared" si="139"/>
        <v>82.712260000000001</v>
      </c>
    </row>
    <row r="4250" spans="1:13" ht="20.399999999999999" x14ac:dyDescent="0.25">
      <c r="A4250" s="2" t="s">
        <v>213</v>
      </c>
      <c r="B4250" s="2" t="s">
        <v>177</v>
      </c>
      <c r="C4250" s="4"/>
      <c r="D4250" s="4">
        <v>72.708119999999994</v>
      </c>
      <c r="E4250" s="4"/>
      <c r="F4250" s="4"/>
      <c r="G4250" s="4"/>
      <c r="H4250" s="4">
        <v>81.402460000000005</v>
      </c>
      <c r="I4250" s="4"/>
      <c r="J4250" s="4">
        <f t="shared" si="138"/>
        <v>81.402460000000005</v>
      </c>
      <c r="K4250" s="4"/>
      <c r="L4250" s="4">
        <f t="array" ref="L4250">(IF(ISERROR(INDEX(Table34[Youth literacy rate (15-24)],MATCH(MAX(IF(Table34[Country]=B4250,Table34[Year],0)),IF(Table34[Country]=B4250,Table34[Year],"")))),"",INDEX(Table34[Youth literacy rate (15-24)],MATCH(MAX(IF(Table34[Country]=B4250,Table34[Year],0)),IF(Table34[Country]=B4250,Table34[Year],"")))*100))</f>
        <v>67.631860000000003</v>
      </c>
      <c r="M4250" s="4">
        <f t="shared" si="139"/>
        <v>81.402460000000005</v>
      </c>
    </row>
    <row r="4251" spans="1:13" ht="20.399999999999999" x14ac:dyDescent="0.25">
      <c r="A4251" s="2" t="s">
        <v>213</v>
      </c>
      <c r="B4251" s="2" t="s">
        <v>178</v>
      </c>
      <c r="C4251" s="3"/>
      <c r="D4251" s="3">
        <v>99.510429999999999</v>
      </c>
      <c r="E4251" s="3"/>
      <c r="F4251" s="3"/>
      <c r="G4251" s="3"/>
      <c r="H4251" s="3">
        <v>99.544169999999994</v>
      </c>
      <c r="I4251" s="3"/>
      <c r="J4251" s="3">
        <f t="shared" si="138"/>
        <v>99.544169999999994</v>
      </c>
      <c r="K4251" s="3"/>
      <c r="L4251" s="3" t="str">
        <f t="array" ref="L4251">(IF(ISERROR(INDEX(Table34[Youth literacy rate (15-24)],MATCH(MAX(IF(Table34[Country]=B4251,Table34[Year],0)),IF(Table34[Country]=B4251,Table34[Year],"")))),"",INDEX(Table34[Youth literacy rate (15-24)],MATCH(MAX(IF(Table34[Country]=B4251,Table34[Year],0)),IF(Table34[Country]=B4251,Table34[Year],"")))*100))</f>
        <v/>
      </c>
      <c r="M4251" s="3">
        <f t="shared" si="139"/>
        <v>99.544169999999994</v>
      </c>
    </row>
    <row r="4252" spans="1:13" ht="20.399999999999999" x14ac:dyDescent="0.25">
      <c r="A4252" s="2" t="s">
        <v>213</v>
      </c>
      <c r="B4252" s="2" t="s">
        <v>179</v>
      </c>
      <c r="C4252" s="4"/>
      <c r="D4252" s="4"/>
      <c r="E4252" s="4"/>
      <c r="F4252" s="4"/>
      <c r="G4252" s="4">
        <v>99.608490000000003</v>
      </c>
      <c r="H4252" s="4">
        <v>99.618840000000006</v>
      </c>
      <c r="I4252" s="4"/>
      <c r="J4252" s="4">
        <f t="shared" si="138"/>
        <v>99.618840000000006</v>
      </c>
      <c r="K4252" s="4"/>
      <c r="L4252" s="4" t="str">
        <f t="array" ref="L4252">(IF(ISERROR(INDEX(Table34[Youth literacy rate (15-24)],MATCH(MAX(IF(Table34[Country]=B4252,Table34[Year],0)),IF(Table34[Country]=B4252,Table34[Year],"")))),"",INDEX(Table34[Youth literacy rate (15-24)],MATCH(MAX(IF(Table34[Country]=B4252,Table34[Year],0)),IF(Table34[Country]=B4252,Table34[Year],"")))*100))</f>
        <v/>
      </c>
      <c r="M4252" s="4">
        <f t="shared" si="139"/>
        <v>99.618840000000006</v>
      </c>
    </row>
    <row r="4253" spans="1:13" ht="20.399999999999999" x14ac:dyDescent="0.25">
      <c r="A4253" s="2" t="s">
        <v>213</v>
      </c>
      <c r="B4253" s="2" t="s">
        <v>180</v>
      </c>
      <c r="C4253" s="3">
        <v>96.093559999999997</v>
      </c>
      <c r="D4253" s="3">
        <v>96.317589999999996</v>
      </c>
      <c r="E4253" s="3">
        <v>95.717579999999998</v>
      </c>
      <c r="F4253" s="3"/>
      <c r="G4253" s="3"/>
      <c r="H4253" s="3">
        <v>96.661910000000006</v>
      </c>
      <c r="I4253" s="3"/>
      <c r="J4253" s="3">
        <f t="shared" si="138"/>
        <v>96.661910000000006</v>
      </c>
      <c r="K4253" s="3"/>
      <c r="L4253" s="3">
        <f t="array" ref="L4253">(IF(ISERROR(INDEX(Table34[Youth literacy rate (15-24)],MATCH(MAX(IF(Table34[Country]=B4253,Table34[Year],0)),IF(Table34[Country]=B4253,Table34[Year],"")))),"",INDEX(Table34[Youth literacy rate (15-24)],MATCH(MAX(IF(Table34[Country]=B4253,Table34[Year],0)),IF(Table34[Country]=B4253,Table34[Year],"")))*100))</f>
        <v>96.78394999999999</v>
      </c>
      <c r="M4253" s="3">
        <f t="shared" si="139"/>
        <v>96.661910000000006</v>
      </c>
    </row>
    <row r="4254" spans="1:13" ht="20.399999999999999" x14ac:dyDescent="0.25">
      <c r="A4254" s="2" t="s">
        <v>213</v>
      </c>
      <c r="B4254" s="2" t="s">
        <v>181</v>
      </c>
      <c r="C4254" s="4">
        <v>97.197329999999994</v>
      </c>
      <c r="D4254" s="4">
        <v>97.936300000000003</v>
      </c>
      <c r="E4254" s="4">
        <v>98.412649999999999</v>
      </c>
      <c r="F4254" s="4">
        <v>98.742059999999995</v>
      </c>
      <c r="G4254" s="4">
        <v>98.950919999999996</v>
      </c>
      <c r="H4254" s="4">
        <v>99.154250000000005</v>
      </c>
      <c r="I4254" s="4"/>
      <c r="J4254" s="4">
        <f t="shared" si="138"/>
        <v>99.154250000000005</v>
      </c>
      <c r="K4254" s="4"/>
      <c r="L4254" s="4" t="str">
        <f t="array" ref="L4254">(IF(ISERROR(INDEX(Table34[Youth literacy rate (15-24)],MATCH(MAX(IF(Table34[Country]=B4254,Table34[Year],0)),IF(Table34[Country]=B4254,Table34[Year],"")))),"",INDEX(Table34[Youth literacy rate (15-24)],MATCH(MAX(IF(Table34[Country]=B4254,Table34[Year],0)),IF(Table34[Country]=B4254,Table34[Year],"")))*100))</f>
        <v/>
      </c>
      <c r="M4254" s="4">
        <f t="shared" si="139"/>
        <v>99.154250000000005</v>
      </c>
    </row>
    <row r="4255" spans="1:13" ht="20.399999999999999" x14ac:dyDescent="0.25">
      <c r="A4255" s="2" t="s">
        <v>213</v>
      </c>
      <c r="B4255" s="2" t="s">
        <v>182</v>
      </c>
      <c r="C4255" s="3"/>
      <c r="D4255" s="3"/>
      <c r="E4255" s="3"/>
      <c r="F4255" s="3"/>
      <c r="G4255" s="3">
        <v>99.904650000000004</v>
      </c>
      <c r="H4255" s="3">
        <v>99.909610000000001</v>
      </c>
      <c r="I4255" s="3"/>
      <c r="J4255" s="3">
        <f t="shared" si="138"/>
        <v>99.909610000000001</v>
      </c>
      <c r="K4255" s="3"/>
      <c r="L4255" s="3" t="str">
        <f t="array" ref="L4255">(IF(ISERROR(INDEX(Table34[Youth literacy rate (15-24)],MATCH(MAX(IF(Table34[Country]=B4255,Table34[Year],0)),IF(Table34[Country]=B4255,Table34[Year],"")))),"",INDEX(Table34[Youth literacy rate (15-24)],MATCH(MAX(IF(Table34[Country]=B4255,Table34[Year],0)),IF(Table34[Country]=B4255,Table34[Year],"")))*100))</f>
        <v/>
      </c>
      <c r="M4255" s="3">
        <f t="shared" si="139"/>
        <v>99.909610000000001</v>
      </c>
    </row>
    <row r="4256" spans="1:13" ht="20.399999999999999" x14ac:dyDescent="0.25">
      <c r="A4256" s="2" t="s">
        <v>213</v>
      </c>
      <c r="B4256" s="2" t="s">
        <v>183</v>
      </c>
      <c r="C4256" s="4"/>
      <c r="D4256" s="4"/>
      <c r="E4256" s="4"/>
      <c r="F4256" s="4"/>
      <c r="G4256" s="4"/>
      <c r="H4256" s="4"/>
      <c r="I4256" s="4"/>
      <c r="J4256" s="4" t="str">
        <f t="shared" si="138"/>
        <v/>
      </c>
      <c r="K4256" s="4"/>
      <c r="L4256" s="4" t="str">
        <f t="array" ref="L4256">(IF(ISERROR(INDEX(Table34[Youth literacy rate (15-24)],MATCH(MAX(IF(Table34[Country]=B4256,Table34[Year],0)),IF(Table34[Country]=B4256,Table34[Year],"")))),"",INDEX(Table34[Youth literacy rate (15-24)],MATCH(MAX(IF(Table34[Country]=B4256,Table34[Year],0)),IF(Table34[Country]=B4256,Table34[Year],"")))*100))</f>
        <v/>
      </c>
      <c r="M4256" s="4" t="str">
        <f t="shared" si="139"/>
        <v/>
      </c>
    </row>
    <row r="4257" spans="1:13" ht="20.399999999999999" x14ac:dyDescent="0.25">
      <c r="A4257" s="2" t="s">
        <v>213</v>
      </c>
      <c r="B4257" s="2" t="s">
        <v>184</v>
      </c>
      <c r="C4257" s="3">
        <v>85.471459999999993</v>
      </c>
      <c r="D4257" s="3"/>
      <c r="E4257" s="3">
        <v>81.654200000000003</v>
      </c>
      <c r="F4257" s="3"/>
      <c r="G4257" s="3"/>
      <c r="H4257" s="3">
        <v>86.568820000000002</v>
      </c>
      <c r="I4257" s="3"/>
      <c r="J4257" s="3">
        <f t="shared" si="138"/>
        <v>86.568820000000002</v>
      </c>
      <c r="K4257" s="3"/>
      <c r="L4257" s="3" t="str">
        <f t="array" ref="L4257">(IF(ISBLANK(INDEX(Table34[Youth literacy rate (15-24)],MATCH(MAX(IF(Table34[Country]=B4257,Table34[Year],0)),IF(Table34[Country]=B4257,Table34[Year],"")))),"",INDEX(Table34[Youth literacy rate (15-24)],MATCH(MAX(IF(Table34[Country]=B4257,Table34[Year],0)),IF(Table34[Country]=B4257,Table34[Year],"")))*100))</f>
        <v/>
      </c>
      <c r="M4257" s="3">
        <f t="shared" si="139"/>
        <v>86.568820000000002</v>
      </c>
    </row>
    <row r="4258" spans="1:13" ht="20.399999999999999" x14ac:dyDescent="0.25">
      <c r="A4258" s="2" t="s">
        <v>213</v>
      </c>
      <c r="B4258" s="2" t="s">
        <v>185</v>
      </c>
      <c r="C4258" s="4"/>
      <c r="D4258" s="4"/>
      <c r="E4258" s="4"/>
      <c r="F4258" s="4"/>
      <c r="G4258" s="4">
        <v>99.808729999999997</v>
      </c>
      <c r="H4258" s="4">
        <v>99.806610000000006</v>
      </c>
      <c r="I4258" s="4"/>
      <c r="J4258" s="4">
        <f t="shared" si="138"/>
        <v>99.806610000000006</v>
      </c>
      <c r="K4258" s="4"/>
      <c r="L4258" s="4">
        <f t="array" ref="L4258">(IF(ISERROR(INDEX(Table34[Youth literacy rate (15-24)],MATCH(MAX(IF(Table34[Country]=B4258,Table34[Year],0)),IF(Table34[Country]=B4258,Table34[Year],"")))),"",INDEX(Table34[Youth literacy rate (15-24)],MATCH(MAX(IF(Table34[Country]=B4258,Table34[Year],0)),IF(Table34[Country]=B4258,Table34[Year],"")))*100))</f>
        <v>99.998679999999993</v>
      </c>
      <c r="M4258" s="4">
        <f t="shared" si="139"/>
        <v>99.806610000000006</v>
      </c>
    </row>
    <row r="4259" spans="1:13" ht="20.399999999999999" x14ac:dyDescent="0.25">
      <c r="A4259" s="2" t="s">
        <v>213</v>
      </c>
      <c r="B4259" s="2" t="s">
        <v>186</v>
      </c>
      <c r="C4259" s="3"/>
      <c r="D4259" s="3"/>
      <c r="E4259" s="3"/>
      <c r="F4259" s="3"/>
      <c r="G4259" s="3"/>
      <c r="H4259" s="3">
        <v>99.117699999999999</v>
      </c>
      <c r="I4259" s="3"/>
      <c r="J4259" s="3">
        <f t="shared" si="138"/>
        <v>99.117699999999999</v>
      </c>
      <c r="K4259" s="3"/>
      <c r="L4259" s="3" t="str">
        <f t="array" ref="L4259">(IF(ISERROR(INDEX(Table34[Youth literacy rate (15-24)],MATCH(MAX(IF(Table34[Country]=B4259,Table34[Year],0)),IF(Table34[Country]=B4259,Table34[Year],"")))),"",INDEX(Table34[Youth literacy rate (15-24)],MATCH(MAX(IF(Table34[Country]=B4259,Table34[Year],0)),IF(Table34[Country]=B4259,Table34[Year],"")))*100))</f>
        <v/>
      </c>
      <c r="M4259" s="3">
        <f t="shared" si="139"/>
        <v>99.117699999999999</v>
      </c>
    </row>
    <row r="4260" spans="1:13" ht="20.399999999999999" x14ac:dyDescent="0.25">
      <c r="A4260" s="2" t="s">
        <v>198</v>
      </c>
      <c r="B4260" s="2" t="s">
        <v>187</v>
      </c>
      <c r="C4260" s="4">
        <v>0.57850000000000001</v>
      </c>
      <c r="D4260" s="4">
        <v>0.28727000000000003</v>
      </c>
      <c r="E4260" s="4">
        <v>0.12878999999999999</v>
      </c>
      <c r="F4260" s="4"/>
      <c r="G4260" s="4"/>
      <c r="H4260" s="4"/>
      <c r="I4260" s="4"/>
      <c r="J4260" s="4">
        <f t="shared" si="138"/>
        <v>0.12878999999999999</v>
      </c>
      <c r="K4260" s="4" t="str">
        <f t="array" ref="K4260">INDEX($J$3:$J$4464,MATCH(B4260&amp;"Rate of out-of-school children of primary school age, male (household survey data) (%)",$B$3:$B$4464&amp;$A$3:$A$4464,0))</f>
        <v/>
      </c>
      <c r="L4260" s="4" t="str">
        <f t="array" ref="L4260">IF(ISBLANK(INDEX(Table45[[#All],[Out-of-school children (%) - primary]],MATCH(MAX(IF(Table45[[#All],[Country]]=B4260,Table45[[#All],[Year]],0)),IF(Table45[[#All],[Country]]=B4260,Table45[[#All],[Year]],"")))),"",INDEX(Table45[[#All],[Out-of-school children (%) - primary]],MATCH(MAX(IF(Table45[[#All],[Country]]=B4260,Table45[[#All],[Year]],0)),IF(Table45[[#All],[Country]]=B4260,Table45[[#All],[Year]],"")))*100)</f>
        <v/>
      </c>
      <c r="M4260" s="4">
        <f t="shared" si="139"/>
        <v>0.12878999999999999</v>
      </c>
    </row>
    <row r="4261" spans="1:13" ht="20.399999999999999" x14ac:dyDescent="0.25">
      <c r="A4261" s="2" t="s">
        <v>213</v>
      </c>
      <c r="B4261" s="2" t="s">
        <v>188</v>
      </c>
      <c r="C4261" s="3">
        <v>72.771000000000001</v>
      </c>
      <c r="D4261" s="3"/>
      <c r="E4261" s="3">
        <v>84.848020000000005</v>
      </c>
      <c r="F4261" s="3"/>
      <c r="G4261" s="3"/>
      <c r="H4261" s="3">
        <v>87.162369999999996</v>
      </c>
      <c r="I4261" s="3"/>
      <c r="J4261" s="3">
        <f t="shared" si="138"/>
        <v>87.162369999999996</v>
      </c>
      <c r="K4261" s="3"/>
      <c r="L4261" s="3" t="str">
        <f t="array" ref="L4261">(IF(ISBLANK(INDEX(Table34[Youth literacy rate (15-24)],MATCH(MAX(IF(Table34[Country]=B4261,Table34[Year],0)),IF(Table34[Country]=B4261,Table34[Year],"")))),"",INDEX(Table34[Youth literacy rate (15-24)],MATCH(MAX(IF(Table34[Country]=B4261,Table34[Year],0)),IF(Table34[Country]=B4261,Table34[Year],"")))*100))</f>
        <v/>
      </c>
      <c r="M4261" s="3">
        <f t="shared" si="139"/>
        <v>87.162369999999996</v>
      </c>
    </row>
    <row r="4262" spans="1:13" ht="20.399999999999999" x14ac:dyDescent="0.25">
      <c r="A4262" s="2" t="s">
        <v>213</v>
      </c>
      <c r="B4262" s="2" t="s">
        <v>189</v>
      </c>
      <c r="C4262" s="4"/>
      <c r="D4262" s="4"/>
      <c r="E4262" s="4"/>
      <c r="F4262" s="4"/>
      <c r="G4262" s="4"/>
      <c r="H4262" s="4"/>
      <c r="I4262" s="4"/>
      <c r="J4262" s="4" t="str">
        <f t="shared" si="138"/>
        <v/>
      </c>
      <c r="K4262" s="4"/>
      <c r="L4262" s="4" t="str">
        <f t="array" ref="L4262">(IF(ISBLANK(INDEX(Table34[Youth literacy rate (15-24)],MATCH(MAX(IF(Table34[Country]=B4262,Table34[Year],0)),IF(Table34[Country]=B4262,Table34[Year],"")))),"",INDEX(Table34[Youth literacy rate (15-24)],MATCH(MAX(IF(Table34[Country]=B4262,Table34[Year],0)),IF(Table34[Country]=B4262,Table34[Year],"")))*100))</f>
        <v/>
      </c>
      <c r="M4262" s="4" t="str">
        <f t="shared" si="139"/>
        <v/>
      </c>
    </row>
    <row r="4263" spans="1:13" ht="20.399999999999999" x14ac:dyDescent="0.25">
      <c r="A4263" s="2" t="s">
        <v>213</v>
      </c>
      <c r="B4263" s="2" t="s">
        <v>190</v>
      </c>
      <c r="C4263" s="3">
        <v>99.225409999999997</v>
      </c>
      <c r="D4263" s="3">
        <v>99.120980000000003</v>
      </c>
      <c r="E4263" s="3">
        <v>99.297780000000003</v>
      </c>
      <c r="F4263" s="3">
        <v>99.310149999999993</v>
      </c>
      <c r="G4263" s="3">
        <v>99.390619999999998</v>
      </c>
      <c r="H4263" s="3">
        <v>99.4054</v>
      </c>
      <c r="I4263" s="3"/>
      <c r="J4263" s="3">
        <f t="shared" si="138"/>
        <v>99.4054</v>
      </c>
      <c r="K4263" s="3"/>
      <c r="L4263" s="3">
        <f t="array" ref="L4263">(IF(ISERROR(INDEX(Table34[Youth literacy rate (15-24)],MATCH(MAX(IF(Table34[Country]=B4263,Table34[Year],0)),IF(Table34[Country]=B4263,Table34[Year],"")))),"",INDEX(Table34[Youth literacy rate (15-24)],MATCH(MAX(IF(Table34[Country]=B4263,Table34[Year],0)),IF(Table34[Country]=B4263,Table34[Year],"")))*100))</f>
        <v>99.62424</v>
      </c>
      <c r="M4263" s="3">
        <f t="shared" si="139"/>
        <v>99.4054</v>
      </c>
    </row>
    <row r="4264" spans="1:13" ht="20.399999999999999" x14ac:dyDescent="0.25">
      <c r="A4264" s="2" t="s">
        <v>213</v>
      </c>
      <c r="B4264" s="2" t="s">
        <v>191</v>
      </c>
      <c r="C4264" s="4"/>
      <c r="D4264" s="4"/>
      <c r="E4264" s="4"/>
      <c r="F4264" s="4">
        <v>100</v>
      </c>
      <c r="G4264" s="4">
        <v>100</v>
      </c>
      <c r="H4264" s="4">
        <v>100</v>
      </c>
      <c r="I4264" s="4"/>
      <c r="J4264" s="4">
        <f t="shared" si="138"/>
        <v>100</v>
      </c>
      <c r="K4264" s="4"/>
      <c r="L4264" s="4" t="str">
        <f t="array" ref="L4264">(IF(ISERROR(INDEX(Table34[Youth literacy rate (15-24)],MATCH(MAX(IF(Table34[Country]=B4264,Table34[Year],0)),IF(Table34[Country]=B4264,Table34[Year],"")))),"",INDEX(Table34[Youth literacy rate (15-24)],MATCH(MAX(IF(Table34[Country]=B4264,Table34[Year],0)),IF(Table34[Country]=B4264,Table34[Year],"")))*100))</f>
        <v/>
      </c>
      <c r="M4264" s="4">
        <f t="shared" si="139"/>
        <v>100</v>
      </c>
    </row>
    <row r="4265" spans="1:13" ht="20.399999999999999" x14ac:dyDescent="0.25">
      <c r="A4265" s="2" t="s">
        <v>213</v>
      </c>
      <c r="B4265" s="2" t="s">
        <v>192</v>
      </c>
      <c r="C4265" s="3"/>
      <c r="D4265" s="3"/>
      <c r="E4265" s="3"/>
      <c r="F4265" s="3"/>
      <c r="G4265" s="3">
        <v>95.676699999999997</v>
      </c>
      <c r="H4265" s="3">
        <v>95.951430000000002</v>
      </c>
      <c r="I4265" s="3"/>
      <c r="J4265" s="3">
        <f t="shared" si="138"/>
        <v>95.951430000000002</v>
      </c>
      <c r="K4265" s="3"/>
      <c r="L4265" s="3" t="str">
        <f t="array" ref="L4265">(IF(ISERROR(INDEX(Table34[Youth literacy rate (15-24)],MATCH(MAX(IF(Table34[Country]=B4265,Table34[Year],0)),IF(Table34[Country]=B4265,Table34[Year],"")))),"",INDEX(Table34[Youth literacy rate (15-24)],MATCH(MAX(IF(Table34[Country]=B4265,Table34[Year],0)),IF(Table34[Country]=B4265,Table34[Year],"")))*100))</f>
        <v/>
      </c>
      <c r="M4265" s="3">
        <f t="shared" si="139"/>
        <v>95.951430000000002</v>
      </c>
    </row>
    <row r="4266" spans="1:13" ht="20.399999999999999" x14ac:dyDescent="0.25">
      <c r="A4266" s="2" t="s">
        <v>213</v>
      </c>
      <c r="B4266" s="2" t="s">
        <v>193</v>
      </c>
      <c r="C4266" s="4"/>
      <c r="D4266" s="4">
        <v>98.236369999999994</v>
      </c>
      <c r="E4266" s="4"/>
      <c r="F4266" s="4"/>
      <c r="G4266" s="4"/>
      <c r="H4266" s="4">
        <v>98.347340000000003</v>
      </c>
      <c r="I4266" s="4"/>
      <c r="J4266" s="4">
        <f t="shared" si="138"/>
        <v>98.347340000000003</v>
      </c>
      <c r="K4266" s="4"/>
      <c r="L4266" s="4" t="str">
        <f t="array" ref="L4266">(IF(ISERROR(INDEX(Table34[Youth literacy rate (15-24)],MATCH(MAX(IF(Table34[Country]=B4266,Table34[Year],0)),IF(Table34[Country]=B4266,Table34[Year],"")))),"",INDEX(Table34[Youth literacy rate (15-24)],MATCH(MAX(IF(Table34[Country]=B4266,Table34[Year],0)),IF(Table34[Country]=B4266,Table34[Year],"")))*100))</f>
        <v/>
      </c>
      <c r="M4266" s="4">
        <f t="shared" si="139"/>
        <v>98.347340000000003</v>
      </c>
    </row>
    <row r="4267" spans="1:13" ht="20.399999999999999" x14ac:dyDescent="0.25">
      <c r="A4267" s="2" t="s">
        <v>213</v>
      </c>
      <c r="B4267" s="2" t="s">
        <v>194</v>
      </c>
      <c r="C4267" s="3"/>
      <c r="D4267" s="3"/>
      <c r="E4267" s="3"/>
      <c r="F4267" s="3"/>
      <c r="G4267" s="3"/>
      <c r="H4267" s="3">
        <v>97.963729999999998</v>
      </c>
      <c r="I4267" s="3"/>
      <c r="J4267" s="3">
        <f t="shared" si="138"/>
        <v>97.963729999999998</v>
      </c>
      <c r="K4267" s="3"/>
      <c r="L4267" s="3">
        <f t="array" ref="L4267">(IF(ISERROR(INDEX(Table34[Youth literacy rate (15-24)],MATCH(MAX(IF(Table34[Country]=B4267,Table34[Year],0)),IF(Table34[Country]=B4267,Table34[Year],"")))),"",INDEX(Table34[Youth literacy rate (15-24)],MATCH(MAX(IF(Table34[Country]=B4267,Table34[Year],0)),IF(Table34[Country]=B4267,Table34[Year],"")))*100))</f>
        <v>98.82571999999999</v>
      </c>
      <c r="M4267" s="3">
        <f t="shared" si="139"/>
        <v>97.963729999999998</v>
      </c>
    </row>
    <row r="4268" spans="1:13" ht="20.399999999999999" x14ac:dyDescent="0.25">
      <c r="A4268" s="2" t="s">
        <v>213</v>
      </c>
      <c r="B4268" s="2" t="s">
        <v>195</v>
      </c>
      <c r="C4268" s="4"/>
      <c r="D4268" s="4"/>
      <c r="E4268" s="4"/>
      <c r="F4268" s="4"/>
      <c r="G4268" s="4">
        <v>81.125709999999998</v>
      </c>
      <c r="H4268" s="4">
        <v>82.660480000000007</v>
      </c>
      <c r="I4268" s="4"/>
      <c r="J4268" s="4">
        <f t="shared" si="138"/>
        <v>82.660480000000007</v>
      </c>
      <c r="K4268" s="4"/>
      <c r="L4268" s="4">
        <f t="array" ref="L4268">(IF(ISERROR(INDEX(Table34[Youth literacy rate (15-24)],MATCH(MAX(IF(Table34[Country]=B4268,Table34[Year],0)),IF(Table34[Country]=B4268,Table34[Year],"")))),"",INDEX(Table34[Youth literacy rate (15-24)],MATCH(MAX(IF(Table34[Country]=B4268,Table34[Year],0)),IF(Table34[Country]=B4268,Table34[Year],"")))*100))</f>
        <v>64.155529999999999</v>
      </c>
      <c r="M4268" s="4">
        <f t="shared" si="139"/>
        <v>82.660480000000007</v>
      </c>
    </row>
    <row r="4269" spans="1:13" ht="20.399999999999999" x14ac:dyDescent="0.25">
      <c r="A4269" s="2" t="s">
        <v>213</v>
      </c>
      <c r="B4269" s="2" t="s">
        <v>196</v>
      </c>
      <c r="C4269" s="3">
        <v>86.509450000000001</v>
      </c>
      <c r="D4269" s="3"/>
      <c r="E4269" s="3"/>
      <c r="F4269" s="3"/>
      <c r="G4269" s="3"/>
      <c r="H4269" s="3">
        <v>90.628209999999996</v>
      </c>
      <c r="I4269" s="3"/>
      <c r="J4269" s="3">
        <f t="shared" si="138"/>
        <v>90.628209999999996</v>
      </c>
      <c r="K4269" s="3"/>
      <c r="L4269" s="3" t="str">
        <f t="array" ref="L4269">(IF(ISBLANK(INDEX(Table34[Youth literacy rate (15-24)],MATCH(MAX(IF(Table34[Country]=B4269,Table34[Year],0)),IF(Table34[Country]=B4269,Table34[Year],"")))),"",INDEX(Table34[Youth literacy rate (15-24)],MATCH(MAX(IF(Table34[Country]=B4269,Table34[Year],0)),IF(Table34[Country]=B4269,Table34[Year],"")))*100))</f>
        <v/>
      </c>
      <c r="M4269" s="3">
        <f t="shared" si="139"/>
        <v>90.628209999999996</v>
      </c>
    </row>
    <row r="4270" spans="1:13" ht="20.399999999999999" x14ac:dyDescent="0.25">
      <c r="A4270" s="2" t="s">
        <v>213</v>
      </c>
      <c r="B4270" s="2" t="s">
        <v>197</v>
      </c>
      <c r="C4270" s="4"/>
      <c r="D4270" s="4">
        <v>92.124560000000002</v>
      </c>
      <c r="E4270" s="4"/>
      <c r="F4270" s="4"/>
      <c r="G4270" s="4"/>
      <c r="H4270" s="4">
        <v>93.502350000000007</v>
      </c>
      <c r="I4270" s="4"/>
      <c r="J4270" s="4">
        <f t="shared" si="138"/>
        <v>93.502350000000007</v>
      </c>
      <c r="K4270" s="4"/>
      <c r="L4270" s="4">
        <f t="array" ref="L4270">(IF(ISERROR(INDEX(Table34[Youth literacy rate (15-24)],MATCH(MAX(IF(Table34[Country]=B4270,Table34[Year],0)),IF(Table34[Country]=B4270,Table34[Year],"")))),"",INDEX(Table34[Youth literacy rate (15-24)],MATCH(MAX(IF(Table34[Country]=B4270,Table34[Year],0)),IF(Table34[Country]=B4270,Table34[Year],"")))*100))</f>
        <v>96.340109999999996</v>
      </c>
      <c r="M4270" s="4">
        <f t="shared" si="139"/>
        <v>93.502350000000007</v>
      </c>
    </row>
    <row r="4271" spans="1:13" ht="20.399999999999999" x14ac:dyDescent="0.25">
      <c r="A4271" s="2" t="s">
        <v>214</v>
      </c>
      <c r="B4271" s="2" t="s">
        <v>4</v>
      </c>
      <c r="C4271" s="3"/>
      <c r="D4271" s="3">
        <v>61.879069999999999</v>
      </c>
      <c r="E4271" s="3"/>
      <c r="F4271" s="3"/>
      <c r="G4271" s="3"/>
      <c r="H4271" s="3">
        <v>69.420519999999996</v>
      </c>
      <c r="I4271" s="3"/>
      <c r="J4271" s="3">
        <f t="shared" si="138"/>
        <v>69.420519999999996</v>
      </c>
      <c r="K4271" s="3"/>
      <c r="L4271" s="3" t="str">
        <f t="array" ref="L4271">IF(ISBLANK(INDEX(Table45[[#All],[Youth literacy rate (15-24)]],MATCH(MAX(IF(Table45[[#All],[Country]]=B4271,Table45[[#All],[Year]],0)),IF(Table45[[#All],[Country]]=B4271,Table45[[#All],[Year]],"")))),"",INDEX(Table45[[#All],[Youth literacy rate (15-24)]],MATCH(MAX(IF(Table45[[#All],[Country]]=B4271,Table45[[#All],[Year]],0)),IF(Table45[[#All],[Country]]=B4271,Table45[[#All],[Year]],"")))*100)</f>
        <v/>
      </c>
      <c r="M4271" s="3">
        <f t="shared" si="139"/>
        <v>69.420519999999996</v>
      </c>
    </row>
    <row r="4272" spans="1:13" ht="20.399999999999999" x14ac:dyDescent="0.25">
      <c r="A4272" s="2" t="s">
        <v>214</v>
      </c>
      <c r="B4272" s="2" t="s">
        <v>5</v>
      </c>
      <c r="C4272" s="4"/>
      <c r="D4272" s="4">
        <v>98.731359999999995</v>
      </c>
      <c r="E4272" s="4">
        <v>99.375979999999998</v>
      </c>
      <c r="F4272" s="4"/>
      <c r="G4272" s="4"/>
      <c r="H4272" s="4">
        <v>98.978219999999993</v>
      </c>
      <c r="I4272" s="4"/>
      <c r="J4272" s="4">
        <f t="shared" si="138"/>
        <v>98.978219999999993</v>
      </c>
      <c r="K4272" s="4"/>
      <c r="L4272" s="4" t="str">
        <f t="array" ref="L4272">IF(ISERROR(INDEX(Table45[[#All],[Youth literacy rate (15-24)]],MATCH(MAX(IF(Table45[[#All],[Country]]=B4272,Table45[[#All],[Year]],0)),IF(Table45[[#All],[Country]]=B4272,Table45[[#All],[Year]],"")))),"",INDEX(Table45[[#All],[Youth literacy rate (15-24)]],MATCH(MAX(IF(Table45[[#All],[Country]]=B4272,Table45[[#All],[Year]],0)),IF(Table45[[#All],[Country]]=B4272,Table45[[#All],[Year]],"")))*100)</f>
        <v/>
      </c>
      <c r="M4272" s="4">
        <f t="shared" si="139"/>
        <v>98.978219999999993</v>
      </c>
    </row>
    <row r="4273" spans="1:13" ht="20.399999999999999" x14ac:dyDescent="0.25">
      <c r="A4273" s="2" t="s">
        <v>214</v>
      </c>
      <c r="B4273" s="2" t="s">
        <v>6</v>
      </c>
      <c r="C4273" s="3"/>
      <c r="D4273" s="3"/>
      <c r="E4273" s="3"/>
      <c r="F4273" s="3"/>
      <c r="G4273" s="3"/>
      <c r="H4273" s="3">
        <v>97.200320000000005</v>
      </c>
      <c r="I4273" s="3"/>
      <c r="J4273" s="3">
        <f t="shared" si="138"/>
        <v>97.200320000000005</v>
      </c>
      <c r="K4273" s="3"/>
      <c r="L4273" s="3" t="str">
        <f t="array" ref="L4273">IF(ISERROR(INDEX(Table45[[#All],[Youth literacy rate (15-24)]],MATCH(MAX(IF(Table45[[#All],[Country]]=B4273,Table45[[#All],[Year]],0)),IF(Table45[[#All],[Country]]=B4273,Table45[[#All],[Year]],"")))),"",INDEX(Table45[[#All],[Youth literacy rate (15-24)]],MATCH(MAX(IF(Table45[[#All],[Country]]=B4273,Table45[[#All],[Year]],0)),IF(Table45[[#All],[Country]]=B4273,Table45[[#All],[Year]],"")))*100)</f>
        <v/>
      </c>
      <c r="M4273" s="3">
        <f t="shared" si="139"/>
        <v>97.200320000000005</v>
      </c>
    </row>
    <row r="4274" spans="1:13" ht="20.399999999999999" x14ac:dyDescent="0.25">
      <c r="A4274" s="2" t="s">
        <v>214</v>
      </c>
      <c r="B4274" s="2" t="s">
        <v>7</v>
      </c>
      <c r="C4274" s="4"/>
      <c r="D4274" s="4"/>
      <c r="E4274" s="4"/>
      <c r="F4274" s="4"/>
      <c r="G4274" s="4"/>
      <c r="H4274" s="4"/>
      <c r="I4274" s="4"/>
      <c r="J4274" s="4" t="str">
        <f t="shared" si="138"/>
        <v/>
      </c>
      <c r="K4274" s="4"/>
      <c r="L4274" s="4" t="str">
        <f t="array" ref="L4274">IF(ISERROR(INDEX(Table45[[#All],[Youth literacy rate (15-24)]],MATCH(MAX(IF(Table45[[#All],[Country]]=B4274,Table45[[#All],[Year]],0)),IF(Table45[[#All],[Country]]=B4274,Table45[[#All],[Year]],"")))),"",INDEX(Table45[[#All],[Youth literacy rate (15-24)]],MATCH(MAX(IF(Table45[[#All],[Country]]=B4274,Table45[[#All],[Year]],0)),IF(Table45[[#All],[Country]]=B4274,Table45[[#All],[Year]],"")))*100)</f>
        <v/>
      </c>
      <c r="M4274" s="4" t="str">
        <f t="shared" si="139"/>
        <v/>
      </c>
    </row>
    <row r="4275" spans="1:13" ht="20.399999999999999" x14ac:dyDescent="0.25">
      <c r="A4275" s="2" t="s">
        <v>214</v>
      </c>
      <c r="B4275" s="2" t="s">
        <v>8</v>
      </c>
      <c r="C4275" s="3"/>
      <c r="D4275" s="3"/>
      <c r="E4275" s="3"/>
      <c r="F4275" s="3"/>
      <c r="G4275" s="3">
        <v>78.988789999999995</v>
      </c>
      <c r="H4275" s="3">
        <v>78.614570000000001</v>
      </c>
      <c r="I4275" s="3"/>
      <c r="J4275" s="3">
        <f t="shared" si="138"/>
        <v>78.614570000000001</v>
      </c>
      <c r="K4275" s="3"/>
      <c r="L4275" s="3" t="str">
        <f t="array" ref="L4275">IF(ISERROR(INDEX(Table45[[#All],[Youth literacy rate (15-24)]],MATCH(MAX(IF(Table45[[#All],[Country]]=B4275,Table45[[#All],[Year]],0)),IF(Table45[[#All],[Country]]=B4275,Table45[[#All],[Year]],"")))),"",INDEX(Table45[[#All],[Youth literacy rate (15-24)]],MATCH(MAX(IF(Table45[[#All],[Country]]=B4275,Table45[[#All],[Year]],0)),IF(Table45[[#All],[Country]]=B4275,Table45[[#All],[Year]],"")))*100)</f>
        <v/>
      </c>
      <c r="M4275" s="3">
        <f t="shared" si="139"/>
        <v>78.614570000000001</v>
      </c>
    </row>
    <row r="4276" spans="1:13" ht="20.399999999999999" x14ac:dyDescent="0.25">
      <c r="A4276" s="2" t="s">
        <v>214</v>
      </c>
      <c r="B4276" s="2" t="s">
        <v>9</v>
      </c>
      <c r="C4276" s="4"/>
      <c r="D4276" s="4"/>
      <c r="E4276" s="4"/>
      <c r="F4276" s="4"/>
      <c r="G4276" s="4"/>
      <c r="H4276" s="4"/>
      <c r="I4276" s="4"/>
      <c r="J4276" s="4" t="str">
        <f t="shared" si="138"/>
        <v/>
      </c>
      <c r="K4276" s="4"/>
      <c r="L4276" s="4" t="str">
        <f t="array" ref="L4276">IF(ISERROR(INDEX(Table45[[#All],[Youth literacy rate (15-24)]],MATCH(MAX(IF(Table45[[#All],[Country]]=B4276,Table45[[#All],[Year]],0)),IF(Table45[[#All],[Country]]=B4276,Table45[[#All],[Year]],"")))),"",INDEX(Table45[[#All],[Youth literacy rate (15-24)]],MATCH(MAX(IF(Table45[[#All],[Country]]=B4276,Table45[[#All],[Year]],0)),IF(Table45[[#All],[Country]]=B4276,Table45[[#All],[Year]],"")))*100)</f>
        <v/>
      </c>
      <c r="M4276" s="4" t="str">
        <f t="shared" si="139"/>
        <v/>
      </c>
    </row>
    <row r="4277" spans="1:13" ht="20.399999999999999" x14ac:dyDescent="0.25">
      <c r="A4277" s="2" t="s">
        <v>214</v>
      </c>
      <c r="B4277" s="2" t="s">
        <v>10</v>
      </c>
      <c r="C4277" s="3"/>
      <c r="D4277" s="3"/>
      <c r="E4277" s="3"/>
      <c r="F4277" s="3"/>
      <c r="G4277" s="3">
        <v>99.107299999999995</v>
      </c>
      <c r="H4277" s="3">
        <v>99.131320000000002</v>
      </c>
      <c r="I4277" s="3"/>
      <c r="J4277" s="3">
        <f t="shared" si="138"/>
        <v>99.131320000000002</v>
      </c>
      <c r="K4277" s="3"/>
      <c r="L4277" s="3" t="str">
        <f t="array" ref="L4277">IF(ISBLANK(INDEX(Table45[[#All],[Youth literacy rate (15-24)]],MATCH(MAX(IF(Table45[[#All],[Country]]=B4277,Table45[[#All],[Year]],0)),IF(Table45[[#All],[Country]]=B4277,Table45[[#All],[Year]],"")))),"",INDEX(Table45[[#All],[Youth literacy rate (15-24)]],MATCH(MAX(IF(Table45[[#All],[Country]]=B4277,Table45[[#All],[Year]],0)),IF(Table45[[#All],[Country]]=B4277,Table45[[#All],[Year]],"")))*100)</f>
        <v/>
      </c>
      <c r="M4277" s="3">
        <f t="shared" si="139"/>
        <v>99.131320000000002</v>
      </c>
    </row>
    <row r="4278" spans="1:13" ht="20.399999999999999" x14ac:dyDescent="0.25">
      <c r="A4278" s="2" t="s">
        <v>214</v>
      </c>
      <c r="B4278" s="2" t="s">
        <v>11</v>
      </c>
      <c r="C4278" s="4"/>
      <c r="D4278" s="4">
        <v>99.818420000000003</v>
      </c>
      <c r="E4278" s="4"/>
      <c r="F4278" s="4"/>
      <c r="G4278" s="4"/>
      <c r="H4278" s="4">
        <v>99.816289999999995</v>
      </c>
      <c r="I4278" s="4"/>
      <c r="J4278" s="4">
        <f t="shared" si="138"/>
        <v>99.816289999999995</v>
      </c>
      <c r="K4278" s="4"/>
      <c r="L4278" s="4">
        <f t="array" ref="L4278">IF(ISERROR(INDEX(Table45[[#All],[Youth literacy rate (15-24)]],MATCH(MAX(IF(Table45[[#All],[Country]]=B4278,Table45[[#All],[Year]],0)),IF(Table45[[#All],[Country]]=B4278,Table45[[#All],[Year]],"")))),"",INDEX(Table45[[#All],[Youth literacy rate (15-24)]],MATCH(MAX(IF(Table45[[#All],[Country]]=B4278,Table45[[#All],[Year]],0)),IF(Table45[[#All],[Country]]=B4278,Table45[[#All],[Year]],"")))*100)</f>
        <v>100</v>
      </c>
      <c r="M4278" s="4">
        <f t="shared" si="139"/>
        <v>99.816289999999995</v>
      </c>
    </row>
    <row r="4279" spans="1:13" ht="20.399999999999999" x14ac:dyDescent="0.25">
      <c r="A4279" s="2" t="s">
        <v>214</v>
      </c>
      <c r="B4279" s="2" t="s">
        <v>12</v>
      </c>
      <c r="C4279" s="3"/>
      <c r="D4279" s="3"/>
      <c r="E4279" s="3"/>
      <c r="F4279" s="3"/>
      <c r="G4279" s="3"/>
      <c r="H4279" s="3"/>
      <c r="I4279" s="3"/>
      <c r="J4279" s="3" t="str">
        <f t="shared" si="138"/>
        <v/>
      </c>
      <c r="K4279" s="3"/>
      <c r="L4279" s="3" t="str">
        <f t="array" ref="L4279">IF(ISBLANK(INDEX(Table45[[#All],[Youth literacy rate (15-24)]],MATCH(MAX(IF(Table45[[#All],[Country]]=B4279,Table45[[#All],[Year]],0)),IF(Table45[[#All],[Country]]=B4279,Table45[[#All],[Year]],"")))),"",INDEX(Table45[[#All],[Youth literacy rate (15-24)]],MATCH(MAX(IF(Table45[[#All],[Country]]=B4279,Table45[[#All],[Year]],0)),IF(Table45[[#All],[Country]]=B4279,Table45[[#All],[Year]],"")))*100)</f>
        <v/>
      </c>
      <c r="M4279" s="3" t="str">
        <f t="shared" si="139"/>
        <v/>
      </c>
    </row>
    <row r="4280" spans="1:13" ht="20.399999999999999" x14ac:dyDescent="0.25">
      <c r="A4280" s="2" t="s">
        <v>214</v>
      </c>
      <c r="B4280" s="2" t="s">
        <v>13</v>
      </c>
      <c r="C4280" s="4"/>
      <c r="D4280" s="4"/>
      <c r="E4280" s="4"/>
      <c r="F4280" s="4"/>
      <c r="G4280" s="4"/>
      <c r="H4280" s="4"/>
      <c r="I4280" s="4"/>
      <c r="J4280" s="4" t="str">
        <f t="shared" si="138"/>
        <v/>
      </c>
      <c r="K4280" s="4"/>
      <c r="L4280" s="4" t="str">
        <f t="array" ref="L4280">IF(ISBLANK(INDEX(Table45[[#All],[Youth literacy rate (15-24)]],MATCH(MAX(IF(Table45[[#All],[Country]]=B4280,Table45[[#All],[Year]],0)),IF(Table45[[#All],[Country]]=B4280,Table45[[#All],[Year]],"")))),"",INDEX(Table45[[#All],[Youth literacy rate (15-24)]],MATCH(MAX(IF(Table45[[#All],[Country]]=B4280,Table45[[#All],[Year]],0)),IF(Table45[[#All],[Country]]=B4280,Table45[[#All],[Year]],"")))*100)</f>
        <v/>
      </c>
      <c r="M4280" s="4" t="str">
        <f t="shared" si="139"/>
        <v/>
      </c>
    </row>
    <row r="4281" spans="1:13" ht="20.399999999999999" x14ac:dyDescent="0.25">
      <c r="A4281" s="2" t="s">
        <v>214</v>
      </c>
      <c r="B4281" s="2" t="s">
        <v>14</v>
      </c>
      <c r="C4281" s="3">
        <v>99.967449999999999</v>
      </c>
      <c r="D4281" s="3">
        <v>99.956029999999998</v>
      </c>
      <c r="E4281" s="3">
        <v>99.954999999999998</v>
      </c>
      <c r="F4281" s="3">
        <v>99.976870000000005</v>
      </c>
      <c r="G4281" s="3">
        <v>99.976240000000004</v>
      </c>
      <c r="H4281" s="3">
        <v>99.975710000000007</v>
      </c>
      <c r="I4281" s="3"/>
      <c r="J4281" s="3">
        <f t="shared" si="138"/>
        <v>99.975710000000007</v>
      </c>
      <c r="K4281" s="3"/>
      <c r="L4281" s="3" t="str">
        <f t="array" ref="L4281">IF(ISERROR(INDEX(Table45[[#All],[Youth literacy rate (15-24)]],MATCH(MAX(IF(Table45[[#All],[Country]]=B4281,Table45[[#All],[Year]],0)),IF(Table45[[#All],[Country]]=B4281,Table45[[#All],[Year]],"")))),"",INDEX(Table45[[#All],[Youth literacy rate (15-24)]],MATCH(MAX(IF(Table45[[#All],[Country]]=B4281,Table45[[#All],[Year]],0)),IF(Table45[[#All],[Country]]=B4281,Table45[[#All],[Year]],"")))*100)</f>
        <v/>
      </c>
      <c r="M4281" s="3">
        <f t="shared" si="139"/>
        <v>99.975710000000007</v>
      </c>
    </row>
    <row r="4282" spans="1:13" ht="20.399999999999999" x14ac:dyDescent="0.25">
      <c r="A4282" s="2" t="s">
        <v>214</v>
      </c>
      <c r="B4282" s="2" t="s">
        <v>15</v>
      </c>
      <c r="C4282" s="4"/>
      <c r="D4282" s="4"/>
      <c r="E4282" s="4"/>
      <c r="F4282" s="4"/>
      <c r="G4282" s="4"/>
      <c r="H4282" s="4"/>
      <c r="I4282" s="4"/>
      <c r="J4282" s="4" t="str">
        <f t="shared" si="138"/>
        <v/>
      </c>
      <c r="K4282" s="4"/>
      <c r="L4282" s="4" t="str">
        <f t="array" ref="L4282">IF(ISERROR(INDEX(Table45[[#All],[Youth literacy rate (15-24)]],MATCH(MAX(IF(Table45[[#All],[Country]]=B4282,Table45[[#All],[Year]],0)),IF(Table45[[#All],[Country]]=B4282,Table45[[#All],[Year]],"")))),"",INDEX(Table45[[#All],[Youth literacy rate (15-24)]],MATCH(MAX(IF(Table45[[#All],[Country]]=B4282,Table45[[#All],[Year]],0)),IF(Table45[[#All],[Country]]=B4282,Table45[[#All],[Year]],"")))*100)</f>
        <v/>
      </c>
      <c r="M4282" s="4" t="str">
        <f t="shared" si="139"/>
        <v/>
      </c>
    </row>
    <row r="4283" spans="1:13" ht="20.399999999999999" x14ac:dyDescent="0.25">
      <c r="A4283" s="2" t="s">
        <v>214</v>
      </c>
      <c r="B4283" s="2" t="s">
        <v>16</v>
      </c>
      <c r="C4283" s="3">
        <v>98.619910000000004</v>
      </c>
      <c r="D4283" s="3"/>
      <c r="E4283" s="3"/>
      <c r="F4283" s="3"/>
      <c r="G4283" s="3"/>
      <c r="H4283" s="3">
        <v>99.790199999999999</v>
      </c>
      <c r="I4283" s="3"/>
      <c r="J4283" s="3">
        <f t="shared" si="138"/>
        <v>99.790199999999999</v>
      </c>
      <c r="K4283" s="3"/>
      <c r="L4283" s="3" t="str">
        <f t="array" ref="L4283">IF(ISERROR(INDEX(Table45[[#All],[Youth literacy rate (15-24)]],MATCH(MAX(IF(Table45[[#All],[Country]]=B4283,Table45[[#All],[Year]],0)),IF(Table45[[#All],[Country]]=B4283,Table45[[#All],[Year]],"")))),"",INDEX(Table45[[#All],[Youth literacy rate (15-24)]],MATCH(MAX(IF(Table45[[#All],[Country]]=B4283,Table45[[#All],[Year]],0)),IF(Table45[[#All],[Country]]=B4283,Table45[[#All],[Year]],"")))*100)</f>
        <v/>
      </c>
      <c r="M4283" s="3">
        <f t="shared" si="139"/>
        <v>99.790199999999999</v>
      </c>
    </row>
    <row r="4284" spans="1:13" ht="20.399999999999999" x14ac:dyDescent="0.25">
      <c r="A4284" s="2" t="s">
        <v>214</v>
      </c>
      <c r="B4284" s="2" t="s">
        <v>17</v>
      </c>
      <c r="C4284" s="4"/>
      <c r="D4284" s="4"/>
      <c r="E4284" s="4"/>
      <c r="F4284" s="4"/>
      <c r="G4284" s="4">
        <v>79.776359999999997</v>
      </c>
      <c r="H4284" s="4">
        <v>80.622550000000004</v>
      </c>
      <c r="I4284" s="4"/>
      <c r="J4284" s="4">
        <f t="shared" si="138"/>
        <v>80.622550000000004</v>
      </c>
      <c r="K4284" s="4"/>
      <c r="L4284" s="4" t="str">
        <f t="array" ref="L4284">IF(ISBLANK(INDEX(Table45[[#All],[Youth literacy rate (15-24)]],MATCH(MAX(IF(Table45[[#All],[Country]]=B4284,Table45[[#All],[Year]],0)),IF(Table45[[#All],[Country]]=B4284,Table45[[#All],[Year]],"")))),"",INDEX(Table45[[#All],[Youth literacy rate (15-24)]],MATCH(MAX(IF(Table45[[#All],[Country]]=B4284,Table45[[#All],[Year]],0)),IF(Table45[[#All],[Country]]=B4284,Table45[[#All],[Year]],"")))*100)</f>
        <v/>
      </c>
      <c r="M4284" s="4">
        <f t="shared" si="139"/>
        <v>80.622550000000004</v>
      </c>
    </row>
    <row r="4285" spans="1:13" ht="20.399999999999999" x14ac:dyDescent="0.25">
      <c r="A4285" s="2" t="s">
        <v>214</v>
      </c>
      <c r="B4285" s="2" t="s">
        <v>18</v>
      </c>
      <c r="C4285" s="3"/>
      <c r="D4285" s="3"/>
      <c r="E4285" s="3"/>
      <c r="F4285" s="3"/>
      <c r="G4285" s="3"/>
      <c r="H4285" s="3"/>
      <c r="I4285" s="3"/>
      <c r="J4285" s="3" t="str">
        <f t="shared" si="138"/>
        <v/>
      </c>
      <c r="K4285" s="3"/>
      <c r="L4285" s="3">
        <f t="array" ref="L4285">IF(ISERROR(INDEX(Table45[[#All],[Youth literacy rate (15-24)]],MATCH(MAX(IF(Table45[[#All],[Country]]=B4285,Table45[[#All],[Year]],0)),IF(Table45[[#All],[Country]]=B4285,Table45[[#All],[Year]],"")))),"",INDEX(Table45[[#All],[Youth literacy rate (15-24)]],MATCH(MAX(IF(Table45[[#All],[Country]]=B4285,Table45[[#All],[Year]],0)),IF(Table45[[#All],[Country]]=B4285,Table45[[#All],[Year]],"")))*100)</f>
        <v>100</v>
      </c>
      <c r="M4285" s="3">
        <f t="shared" si="139"/>
        <v>100</v>
      </c>
    </row>
    <row r="4286" spans="1:13" ht="20.399999999999999" x14ac:dyDescent="0.25">
      <c r="A4286" s="2" t="s">
        <v>214</v>
      </c>
      <c r="B4286" s="2" t="s">
        <v>19</v>
      </c>
      <c r="C4286" s="4"/>
      <c r="D4286" s="4"/>
      <c r="E4286" s="4"/>
      <c r="F4286" s="4"/>
      <c r="G4286" s="4"/>
      <c r="H4286" s="4">
        <v>99.82029</v>
      </c>
      <c r="I4286" s="4"/>
      <c r="J4286" s="4">
        <f t="shared" si="138"/>
        <v>99.82029</v>
      </c>
      <c r="K4286" s="4"/>
      <c r="L4286" s="4">
        <f t="array" ref="L4286">IF(ISERROR(INDEX(Table45[[#All],[Youth literacy rate (15-24)]],MATCH(MAX(IF(Table45[[#All],[Country]]=B4286,Table45[[#All],[Year]],0)),IF(Table45[[#All],[Country]]=B4286,Table45[[#All],[Year]],"")))),"",INDEX(Table45[[#All],[Youth literacy rate (15-24)]],MATCH(MAX(IF(Table45[[#All],[Country]]=B4286,Table45[[#All],[Year]],0)),IF(Table45[[#All],[Country]]=B4286,Table45[[#All],[Year]],"")))*100)</f>
        <v>100</v>
      </c>
      <c r="M4286" s="4">
        <f t="shared" si="139"/>
        <v>99.82029</v>
      </c>
    </row>
    <row r="4287" spans="1:13" ht="20.399999999999999" x14ac:dyDescent="0.25">
      <c r="A4287" s="2" t="s">
        <v>214</v>
      </c>
      <c r="B4287" s="2" t="s">
        <v>20</v>
      </c>
      <c r="C4287" s="3"/>
      <c r="D4287" s="3"/>
      <c r="E4287" s="3"/>
      <c r="F4287" s="3"/>
      <c r="G4287" s="3"/>
      <c r="H4287" s="3"/>
      <c r="I4287" s="3"/>
      <c r="J4287" s="3" t="str">
        <f t="shared" si="138"/>
        <v/>
      </c>
      <c r="K4287" s="3"/>
      <c r="L4287" s="3" t="str">
        <f t="array" ref="L4287">IF(ISBLANK(INDEX(Table45[[#All],[Youth literacy rate (15-24)]],MATCH(MAX(IF(Table45[[#All],[Country]]=B4287,Table45[[#All],[Year]],0)),IF(Table45[[#All],[Country]]=B4287,Table45[[#All],[Year]],"")))),"",INDEX(Table45[[#All],[Youth literacy rate (15-24)]],MATCH(MAX(IF(Table45[[#All],[Country]]=B4287,Table45[[#All],[Year]],0)),IF(Table45[[#All],[Country]]=B4287,Table45[[#All],[Year]],"")))*100)</f>
        <v/>
      </c>
      <c r="M4287" s="3" t="str">
        <f t="shared" si="139"/>
        <v/>
      </c>
    </row>
    <row r="4288" spans="1:13" ht="20.399999999999999" x14ac:dyDescent="0.25">
      <c r="A4288" s="2" t="s">
        <v>214</v>
      </c>
      <c r="B4288" s="2" t="s">
        <v>21</v>
      </c>
      <c r="C4288" s="4"/>
      <c r="D4288" s="4"/>
      <c r="E4288" s="4"/>
      <c r="F4288" s="4"/>
      <c r="G4288" s="4"/>
      <c r="H4288" s="4">
        <v>87.281769999999995</v>
      </c>
      <c r="I4288" s="4"/>
      <c r="J4288" s="4">
        <f t="shared" si="138"/>
        <v>87.281769999999995</v>
      </c>
      <c r="K4288" s="4"/>
      <c r="L4288" s="4" t="str">
        <f t="array" ref="L4288">IF(ISBLANK(INDEX(Table45[[#All],[Youth literacy rate (15-24)]],MATCH(MAX(IF(Table45[[#All],[Country]]=B4288,Table45[[#All],[Year]],0)),IF(Table45[[#All],[Country]]=B4288,Table45[[#All],[Year]],"")))),"",INDEX(Table45[[#All],[Youth literacy rate (15-24)]],MATCH(MAX(IF(Table45[[#All],[Country]]=B4288,Table45[[#All],[Year]],0)),IF(Table45[[#All],[Country]]=B4288,Table45[[#All],[Year]],"")))*100)</f>
        <v/>
      </c>
      <c r="M4288" s="4">
        <f t="shared" si="139"/>
        <v>87.281769999999995</v>
      </c>
    </row>
    <row r="4289" spans="1:13" ht="20.399999999999999" x14ac:dyDescent="0.25">
      <c r="A4289" s="2" t="s">
        <v>214</v>
      </c>
      <c r="B4289" s="2" t="s">
        <v>22</v>
      </c>
      <c r="C4289" s="3"/>
      <c r="D4289" s="3"/>
      <c r="E4289" s="3"/>
      <c r="F4289" s="3"/>
      <c r="G4289" s="3"/>
      <c r="H4289" s="3">
        <v>62.58466</v>
      </c>
      <c r="I4289" s="3"/>
      <c r="J4289" s="3">
        <f t="shared" si="138"/>
        <v>62.58466</v>
      </c>
      <c r="K4289" s="3"/>
      <c r="L4289" s="3">
        <f t="array" ref="L4289">IF(ISERROR(INDEX(Table45[[#All],[Youth literacy rate (15-24)]],MATCH(MAX(IF(Table45[[#All],[Country]]=B4289,Table45[[#All],[Year]],0)),IF(Table45[[#All],[Country]]=B4289,Table45[[#All],[Year]],"")))),"",INDEX(Table45[[#All],[Youth literacy rate (15-24)]],MATCH(MAX(IF(Table45[[#All],[Country]]=B4289,Table45[[#All],[Year]],0)),IF(Table45[[#All],[Country]]=B4289,Table45[[#All],[Year]],"")))*100)</f>
        <v>79.601990000000001</v>
      </c>
      <c r="M4289" s="3">
        <f t="shared" si="139"/>
        <v>62.58466</v>
      </c>
    </row>
    <row r="4290" spans="1:13" ht="20.399999999999999" x14ac:dyDescent="0.25">
      <c r="A4290" s="2" t="s">
        <v>214</v>
      </c>
      <c r="B4290" s="2" t="s">
        <v>23</v>
      </c>
      <c r="C4290" s="4"/>
      <c r="D4290" s="4"/>
      <c r="E4290" s="4">
        <v>90.395809999999997</v>
      </c>
      <c r="F4290" s="4"/>
      <c r="G4290" s="4"/>
      <c r="H4290" s="4">
        <v>93.569839999999999</v>
      </c>
      <c r="I4290" s="4"/>
      <c r="J4290" s="4">
        <f t="shared" si="138"/>
        <v>93.569839999999999</v>
      </c>
      <c r="K4290" s="4"/>
      <c r="L4290" s="4" t="str">
        <f t="array" ref="L4290">IF(ISBLANK(INDEX(Table45[[#All],[Youth literacy rate (15-24)]],MATCH(MAX(IF(Table45[[#All],[Country]]=B4290,Table45[[#All],[Year]],0)),IF(Table45[[#All],[Country]]=B4290,Table45[[#All],[Year]],"")))),"",INDEX(Table45[[#All],[Youth literacy rate (15-24)]],MATCH(MAX(IF(Table45[[#All],[Country]]=B4290,Table45[[#All],[Year]],0)),IF(Table45[[#All],[Country]]=B4290,Table45[[#All],[Year]],"")))*100)</f>
        <v/>
      </c>
      <c r="M4290" s="4">
        <f t="shared" si="139"/>
        <v>93.569839999999999</v>
      </c>
    </row>
    <row r="4291" spans="1:13" ht="20.399999999999999" x14ac:dyDescent="0.25">
      <c r="A4291" s="2" t="s">
        <v>214</v>
      </c>
      <c r="B4291" s="2" t="s">
        <v>24</v>
      </c>
      <c r="C4291" s="3"/>
      <c r="D4291" s="3">
        <v>99.246629999999996</v>
      </c>
      <c r="E4291" s="3">
        <v>99.162450000000007</v>
      </c>
      <c r="F4291" s="3"/>
      <c r="G4291" s="3"/>
      <c r="H4291" s="3">
        <v>99.185199999999995</v>
      </c>
      <c r="I4291" s="3"/>
      <c r="J4291" s="3">
        <f t="shared" si="138"/>
        <v>99.185199999999995</v>
      </c>
      <c r="K4291" s="3"/>
      <c r="L4291" s="3" t="str">
        <f t="array" ref="L4291">IF(ISERROR(INDEX(Table45[[#All],[Youth literacy rate (15-24)]],MATCH(MAX(IF(Table45[[#All],[Country]]=B4291,Table45[[#All],[Year]],0)),IF(Table45[[#All],[Country]]=B4291,Table45[[#All],[Year]],"")))),"",INDEX(Table45[[#All],[Youth literacy rate (15-24)]],MATCH(MAX(IF(Table45[[#All],[Country]]=B4291,Table45[[#All],[Year]],0)),IF(Table45[[#All],[Country]]=B4291,Table45[[#All],[Year]],"")))*100)</f>
        <v/>
      </c>
      <c r="M4291" s="3">
        <f t="shared" si="139"/>
        <v>99.185199999999995</v>
      </c>
    </row>
    <row r="4292" spans="1:13" ht="20.399999999999999" x14ac:dyDescent="0.25">
      <c r="A4292" s="2" t="s">
        <v>214</v>
      </c>
      <c r="B4292" s="2" t="s">
        <v>25</v>
      </c>
      <c r="C4292" s="4"/>
      <c r="D4292" s="4"/>
      <c r="E4292" s="4"/>
      <c r="F4292" s="4"/>
      <c r="G4292" s="4">
        <v>99.665689999999998</v>
      </c>
      <c r="H4292" s="4">
        <v>99.658420000000007</v>
      </c>
      <c r="I4292" s="4"/>
      <c r="J4292" s="4">
        <f t="shared" si="138"/>
        <v>99.658420000000007</v>
      </c>
      <c r="K4292" s="4"/>
      <c r="L4292" s="4" t="str">
        <f t="array" ref="L4292">IF(ISBLANK(INDEX(Table45[[#All],[Youth literacy rate (15-24)]],MATCH(MAX(IF(Table45[[#All],[Country]]=B4292,Table45[[#All],[Year]],0)),IF(Table45[[#All],[Country]]=B4292,Table45[[#All],[Year]],"")))),"",INDEX(Table45[[#All],[Youth literacy rate (15-24)]],MATCH(MAX(IF(Table45[[#All],[Country]]=B4292,Table45[[#All],[Year]],0)),IF(Table45[[#All],[Country]]=B4292,Table45[[#All],[Year]],"")))*100)</f>
        <v/>
      </c>
      <c r="M4292" s="4">
        <f t="shared" si="139"/>
        <v>99.658420000000007</v>
      </c>
    </row>
    <row r="4293" spans="1:13" ht="20.399999999999999" x14ac:dyDescent="0.25">
      <c r="A4293" s="2" t="s">
        <v>214</v>
      </c>
      <c r="B4293" s="2" t="s">
        <v>26</v>
      </c>
      <c r="C4293" s="3"/>
      <c r="D4293" s="3"/>
      <c r="E4293" s="3"/>
      <c r="F4293" s="3"/>
      <c r="G4293" s="3">
        <v>95.936999999999998</v>
      </c>
      <c r="H4293" s="3">
        <v>96.139979999999994</v>
      </c>
      <c r="I4293" s="3"/>
      <c r="J4293" s="3">
        <f t="shared" si="138"/>
        <v>96.139979999999994</v>
      </c>
      <c r="K4293" s="3"/>
      <c r="L4293" s="3" t="str">
        <f t="array" ref="L4293">IF(ISERROR(INDEX(Table45[[#All],[Youth literacy rate (15-24)]],MATCH(MAX(IF(Table45[[#All],[Country]]=B4293,Table45[[#All],[Year]],0)),IF(Table45[[#All],[Country]]=B4293,Table45[[#All],[Year]],"")))),"",INDEX(Table45[[#All],[Youth literacy rate (15-24)]],MATCH(MAX(IF(Table45[[#All],[Country]]=B4293,Table45[[#All],[Year]],0)),IF(Table45[[#All],[Country]]=B4293,Table45[[#All],[Year]],"")))*100)</f>
        <v/>
      </c>
      <c r="M4293" s="3">
        <f t="shared" si="139"/>
        <v>96.139979999999994</v>
      </c>
    </row>
    <row r="4294" spans="1:13" ht="20.399999999999999" x14ac:dyDescent="0.25">
      <c r="A4294" s="2" t="s">
        <v>214</v>
      </c>
      <c r="B4294" s="2" t="s">
        <v>27</v>
      </c>
      <c r="C4294" s="4">
        <v>96.716170000000005</v>
      </c>
      <c r="D4294" s="4">
        <v>97.909989999999993</v>
      </c>
      <c r="E4294" s="4">
        <v>98.227429999999998</v>
      </c>
      <c r="F4294" s="4">
        <v>98.252039999999994</v>
      </c>
      <c r="G4294" s="4"/>
      <c r="H4294" s="4">
        <v>98.520150000000001</v>
      </c>
      <c r="I4294" s="4"/>
      <c r="J4294" s="4">
        <f t="shared" si="138"/>
        <v>98.520150000000001</v>
      </c>
      <c r="K4294" s="4"/>
      <c r="L4294" s="4" t="str">
        <f t="array" ref="L4294">IF(ISBLANK(INDEX(Table45[[#All],[Youth literacy rate (15-24)]],MATCH(MAX(IF(Table45[[#All],[Country]]=B4294,Table45[[#All],[Year]],0)),IF(Table45[[#All],[Country]]=B4294,Table45[[#All],[Year]],"")))),"",INDEX(Table45[[#All],[Youth literacy rate (15-24)]],MATCH(MAX(IF(Table45[[#All],[Country]]=B4294,Table45[[#All],[Year]],0)),IF(Table45[[#All],[Country]]=B4294,Table45[[#All],[Year]],"")))*100)</f>
        <v/>
      </c>
      <c r="M4294" s="4">
        <f t="shared" si="139"/>
        <v>98.520150000000001</v>
      </c>
    </row>
    <row r="4295" spans="1:13" ht="20.399999999999999" x14ac:dyDescent="0.25">
      <c r="A4295" s="2" t="s">
        <v>214</v>
      </c>
      <c r="B4295" s="2" t="s">
        <v>28</v>
      </c>
      <c r="C4295" s="3"/>
      <c r="D4295" s="3">
        <v>99.199889999999996</v>
      </c>
      <c r="E4295" s="3"/>
      <c r="F4295" s="3"/>
      <c r="G4295" s="3"/>
      <c r="H4295" s="3">
        <v>99.501530000000002</v>
      </c>
      <c r="I4295" s="3"/>
      <c r="J4295" s="3">
        <f t="shared" si="138"/>
        <v>99.501530000000002</v>
      </c>
      <c r="K4295" s="3"/>
      <c r="L4295" s="3" t="str">
        <f t="array" ref="L4295">IF(ISERROR(INDEX(Table45[[#All],[Youth literacy rate (15-24)]],MATCH(MAX(IF(Table45[[#All],[Country]]=B4295,Table45[[#All],[Year]],0)),IF(Table45[[#All],[Country]]=B4295,Table45[[#All],[Year]],"")))),"",INDEX(Table45[[#All],[Youth literacy rate (15-24)]],MATCH(MAX(IF(Table45[[#All],[Country]]=B4295,Table45[[#All],[Year]],0)),IF(Table45[[#All],[Country]]=B4295,Table45[[#All],[Year]],"")))*100)</f>
        <v/>
      </c>
      <c r="M4295" s="3">
        <f t="shared" si="139"/>
        <v>99.501530000000002</v>
      </c>
    </row>
    <row r="4296" spans="1:13" ht="20.399999999999999" x14ac:dyDescent="0.25">
      <c r="A4296" s="2" t="s">
        <v>214</v>
      </c>
      <c r="B4296" s="2" t="s">
        <v>29</v>
      </c>
      <c r="C4296" s="4"/>
      <c r="D4296" s="4">
        <v>98.066929999999999</v>
      </c>
      <c r="E4296" s="4"/>
      <c r="F4296" s="4"/>
      <c r="G4296" s="4"/>
      <c r="H4296" s="4">
        <v>98.20514</v>
      </c>
      <c r="I4296" s="4"/>
      <c r="J4296" s="4">
        <f t="shared" si="138"/>
        <v>98.20514</v>
      </c>
      <c r="K4296" s="4"/>
      <c r="L4296" s="4" t="str">
        <f t="array" ref="L4296">IF(ISBLANK(INDEX(Table45[[#All],[Youth literacy rate (15-24)]],MATCH(MAX(IF(Table45[[#All],[Country]]=B4296,Table45[[#All],[Year]],0)),IF(Table45[[#All],[Country]]=B4296,Table45[[#All],[Year]],"")))),"",INDEX(Table45[[#All],[Youth literacy rate (15-24)]],MATCH(MAX(IF(Table45[[#All],[Country]]=B4296,Table45[[#All],[Year]],0)),IF(Table45[[#All],[Country]]=B4296,Table45[[#All],[Year]],"")))*100)</f>
        <v/>
      </c>
      <c r="M4296" s="4">
        <f t="shared" si="139"/>
        <v>98.20514</v>
      </c>
    </row>
    <row r="4297" spans="1:13" ht="20.399999999999999" x14ac:dyDescent="0.25">
      <c r="A4297" s="2" t="s">
        <v>214</v>
      </c>
      <c r="B4297" s="2" t="s">
        <v>30</v>
      </c>
      <c r="C4297" s="3"/>
      <c r="D4297" s="3"/>
      <c r="E4297" s="3"/>
      <c r="F4297" s="3"/>
      <c r="G4297" s="3">
        <v>56.994819999999997</v>
      </c>
      <c r="H4297" s="3">
        <v>58.126890000000003</v>
      </c>
      <c r="I4297" s="3"/>
      <c r="J4297" s="3">
        <f t="shared" si="138"/>
        <v>58.126890000000003</v>
      </c>
      <c r="K4297" s="3"/>
      <c r="L4297" s="3">
        <f t="array" ref="L4297">IF(ISERROR(INDEX(Table45[[#All],[Youth literacy rate (15-24)]],MATCH(MAX(IF(Table45[[#All],[Country]]=B4297,Table45[[#All],[Year]],0)),IF(Table45[[#All],[Country]]=B4297,Table45[[#All],[Year]],"")))),"",INDEX(Table45[[#All],[Youth literacy rate (15-24)]],MATCH(MAX(IF(Table45[[#All],[Country]]=B4297,Table45[[#All],[Year]],0)),IF(Table45[[#All],[Country]]=B4297,Table45[[#All],[Year]],"")))*100)</f>
        <v>46.809020000000004</v>
      </c>
      <c r="M4297" s="3">
        <f t="shared" si="139"/>
        <v>58.126890000000003</v>
      </c>
    </row>
    <row r="4298" spans="1:13" ht="20.399999999999999" x14ac:dyDescent="0.25">
      <c r="A4298" s="2" t="s">
        <v>214</v>
      </c>
      <c r="B4298" s="2" t="s">
        <v>31</v>
      </c>
      <c r="C4298" s="4"/>
      <c r="D4298" s="4"/>
      <c r="E4298" s="4"/>
      <c r="F4298" s="4"/>
      <c r="G4298" s="4"/>
      <c r="H4298" s="4">
        <v>87.396069999999995</v>
      </c>
      <c r="I4298" s="4"/>
      <c r="J4298" s="4">
        <f t="shared" si="138"/>
        <v>87.396069999999995</v>
      </c>
      <c r="K4298" s="4"/>
      <c r="L4298" s="4">
        <f t="array" ref="L4298">IF(ISERROR(INDEX(Table45[[#All],[Youth literacy rate (15-24)]],MATCH(MAX(IF(Table45[[#All],[Country]]=B4298,Table45[[#All],[Year]],0)),IF(Table45[[#All],[Country]]=B4298,Table45[[#All],[Year]],"")))),"",INDEX(Table45[[#All],[Youth literacy rate (15-24)]],MATCH(MAX(IF(Table45[[#All],[Country]]=B4298,Table45[[#All],[Year]],0)),IF(Table45[[#All],[Country]]=B4298,Table45[[#All],[Year]],"")))*100)</f>
        <v>82.720359999999999</v>
      </c>
      <c r="M4298" s="4">
        <f t="shared" si="139"/>
        <v>87.396069999999995</v>
      </c>
    </row>
    <row r="4299" spans="1:13" ht="20.399999999999999" x14ac:dyDescent="0.25">
      <c r="A4299" s="2" t="s">
        <v>214</v>
      </c>
      <c r="B4299" s="2" t="s">
        <v>32</v>
      </c>
      <c r="C4299" s="3"/>
      <c r="D4299" s="3"/>
      <c r="E4299" s="3"/>
      <c r="F4299" s="3"/>
      <c r="G4299" s="3"/>
      <c r="H4299" s="3">
        <v>91.123900000000006</v>
      </c>
      <c r="I4299" s="3"/>
      <c r="J4299" s="3">
        <f t="shared" si="138"/>
        <v>91.123900000000006</v>
      </c>
      <c r="K4299" s="3"/>
      <c r="L4299" s="3">
        <f t="array" ref="L4299">IF(ISERROR(INDEX(Table45[[#All],[Youth literacy rate (15-24)]],MATCH(MAX(IF(Table45[[#All],[Country]]=B4299,Table45[[#All],[Year]],0)),IF(Table45[[#All],[Country]]=B4299,Table45[[#All],[Year]],"")))),"",INDEX(Table45[[#All],[Youth literacy rate (15-24)]],MATCH(MAX(IF(Table45[[#All],[Country]]=B4299,Table45[[#All],[Year]],0)),IF(Table45[[#All],[Country]]=B4299,Table45[[#All],[Year]],"")))*100)</f>
        <v>81.76652</v>
      </c>
      <c r="M4299" s="3">
        <f t="shared" si="139"/>
        <v>91.123900000000006</v>
      </c>
    </row>
    <row r="4300" spans="1:13" ht="20.399999999999999" x14ac:dyDescent="0.25">
      <c r="A4300" s="2" t="s">
        <v>214</v>
      </c>
      <c r="B4300" s="2" t="s">
        <v>33</v>
      </c>
      <c r="C4300" s="4">
        <v>85.397480000000002</v>
      </c>
      <c r="D4300" s="4"/>
      <c r="E4300" s="4"/>
      <c r="F4300" s="4"/>
      <c r="G4300" s="4"/>
      <c r="H4300" s="4">
        <v>87.119320000000002</v>
      </c>
      <c r="I4300" s="4"/>
      <c r="J4300" s="4">
        <f t="shared" si="138"/>
        <v>87.119320000000002</v>
      </c>
      <c r="K4300" s="4"/>
      <c r="L4300" s="4">
        <f t="array" ref="L4300">IF(ISERROR(INDEX(Table45[[#All],[Youth literacy rate (15-24)]],MATCH(MAX(IF(Table45[[#All],[Country]]=B4300,Table45[[#All],[Year]],0)),IF(Table45[[#All],[Country]]=B4300,Table45[[#All],[Year]],"")))),"",INDEX(Table45[[#All],[Youth literacy rate (15-24)]],MATCH(MAX(IF(Table45[[#All],[Country]]=B4300,Table45[[#All],[Year]],0)),IF(Table45[[#All],[Country]]=B4300,Table45[[#All],[Year]],"")))*100)</f>
        <v>86.989419999999996</v>
      </c>
      <c r="M4300" s="4">
        <f t="shared" si="139"/>
        <v>87.119320000000002</v>
      </c>
    </row>
    <row r="4301" spans="1:13" ht="20.399999999999999" x14ac:dyDescent="0.25">
      <c r="A4301" s="2" t="s">
        <v>214</v>
      </c>
      <c r="B4301" s="2" t="s">
        <v>34</v>
      </c>
      <c r="C4301" s="3"/>
      <c r="D4301" s="3"/>
      <c r="E4301" s="3"/>
      <c r="F4301" s="3"/>
      <c r="G4301" s="3"/>
      <c r="H4301" s="3"/>
      <c r="I4301" s="3"/>
      <c r="J4301" s="3" t="str">
        <f t="shared" si="138"/>
        <v/>
      </c>
      <c r="K4301" s="3"/>
      <c r="L4301" s="3" t="str">
        <f t="array" ref="L4301">IF(ISBLANK(INDEX(Table45[[#All],[Youth literacy rate (15-24)]],MATCH(MAX(IF(Table45[[#All],[Country]]=B4301,Table45[[#All],[Year]],0)),IF(Table45[[#All],[Country]]=B4301,Table45[[#All],[Year]],"")))),"",INDEX(Table45[[#All],[Youth literacy rate (15-24)]],MATCH(MAX(IF(Table45[[#All],[Country]]=B4301,Table45[[#All],[Year]],0)),IF(Table45[[#All],[Country]]=B4301,Table45[[#All],[Year]],"")))*100)</f>
        <v/>
      </c>
      <c r="M4301" s="3" t="str">
        <f t="shared" si="139"/>
        <v/>
      </c>
    </row>
    <row r="4302" spans="1:13" ht="20.399999999999999" x14ac:dyDescent="0.25">
      <c r="A4302" s="2" t="s">
        <v>214</v>
      </c>
      <c r="B4302" s="2" t="s">
        <v>35</v>
      </c>
      <c r="C4302" s="4"/>
      <c r="D4302" s="4"/>
      <c r="E4302" s="4">
        <v>97.871889999999993</v>
      </c>
      <c r="F4302" s="4"/>
      <c r="G4302" s="4"/>
      <c r="H4302" s="4">
        <v>98.123679999999993</v>
      </c>
      <c r="I4302" s="4"/>
      <c r="J4302" s="4">
        <f t="shared" si="138"/>
        <v>98.123679999999993</v>
      </c>
      <c r="K4302" s="4"/>
      <c r="L4302" s="4" t="str">
        <f t="array" ref="L4302">IF(ISERROR(INDEX(Table45[[#All],[Youth literacy rate (15-24)]],MATCH(MAX(IF(Table45[[#All],[Country]]=B4302,Table45[[#All],[Year]],0)),IF(Table45[[#All],[Country]]=B4302,Table45[[#All],[Year]],"")))),"",INDEX(Table45[[#All],[Youth literacy rate (15-24)]],MATCH(MAX(IF(Table45[[#All],[Country]]=B4302,Table45[[#All],[Year]],0)),IF(Table45[[#All],[Country]]=B4302,Table45[[#All],[Year]],"")))*100)</f>
        <v/>
      </c>
      <c r="M4302" s="4">
        <f t="shared" si="139"/>
        <v>98.123679999999993</v>
      </c>
    </row>
    <row r="4303" spans="1:13" ht="20.399999999999999" x14ac:dyDescent="0.25">
      <c r="A4303" s="2" t="s">
        <v>214</v>
      </c>
      <c r="B4303" s="2" t="s">
        <v>36</v>
      </c>
      <c r="C4303" s="3">
        <v>48.857100000000003</v>
      </c>
      <c r="D4303" s="3"/>
      <c r="E4303" s="3"/>
      <c r="F4303" s="3"/>
      <c r="G4303" s="3"/>
      <c r="H4303" s="3">
        <v>48.857100000000003</v>
      </c>
      <c r="I4303" s="3"/>
      <c r="J4303" s="3">
        <f t="shared" si="138"/>
        <v>48.857100000000003</v>
      </c>
      <c r="K4303" s="3"/>
      <c r="L4303" s="3" t="str">
        <f t="array" ref="L4303">IF(ISBLANK(INDEX(Table45[[#All],[Youth literacy rate (15-24)]],MATCH(MAX(IF(Table45[[#All],[Country]]=B4303,Table45[[#All],[Year]],0)),IF(Table45[[#All],[Country]]=B4303,Table45[[#All],[Year]],"")))),"",INDEX(Table45[[#All],[Youth literacy rate (15-24)]],MATCH(MAX(IF(Table45[[#All],[Country]]=B4303,Table45[[#All],[Year]],0)),IF(Table45[[#All],[Country]]=B4303,Table45[[#All],[Year]],"")))*100)</f>
        <v/>
      </c>
      <c r="M4303" s="3">
        <f t="shared" si="139"/>
        <v>48.857100000000003</v>
      </c>
    </row>
    <row r="4304" spans="1:13" ht="20.399999999999999" x14ac:dyDescent="0.25">
      <c r="A4304" s="2" t="s">
        <v>214</v>
      </c>
      <c r="B4304" s="2" t="s">
        <v>37</v>
      </c>
      <c r="C4304" s="4"/>
      <c r="D4304" s="4"/>
      <c r="E4304" s="4"/>
      <c r="F4304" s="4"/>
      <c r="G4304" s="4">
        <v>55.138109999999998</v>
      </c>
      <c r="H4304" s="4">
        <v>55.300910000000002</v>
      </c>
      <c r="I4304" s="4"/>
      <c r="J4304" s="4">
        <f t="shared" ref="J4304:J4367" si="140">IFERROR(LOOKUP(2,1/(C4304:I4304&lt;&gt;""),C4304:I4304),"")</f>
        <v>55.300910000000002</v>
      </c>
      <c r="K4304" s="4"/>
      <c r="L4304" s="4" t="str">
        <f t="array" ref="L4304">IF(ISBLANK(INDEX(Table45[[#All],[Youth literacy rate (15-24)]],MATCH(MAX(IF(Table45[[#All],[Country]]=B4304,Table45[[#All],[Year]],0)),IF(Table45[[#All],[Country]]=B4304,Table45[[#All],[Year]],"")))),"",INDEX(Table45[[#All],[Youth literacy rate (15-24)]],MATCH(MAX(IF(Table45[[#All],[Country]]=B4304,Table45[[#All],[Year]],0)),IF(Table45[[#All],[Country]]=B4304,Table45[[#All],[Year]],"")))*100)</f>
        <v/>
      </c>
      <c r="M4304" s="4">
        <f t="shared" ref="M4304:M4367" si="141">IF(ISNUMBER(J4304),J4304,IF(ISNUMBER(K4304),K4304,IF(ISBLANK(L4304),"",L4304)))</f>
        <v>55.300910000000002</v>
      </c>
    </row>
    <row r="4305" spans="1:13" ht="20.399999999999999" x14ac:dyDescent="0.25">
      <c r="A4305" s="2" t="s">
        <v>214</v>
      </c>
      <c r="B4305" s="2" t="s">
        <v>38</v>
      </c>
      <c r="C4305" s="3"/>
      <c r="D4305" s="3">
        <v>99.214389999999995</v>
      </c>
      <c r="E4305" s="3"/>
      <c r="F4305" s="3">
        <v>98.977609999999999</v>
      </c>
      <c r="G4305" s="3"/>
      <c r="H4305" s="3">
        <v>99.130250000000004</v>
      </c>
      <c r="I4305" s="3"/>
      <c r="J4305" s="3">
        <f t="shared" si="140"/>
        <v>99.130250000000004</v>
      </c>
      <c r="K4305" s="3"/>
      <c r="L4305" s="3" t="str">
        <f t="array" ref="L4305">IF(ISBLANK(INDEX(Table45[[#All],[Youth literacy rate (15-24)]],MATCH(MAX(IF(Table45[[#All],[Country]]=B4305,Table45[[#All],[Year]],0)),IF(Table45[[#All],[Country]]=B4305,Table45[[#All],[Year]],"")))),"",INDEX(Table45[[#All],[Youth literacy rate (15-24)]],MATCH(MAX(IF(Table45[[#All],[Country]]=B4305,Table45[[#All],[Year]],0)),IF(Table45[[#All],[Country]]=B4305,Table45[[#All],[Year]],"")))*100)</f>
        <v/>
      </c>
      <c r="M4305" s="3">
        <f t="shared" si="141"/>
        <v>99.130250000000004</v>
      </c>
    </row>
    <row r="4306" spans="1:13" ht="20.399999999999999" x14ac:dyDescent="0.25">
      <c r="A4306" s="2" t="s">
        <v>214</v>
      </c>
      <c r="B4306" s="2" t="s">
        <v>39</v>
      </c>
      <c r="C4306" s="4">
        <v>99.689620000000005</v>
      </c>
      <c r="D4306" s="4"/>
      <c r="E4306" s="4"/>
      <c r="F4306" s="4"/>
      <c r="G4306" s="4"/>
      <c r="H4306" s="4">
        <v>99.743799999999993</v>
      </c>
      <c r="I4306" s="4"/>
      <c r="J4306" s="4">
        <f t="shared" si="140"/>
        <v>99.743799999999993</v>
      </c>
      <c r="K4306" s="4"/>
      <c r="L4306" s="4" t="str">
        <f t="array" ref="L4306">IF(ISBLANK(INDEX(Table45[[#All],[Youth literacy rate (15-24)]],MATCH(MAX(IF(Table45[[#All],[Country]]=B4306,Table45[[#All],[Year]],0)),IF(Table45[[#All],[Country]]=B4306,Table45[[#All],[Year]],"")))),"",INDEX(Table45[[#All],[Youth literacy rate (15-24)]],MATCH(MAX(IF(Table45[[#All],[Country]]=B4306,Table45[[#All],[Year]],0)),IF(Table45[[#All],[Country]]=B4306,Table45[[#All],[Year]],"")))*100)</f>
        <v/>
      </c>
      <c r="M4306" s="4">
        <f t="shared" si="141"/>
        <v>99.743799999999993</v>
      </c>
    </row>
    <row r="4307" spans="1:13" ht="20.399999999999999" x14ac:dyDescent="0.25">
      <c r="A4307" s="2" t="s">
        <v>214</v>
      </c>
      <c r="B4307" s="2" t="s">
        <v>40</v>
      </c>
      <c r="C4307" s="3">
        <v>97.682720000000003</v>
      </c>
      <c r="D4307" s="3">
        <v>97.760450000000006</v>
      </c>
      <c r="E4307" s="3"/>
      <c r="F4307" s="3"/>
      <c r="G4307" s="3">
        <v>98.106710000000007</v>
      </c>
      <c r="H4307" s="3">
        <v>98.225610000000003</v>
      </c>
      <c r="I4307" s="3"/>
      <c r="J4307" s="3">
        <f t="shared" si="140"/>
        <v>98.225610000000003</v>
      </c>
      <c r="K4307" s="3"/>
      <c r="L4307" s="3" t="str">
        <f t="array" ref="L4307">IF(ISBLANK(INDEX(Table45[[#All],[Youth literacy rate (15-24)]],MATCH(MAX(IF(Table45[[#All],[Country]]=B4307,Table45[[#All],[Year]],0)),IF(Table45[[#All],[Country]]=B4307,Table45[[#All],[Year]],"")))),"",INDEX(Table45[[#All],[Youth literacy rate (15-24)]],MATCH(MAX(IF(Table45[[#All],[Country]]=B4307,Table45[[#All],[Year]],0)),IF(Table45[[#All],[Country]]=B4307,Table45[[#All],[Year]],"")))*100)</f>
        <v/>
      </c>
      <c r="M4307" s="3">
        <f t="shared" si="141"/>
        <v>98.225610000000003</v>
      </c>
    </row>
    <row r="4308" spans="1:13" ht="20.399999999999999" x14ac:dyDescent="0.25">
      <c r="A4308" s="2" t="s">
        <v>214</v>
      </c>
      <c r="B4308" s="2" t="s">
        <v>41</v>
      </c>
      <c r="C4308" s="4"/>
      <c r="D4308" s="4"/>
      <c r="E4308" s="4"/>
      <c r="F4308" s="4"/>
      <c r="G4308" s="4">
        <v>86.655410000000003</v>
      </c>
      <c r="H4308" s="4">
        <v>86.83408</v>
      </c>
      <c r="I4308" s="4"/>
      <c r="J4308" s="4">
        <f t="shared" si="140"/>
        <v>86.83408</v>
      </c>
      <c r="K4308" s="4"/>
      <c r="L4308" s="4">
        <f t="array" ref="L4308">IF(ISERROR(INDEX(Table45[[#All],[Youth literacy rate (15-24)]],MATCH(MAX(IF(Table45[[#All],[Country]]=B4308,Table45[[#All],[Year]],0)),IF(Table45[[#All],[Country]]=B4308,Table45[[#All],[Year]],"")))),"",INDEX(Table45[[#All],[Youth literacy rate (15-24)]],MATCH(MAX(IF(Table45[[#All],[Country]]=B4308,Table45[[#All],[Year]],0)),IF(Table45[[#All],[Country]]=B4308,Table45[[#All],[Year]],"")))*100)</f>
        <v>84.955259999999996</v>
      </c>
      <c r="M4308" s="4">
        <f t="shared" si="141"/>
        <v>86.83408</v>
      </c>
    </row>
    <row r="4309" spans="1:13" ht="20.399999999999999" x14ac:dyDescent="0.25">
      <c r="A4309" s="2" t="s">
        <v>214</v>
      </c>
      <c r="B4309" s="2" t="s">
        <v>42</v>
      </c>
      <c r="C4309" s="3"/>
      <c r="D4309" s="3">
        <v>85.683610000000002</v>
      </c>
      <c r="E4309" s="3"/>
      <c r="F4309" s="3"/>
      <c r="G4309" s="3"/>
      <c r="H4309" s="3">
        <v>85.683610000000002</v>
      </c>
      <c r="I4309" s="3"/>
      <c r="J4309" s="3">
        <f t="shared" si="140"/>
        <v>85.683610000000002</v>
      </c>
      <c r="K4309" s="3"/>
      <c r="L4309" s="3">
        <f t="array" ref="L4309">IF(ISERROR(INDEX(Table45[[#All],[Youth literacy rate (15-24)]],MATCH(MAX(IF(Table45[[#All],[Country]]=B4309,Table45[[#All],[Year]],0)),IF(Table45[[#All],[Country]]=B4309,Table45[[#All],[Year]],"")))),"",INDEX(Table45[[#All],[Youth literacy rate (15-24)]],MATCH(MAX(IF(Table45[[#All],[Country]]=B4309,Table45[[#All],[Year]],0)),IF(Table45[[#All],[Country]]=B4309,Table45[[#All],[Year]],"")))*100)</f>
        <v>94.765659999999997</v>
      </c>
      <c r="M4309" s="3">
        <f t="shared" si="141"/>
        <v>85.683610000000002</v>
      </c>
    </row>
    <row r="4310" spans="1:13" ht="20.399999999999999" x14ac:dyDescent="0.25">
      <c r="A4310" s="2" t="s">
        <v>214</v>
      </c>
      <c r="B4310" s="2" t="s">
        <v>43</v>
      </c>
      <c r="C4310" s="4"/>
      <c r="D4310" s="4">
        <v>99.007679999999993</v>
      </c>
      <c r="E4310" s="4"/>
      <c r="F4310" s="4"/>
      <c r="G4310" s="4"/>
      <c r="H4310" s="4">
        <v>99.220160000000007</v>
      </c>
      <c r="I4310" s="4"/>
      <c r="J4310" s="4">
        <f t="shared" si="140"/>
        <v>99.220160000000007</v>
      </c>
      <c r="K4310" s="4"/>
      <c r="L4310" s="4" t="str">
        <f t="array" ref="L4310">IF(ISBLANK(INDEX(Table45[[#All],[Youth literacy rate (15-24)]],MATCH(MAX(IF(Table45[[#All],[Country]]=B4310,Table45[[#All],[Year]],0)),IF(Table45[[#All],[Country]]=B4310,Table45[[#All],[Year]],"")))),"",INDEX(Table45[[#All],[Youth literacy rate (15-24)]],MATCH(MAX(IF(Table45[[#All],[Country]]=B4310,Table45[[#All],[Year]],0)),IF(Table45[[#All],[Country]]=B4310,Table45[[#All],[Year]],"")))*100)</f>
        <v/>
      </c>
      <c r="M4310" s="4">
        <f t="shared" si="141"/>
        <v>99.220160000000007</v>
      </c>
    </row>
    <row r="4311" spans="1:13" ht="20.399999999999999" x14ac:dyDescent="0.25">
      <c r="A4311" s="2" t="s">
        <v>214</v>
      </c>
      <c r="B4311" s="2" t="s">
        <v>44</v>
      </c>
      <c r="C4311" s="3"/>
      <c r="D4311" s="3"/>
      <c r="E4311" s="3">
        <v>58.332630000000002</v>
      </c>
      <c r="F4311" s="3"/>
      <c r="G4311" s="3"/>
      <c r="H4311" s="3">
        <v>59.617800000000003</v>
      </c>
      <c r="I4311" s="3"/>
      <c r="J4311" s="3">
        <f t="shared" si="140"/>
        <v>59.617800000000003</v>
      </c>
      <c r="K4311" s="3"/>
      <c r="L4311" s="3" t="str">
        <f t="array" ref="L4311">IF(ISBLANK(INDEX(Table45[[#All],[Youth literacy rate (15-24)]],MATCH(MAX(IF(Table45[[#All],[Country]]=B4311,Table45[[#All],[Year]],0)),IF(Table45[[#All],[Country]]=B4311,Table45[[#All],[Year]],"")))),"",INDEX(Table45[[#All],[Youth literacy rate (15-24)]],MATCH(MAX(IF(Table45[[#All],[Country]]=B4311,Table45[[#All],[Year]],0)),IF(Table45[[#All],[Country]]=B4311,Table45[[#All],[Year]],"")))*100)</f>
        <v/>
      </c>
      <c r="M4311" s="3">
        <f t="shared" si="141"/>
        <v>59.617800000000003</v>
      </c>
    </row>
    <row r="4312" spans="1:13" ht="20.399999999999999" x14ac:dyDescent="0.25">
      <c r="A4312" s="2" t="s">
        <v>214</v>
      </c>
      <c r="B4312" s="2" t="s">
        <v>45</v>
      </c>
      <c r="C4312" s="4"/>
      <c r="D4312" s="4">
        <v>99.712040000000002</v>
      </c>
      <c r="E4312" s="4"/>
      <c r="F4312" s="4"/>
      <c r="G4312" s="4"/>
      <c r="H4312" s="4">
        <v>99.730900000000005</v>
      </c>
      <c r="I4312" s="4"/>
      <c r="J4312" s="4">
        <f t="shared" si="140"/>
        <v>99.730900000000005</v>
      </c>
      <c r="K4312" s="4"/>
      <c r="L4312" s="4" t="str">
        <f t="array" ref="L4312">IF(ISBLANK(INDEX(Table45[[#All],[Youth literacy rate (15-24)]],MATCH(MAX(IF(Table45[[#All],[Country]]=B4312,Table45[[#All],[Year]],0)),IF(Table45[[#All],[Country]]=B4312,Table45[[#All],[Year]],"")))),"",INDEX(Table45[[#All],[Youth literacy rate (15-24)]],MATCH(MAX(IF(Table45[[#All],[Country]]=B4312,Table45[[#All],[Year]],0)),IF(Table45[[#All],[Country]]=B4312,Table45[[#All],[Year]],"")))*100)</f>
        <v/>
      </c>
      <c r="M4312" s="4">
        <f t="shared" si="141"/>
        <v>99.730900000000005</v>
      </c>
    </row>
    <row r="4313" spans="1:13" ht="20.399999999999999" x14ac:dyDescent="0.25">
      <c r="A4313" s="2" t="s">
        <v>214</v>
      </c>
      <c r="B4313" s="2" t="s">
        <v>46</v>
      </c>
      <c r="C4313" s="3"/>
      <c r="D4313" s="3"/>
      <c r="E4313" s="3">
        <v>99.855270000000004</v>
      </c>
      <c r="F4313" s="3"/>
      <c r="G4313" s="3"/>
      <c r="H4313" s="3">
        <v>99.873350000000002</v>
      </c>
      <c r="I4313" s="3"/>
      <c r="J4313" s="3">
        <f t="shared" si="140"/>
        <v>99.873350000000002</v>
      </c>
      <c r="K4313" s="3"/>
      <c r="L4313" s="3" t="str">
        <f t="array" ref="L4313">IF(ISERROR(INDEX(Table45[[#All],[Youth literacy rate (15-24)]],MATCH(MAX(IF(Table45[[#All],[Country]]=B4313,Table45[[#All],[Year]],0)),IF(Table45[[#All],[Country]]=B4313,Table45[[#All],[Year]],"")))),"",INDEX(Table45[[#All],[Youth literacy rate (15-24)]],MATCH(MAX(IF(Table45[[#All],[Country]]=B4313,Table45[[#All],[Year]],0)),IF(Table45[[#All],[Country]]=B4313,Table45[[#All],[Year]],"")))*100)</f>
        <v/>
      </c>
      <c r="M4313" s="3">
        <f t="shared" si="141"/>
        <v>99.873350000000002</v>
      </c>
    </row>
    <row r="4314" spans="1:13" ht="20.399999999999999" x14ac:dyDescent="0.25">
      <c r="A4314" s="2" t="s">
        <v>214</v>
      </c>
      <c r="B4314" s="2" t="s">
        <v>47</v>
      </c>
      <c r="C4314" s="4"/>
      <c r="D4314" s="4">
        <v>99.804540000000003</v>
      </c>
      <c r="E4314" s="4"/>
      <c r="F4314" s="4"/>
      <c r="G4314" s="4"/>
      <c r="H4314" s="4">
        <v>99.839960000000005</v>
      </c>
      <c r="I4314" s="4"/>
      <c r="J4314" s="4">
        <f t="shared" si="140"/>
        <v>99.839960000000005</v>
      </c>
      <c r="K4314" s="4"/>
      <c r="L4314" s="4" t="str">
        <f t="array" ref="L4314">IF(ISBLANK(INDEX(Table45[[#All],[Youth literacy rate (15-24)]],MATCH(MAX(IF(Table45[[#All],[Country]]=B4314,Table45[[#All],[Year]],0)),IF(Table45[[#All],[Country]]=B4314,Table45[[#All],[Year]],"")))),"",INDEX(Table45[[#All],[Youth literacy rate (15-24)]],MATCH(MAX(IF(Table45[[#All],[Country]]=B4314,Table45[[#All],[Year]],0)),IF(Table45[[#All],[Country]]=B4314,Table45[[#All],[Year]],"")))*100)</f>
        <v/>
      </c>
      <c r="M4314" s="4">
        <f t="shared" si="141"/>
        <v>99.839960000000005</v>
      </c>
    </row>
    <row r="4315" spans="1:13" ht="20.399999999999999" x14ac:dyDescent="0.25">
      <c r="A4315" s="2" t="s">
        <v>214</v>
      </c>
      <c r="B4315" s="2" t="s">
        <v>48</v>
      </c>
      <c r="C4315" s="3"/>
      <c r="D4315" s="3"/>
      <c r="E4315" s="3"/>
      <c r="F4315" s="3"/>
      <c r="G4315" s="3"/>
      <c r="H4315" s="3"/>
      <c r="I4315" s="3"/>
      <c r="J4315" s="3" t="str">
        <f t="shared" si="140"/>
        <v/>
      </c>
      <c r="K4315" s="3"/>
      <c r="L4315" s="3" t="str">
        <f t="array" ref="L4315">IF(ISBLANK(INDEX(Table45[[#All],[Youth literacy rate (15-24)]],MATCH(MAX(IF(Table45[[#All],[Country]]=B4315,Table45[[#All],[Year]],0)),IF(Table45[[#All],[Country]]=B4315,Table45[[#All],[Year]],"")))),"",INDEX(Table45[[#All],[Youth literacy rate (15-24)]],MATCH(MAX(IF(Table45[[#All],[Country]]=B4315,Table45[[#All],[Year]],0)),IF(Table45[[#All],[Country]]=B4315,Table45[[#All],[Year]],"")))*100)</f>
        <v/>
      </c>
      <c r="M4315" s="3" t="str">
        <f t="shared" si="141"/>
        <v/>
      </c>
    </row>
    <row r="4316" spans="1:13" ht="20.399999999999999" x14ac:dyDescent="0.25">
      <c r="A4316" s="2" t="s">
        <v>214</v>
      </c>
      <c r="B4316" s="2" t="s">
        <v>49</v>
      </c>
      <c r="C4316" s="4"/>
      <c r="D4316" s="4"/>
      <c r="E4316" s="4"/>
      <c r="F4316" s="4"/>
      <c r="G4316" s="4"/>
      <c r="H4316" s="4">
        <v>99.999740000000003</v>
      </c>
      <c r="I4316" s="4"/>
      <c r="J4316" s="4">
        <f t="shared" si="140"/>
        <v>99.999740000000003</v>
      </c>
      <c r="K4316" s="4"/>
      <c r="L4316" s="4" t="str">
        <f t="array" ref="L4316">IF(ISERROR(INDEX(Table45[[#All],[Youth literacy rate (15-24)]],MATCH(MAX(IF(Table45[[#All],[Country]]=B4316,Table45[[#All],[Year]],0)),IF(Table45[[#All],[Country]]=B4316,Table45[[#All],[Year]],"")))),"",INDEX(Table45[[#All],[Youth literacy rate (15-24)]],MATCH(MAX(IF(Table45[[#All],[Country]]=B4316,Table45[[#All],[Year]],0)),IF(Table45[[#All],[Country]]=B4316,Table45[[#All],[Year]],"")))*100)</f>
        <v/>
      </c>
      <c r="M4316" s="4">
        <f t="shared" si="141"/>
        <v>99.999740000000003</v>
      </c>
    </row>
    <row r="4317" spans="1:13" ht="20.399999999999999" x14ac:dyDescent="0.25">
      <c r="A4317" s="2" t="s">
        <v>214</v>
      </c>
      <c r="B4317" s="2" t="s">
        <v>50</v>
      </c>
      <c r="C4317" s="3"/>
      <c r="D4317" s="3"/>
      <c r="E4317" s="3">
        <v>91.047560000000004</v>
      </c>
      <c r="F4317" s="3"/>
      <c r="G4317" s="3"/>
      <c r="H4317" s="3">
        <v>91.611879999999999</v>
      </c>
      <c r="I4317" s="3"/>
      <c r="J4317" s="3">
        <f t="shared" si="140"/>
        <v>91.611879999999999</v>
      </c>
      <c r="K4317" s="3"/>
      <c r="L4317" s="3">
        <f t="array" ref="L4317">IF(ISERROR(INDEX(Table45[[#All],[Youth literacy rate (15-24)]],MATCH(MAX(IF(Table45[[#All],[Country]]=B4317,Table45[[#All],[Year]],0)),IF(Table45[[#All],[Country]]=B4317,Table45[[#All],[Year]],"")))),"",INDEX(Table45[[#All],[Youth literacy rate (15-24)]],MATCH(MAX(IF(Table45[[#All],[Country]]=B4317,Table45[[#All],[Year]],0)),IF(Table45[[#All],[Country]]=B4317,Table45[[#All],[Year]],"")))*100)</f>
        <v>92.735280000000003</v>
      </c>
      <c r="M4317" s="3">
        <f t="shared" si="141"/>
        <v>91.611879999999999</v>
      </c>
    </row>
    <row r="4318" spans="1:13" ht="20.399999999999999" x14ac:dyDescent="0.25">
      <c r="A4318" s="2" t="s">
        <v>214</v>
      </c>
      <c r="B4318" s="2" t="s">
        <v>51</v>
      </c>
      <c r="C4318" s="4"/>
      <c r="D4318" s="4"/>
      <c r="E4318" s="4"/>
      <c r="F4318" s="4"/>
      <c r="G4318" s="4"/>
      <c r="H4318" s="4"/>
      <c r="I4318" s="4"/>
      <c r="J4318" s="4" t="str">
        <f t="shared" si="140"/>
        <v/>
      </c>
      <c r="K4318" s="4"/>
      <c r="L4318" s="4" t="str">
        <f t="array" ref="L4318">IF(ISBLANK(INDEX(Table45[[#All],[Youth literacy rate (15-24)]],MATCH(MAX(IF(Table45[[#All],[Country]]=B4318,Table45[[#All],[Year]],0)),IF(Table45[[#All],[Country]]=B4318,Table45[[#All],[Year]],"")))),"",INDEX(Table45[[#All],[Youth literacy rate (15-24)]],MATCH(MAX(IF(Table45[[#All],[Country]]=B4318,Table45[[#All],[Year]],0)),IF(Table45[[#All],[Country]]=B4318,Table45[[#All],[Year]],"")))*100)</f>
        <v/>
      </c>
      <c r="M4318" s="4" t="str">
        <f t="shared" si="141"/>
        <v/>
      </c>
    </row>
    <row r="4319" spans="1:13" ht="20.399999999999999" x14ac:dyDescent="0.25">
      <c r="A4319" s="2" t="s">
        <v>214</v>
      </c>
      <c r="B4319" s="2" t="s">
        <v>52</v>
      </c>
      <c r="C4319" s="3"/>
      <c r="D4319" s="3"/>
      <c r="E4319" s="3"/>
      <c r="F4319" s="3"/>
      <c r="G4319" s="3"/>
      <c r="H4319" s="3"/>
      <c r="I4319" s="3"/>
      <c r="J4319" s="3" t="str">
        <f t="shared" si="140"/>
        <v/>
      </c>
      <c r="K4319" s="3"/>
      <c r="L4319" s="3" t="str">
        <f t="array" ref="L4319">IF(ISERROR(INDEX(Table45[[#All],[Youth literacy rate (15-24)]],MATCH(MAX(IF(Table45[[#All],[Country]]=B4319,Table45[[#All],[Year]],0)),IF(Table45[[#All],[Country]]=B4319,Table45[[#All],[Year]],"")))),"",INDEX(Table45[[#All],[Youth literacy rate (15-24)]],MATCH(MAX(IF(Table45[[#All],[Country]]=B4319,Table45[[#All],[Year]],0)),IF(Table45[[#All],[Country]]=B4319,Table45[[#All],[Year]],"")))*100)</f>
        <v/>
      </c>
      <c r="M4319" s="3" t="str">
        <f t="shared" si="141"/>
        <v/>
      </c>
    </row>
    <row r="4320" spans="1:13" ht="20.399999999999999" x14ac:dyDescent="0.25">
      <c r="A4320" s="2" t="s">
        <v>214</v>
      </c>
      <c r="B4320" s="2" t="s">
        <v>53</v>
      </c>
      <c r="C4320" s="4"/>
      <c r="D4320" s="4"/>
      <c r="E4320" s="4"/>
      <c r="F4320" s="4"/>
      <c r="G4320" s="4"/>
      <c r="H4320" s="4"/>
      <c r="I4320" s="4"/>
      <c r="J4320" s="4" t="str">
        <f t="shared" si="140"/>
        <v/>
      </c>
      <c r="K4320" s="4"/>
      <c r="L4320" s="4" t="str">
        <f t="array" ref="L4320">IF(ISERROR(INDEX(Table45[[#All],[Youth literacy rate (15-24)]],MATCH(MAX(IF(Table45[[#All],[Country]]=B4320,Table45[[#All],[Year]],0)),IF(Table45[[#All],[Country]]=B4320,Table45[[#All],[Year]],"")))),"",INDEX(Table45[[#All],[Youth literacy rate (15-24)]],MATCH(MAX(IF(Table45[[#All],[Country]]=B4320,Table45[[#All],[Year]],0)),IF(Table45[[#All],[Country]]=B4320,Table45[[#All],[Year]],"")))*100)</f>
        <v/>
      </c>
      <c r="M4320" s="4" t="str">
        <f t="shared" si="141"/>
        <v/>
      </c>
    </row>
    <row r="4321" spans="1:13" ht="20.399999999999999" x14ac:dyDescent="0.25">
      <c r="A4321" s="2" t="s">
        <v>214</v>
      </c>
      <c r="B4321" s="2" t="s">
        <v>54</v>
      </c>
      <c r="C4321" s="3">
        <v>95.775300000000001</v>
      </c>
      <c r="D4321" s="3">
        <v>96.09169</v>
      </c>
      <c r="E4321" s="3">
        <v>96.321870000000004</v>
      </c>
      <c r="F4321" s="3">
        <v>96.762699999999995</v>
      </c>
      <c r="G4321" s="3">
        <v>97.353560000000002</v>
      </c>
      <c r="H4321" s="3">
        <v>97.587800000000001</v>
      </c>
      <c r="I4321" s="3"/>
      <c r="J4321" s="3">
        <f t="shared" si="140"/>
        <v>97.587800000000001</v>
      </c>
      <c r="K4321" s="3"/>
      <c r="L4321" s="3">
        <f t="array" ref="L4321">IF(ISERROR(INDEX(Table45[[#All],[Youth literacy rate (15-24)]],MATCH(MAX(IF(Table45[[#All],[Country]]=B4321,Table45[[#All],[Year]],0)),IF(Table45[[#All],[Country]]=B4321,Table45[[#All],[Year]],"")))),"",INDEX(Table45[[#All],[Youth literacy rate (15-24)]],MATCH(MAX(IF(Table45[[#All],[Country]]=B4321,Table45[[#All],[Year]],0)),IF(Table45[[#All],[Country]]=B4321,Table45[[#All],[Year]],"")))*100)</f>
        <v>96.894739999999999</v>
      </c>
      <c r="M4321" s="3">
        <f t="shared" si="141"/>
        <v>97.587800000000001</v>
      </c>
    </row>
    <row r="4322" spans="1:13" ht="20.399999999999999" x14ac:dyDescent="0.25">
      <c r="A4322" s="2" t="s">
        <v>214</v>
      </c>
      <c r="B4322" s="2" t="s">
        <v>55</v>
      </c>
      <c r="C4322" s="4">
        <v>98.468869999999995</v>
      </c>
      <c r="D4322" s="4">
        <v>98.586500000000001</v>
      </c>
      <c r="E4322" s="4">
        <v>98.773160000000004</v>
      </c>
      <c r="F4322" s="4">
        <v>98.579409999999996</v>
      </c>
      <c r="G4322" s="4"/>
      <c r="H4322" s="4">
        <v>98.830730000000003</v>
      </c>
      <c r="I4322" s="4"/>
      <c r="J4322" s="4">
        <f t="shared" si="140"/>
        <v>98.830730000000003</v>
      </c>
      <c r="K4322" s="4"/>
      <c r="L4322" s="4" t="str">
        <f t="array" ref="L4322">IF(ISBLANK(INDEX(Table45[[#All],[Youth literacy rate (15-24)]],MATCH(MAX(IF(Table45[[#All],[Country]]=B4322,Table45[[#All],[Year]],0)),IF(Table45[[#All],[Country]]=B4322,Table45[[#All],[Year]],"")))),"",INDEX(Table45[[#All],[Youth literacy rate (15-24)]],MATCH(MAX(IF(Table45[[#All],[Country]]=B4322,Table45[[#All],[Year]],0)),IF(Table45[[#All],[Country]]=B4322,Table45[[#All],[Year]],"")))*100)</f>
        <v/>
      </c>
      <c r="M4322" s="4">
        <f t="shared" si="141"/>
        <v>98.830730000000003</v>
      </c>
    </row>
    <row r="4323" spans="1:13" ht="20.399999999999999" x14ac:dyDescent="0.25">
      <c r="A4323" s="2" t="s">
        <v>214</v>
      </c>
      <c r="B4323" s="2" t="s">
        <v>56</v>
      </c>
      <c r="C4323" s="3">
        <v>90.557630000000003</v>
      </c>
      <c r="D4323" s="3"/>
      <c r="E4323" s="3">
        <v>92.355760000000004</v>
      </c>
      <c r="F4323" s="3">
        <v>93.649280000000005</v>
      </c>
      <c r="G4323" s="3"/>
      <c r="H4323" s="3">
        <v>94.453540000000004</v>
      </c>
      <c r="I4323" s="3"/>
      <c r="J4323" s="3">
        <f t="shared" si="140"/>
        <v>94.453540000000004</v>
      </c>
      <c r="K4323" s="3"/>
      <c r="L4323" s="3" t="str">
        <f t="array" ref="L4323">IF(ISBLANK(INDEX(Table45[[#All],[Youth literacy rate (15-24)]],MATCH(MAX(IF(Table45[[#All],[Country]]=B4323,Table45[[#All],[Year]],0)),IF(Table45[[#All],[Country]]=B4323,Table45[[#All],[Year]],"")))),"",INDEX(Table45[[#All],[Youth literacy rate (15-24)]],MATCH(MAX(IF(Table45[[#All],[Country]]=B4323,Table45[[#All],[Year]],0)),IF(Table45[[#All],[Country]]=B4323,Table45[[#All],[Year]],"")))*100)</f>
        <v/>
      </c>
      <c r="M4323" s="3">
        <f t="shared" si="141"/>
        <v>94.453540000000004</v>
      </c>
    </row>
    <row r="4324" spans="1:13" ht="20.399999999999999" x14ac:dyDescent="0.25">
      <c r="A4324" s="2" t="s">
        <v>214</v>
      </c>
      <c r="B4324" s="2" t="s">
        <v>57</v>
      </c>
      <c r="C4324" s="4">
        <v>95.669039999999995</v>
      </c>
      <c r="D4324" s="4">
        <v>96.150559999999999</v>
      </c>
      <c r="E4324" s="4"/>
      <c r="F4324" s="4">
        <v>96.94699</v>
      </c>
      <c r="G4324" s="4"/>
      <c r="H4324" s="4">
        <v>97.496359999999996</v>
      </c>
      <c r="I4324" s="4"/>
      <c r="J4324" s="4">
        <f t="shared" si="140"/>
        <v>97.496359999999996</v>
      </c>
      <c r="K4324" s="4"/>
      <c r="L4324" s="4" t="str">
        <f t="array" ref="L4324">IF(ISERROR(INDEX(Table45[[#All],[Youth literacy rate (15-24)]],MATCH(MAX(IF(Table45[[#All],[Country]]=B4324,Table45[[#All],[Year]],0)),IF(Table45[[#All],[Country]]=B4324,Table45[[#All],[Year]],"")))),"",INDEX(Table45[[#All],[Youth literacy rate (15-24)]],MATCH(MAX(IF(Table45[[#All],[Country]]=B4324,Table45[[#All],[Year]],0)),IF(Table45[[#All],[Country]]=B4324,Table45[[#All],[Year]],"")))*100)</f>
        <v/>
      </c>
      <c r="M4324" s="4">
        <f t="shared" si="141"/>
        <v>97.496359999999996</v>
      </c>
    </row>
    <row r="4325" spans="1:13" ht="20.399999999999999" x14ac:dyDescent="0.25">
      <c r="A4325" s="2" t="s">
        <v>214</v>
      </c>
      <c r="B4325" s="2" t="s">
        <v>58</v>
      </c>
      <c r="C4325" s="3"/>
      <c r="D4325" s="3"/>
      <c r="E4325" s="3"/>
      <c r="F4325" s="3"/>
      <c r="G4325" s="3">
        <v>97.724699999999999</v>
      </c>
      <c r="H4325" s="3">
        <v>97.728380000000001</v>
      </c>
      <c r="I4325" s="3"/>
      <c r="J4325" s="3">
        <f t="shared" si="140"/>
        <v>97.728380000000001</v>
      </c>
      <c r="K4325" s="3"/>
      <c r="L4325" s="3" t="str">
        <f t="array" ref="L4325">IF(ISERROR(INDEX(Table45[[#All],[Youth literacy rate (15-24)]],MATCH(MAX(IF(Table45[[#All],[Country]]=B4325,Table45[[#All],[Year]],0)),IF(Table45[[#All],[Country]]=B4325,Table45[[#All],[Year]],"")))),"",INDEX(Table45[[#All],[Youth literacy rate (15-24)]],MATCH(MAX(IF(Table45[[#All],[Country]]=B4325,Table45[[#All],[Year]],0)),IF(Table45[[#All],[Country]]=B4325,Table45[[#All],[Year]],"")))*100)</f>
        <v/>
      </c>
      <c r="M4325" s="3">
        <f t="shared" si="141"/>
        <v>97.728380000000001</v>
      </c>
    </row>
    <row r="4326" spans="1:13" ht="20.399999999999999" x14ac:dyDescent="0.25">
      <c r="A4326" s="2" t="s">
        <v>214</v>
      </c>
      <c r="B4326" s="2" t="s">
        <v>59</v>
      </c>
      <c r="C4326" s="4"/>
      <c r="D4326" s="4"/>
      <c r="E4326" s="4"/>
      <c r="F4326" s="4"/>
      <c r="G4326" s="4">
        <v>94.126949999999994</v>
      </c>
      <c r="H4326" s="4">
        <v>94.566230000000004</v>
      </c>
      <c r="I4326" s="4"/>
      <c r="J4326" s="4">
        <f t="shared" si="140"/>
        <v>94.566230000000004</v>
      </c>
      <c r="K4326" s="4"/>
      <c r="L4326" s="4" t="str">
        <f t="array" ref="L4326">IF(ISERROR(INDEX(Table45[[#All],[Youth literacy rate (15-24)]],MATCH(MAX(IF(Table45[[#All],[Country]]=B4326,Table45[[#All],[Year]],0)),IF(Table45[[#All],[Country]]=B4326,Table45[[#All],[Year]],"")))),"",INDEX(Table45[[#All],[Youth literacy rate (15-24)]],MATCH(MAX(IF(Table45[[#All],[Country]]=B4326,Table45[[#All],[Year]],0)),IF(Table45[[#All],[Country]]=B4326,Table45[[#All],[Year]],"")))*100)</f>
        <v/>
      </c>
      <c r="M4326" s="4">
        <f t="shared" si="141"/>
        <v>94.566230000000004</v>
      </c>
    </row>
    <row r="4327" spans="1:13" ht="20.399999999999999" x14ac:dyDescent="0.25">
      <c r="A4327" s="2" t="s">
        <v>214</v>
      </c>
      <c r="B4327" s="2" t="s">
        <v>60</v>
      </c>
      <c r="C4327" s="3"/>
      <c r="D4327" s="3">
        <v>99.939239999999998</v>
      </c>
      <c r="E4327" s="3"/>
      <c r="F4327" s="3"/>
      <c r="G4327" s="3"/>
      <c r="H4327" s="3">
        <v>99.961290000000005</v>
      </c>
      <c r="I4327" s="3"/>
      <c r="J4327" s="3">
        <f t="shared" si="140"/>
        <v>99.961290000000005</v>
      </c>
      <c r="K4327" s="3"/>
      <c r="L4327" s="3" t="str">
        <f t="array" ref="L4327">IF(ISBLANK(INDEX(Table45[[#All],[Youth literacy rate (15-24)]],MATCH(MAX(IF(Table45[[#All],[Country]]=B4327,Table45[[#All],[Year]],0)),IF(Table45[[#All],[Country]]=B4327,Table45[[#All],[Year]],"")))),"",INDEX(Table45[[#All],[Youth literacy rate (15-24)]],MATCH(MAX(IF(Table45[[#All],[Country]]=B4327,Table45[[#All],[Year]],0)),IF(Table45[[#All],[Country]]=B4327,Table45[[#All],[Year]],"")))*100)</f>
        <v/>
      </c>
      <c r="M4327" s="3">
        <f t="shared" si="141"/>
        <v>99.961290000000005</v>
      </c>
    </row>
    <row r="4328" spans="1:13" ht="20.399999999999999" x14ac:dyDescent="0.25">
      <c r="A4328" s="2" t="s">
        <v>214</v>
      </c>
      <c r="B4328" s="2" t="s">
        <v>61</v>
      </c>
      <c r="C4328" s="4"/>
      <c r="D4328" s="4"/>
      <c r="E4328" s="4"/>
      <c r="F4328" s="4"/>
      <c r="G4328" s="4"/>
      <c r="H4328" s="4">
        <v>71.131100000000004</v>
      </c>
      <c r="I4328" s="4"/>
      <c r="J4328" s="4">
        <f t="shared" si="140"/>
        <v>71.131100000000004</v>
      </c>
      <c r="K4328" s="4"/>
      <c r="L4328" s="4">
        <f t="array" ref="L4328">IF(ISERROR(INDEX(Table45[[#All],[Youth literacy rate (15-24)]],MATCH(MAX(IF(Table45[[#All],[Country]]=B4328,Table45[[#All],[Year]],0)),IF(Table45[[#All],[Country]]=B4328,Table45[[#All],[Year]],"")))),"",INDEX(Table45[[#All],[Youth literacy rate (15-24)]],MATCH(MAX(IF(Table45[[#All],[Country]]=B4328,Table45[[#All],[Year]],0)),IF(Table45[[#All],[Country]]=B4328,Table45[[#All],[Year]],"")))*100)</f>
        <v>65.093360000000004</v>
      </c>
      <c r="M4328" s="4">
        <f t="shared" si="141"/>
        <v>71.131100000000004</v>
      </c>
    </row>
    <row r="4329" spans="1:13" ht="20.399999999999999" x14ac:dyDescent="0.25">
      <c r="A4329" s="2" t="s">
        <v>214</v>
      </c>
      <c r="B4329" s="2" t="s">
        <v>62</v>
      </c>
      <c r="C4329" s="3"/>
      <c r="D4329" s="3"/>
      <c r="E4329" s="3"/>
      <c r="F4329" s="3"/>
      <c r="G4329" s="3"/>
      <c r="H4329" s="3"/>
      <c r="I4329" s="3"/>
      <c r="J4329" s="3" t="str">
        <f t="shared" si="140"/>
        <v/>
      </c>
      <c r="K4329" s="3"/>
      <c r="L4329" s="3" t="str">
        <f t="array" ref="L4329">IF(ISERROR(INDEX(Table45[[#All],[Youth literacy rate (15-24)]],MATCH(MAX(IF(Table45[[#All],[Country]]=B4329,Table45[[#All],[Year]],0)),IF(Table45[[#All],[Country]]=B4329,Table45[[#All],[Year]],"")))),"",INDEX(Table45[[#All],[Youth literacy rate (15-24)]],MATCH(MAX(IF(Table45[[#All],[Country]]=B4329,Table45[[#All],[Year]],0)),IF(Table45[[#All],[Country]]=B4329,Table45[[#All],[Year]],"")))*100)</f>
        <v/>
      </c>
      <c r="M4329" s="3" t="str">
        <f t="shared" si="141"/>
        <v/>
      </c>
    </row>
    <row r="4330" spans="1:13" ht="20.399999999999999" x14ac:dyDescent="0.25">
      <c r="A4330" s="2" t="s">
        <v>214</v>
      </c>
      <c r="B4330" s="2" t="s">
        <v>63</v>
      </c>
      <c r="C4330" s="4"/>
      <c r="D4330" s="4"/>
      <c r="E4330" s="4"/>
      <c r="F4330" s="4"/>
      <c r="G4330" s="4"/>
      <c r="H4330" s="4"/>
      <c r="I4330" s="4"/>
      <c r="J4330" s="4" t="str">
        <f t="shared" si="140"/>
        <v/>
      </c>
      <c r="K4330" s="4"/>
      <c r="L4330" s="4" t="str">
        <f t="array" ref="L4330">IF(ISBLANK(INDEX(Table45[[#All],[Youth literacy rate (15-24)]],MATCH(MAX(IF(Table45[[#All],[Country]]=B4330,Table45[[#All],[Year]],0)),IF(Table45[[#All],[Country]]=B4330,Table45[[#All],[Year]],"")))),"",INDEX(Table45[[#All],[Youth literacy rate (15-24)]],MATCH(MAX(IF(Table45[[#All],[Country]]=B4330,Table45[[#All],[Year]],0)),IF(Table45[[#All],[Country]]=B4330,Table45[[#All],[Year]],"")))*100)</f>
        <v/>
      </c>
      <c r="M4330" s="4" t="str">
        <f t="shared" si="141"/>
        <v/>
      </c>
    </row>
    <row r="4331" spans="1:13" ht="20.399999999999999" x14ac:dyDescent="0.25">
      <c r="A4331" s="2" t="s">
        <v>214</v>
      </c>
      <c r="B4331" s="2" t="s">
        <v>64</v>
      </c>
      <c r="C4331" s="3"/>
      <c r="D4331" s="3"/>
      <c r="E4331" s="3"/>
      <c r="F4331" s="3"/>
      <c r="G4331" s="3"/>
      <c r="H4331" s="3"/>
      <c r="I4331" s="3"/>
      <c r="J4331" s="3" t="str">
        <f t="shared" si="140"/>
        <v/>
      </c>
      <c r="K4331" s="3"/>
      <c r="L4331" s="3" t="str">
        <f t="array" ref="L4331">IF(ISBLANK(INDEX(Table45[[#All],[Youth literacy rate (15-24)]],MATCH(MAX(IF(Table45[[#All],[Country]]=B4331,Table45[[#All],[Year]],0)),IF(Table45[[#All],[Country]]=B4331,Table45[[#All],[Year]],"")))),"",INDEX(Table45[[#All],[Youth literacy rate (15-24)]],MATCH(MAX(IF(Table45[[#All],[Country]]=B4331,Table45[[#All],[Year]],0)),IF(Table45[[#All],[Country]]=B4331,Table45[[#All],[Year]],"")))*100)</f>
        <v/>
      </c>
      <c r="M4331" s="3" t="str">
        <f t="shared" si="141"/>
        <v/>
      </c>
    </row>
    <row r="4332" spans="1:13" ht="20.399999999999999" x14ac:dyDescent="0.25">
      <c r="A4332" s="2" t="s">
        <v>214</v>
      </c>
      <c r="B4332" s="2" t="s">
        <v>65</v>
      </c>
      <c r="C4332" s="4"/>
      <c r="D4332" s="4"/>
      <c r="E4332" s="4">
        <v>87.389589999999998</v>
      </c>
      <c r="F4332" s="4"/>
      <c r="G4332" s="4"/>
      <c r="H4332" s="4">
        <v>87.762810000000002</v>
      </c>
      <c r="I4332" s="4"/>
      <c r="J4332" s="4">
        <f t="shared" si="140"/>
        <v>87.762810000000002</v>
      </c>
      <c r="K4332" s="4"/>
      <c r="L4332" s="4">
        <f t="array" ref="L4332">IF(ISERROR(INDEX(Table45[[#All],[Youth literacy rate (15-24)]],MATCH(MAX(IF(Table45[[#All],[Country]]=B4332,Table45[[#All],[Year]],0)),IF(Table45[[#All],[Country]]=B4332,Table45[[#All],[Year]],"")))),"",INDEX(Table45[[#All],[Youth literacy rate (15-24)]],MATCH(MAX(IF(Table45[[#All],[Country]]=B4332,Table45[[#All],[Year]],0)),IF(Table45[[#All],[Country]]=B4332,Table45[[#All],[Year]],"")))*100)</f>
        <v>94.858469999999997</v>
      </c>
      <c r="M4332" s="4">
        <f t="shared" si="141"/>
        <v>87.762810000000002</v>
      </c>
    </row>
    <row r="4333" spans="1:13" ht="20.399999999999999" x14ac:dyDescent="0.25">
      <c r="A4333" s="2" t="s">
        <v>214</v>
      </c>
      <c r="B4333" s="2" t="s">
        <v>66</v>
      </c>
      <c r="C4333" s="3"/>
      <c r="D4333" s="3"/>
      <c r="E4333" s="3"/>
      <c r="F4333" s="3"/>
      <c r="G4333" s="3">
        <v>74.863249999999994</v>
      </c>
      <c r="H4333" s="3">
        <v>75.563050000000004</v>
      </c>
      <c r="I4333" s="3"/>
      <c r="J4333" s="3">
        <f t="shared" si="140"/>
        <v>75.563050000000004</v>
      </c>
      <c r="K4333" s="3"/>
      <c r="L4333" s="3">
        <f t="array" ref="L4333">IF(ISERROR(INDEX(Table45[[#All],[Youth literacy rate (15-24)]],MATCH(MAX(IF(Table45[[#All],[Country]]=B4333,Table45[[#All],[Year]],0)),IF(Table45[[#All],[Country]]=B4333,Table45[[#All],[Year]],"")))),"",INDEX(Table45[[#All],[Youth literacy rate (15-24)]],MATCH(MAX(IF(Table45[[#All],[Country]]=B4333,Table45[[#All],[Year]],0)),IF(Table45[[#All],[Country]]=B4333,Table45[[#All],[Year]],"")))*100)</f>
        <v>78.368709999999993</v>
      </c>
      <c r="M4333" s="3">
        <f t="shared" si="141"/>
        <v>75.563050000000004</v>
      </c>
    </row>
    <row r="4334" spans="1:13" ht="20.399999999999999" x14ac:dyDescent="0.25">
      <c r="A4334" s="2" t="s">
        <v>214</v>
      </c>
      <c r="B4334" s="2" t="s">
        <v>67</v>
      </c>
      <c r="C4334" s="4"/>
      <c r="D4334" s="4"/>
      <c r="E4334" s="4"/>
      <c r="F4334" s="4"/>
      <c r="G4334" s="4">
        <v>99.739540000000005</v>
      </c>
      <c r="H4334" s="4">
        <v>99.735069999999993</v>
      </c>
      <c r="I4334" s="4"/>
      <c r="J4334" s="4">
        <f t="shared" si="140"/>
        <v>99.735069999999993</v>
      </c>
      <c r="K4334" s="4"/>
      <c r="L4334" s="4" t="str">
        <f t="array" ref="L4334">IF(ISBLANK(INDEX(Table45[[#All],[Youth literacy rate (15-24)]],MATCH(MAX(IF(Table45[[#All],[Country]]=B4334,Table45[[#All],[Year]],0)),IF(Table45[[#All],[Country]]=B4334,Table45[[#All],[Year]],"")))),"",INDEX(Table45[[#All],[Youth literacy rate (15-24)]],MATCH(MAX(IF(Table45[[#All],[Country]]=B4334,Table45[[#All],[Year]],0)),IF(Table45[[#All],[Country]]=B4334,Table45[[#All],[Year]],"")))*100)</f>
        <v/>
      </c>
      <c r="M4334" s="4">
        <f t="shared" si="141"/>
        <v>99.735069999999993</v>
      </c>
    </row>
    <row r="4335" spans="1:13" ht="20.399999999999999" x14ac:dyDescent="0.25">
      <c r="A4335" s="2" t="s">
        <v>214</v>
      </c>
      <c r="B4335" s="2" t="s">
        <v>68</v>
      </c>
      <c r="C4335" s="3"/>
      <c r="D4335" s="3"/>
      <c r="E4335" s="3"/>
      <c r="F4335" s="3"/>
      <c r="G4335" s="3"/>
      <c r="H4335" s="3"/>
      <c r="I4335" s="3"/>
      <c r="J4335" s="3" t="str">
        <f t="shared" si="140"/>
        <v/>
      </c>
      <c r="K4335" s="3"/>
      <c r="L4335" s="3" t="str">
        <f t="array" ref="L4335">IF(ISBLANK(INDEX(Table45[[#All],[Youth literacy rate (15-24)]],MATCH(MAX(IF(Table45[[#All],[Country]]=B4335,Table45[[#All],[Year]],0)),IF(Table45[[#All],[Country]]=B4335,Table45[[#All],[Year]],"")))),"",INDEX(Table45[[#All],[Youth literacy rate (15-24)]],MATCH(MAX(IF(Table45[[#All],[Country]]=B4335,Table45[[#All],[Year]],0)),IF(Table45[[#All],[Country]]=B4335,Table45[[#All],[Year]],"")))*100)</f>
        <v/>
      </c>
      <c r="M4335" s="3" t="str">
        <f t="shared" si="141"/>
        <v/>
      </c>
    </row>
    <row r="4336" spans="1:13" ht="20.399999999999999" x14ac:dyDescent="0.25">
      <c r="A4336" s="2" t="s">
        <v>214</v>
      </c>
      <c r="B4336" s="2" t="s">
        <v>69</v>
      </c>
      <c r="C4336" s="4">
        <v>88.310749999999999</v>
      </c>
      <c r="D4336" s="4"/>
      <c r="E4336" s="4"/>
      <c r="F4336" s="4"/>
      <c r="G4336" s="4"/>
      <c r="H4336" s="4">
        <v>91.319410000000005</v>
      </c>
      <c r="I4336" s="4"/>
      <c r="J4336" s="4">
        <f t="shared" si="140"/>
        <v>91.319410000000005</v>
      </c>
      <c r="K4336" s="4"/>
      <c r="L4336" s="4">
        <f t="array" ref="L4336">IF(ISERROR(INDEX(Table45[[#All],[Youth literacy rate (15-24)]],MATCH(MAX(IF(Table45[[#All],[Country]]=B4336,Table45[[#All],[Year]],0)),IF(Table45[[#All],[Country]]=B4336,Table45[[#All],[Year]],"")))),"",INDEX(Table45[[#All],[Youth literacy rate (15-24)]],MATCH(MAX(IF(Table45[[#All],[Country]]=B4336,Table45[[#All],[Year]],0)),IF(Table45[[#All],[Country]]=B4336,Table45[[#All],[Year]],"")))*100)</f>
        <v>91.230809999999991</v>
      </c>
      <c r="M4336" s="4">
        <f t="shared" si="141"/>
        <v>91.319410000000005</v>
      </c>
    </row>
    <row r="4337" spans="1:13" ht="20.399999999999999" x14ac:dyDescent="0.25">
      <c r="A4337" s="2" t="s">
        <v>214</v>
      </c>
      <c r="B4337" s="2" t="s">
        <v>70</v>
      </c>
      <c r="C4337" s="3"/>
      <c r="D4337" s="3"/>
      <c r="E4337" s="3"/>
      <c r="F4337" s="3"/>
      <c r="G4337" s="3">
        <v>99.502970000000005</v>
      </c>
      <c r="H4337" s="3">
        <v>99.689729999999997</v>
      </c>
      <c r="I4337" s="3"/>
      <c r="J4337" s="3">
        <f t="shared" si="140"/>
        <v>99.689729999999997</v>
      </c>
      <c r="K4337" s="3"/>
      <c r="L4337" s="3" t="str">
        <f t="array" ref="L4337">IF(ISBLANK(INDEX(Table45[[#All],[Youth literacy rate (15-24)]],MATCH(MAX(IF(Table45[[#All],[Country]]=B4337,Table45[[#All],[Year]],0)),IF(Table45[[#All],[Country]]=B4337,Table45[[#All],[Year]],"")))),"",INDEX(Table45[[#All],[Youth literacy rate (15-24)]],MATCH(MAX(IF(Table45[[#All],[Country]]=B4337,Table45[[#All],[Year]],0)),IF(Table45[[#All],[Country]]=B4337,Table45[[#All],[Year]],"")))*100)</f>
        <v/>
      </c>
      <c r="M4337" s="3">
        <f t="shared" si="141"/>
        <v>99.689729999999997</v>
      </c>
    </row>
    <row r="4338" spans="1:13" ht="20.399999999999999" x14ac:dyDescent="0.25">
      <c r="A4338" s="2" t="s">
        <v>214</v>
      </c>
      <c r="B4338" s="2" t="s">
        <v>71</v>
      </c>
      <c r="C4338" s="4"/>
      <c r="D4338" s="4"/>
      <c r="E4338" s="4"/>
      <c r="F4338" s="4"/>
      <c r="G4338" s="4"/>
      <c r="H4338" s="4"/>
      <c r="I4338" s="4"/>
      <c r="J4338" s="4" t="str">
        <f t="shared" si="140"/>
        <v/>
      </c>
      <c r="K4338" s="4"/>
      <c r="L4338" s="4" t="str">
        <f t="array" ref="L4338">IF(ISERROR(INDEX(Table45[[#All],[Youth literacy rate (15-24)]],MATCH(MAX(IF(Table45[[#All],[Country]]=B4338,Table45[[#All],[Year]],0)),IF(Table45[[#All],[Country]]=B4338,Table45[[#All],[Year]],"")))),"",INDEX(Table45[[#All],[Youth literacy rate (15-24)]],MATCH(MAX(IF(Table45[[#All],[Country]]=B4338,Table45[[#All],[Year]],0)),IF(Table45[[#All],[Country]]=B4338,Table45[[#All],[Year]],"")))*100)</f>
        <v/>
      </c>
      <c r="M4338" s="4" t="str">
        <f t="shared" si="141"/>
        <v/>
      </c>
    </row>
    <row r="4339" spans="1:13" ht="20.399999999999999" x14ac:dyDescent="0.25">
      <c r="A4339" s="2" t="s">
        <v>214</v>
      </c>
      <c r="B4339" s="2" t="s">
        <v>72</v>
      </c>
      <c r="C4339" s="3"/>
      <c r="D4339" s="3"/>
      <c r="E4339" s="3">
        <v>95.466409999999996</v>
      </c>
      <c r="F4339" s="3">
        <v>94.182280000000006</v>
      </c>
      <c r="G4339" s="3">
        <v>95.481859999999998</v>
      </c>
      <c r="H4339" s="3">
        <v>95.496539999999996</v>
      </c>
      <c r="I4339" s="3"/>
      <c r="J4339" s="3">
        <f t="shared" si="140"/>
        <v>95.496539999999996</v>
      </c>
      <c r="K4339" s="3"/>
      <c r="L4339" s="3" t="str">
        <f t="array" ref="L4339">IF(ISBLANK(INDEX(Table45[[#All],[Youth literacy rate (15-24)]],MATCH(MAX(IF(Table45[[#All],[Country]]=B4339,Table45[[#All],[Year]],0)),IF(Table45[[#All],[Country]]=B4339,Table45[[#All],[Year]],"")))),"",INDEX(Table45[[#All],[Youth literacy rate (15-24)]],MATCH(MAX(IF(Table45[[#All],[Country]]=B4339,Table45[[#All],[Year]],0)),IF(Table45[[#All],[Country]]=B4339,Table45[[#All],[Year]],"")))*100)</f>
        <v/>
      </c>
      <c r="M4339" s="3">
        <f t="shared" si="141"/>
        <v>95.496539999999996</v>
      </c>
    </row>
    <row r="4340" spans="1:13" ht="20.399999999999999" x14ac:dyDescent="0.25">
      <c r="A4340" s="2" t="s">
        <v>214</v>
      </c>
      <c r="B4340" s="2" t="s">
        <v>73</v>
      </c>
      <c r="C4340" s="4">
        <v>37.567149999999998</v>
      </c>
      <c r="D4340" s="4"/>
      <c r="E4340" s="4"/>
      <c r="F4340" s="4"/>
      <c r="G4340" s="4"/>
      <c r="H4340" s="4">
        <v>43.034790000000001</v>
      </c>
      <c r="I4340" s="4"/>
      <c r="J4340" s="4">
        <f t="shared" si="140"/>
        <v>43.034790000000001</v>
      </c>
      <c r="K4340" s="4"/>
      <c r="L4340" s="4">
        <f t="array" ref="L4340">IF(ISERROR(INDEX(Table45[[#All],[Youth literacy rate (15-24)]],MATCH(MAX(IF(Table45[[#All],[Country]]=B4340,Table45[[#All],[Year]],0)),IF(Table45[[#All],[Country]]=B4340,Table45[[#All],[Year]],"")))),"",INDEX(Table45[[#All],[Youth literacy rate (15-24)]],MATCH(MAX(IF(Table45[[#All],[Country]]=B4340,Table45[[#All],[Year]],0)),IF(Table45[[#All],[Country]]=B4340,Table45[[#All],[Year]],"")))*100)</f>
        <v>72.031489999999991</v>
      </c>
      <c r="M4340" s="4">
        <f t="shared" si="141"/>
        <v>43.034790000000001</v>
      </c>
    </row>
    <row r="4341" spans="1:13" ht="20.399999999999999" x14ac:dyDescent="0.25">
      <c r="A4341" s="2" t="s">
        <v>214</v>
      </c>
      <c r="B4341" s="2" t="s">
        <v>74</v>
      </c>
      <c r="C4341" s="3"/>
      <c r="D4341" s="3"/>
      <c r="E4341" s="3"/>
      <c r="F4341" s="3"/>
      <c r="G4341" s="3">
        <v>80.387150000000005</v>
      </c>
      <c r="H4341" s="3">
        <v>80.767949999999999</v>
      </c>
      <c r="I4341" s="3"/>
      <c r="J4341" s="3">
        <f t="shared" si="140"/>
        <v>80.767949999999999</v>
      </c>
      <c r="K4341" s="3"/>
      <c r="L4341" s="3" t="str">
        <f t="array" ref="L4341">IF(ISERROR(INDEX(Table45[[#All],[Youth literacy rate (15-24)]],MATCH(MAX(IF(Table45[[#All],[Country]]=B4341,Table45[[#All],[Year]],0)),IF(Table45[[#All],[Country]]=B4341,Table45[[#All],[Year]],"")))),"",INDEX(Table45[[#All],[Youth literacy rate (15-24)]],MATCH(MAX(IF(Table45[[#All],[Country]]=B4341,Table45[[#All],[Year]],0)),IF(Table45[[#All],[Country]]=B4341,Table45[[#All],[Year]],"")))*100)</f>
        <v/>
      </c>
      <c r="M4341" s="3">
        <f t="shared" si="141"/>
        <v>80.767949999999999</v>
      </c>
    </row>
    <row r="4342" spans="1:13" ht="20.399999999999999" x14ac:dyDescent="0.25">
      <c r="A4342" s="2" t="s">
        <v>214</v>
      </c>
      <c r="B4342" s="2" t="s">
        <v>75</v>
      </c>
      <c r="C4342" s="4"/>
      <c r="D4342" s="4"/>
      <c r="E4342" s="4"/>
      <c r="F4342" s="4"/>
      <c r="G4342" s="4"/>
      <c r="H4342" s="4">
        <v>94.011700000000005</v>
      </c>
      <c r="I4342" s="4"/>
      <c r="J4342" s="4">
        <f t="shared" si="140"/>
        <v>94.011700000000005</v>
      </c>
      <c r="K4342" s="4"/>
      <c r="L4342" s="4" t="str">
        <f t="array" ref="L4342">IF(ISERROR(INDEX(Table45[[#All],[Youth literacy rate (15-24)]],MATCH(MAX(IF(Table45[[#All],[Country]]=B4342,Table45[[#All],[Year]],0)),IF(Table45[[#All],[Country]]=B4342,Table45[[#All],[Year]],"")))),"",INDEX(Table45[[#All],[Youth literacy rate (15-24)]],MATCH(MAX(IF(Table45[[#All],[Country]]=B4342,Table45[[#All],[Year]],0)),IF(Table45[[#All],[Country]]=B4342,Table45[[#All],[Year]],"")))*100)</f>
        <v/>
      </c>
      <c r="M4342" s="4">
        <f t="shared" si="141"/>
        <v>94.011700000000005</v>
      </c>
    </row>
    <row r="4343" spans="1:13" ht="20.399999999999999" x14ac:dyDescent="0.25">
      <c r="A4343" s="2" t="s">
        <v>214</v>
      </c>
      <c r="B4343" s="2" t="s">
        <v>76</v>
      </c>
      <c r="C4343" s="3"/>
      <c r="D4343" s="3"/>
      <c r="E4343" s="3"/>
      <c r="F4343" s="3"/>
      <c r="G4343" s="3"/>
      <c r="H4343" s="3">
        <v>82.537459999999996</v>
      </c>
      <c r="I4343" s="3"/>
      <c r="J4343" s="3">
        <f t="shared" si="140"/>
        <v>82.537459999999996</v>
      </c>
      <c r="K4343" s="3"/>
      <c r="L4343" s="3">
        <f t="array" ref="L4343">IF(ISERROR(INDEX(Table45[[#All],[Youth literacy rate (15-24)]],MATCH(MAX(IF(Table45[[#All],[Country]]=B4343,Table45[[#All],[Year]],0)),IF(Table45[[#All],[Country]]=B4343,Table45[[#All],[Year]],"")))),"",INDEX(Table45[[#All],[Youth literacy rate (15-24)]],MATCH(MAX(IF(Table45[[#All],[Country]]=B4343,Table45[[#All],[Year]],0)),IF(Table45[[#All],[Country]]=B4343,Table45[[#All],[Year]],"")))*100)</f>
        <v>86.527990000000003</v>
      </c>
      <c r="M4343" s="3">
        <f t="shared" si="141"/>
        <v>82.537459999999996</v>
      </c>
    </row>
    <row r="4344" spans="1:13" ht="20.399999999999999" x14ac:dyDescent="0.25">
      <c r="A4344" s="2" t="s">
        <v>214</v>
      </c>
      <c r="B4344" s="2" t="s">
        <v>77</v>
      </c>
      <c r="C4344" s="4">
        <v>94.448009999999996</v>
      </c>
      <c r="D4344" s="4">
        <v>94.931439999999995</v>
      </c>
      <c r="E4344" s="4">
        <v>94.002830000000003</v>
      </c>
      <c r="F4344" s="4">
        <v>93.850740000000002</v>
      </c>
      <c r="G4344" s="4">
        <v>95.047370000000001</v>
      </c>
      <c r="H4344" s="4">
        <v>96.236620000000002</v>
      </c>
      <c r="I4344" s="4"/>
      <c r="J4344" s="4">
        <f t="shared" si="140"/>
        <v>96.236620000000002</v>
      </c>
      <c r="K4344" s="4"/>
      <c r="L4344" s="4">
        <f t="array" ref="L4344">IF(ISERROR(INDEX(Table45[[#All],[Youth literacy rate (15-24)]],MATCH(MAX(IF(Table45[[#All],[Country]]=B4344,Table45[[#All],[Year]],0)),IF(Table45[[#All],[Country]]=B4344,Table45[[#All],[Year]],"")))),"",INDEX(Table45[[#All],[Youth literacy rate (15-24)]],MATCH(MAX(IF(Table45[[#All],[Country]]=B4344,Table45[[#All],[Year]],0)),IF(Table45[[#All],[Country]]=B4344,Table45[[#All],[Year]],"")))*100)</f>
        <v>99.016300000000001</v>
      </c>
      <c r="M4344" s="4">
        <f t="shared" si="141"/>
        <v>96.236620000000002</v>
      </c>
    </row>
    <row r="4345" spans="1:13" ht="20.399999999999999" x14ac:dyDescent="0.25">
      <c r="A4345" s="2" t="s">
        <v>214</v>
      </c>
      <c r="B4345" s="2" t="s">
        <v>78</v>
      </c>
      <c r="C4345" s="3"/>
      <c r="D4345" s="3"/>
      <c r="E4345" s="3"/>
      <c r="F4345" s="3"/>
      <c r="G4345" s="3">
        <v>98.704999999999998</v>
      </c>
      <c r="H4345" s="3">
        <v>99.280649999999994</v>
      </c>
      <c r="I4345" s="3"/>
      <c r="J4345" s="3">
        <f t="shared" si="140"/>
        <v>99.280649999999994</v>
      </c>
      <c r="K4345" s="3"/>
      <c r="L4345" s="3" t="str">
        <f t="array" ref="L4345">IF(ISBLANK(INDEX(Table45[[#All],[Youth literacy rate (15-24)]],MATCH(MAX(IF(Table45[[#All],[Country]]=B4345,Table45[[#All],[Year]],0)),IF(Table45[[#All],[Country]]=B4345,Table45[[#All],[Year]],"")))),"",INDEX(Table45[[#All],[Youth literacy rate (15-24)]],MATCH(MAX(IF(Table45[[#All],[Country]]=B4345,Table45[[#All],[Year]],0)),IF(Table45[[#All],[Country]]=B4345,Table45[[#All],[Year]],"")))*100)</f>
        <v/>
      </c>
      <c r="M4345" s="3">
        <f t="shared" si="141"/>
        <v>99.280649999999994</v>
      </c>
    </row>
    <row r="4346" spans="1:13" ht="20.399999999999999" x14ac:dyDescent="0.25">
      <c r="A4346" s="2" t="s">
        <v>214</v>
      </c>
      <c r="B4346" s="2" t="s">
        <v>79</v>
      </c>
      <c r="C4346" s="4"/>
      <c r="D4346" s="4"/>
      <c r="E4346" s="4"/>
      <c r="F4346" s="4"/>
      <c r="G4346" s="4"/>
      <c r="H4346" s="4"/>
      <c r="I4346" s="4"/>
      <c r="J4346" s="4" t="str">
        <f t="shared" si="140"/>
        <v/>
      </c>
      <c r="K4346" s="4"/>
      <c r="L4346" s="4" t="str">
        <f t="array" ref="L4346">IF(ISBLANK(INDEX(Table45[[#All],[Youth literacy rate (15-24)]],MATCH(MAX(IF(Table45[[#All],[Country]]=B4346,Table45[[#All],[Year]],0)),IF(Table45[[#All],[Country]]=B4346,Table45[[#All],[Year]],"")))),"",INDEX(Table45[[#All],[Youth literacy rate (15-24)]],MATCH(MAX(IF(Table45[[#All],[Country]]=B4346,Table45[[#All],[Year]],0)),IF(Table45[[#All],[Country]]=B4346,Table45[[#All],[Year]],"")))*100)</f>
        <v/>
      </c>
      <c r="M4346" s="4" t="str">
        <f t="shared" si="141"/>
        <v/>
      </c>
    </row>
    <row r="4347" spans="1:13" ht="20.399999999999999" x14ac:dyDescent="0.25">
      <c r="A4347" s="2" t="s">
        <v>214</v>
      </c>
      <c r="B4347" s="2" t="s">
        <v>80</v>
      </c>
      <c r="C4347" s="3"/>
      <c r="D4347" s="3">
        <v>90.044830000000005</v>
      </c>
      <c r="E4347" s="3"/>
      <c r="F4347" s="3"/>
      <c r="G4347" s="3"/>
      <c r="H4347" s="3">
        <v>91.835160000000002</v>
      </c>
      <c r="I4347" s="3"/>
      <c r="J4347" s="3">
        <f t="shared" si="140"/>
        <v>91.835160000000002</v>
      </c>
      <c r="K4347" s="3"/>
      <c r="L4347" s="3" t="str">
        <f t="array" ref="L4347">IF(ISBLANK(INDEX(Table45[[#All],[Youth literacy rate (15-24)]],MATCH(MAX(IF(Table45[[#All],[Country]]=B4347,Table45[[#All],[Year]],0)),IF(Table45[[#All],[Country]]=B4347,Table45[[#All],[Year]],"")))),"",INDEX(Table45[[#All],[Youth literacy rate (15-24)]],MATCH(MAX(IF(Table45[[#All],[Country]]=B4347,Table45[[#All],[Year]],0)),IF(Table45[[#All],[Country]]=B4347,Table45[[#All],[Year]],"")))*100)</f>
        <v/>
      </c>
      <c r="M4347" s="3">
        <f t="shared" si="141"/>
        <v>91.835160000000002</v>
      </c>
    </row>
    <row r="4348" spans="1:13" ht="20.399999999999999" x14ac:dyDescent="0.25">
      <c r="A4348" s="2" t="s">
        <v>214</v>
      </c>
      <c r="B4348" s="2" t="s">
        <v>81</v>
      </c>
      <c r="C4348" s="4"/>
      <c r="D4348" s="4">
        <v>98.803839999999994</v>
      </c>
      <c r="E4348" s="4"/>
      <c r="F4348" s="4"/>
      <c r="G4348" s="4">
        <v>99.681560000000005</v>
      </c>
      <c r="H4348" s="4">
        <v>99.698350000000005</v>
      </c>
      <c r="I4348" s="4"/>
      <c r="J4348" s="4">
        <f t="shared" si="140"/>
        <v>99.698350000000005</v>
      </c>
      <c r="K4348" s="4"/>
      <c r="L4348" s="4">
        <f t="array" ref="L4348">IF(ISERROR(INDEX(Table45[[#All],[Youth literacy rate (15-24)]],MATCH(MAX(IF(Table45[[#All],[Country]]=B4348,Table45[[#All],[Year]],0)),IF(Table45[[#All],[Country]]=B4348,Table45[[#All],[Year]],"")))),"",INDEX(Table45[[#All],[Youth literacy rate (15-24)]],MATCH(MAX(IF(Table45[[#All],[Country]]=B4348,Table45[[#All],[Year]],0)),IF(Table45[[#All],[Country]]=B4348,Table45[[#All],[Year]],"")))*100)</f>
        <v>99.210099999999997</v>
      </c>
      <c r="M4348" s="4">
        <f t="shared" si="141"/>
        <v>99.698350000000005</v>
      </c>
    </row>
    <row r="4349" spans="1:13" ht="20.399999999999999" x14ac:dyDescent="0.25">
      <c r="A4349" s="2" t="s">
        <v>214</v>
      </c>
      <c r="B4349" s="2" t="s">
        <v>82</v>
      </c>
      <c r="C4349" s="3"/>
      <c r="D4349" s="3"/>
      <c r="E4349" s="3">
        <v>98.333920000000006</v>
      </c>
      <c r="F4349" s="3">
        <v>98.109020000000001</v>
      </c>
      <c r="G4349" s="3"/>
      <c r="H4349" s="3">
        <v>98.267930000000007</v>
      </c>
      <c r="I4349" s="3"/>
      <c r="J4349" s="3">
        <f t="shared" si="140"/>
        <v>98.267930000000007</v>
      </c>
      <c r="K4349" s="3"/>
      <c r="L4349" s="3" t="str">
        <f t="array" ref="L4349">IF(ISERROR(INDEX(Table45[[#All],[Youth literacy rate (15-24)]],MATCH(MAX(IF(Table45[[#All],[Country]]=B4349,Table45[[#All],[Year]],0)),IF(Table45[[#All],[Country]]=B4349,Table45[[#All],[Year]],"")))),"",INDEX(Table45[[#All],[Youth literacy rate (15-24)]],MATCH(MAX(IF(Table45[[#All],[Country]]=B4349,Table45[[#All],[Year]],0)),IF(Table45[[#All],[Country]]=B4349,Table45[[#All],[Year]],"")))*100)</f>
        <v/>
      </c>
      <c r="M4349" s="3">
        <f t="shared" si="141"/>
        <v>98.267930000000007</v>
      </c>
    </row>
    <row r="4350" spans="1:13" ht="20.399999999999999" x14ac:dyDescent="0.25">
      <c r="A4350" s="2" t="s">
        <v>214</v>
      </c>
      <c r="B4350" s="2" t="s">
        <v>83</v>
      </c>
      <c r="C4350" s="4"/>
      <c r="D4350" s="4"/>
      <c r="E4350" s="4"/>
      <c r="F4350" s="4"/>
      <c r="G4350" s="4">
        <v>82.84093</v>
      </c>
      <c r="H4350" s="4">
        <v>82.423079999999999</v>
      </c>
      <c r="I4350" s="4"/>
      <c r="J4350" s="4">
        <f t="shared" si="140"/>
        <v>82.423079999999999</v>
      </c>
      <c r="K4350" s="4"/>
      <c r="L4350" s="4" t="str">
        <f t="array" ref="L4350">IF(ISBLANK(INDEX(Table45[[#All],[Youth literacy rate (15-24)]],MATCH(MAX(IF(Table45[[#All],[Country]]=B4350,Table45[[#All],[Year]],0)),IF(Table45[[#All],[Country]]=B4350,Table45[[#All],[Year]],"")))),"",INDEX(Table45[[#All],[Youth literacy rate (15-24)]],MATCH(MAX(IF(Table45[[#All],[Country]]=B4350,Table45[[#All],[Year]],0)),IF(Table45[[#All],[Country]]=B4350,Table45[[#All],[Year]],"")))*100)</f>
        <v/>
      </c>
      <c r="M4350" s="4">
        <f t="shared" si="141"/>
        <v>82.423079999999999</v>
      </c>
    </row>
    <row r="4351" spans="1:13" ht="20.399999999999999" x14ac:dyDescent="0.25">
      <c r="A4351" s="2" t="s">
        <v>214</v>
      </c>
      <c r="B4351" s="2" t="s">
        <v>84</v>
      </c>
      <c r="C4351" s="3"/>
      <c r="D4351" s="3"/>
      <c r="E4351" s="3"/>
      <c r="F4351" s="3"/>
      <c r="G4351" s="3"/>
      <c r="H4351" s="3"/>
      <c r="I4351" s="3"/>
      <c r="J4351" s="3" t="str">
        <f t="shared" si="140"/>
        <v/>
      </c>
      <c r="K4351" s="3"/>
      <c r="L4351" s="3" t="str">
        <f t="array" ref="L4351">IF(ISERROR(INDEX(Table45[[#All],[Youth literacy rate (15-24)]],MATCH(MAX(IF(Table45[[#All],[Country]]=B4351,Table45[[#All],[Year]],0)),IF(Table45[[#All],[Country]]=B4351,Table45[[#All],[Year]],"")))),"",INDEX(Table45[[#All],[Youth literacy rate (15-24)]],MATCH(MAX(IF(Table45[[#All],[Country]]=B4351,Table45[[#All],[Year]],0)),IF(Table45[[#All],[Country]]=B4351,Table45[[#All],[Year]],"")))*100)</f>
        <v/>
      </c>
      <c r="M4351" s="3" t="str">
        <f t="shared" si="141"/>
        <v/>
      </c>
    </row>
    <row r="4352" spans="1:13" ht="20.399999999999999" x14ac:dyDescent="0.25">
      <c r="A4352" s="2" t="s">
        <v>214</v>
      </c>
      <c r="B4352" s="2" t="s">
        <v>85</v>
      </c>
      <c r="C4352" s="4"/>
      <c r="D4352" s="4"/>
      <c r="E4352" s="4"/>
      <c r="F4352" s="4"/>
      <c r="G4352" s="4"/>
      <c r="H4352" s="4"/>
      <c r="I4352" s="4"/>
      <c r="J4352" s="4" t="str">
        <f t="shared" si="140"/>
        <v/>
      </c>
      <c r="K4352" s="4"/>
      <c r="L4352" s="4" t="str">
        <f t="array" ref="L4352">IF(ISBLANK(INDEX(Table45[[#All],[Youth literacy rate (15-24)]],MATCH(MAX(IF(Table45[[#All],[Country]]=B4352,Table45[[#All],[Year]],0)),IF(Table45[[#All],[Country]]=B4352,Table45[[#All],[Year]],"")))),"",INDEX(Table45[[#All],[Youth literacy rate (15-24)]],MATCH(MAX(IF(Table45[[#All],[Country]]=B4352,Table45[[#All],[Year]],0)),IF(Table45[[#All],[Country]]=B4352,Table45[[#All],[Year]],"")))*100)</f>
        <v/>
      </c>
      <c r="M4352" s="4" t="str">
        <f t="shared" si="141"/>
        <v/>
      </c>
    </row>
    <row r="4353" spans="1:13" ht="20.399999999999999" x14ac:dyDescent="0.25">
      <c r="A4353" s="2" t="s">
        <v>214</v>
      </c>
      <c r="B4353" s="2" t="s">
        <v>86</v>
      </c>
      <c r="C4353" s="3"/>
      <c r="D4353" s="3">
        <v>99.851029999999994</v>
      </c>
      <c r="E4353" s="3"/>
      <c r="F4353" s="3"/>
      <c r="G4353" s="3"/>
      <c r="H4353" s="3">
        <v>99.89725</v>
      </c>
      <c r="I4353" s="3"/>
      <c r="J4353" s="3">
        <f t="shared" si="140"/>
        <v>99.89725</v>
      </c>
      <c r="K4353" s="3"/>
      <c r="L4353" s="3" t="str">
        <f t="array" ref="L4353">IF(ISBLANK(INDEX(Table45[[#All],[Youth literacy rate (15-24)]],MATCH(MAX(IF(Table45[[#All],[Country]]=B4353,Table45[[#All],[Year]],0)),IF(Table45[[#All],[Country]]=B4353,Table45[[#All],[Year]],"")))),"",INDEX(Table45[[#All],[Youth literacy rate (15-24)]],MATCH(MAX(IF(Table45[[#All],[Country]]=B4353,Table45[[#All],[Year]],0)),IF(Table45[[#All],[Country]]=B4353,Table45[[#All],[Year]],"")))*100)</f>
        <v/>
      </c>
      <c r="M4353" s="3">
        <f t="shared" si="141"/>
        <v>99.89725</v>
      </c>
    </row>
    <row r="4354" spans="1:13" ht="20.399999999999999" x14ac:dyDescent="0.25">
      <c r="A4354" s="2" t="s">
        <v>214</v>
      </c>
      <c r="B4354" s="2" t="s">
        <v>87</v>
      </c>
      <c r="C4354" s="4"/>
      <c r="D4354" s="4"/>
      <c r="E4354" s="4"/>
      <c r="F4354" s="4"/>
      <c r="G4354" s="4">
        <v>93.855590000000007</v>
      </c>
      <c r="H4354" s="4">
        <v>94.160240000000002</v>
      </c>
      <c r="I4354" s="4"/>
      <c r="J4354" s="4">
        <f t="shared" si="140"/>
        <v>94.160240000000002</v>
      </c>
      <c r="K4354" s="4"/>
      <c r="L4354" s="4" t="str">
        <f t="array" ref="L4354">IF(ISBLANK(INDEX(Table45[[#All],[Youth literacy rate (15-24)]],MATCH(MAX(IF(Table45[[#All],[Country]]=B4354,Table45[[#All],[Year]],0)),IF(Table45[[#All],[Country]]=B4354,Table45[[#All],[Year]],"")))),"",INDEX(Table45[[#All],[Youth literacy rate (15-24)]],MATCH(MAX(IF(Table45[[#All],[Country]]=B4354,Table45[[#All],[Year]],0)),IF(Table45[[#All],[Country]]=B4354,Table45[[#All],[Year]],"")))*100)</f>
        <v/>
      </c>
      <c r="M4354" s="4">
        <f t="shared" si="141"/>
        <v>94.160240000000002</v>
      </c>
    </row>
    <row r="4355" spans="1:13" ht="20.399999999999999" x14ac:dyDescent="0.25">
      <c r="A4355" s="2" t="s">
        <v>214</v>
      </c>
      <c r="B4355" s="2" t="s">
        <v>88</v>
      </c>
      <c r="C4355" s="3"/>
      <c r="D4355" s="3"/>
      <c r="E4355" s="3"/>
      <c r="F4355" s="3"/>
      <c r="G4355" s="3"/>
      <c r="H4355" s="3"/>
      <c r="I4355" s="3"/>
      <c r="J4355" s="3" t="str">
        <f t="shared" si="140"/>
        <v/>
      </c>
      <c r="K4355" s="3"/>
      <c r="L4355" s="3" t="str">
        <f t="array" ref="L4355">IF(ISERROR(INDEX(Table45[[#All],[Youth literacy rate (15-24)]],MATCH(MAX(IF(Table45[[#All],[Country]]=B4355,Table45[[#All],[Year]],0)),IF(Table45[[#All],[Country]]=B4355,Table45[[#All],[Year]],"")))),"",INDEX(Table45[[#All],[Youth literacy rate (15-24)]],MATCH(MAX(IF(Table45[[#All],[Country]]=B4355,Table45[[#All],[Year]],0)),IF(Table45[[#All],[Country]]=B4355,Table45[[#All],[Year]],"")))*100)</f>
        <v/>
      </c>
      <c r="M4355" s="3" t="str">
        <f t="shared" si="141"/>
        <v/>
      </c>
    </row>
    <row r="4356" spans="1:13" ht="20.399999999999999" x14ac:dyDescent="0.25">
      <c r="A4356" s="2" t="s">
        <v>214</v>
      </c>
      <c r="B4356" s="2" t="s">
        <v>89</v>
      </c>
      <c r="C4356" s="4">
        <v>98.75873</v>
      </c>
      <c r="D4356" s="4">
        <v>99.050830000000005</v>
      </c>
      <c r="E4356" s="4">
        <v>99.002039999999994</v>
      </c>
      <c r="F4356" s="4"/>
      <c r="G4356" s="4"/>
      <c r="H4356" s="4">
        <v>99.106629999999996</v>
      </c>
      <c r="I4356" s="4"/>
      <c r="J4356" s="4">
        <f t="shared" si="140"/>
        <v>99.106629999999996</v>
      </c>
      <c r="K4356" s="4"/>
      <c r="L4356" s="4" t="str">
        <f t="array" ref="L4356">IF(ISBLANK(INDEX(Table45[[#All],[Youth literacy rate (15-24)]],MATCH(MAX(IF(Table45[[#All],[Country]]=B4356,Table45[[#All],[Year]],0)),IF(Table45[[#All],[Country]]=B4356,Table45[[#All],[Year]],"")))),"",INDEX(Table45[[#All],[Youth literacy rate (15-24)]],MATCH(MAX(IF(Table45[[#All],[Country]]=B4356,Table45[[#All],[Year]],0)),IF(Table45[[#All],[Country]]=B4356,Table45[[#All],[Year]],"")))*100)</f>
        <v/>
      </c>
      <c r="M4356" s="4">
        <f t="shared" si="141"/>
        <v>99.106629999999996</v>
      </c>
    </row>
    <row r="4357" spans="1:13" ht="20.399999999999999" x14ac:dyDescent="0.25">
      <c r="A4357" s="2" t="s">
        <v>214</v>
      </c>
      <c r="B4357" s="2" t="s">
        <v>90</v>
      </c>
      <c r="C4357" s="3"/>
      <c r="D4357" s="3"/>
      <c r="E4357" s="3"/>
      <c r="F4357" s="3"/>
      <c r="G4357" s="3"/>
      <c r="H4357" s="3">
        <v>99.812510000000003</v>
      </c>
      <c r="I4357" s="3"/>
      <c r="J4357" s="3">
        <f t="shared" si="140"/>
        <v>99.812510000000003</v>
      </c>
      <c r="K4357" s="3"/>
      <c r="L4357" s="3" t="str">
        <f t="array" ref="L4357">IF(ISBLANK(INDEX(Table45[[#All],[Youth literacy rate (15-24)]],MATCH(MAX(IF(Table45[[#All],[Country]]=B4357,Table45[[#All],[Year]],0)),IF(Table45[[#All],[Country]]=B4357,Table45[[#All],[Year]],"")))),"",INDEX(Table45[[#All],[Youth literacy rate (15-24)]],MATCH(MAX(IF(Table45[[#All],[Country]]=B4357,Table45[[#All],[Year]],0)),IF(Table45[[#All],[Country]]=B4357,Table45[[#All],[Year]],"")))*100)</f>
        <v/>
      </c>
      <c r="M4357" s="3">
        <f t="shared" si="141"/>
        <v>99.812510000000003</v>
      </c>
    </row>
    <row r="4358" spans="1:13" ht="20.399999999999999" x14ac:dyDescent="0.25">
      <c r="A4358" s="2" t="s">
        <v>214</v>
      </c>
      <c r="B4358" s="2" t="s">
        <v>91</v>
      </c>
      <c r="C4358" s="4"/>
      <c r="D4358" s="4"/>
      <c r="E4358" s="4"/>
      <c r="F4358" s="4"/>
      <c r="G4358" s="4"/>
      <c r="H4358" s="4">
        <v>85.203500000000005</v>
      </c>
      <c r="I4358" s="4"/>
      <c r="J4358" s="4">
        <f t="shared" si="140"/>
        <v>85.203500000000005</v>
      </c>
      <c r="K4358" s="4"/>
      <c r="L4358" s="4" t="str">
        <f t="array" ref="L4358">IF(ISBLANK(INDEX(Table45[[#All],[Youth literacy rate (15-24)]],MATCH(MAX(IF(Table45[[#All],[Country]]=B4358,Table45[[#All],[Year]],0)),IF(Table45[[#All],[Country]]=B4358,Table45[[#All],[Year]],"")))),"",INDEX(Table45[[#All],[Youth literacy rate (15-24)]],MATCH(MAX(IF(Table45[[#All],[Country]]=B4358,Table45[[#All],[Year]],0)),IF(Table45[[#All],[Country]]=B4358,Table45[[#All],[Year]],"")))*100)</f>
        <v/>
      </c>
      <c r="M4358" s="4">
        <f t="shared" si="141"/>
        <v>85.203500000000005</v>
      </c>
    </row>
    <row r="4359" spans="1:13" ht="20.399999999999999" x14ac:dyDescent="0.25">
      <c r="A4359" s="2" t="s">
        <v>214</v>
      </c>
      <c r="B4359" s="2" t="s">
        <v>92</v>
      </c>
      <c r="C4359" s="3"/>
      <c r="D4359" s="3"/>
      <c r="E4359" s="3"/>
      <c r="F4359" s="3"/>
      <c r="G4359" s="3"/>
      <c r="H4359" s="3"/>
      <c r="I4359" s="3"/>
      <c r="J4359" s="3" t="str">
        <f t="shared" si="140"/>
        <v/>
      </c>
      <c r="K4359" s="3"/>
      <c r="L4359" s="3" t="str">
        <f t="array" ref="L4359">IF(ISERROR(INDEX(Table45[[#All],[Youth literacy rate (15-24)]],MATCH(MAX(IF(Table45[[#All],[Country]]=B4359,Table45[[#All],[Year]],0)),IF(Table45[[#All],[Country]]=B4359,Table45[[#All],[Year]],"")))),"",INDEX(Table45[[#All],[Youth literacy rate (15-24)]],MATCH(MAX(IF(Table45[[#All],[Country]]=B4359,Table45[[#All],[Year]],0)),IF(Table45[[#All],[Country]]=B4359,Table45[[#All],[Year]],"")))*100)</f>
        <v/>
      </c>
      <c r="M4359" s="3" t="str">
        <f t="shared" si="141"/>
        <v/>
      </c>
    </row>
    <row r="4360" spans="1:13" ht="20.399999999999999" x14ac:dyDescent="0.25">
      <c r="A4360" s="2" t="s">
        <v>214</v>
      </c>
      <c r="B4360" s="2" t="s">
        <v>93</v>
      </c>
      <c r="C4360" s="4"/>
      <c r="D4360" s="4"/>
      <c r="E4360" s="4">
        <v>98.736379999999997</v>
      </c>
      <c r="F4360" s="4">
        <v>99.252290000000002</v>
      </c>
      <c r="G4360" s="4"/>
      <c r="H4360" s="4">
        <v>99.591430000000003</v>
      </c>
      <c r="I4360" s="4"/>
      <c r="J4360" s="4">
        <f t="shared" si="140"/>
        <v>99.591430000000003</v>
      </c>
      <c r="K4360" s="4"/>
      <c r="L4360" s="4" t="str">
        <f t="array" ref="L4360">IF(ISERROR(INDEX(Table45[[#All],[Youth literacy rate (15-24)]],MATCH(MAX(IF(Table45[[#All],[Country]]=B4360,Table45[[#All],[Year]],0)),IF(Table45[[#All],[Country]]=B4360,Table45[[#All],[Year]],"")))),"",INDEX(Table45[[#All],[Youth literacy rate (15-24)]],MATCH(MAX(IF(Table45[[#All],[Country]]=B4360,Table45[[#All],[Year]],0)),IF(Table45[[#All],[Country]]=B4360,Table45[[#All],[Year]],"")))*100)</f>
        <v/>
      </c>
      <c r="M4360" s="4">
        <f t="shared" si="141"/>
        <v>99.591430000000003</v>
      </c>
    </row>
    <row r="4361" spans="1:13" ht="20.399999999999999" x14ac:dyDescent="0.25">
      <c r="A4361" s="2" t="s">
        <v>214</v>
      </c>
      <c r="B4361" s="2" t="s">
        <v>94</v>
      </c>
      <c r="C4361" s="3"/>
      <c r="D4361" s="3"/>
      <c r="E4361" s="3"/>
      <c r="F4361" s="3"/>
      <c r="G4361" s="3"/>
      <c r="H4361" s="3">
        <v>99.692019999999999</v>
      </c>
      <c r="I4361" s="3"/>
      <c r="J4361" s="3">
        <f t="shared" si="140"/>
        <v>99.692019999999999</v>
      </c>
      <c r="K4361" s="3"/>
      <c r="L4361" s="3" t="str">
        <f t="array" ref="L4361">IF(ISBLANK(INDEX(Table45[[#All],[Youth literacy rate (15-24)]],MATCH(MAX(IF(Table45[[#All],[Country]]=B4361,Table45[[#All],[Year]],0)),IF(Table45[[#All],[Country]]=B4361,Table45[[#All],[Year]],"")))),"",INDEX(Table45[[#All],[Youth literacy rate (15-24)]],MATCH(MAX(IF(Table45[[#All],[Country]]=B4361,Table45[[#All],[Year]],0)),IF(Table45[[#All],[Country]]=B4361,Table45[[#All],[Year]],"")))*100)</f>
        <v/>
      </c>
      <c r="M4361" s="3">
        <f t="shared" si="141"/>
        <v>99.692019999999999</v>
      </c>
    </row>
    <row r="4362" spans="1:13" ht="20.399999999999999" x14ac:dyDescent="0.25">
      <c r="A4362" s="2" t="s">
        <v>214</v>
      </c>
      <c r="B4362" s="2" t="s">
        <v>95</v>
      </c>
      <c r="C4362" s="4"/>
      <c r="D4362" s="4"/>
      <c r="E4362" s="4"/>
      <c r="F4362" s="4"/>
      <c r="G4362" s="4"/>
      <c r="H4362" s="4">
        <v>93.101990000000001</v>
      </c>
      <c r="I4362" s="4"/>
      <c r="J4362" s="4">
        <f t="shared" si="140"/>
        <v>93.101990000000001</v>
      </c>
      <c r="K4362" s="4"/>
      <c r="L4362" s="4" t="str">
        <f t="array" ref="L4362">IF(ISBLANK(INDEX(Table45[[#All],[Youth literacy rate (15-24)]],MATCH(MAX(IF(Table45[[#All],[Country]]=B4362,Table45[[#All],[Year]],0)),IF(Table45[[#All],[Country]]=B4362,Table45[[#All],[Year]],"")))),"",INDEX(Table45[[#All],[Youth literacy rate (15-24)]],MATCH(MAX(IF(Table45[[#All],[Country]]=B4362,Table45[[#All],[Year]],0)),IF(Table45[[#All],[Country]]=B4362,Table45[[#All],[Year]],"")))*100)</f>
        <v/>
      </c>
      <c r="M4362" s="4">
        <f t="shared" si="141"/>
        <v>93.101990000000001</v>
      </c>
    </row>
    <row r="4363" spans="1:13" ht="20.399999999999999" x14ac:dyDescent="0.25">
      <c r="A4363" s="2" t="s">
        <v>214</v>
      </c>
      <c r="B4363" s="2" t="s">
        <v>96</v>
      </c>
      <c r="C4363" s="3"/>
      <c r="D4363" s="3">
        <v>99.802189999999996</v>
      </c>
      <c r="E4363" s="3"/>
      <c r="F4363" s="3"/>
      <c r="G4363" s="3"/>
      <c r="H4363" s="3">
        <v>99.793189999999996</v>
      </c>
      <c r="I4363" s="3"/>
      <c r="J4363" s="3">
        <f t="shared" si="140"/>
        <v>99.793189999999996</v>
      </c>
      <c r="K4363" s="3"/>
      <c r="L4363" s="3" t="str">
        <f t="array" ref="L4363">IF(ISBLANK(INDEX(Table45[[#All],[Youth literacy rate (15-24)]],MATCH(MAX(IF(Table45[[#All],[Country]]=B4363,Table45[[#All],[Year]],0)),IF(Table45[[#All],[Country]]=B4363,Table45[[#All],[Year]],"")))),"",INDEX(Table45[[#All],[Youth literacy rate (15-24)]],MATCH(MAX(IF(Table45[[#All],[Country]]=B4363,Table45[[#All],[Year]],0)),IF(Table45[[#All],[Country]]=B4363,Table45[[#All],[Year]],"")))*100)</f>
        <v/>
      </c>
      <c r="M4363" s="3">
        <f t="shared" si="141"/>
        <v>99.793189999999996</v>
      </c>
    </row>
    <row r="4364" spans="1:13" ht="20.399999999999999" x14ac:dyDescent="0.25">
      <c r="A4364" s="2" t="s">
        <v>214</v>
      </c>
      <c r="B4364" s="2" t="s">
        <v>97</v>
      </c>
      <c r="C4364" s="4"/>
      <c r="D4364" s="4"/>
      <c r="E4364" s="4"/>
      <c r="F4364" s="4"/>
      <c r="G4364" s="4"/>
      <c r="H4364" s="4">
        <v>98.854470000000006</v>
      </c>
      <c r="I4364" s="4"/>
      <c r="J4364" s="4">
        <f t="shared" si="140"/>
        <v>98.854470000000006</v>
      </c>
      <c r="K4364" s="4"/>
      <c r="L4364" s="4" t="str">
        <f t="array" ref="L4364">IF(ISERROR(INDEX(Table45[[#All],[Youth literacy rate (15-24)]],MATCH(MAX(IF(Table45[[#All],[Country]]=B4364,Table45[[#All],[Year]],0)),IF(Table45[[#All],[Country]]=B4364,Table45[[#All],[Year]],"")))),"",INDEX(Table45[[#All],[Youth literacy rate (15-24)]],MATCH(MAX(IF(Table45[[#All],[Country]]=B4364,Table45[[#All],[Year]],0)),IF(Table45[[#All],[Country]]=B4364,Table45[[#All],[Year]],"")))*100)</f>
        <v/>
      </c>
      <c r="M4364" s="4">
        <f t="shared" si="141"/>
        <v>98.854470000000006</v>
      </c>
    </row>
    <row r="4365" spans="1:13" ht="20.399999999999999" x14ac:dyDescent="0.25">
      <c r="A4365" s="2" t="s">
        <v>214</v>
      </c>
      <c r="B4365" s="2" t="s">
        <v>98</v>
      </c>
      <c r="C4365" s="3"/>
      <c r="D4365" s="3"/>
      <c r="E4365" s="3"/>
      <c r="F4365" s="3"/>
      <c r="G4365" s="3"/>
      <c r="H4365" s="3">
        <v>76.984390000000005</v>
      </c>
      <c r="I4365" s="3"/>
      <c r="J4365" s="3">
        <f t="shared" si="140"/>
        <v>76.984390000000005</v>
      </c>
      <c r="K4365" s="3"/>
      <c r="L4365" s="3" t="str">
        <f t="array" ref="L4365">IF(ISERROR(INDEX(Table45[[#All],[Youth literacy rate (15-24)]],MATCH(MAX(IF(Table45[[#All],[Country]]=B4365,Table45[[#All],[Year]],0)),IF(Table45[[#All],[Country]]=B4365,Table45[[#All],[Year]],"")))),"",INDEX(Table45[[#All],[Youth literacy rate (15-24)]],MATCH(MAX(IF(Table45[[#All],[Country]]=B4365,Table45[[#All],[Year]],0)),IF(Table45[[#All],[Country]]=B4365,Table45[[#All],[Year]],"")))*100)</f>
        <v/>
      </c>
      <c r="M4365" s="3">
        <f t="shared" si="141"/>
        <v>76.984390000000005</v>
      </c>
    </row>
    <row r="4366" spans="1:13" ht="20.399999999999999" x14ac:dyDescent="0.25">
      <c r="A4366" s="2" t="s">
        <v>214</v>
      </c>
      <c r="B4366" s="2" t="s">
        <v>99</v>
      </c>
      <c r="C4366" s="4"/>
      <c r="D4366" s="4"/>
      <c r="E4366" s="4"/>
      <c r="F4366" s="4"/>
      <c r="G4366" s="4"/>
      <c r="H4366" s="4">
        <v>64.660070000000005</v>
      </c>
      <c r="I4366" s="4"/>
      <c r="J4366" s="4">
        <f t="shared" si="140"/>
        <v>64.660070000000005</v>
      </c>
      <c r="K4366" s="4"/>
      <c r="L4366" s="4">
        <f t="array" ref="L4366">IF(ISERROR(INDEX(Table45[[#All],[Youth literacy rate (15-24)]],MATCH(MAX(IF(Table45[[#All],[Country]]=B4366,Table45[[#All],[Year]],0)),IF(Table45[[#All],[Country]]=B4366,Table45[[#All],[Year]],"")))),"",INDEX(Table45[[#All],[Youth literacy rate (15-24)]],MATCH(MAX(IF(Table45[[#All],[Country]]=B4366,Table45[[#All],[Year]],0)),IF(Table45[[#All],[Country]]=B4366,Table45[[#All],[Year]],"")))*100)</f>
        <v>83.579530000000005</v>
      </c>
      <c r="M4366" s="4">
        <f t="shared" si="141"/>
        <v>64.660070000000005</v>
      </c>
    </row>
    <row r="4367" spans="1:13" ht="20.399999999999999" x14ac:dyDescent="0.25">
      <c r="A4367" s="2" t="s">
        <v>214</v>
      </c>
      <c r="B4367" s="2" t="s">
        <v>100</v>
      </c>
      <c r="C4367" s="3"/>
      <c r="D4367" s="3"/>
      <c r="E4367" s="3"/>
      <c r="F4367" s="3"/>
      <c r="G4367" s="3">
        <v>99.960989999999995</v>
      </c>
      <c r="H4367" s="3">
        <v>99.966350000000006</v>
      </c>
      <c r="I4367" s="3"/>
      <c r="J4367" s="3">
        <f t="shared" si="140"/>
        <v>99.966350000000006</v>
      </c>
      <c r="K4367" s="3"/>
      <c r="L4367" s="3" t="str">
        <f t="array" ref="L4367">IF(ISERROR(INDEX(Table45[[#All],[Youth literacy rate (15-24)]],MATCH(MAX(IF(Table45[[#All],[Country]]=B4367,Table45[[#All],[Year]],0)),IF(Table45[[#All],[Country]]=B4367,Table45[[#All],[Year]],"")))),"",INDEX(Table45[[#All],[Youth literacy rate (15-24)]],MATCH(MAX(IF(Table45[[#All],[Country]]=B4367,Table45[[#All],[Year]],0)),IF(Table45[[#All],[Country]]=B4367,Table45[[#All],[Year]],"")))*100)</f>
        <v/>
      </c>
      <c r="M4367" s="3">
        <f t="shared" si="141"/>
        <v>99.966350000000006</v>
      </c>
    </row>
    <row r="4368" spans="1:13" ht="20.399999999999999" x14ac:dyDescent="0.25">
      <c r="A4368" s="2" t="s">
        <v>214</v>
      </c>
      <c r="B4368" s="2" t="s">
        <v>101</v>
      </c>
      <c r="C4368" s="4"/>
      <c r="D4368" s="4"/>
      <c r="E4368" s="4"/>
      <c r="F4368" s="4"/>
      <c r="G4368" s="4"/>
      <c r="H4368" s="4"/>
      <c r="I4368" s="4"/>
      <c r="J4368" s="4" t="str">
        <f t="shared" ref="J4368:J4431" si="142">IFERROR(LOOKUP(2,1/(C4368:I4368&lt;&gt;""),C4368:I4368),"")</f>
        <v/>
      </c>
      <c r="K4368" s="4"/>
      <c r="L4368" s="4" t="str">
        <f t="array" ref="L4368">IF(ISERROR(INDEX(Table45[[#All],[Youth literacy rate (15-24)]],MATCH(MAX(IF(Table45[[#All],[Country]]=B4368,Table45[[#All],[Year]],0)),IF(Table45[[#All],[Country]]=B4368,Table45[[#All],[Year]],"")))),"",INDEX(Table45[[#All],[Youth literacy rate (15-24)]],MATCH(MAX(IF(Table45[[#All],[Country]]=B4368,Table45[[#All],[Year]],0)),IF(Table45[[#All],[Country]]=B4368,Table45[[#All],[Year]],"")))*100)</f>
        <v/>
      </c>
      <c r="M4368" s="4" t="str">
        <f t="shared" ref="M4368:M4431" si="143">IF(ISNUMBER(J4368),J4368,IF(ISNUMBER(K4368),K4368,IF(ISBLANK(L4368),"",L4368)))</f>
        <v/>
      </c>
    </row>
    <row r="4369" spans="1:13" ht="20.399999999999999" x14ac:dyDescent="0.25">
      <c r="A4369" s="2" t="s">
        <v>214</v>
      </c>
      <c r="B4369" s="2" t="s">
        <v>102</v>
      </c>
      <c r="C4369" s="3"/>
      <c r="D4369" s="3">
        <v>99.845470000000006</v>
      </c>
      <c r="E4369" s="3"/>
      <c r="F4369" s="3"/>
      <c r="G4369" s="3"/>
      <c r="H4369" s="3">
        <v>99.899039999999999</v>
      </c>
      <c r="I4369" s="3"/>
      <c r="J4369" s="3">
        <f t="shared" si="142"/>
        <v>99.899039999999999</v>
      </c>
      <c r="K4369" s="3"/>
      <c r="L4369" s="3" t="str">
        <f t="array" ref="L4369">IF(ISBLANK(INDEX(Table45[[#All],[Youth literacy rate (15-24)]],MATCH(MAX(IF(Table45[[#All],[Country]]=B4369,Table45[[#All],[Year]],0)),IF(Table45[[#All],[Country]]=B4369,Table45[[#All],[Year]],"")))),"",INDEX(Table45[[#All],[Youth literacy rate (15-24)]],MATCH(MAX(IF(Table45[[#All],[Country]]=B4369,Table45[[#All],[Year]],0)),IF(Table45[[#All],[Country]]=B4369,Table45[[#All],[Year]],"")))*100)</f>
        <v/>
      </c>
      <c r="M4369" s="3">
        <f t="shared" si="143"/>
        <v>99.899039999999999</v>
      </c>
    </row>
    <row r="4370" spans="1:13" ht="20.399999999999999" x14ac:dyDescent="0.25">
      <c r="A4370" s="2" t="s">
        <v>214</v>
      </c>
      <c r="B4370" s="2" t="s">
        <v>103</v>
      </c>
      <c r="C4370" s="4"/>
      <c r="D4370" s="4"/>
      <c r="E4370" s="4"/>
      <c r="F4370" s="4"/>
      <c r="G4370" s="4"/>
      <c r="H4370" s="4"/>
      <c r="I4370" s="4"/>
      <c r="J4370" s="4" t="str">
        <f t="shared" si="142"/>
        <v/>
      </c>
      <c r="K4370" s="4"/>
      <c r="L4370" s="4" t="str">
        <f t="array" ref="L4370">IF(ISBLANK(INDEX(Table45[[#All],[Youth literacy rate (15-24)]],MATCH(MAX(IF(Table45[[#All],[Country]]=B4370,Table45[[#All],[Year]],0)),IF(Table45[[#All],[Country]]=B4370,Table45[[#All],[Year]],"")))),"",INDEX(Table45[[#All],[Youth literacy rate (15-24)]],MATCH(MAX(IF(Table45[[#All],[Country]]=B4370,Table45[[#All],[Year]],0)),IF(Table45[[#All],[Country]]=B4370,Table45[[#All],[Year]],"")))*100)</f>
        <v/>
      </c>
      <c r="M4370" s="4" t="str">
        <f t="shared" si="143"/>
        <v/>
      </c>
    </row>
    <row r="4371" spans="1:13" ht="20.399999999999999" x14ac:dyDescent="0.25">
      <c r="A4371" s="2" t="s">
        <v>214</v>
      </c>
      <c r="B4371" s="2" t="s">
        <v>104</v>
      </c>
      <c r="C4371" s="3"/>
      <c r="D4371" s="3"/>
      <c r="E4371" s="3"/>
      <c r="F4371" s="3"/>
      <c r="G4371" s="3"/>
      <c r="H4371" s="3">
        <v>65.358059999999995</v>
      </c>
      <c r="I4371" s="3"/>
      <c r="J4371" s="3">
        <f t="shared" si="142"/>
        <v>65.358059999999995</v>
      </c>
      <c r="K4371" s="3"/>
      <c r="L4371" s="3" t="str">
        <f t="array" ref="L4371">IF(ISERROR(INDEX(Table45[[#All],[Youth literacy rate (15-24)]],MATCH(MAX(IF(Table45[[#All],[Country]]=B4371,Table45[[#All],[Year]],0)),IF(Table45[[#All],[Country]]=B4371,Table45[[#All],[Year]],"")))),"",INDEX(Table45[[#All],[Youth literacy rate (15-24)]],MATCH(MAX(IF(Table45[[#All],[Country]]=B4371,Table45[[#All],[Year]],0)),IF(Table45[[#All],[Country]]=B4371,Table45[[#All],[Year]],"")))*100)</f>
        <v/>
      </c>
      <c r="M4371" s="3">
        <f t="shared" si="143"/>
        <v>65.358059999999995</v>
      </c>
    </row>
    <row r="4372" spans="1:13" ht="20.399999999999999" x14ac:dyDescent="0.25">
      <c r="A4372" s="2" t="s">
        <v>214</v>
      </c>
      <c r="B4372" s="2" t="s">
        <v>105</v>
      </c>
      <c r="C4372" s="4">
        <v>74.26925</v>
      </c>
      <c r="D4372" s="4"/>
      <c r="E4372" s="4"/>
      <c r="F4372" s="4"/>
      <c r="G4372" s="4"/>
      <c r="H4372" s="4">
        <v>74.928470000000004</v>
      </c>
      <c r="I4372" s="4"/>
      <c r="J4372" s="4">
        <f t="shared" si="142"/>
        <v>74.928470000000004</v>
      </c>
      <c r="K4372" s="4"/>
      <c r="L4372" s="4" t="str">
        <f t="array" ref="L4372">IF(ISBLANK(INDEX(Table45[[#All],[Youth literacy rate (15-24)]],MATCH(MAX(IF(Table45[[#All],[Country]]=B4372,Table45[[#All],[Year]],0)),IF(Table45[[#All],[Country]]=B4372,Table45[[#All],[Year]],"")))),"",INDEX(Table45[[#All],[Youth literacy rate (15-24)]],MATCH(MAX(IF(Table45[[#All],[Country]]=B4372,Table45[[#All],[Year]],0)),IF(Table45[[#All],[Country]]=B4372,Table45[[#All],[Year]],"")))*100)</f>
        <v/>
      </c>
      <c r="M4372" s="4">
        <f t="shared" si="143"/>
        <v>74.928470000000004</v>
      </c>
    </row>
    <row r="4373" spans="1:13" ht="20.399999999999999" x14ac:dyDescent="0.25">
      <c r="A4373" s="2" t="s">
        <v>214</v>
      </c>
      <c r="B4373" s="2" t="s">
        <v>106</v>
      </c>
      <c r="C4373" s="3">
        <v>98.381039999999999</v>
      </c>
      <c r="D4373" s="3"/>
      <c r="E4373" s="3"/>
      <c r="F4373" s="3"/>
      <c r="G4373" s="3"/>
      <c r="H4373" s="3">
        <v>98.334599999999995</v>
      </c>
      <c r="I4373" s="3"/>
      <c r="J4373" s="3">
        <f t="shared" si="142"/>
        <v>98.334599999999995</v>
      </c>
      <c r="K4373" s="3"/>
      <c r="L4373" s="3" t="str">
        <f t="array" ref="L4373">IF(ISERROR(INDEX(Table45[[#All],[Youth literacy rate (15-24)]],MATCH(MAX(IF(Table45[[#All],[Country]]=B4373,Table45[[#All],[Year]],0)),IF(Table45[[#All],[Country]]=B4373,Table45[[#All],[Year]],"")))),"",INDEX(Table45[[#All],[Youth literacy rate (15-24)]],MATCH(MAX(IF(Table45[[#All],[Country]]=B4373,Table45[[#All],[Year]],0)),IF(Table45[[#All],[Country]]=B4373,Table45[[#All],[Year]],"")))*100)</f>
        <v/>
      </c>
      <c r="M4373" s="3">
        <f t="shared" si="143"/>
        <v>98.334599999999995</v>
      </c>
    </row>
    <row r="4374" spans="1:13" ht="20.399999999999999" x14ac:dyDescent="0.25">
      <c r="A4374" s="2" t="s">
        <v>214</v>
      </c>
      <c r="B4374" s="2" t="s">
        <v>107</v>
      </c>
      <c r="C4374" s="4"/>
      <c r="D4374" s="4"/>
      <c r="E4374" s="4"/>
      <c r="F4374" s="4"/>
      <c r="G4374" s="4"/>
      <c r="H4374" s="4">
        <v>100</v>
      </c>
      <c r="I4374" s="4"/>
      <c r="J4374" s="4">
        <f t="shared" si="142"/>
        <v>100</v>
      </c>
      <c r="K4374" s="4"/>
      <c r="L4374" s="4" t="str">
        <f t="array" ref="L4374">IF(ISERROR(INDEX(Table45[[#All],[Youth literacy rate (15-24)]],MATCH(MAX(IF(Table45[[#All],[Country]]=B4374,Table45[[#All],[Year]],0)),IF(Table45[[#All],[Country]]=B4374,Table45[[#All],[Year]],"")))),"",INDEX(Table45[[#All],[Youth literacy rate (15-24)]],MATCH(MAX(IF(Table45[[#All],[Country]]=B4374,Table45[[#All],[Year]],0)),IF(Table45[[#All],[Country]]=B4374,Table45[[#All],[Year]],"")))*100)</f>
        <v/>
      </c>
      <c r="M4374" s="4">
        <f t="shared" si="143"/>
        <v>100</v>
      </c>
    </row>
    <row r="4375" spans="1:13" ht="20.399999999999999" x14ac:dyDescent="0.25">
      <c r="A4375" s="2" t="s">
        <v>214</v>
      </c>
      <c r="B4375" s="2" t="s">
        <v>108</v>
      </c>
      <c r="C4375" s="3">
        <v>56.371270000000003</v>
      </c>
      <c r="D4375" s="3">
        <v>56.315019999999997</v>
      </c>
      <c r="E4375" s="3"/>
      <c r="F4375" s="3"/>
      <c r="G4375" s="3"/>
      <c r="H4375" s="3">
        <v>60.525530000000003</v>
      </c>
      <c r="I4375" s="3"/>
      <c r="J4375" s="3">
        <f t="shared" si="142"/>
        <v>60.525530000000003</v>
      </c>
      <c r="K4375" s="3"/>
      <c r="L4375" s="3" t="str">
        <f t="array" ref="L4375">IF(ISBLANK(INDEX(Table45[[#All],[Youth literacy rate (15-24)]],MATCH(MAX(IF(Table45[[#All],[Country]]=B4375,Table45[[#All],[Year]],0)),IF(Table45[[#All],[Country]]=B4375,Table45[[#All],[Year]],"")))),"",INDEX(Table45[[#All],[Youth literacy rate (15-24)]],MATCH(MAX(IF(Table45[[#All],[Country]]=B4375,Table45[[#All],[Year]],0)),IF(Table45[[#All],[Country]]=B4375,Table45[[#All],[Year]],"")))*100)</f>
        <v/>
      </c>
      <c r="M4375" s="3">
        <f t="shared" si="143"/>
        <v>60.525530000000003</v>
      </c>
    </row>
    <row r="4376" spans="1:13" ht="20.399999999999999" x14ac:dyDescent="0.25">
      <c r="A4376" s="2" t="s">
        <v>214</v>
      </c>
      <c r="B4376" s="2" t="s">
        <v>109</v>
      </c>
      <c r="C4376" s="4"/>
      <c r="D4376" s="4">
        <v>98.403980000000004</v>
      </c>
      <c r="E4376" s="4"/>
      <c r="F4376" s="4"/>
      <c r="G4376" s="4"/>
      <c r="H4376" s="4">
        <v>98.842240000000004</v>
      </c>
      <c r="I4376" s="4"/>
      <c r="J4376" s="4">
        <f t="shared" si="142"/>
        <v>98.842240000000004</v>
      </c>
      <c r="K4376" s="4"/>
      <c r="L4376" s="4" t="str">
        <f t="array" ref="L4376">IF(ISBLANK(INDEX(Table45[[#All],[Youth literacy rate (15-24)]],MATCH(MAX(IF(Table45[[#All],[Country]]=B4376,Table45[[#All],[Year]],0)),IF(Table45[[#All],[Country]]=B4376,Table45[[#All],[Year]],"")))),"",INDEX(Table45[[#All],[Youth literacy rate (15-24)]],MATCH(MAX(IF(Table45[[#All],[Country]]=B4376,Table45[[#All],[Year]],0)),IF(Table45[[#All],[Country]]=B4376,Table45[[#All],[Year]],"")))*100)</f>
        <v/>
      </c>
      <c r="M4376" s="4">
        <f t="shared" si="143"/>
        <v>98.842240000000004</v>
      </c>
    </row>
    <row r="4377" spans="1:13" ht="20.399999999999999" x14ac:dyDescent="0.25">
      <c r="A4377" s="2" t="s">
        <v>214</v>
      </c>
      <c r="B4377" s="2" t="s">
        <v>110</v>
      </c>
      <c r="C4377" s="3"/>
      <c r="D4377" s="3">
        <v>98.169719999999998</v>
      </c>
      <c r="E4377" s="3"/>
      <c r="F4377" s="3"/>
      <c r="G4377" s="3"/>
      <c r="H4377" s="3">
        <v>98.169719999999998</v>
      </c>
      <c r="I4377" s="3"/>
      <c r="J4377" s="3">
        <f t="shared" si="142"/>
        <v>98.169719999999998</v>
      </c>
      <c r="K4377" s="3"/>
      <c r="L4377" s="3" t="str">
        <f t="array" ref="L4377">IF(ISERROR(INDEX(Table45[[#All],[Youth literacy rate (15-24)]],MATCH(MAX(IF(Table45[[#All],[Country]]=B4377,Table45[[#All],[Year]],0)),IF(Table45[[#All],[Country]]=B4377,Table45[[#All],[Year]],"")))),"",INDEX(Table45[[#All],[Youth literacy rate (15-24)]],MATCH(MAX(IF(Table45[[#All],[Country]]=B4377,Table45[[#All],[Year]],0)),IF(Table45[[#All],[Country]]=B4377,Table45[[#All],[Year]],"")))*100)</f>
        <v/>
      </c>
      <c r="M4377" s="3">
        <f t="shared" si="143"/>
        <v>98.169719999999998</v>
      </c>
    </row>
    <row r="4378" spans="1:13" ht="20.399999999999999" x14ac:dyDescent="0.25">
      <c r="A4378" s="2" t="s">
        <v>214</v>
      </c>
      <c r="B4378" s="2" t="s">
        <v>111</v>
      </c>
      <c r="C4378" s="4"/>
      <c r="D4378" s="4"/>
      <c r="E4378" s="4"/>
      <c r="F4378" s="4"/>
      <c r="G4378" s="4"/>
      <c r="H4378" s="4">
        <v>70.046300000000002</v>
      </c>
      <c r="I4378" s="4"/>
      <c r="J4378" s="4">
        <f t="shared" si="142"/>
        <v>70.046300000000002</v>
      </c>
      <c r="K4378" s="4"/>
      <c r="L4378" s="4" t="str">
        <f t="array" ref="L4378">IF(ISBLANK(INDEX(Table45[[#All],[Youth literacy rate (15-24)]],MATCH(MAX(IF(Table45[[#All],[Country]]=B4378,Table45[[#All],[Year]],0)),IF(Table45[[#All],[Country]]=B4378,Table45[[#All],[Year]],"")))),"",INDEX(Table45[[#All],[Youth literacy rate (15-24)]],MATCH(MAX(IF(Table45[[#All],[Country]]=B4378,Table45[[#All],[Year]],0)),IF(Table45[[#All],[Country]]=B4378,Table45[[#All],[Year]],"")))*100)</f>
        <v/>
      </c>
      <c r="M4378" s="4">
        <f t="shared" si="143"/>
        <v>70.046300000000002</v>
      </c>
    </row>
    <row r="4379" spans="1:13" ht="20.399999999999999" x14ac:dyDescent="0.25">
      <c r="A4379" s="2" t="s">
        <v>214</v>
      </c>
      <c r="B4379" s="2" t="s">
        <v>112</v>
      </c>
      <c r="C4379" s="3"/>
      <c r="D4379" s="3">
        <v>97.689149999999998</v>
      </c>
      <c r="E4379" s="3"/>
      <c r="F4379" s="3"/>
      <c r="G4379" s="3"/>
      <c r="H4379" s="3">
        <v>98.362819999999999</v>
      </c>
      <c r="I4379" s="3"/>
      <c r="J4379" s="3">
        <f t="shared" si="142"/>
        <v>98.362819999999999</v>
      </c>
      <c r="K4379" s="3"/>
      <c r="L4379" s="3" t="str">
        <f t="array" ref="L4379">IF(ISERROR(INDEX(Table45[[#All],[Youth literacy rate (15-24)]],MATCH(MAX(IF(Table45[[#All],[Country]]=B4379,Table45[[#All],[Year]],0)),IF(Table45[[#All],[Country]]=B4379,Table45[[#All],[Year]],"")))),"",INDEX(Table45[[#All],[Youth literacy rate (15-24)]],MATCH(MAX(IF(Table45[[#All],[Country]]=B4379,Table45[[#All],[Year]],0)),IF(Table45[[#All],[Country]]=B4379,Table45[[#All],[Year]],"")))*100)</f>
        <v/>
      </c>
      <c r="M4379" s="3">
        <f t="shared" si="143"/>
        <v>98.362819999999999</v>
      </c>
    </row>
    <row r="4380" spans="1:13" ht="20.399999999999999" x14ac:dyDescent="0.25">
      <c r="A4380" s="2" t="s">
        <v>214</v>
      </c>
      <c r="B4380" s="2" t="s">
        <v>113</v>
      </c>
      <c r="C4380" s="4">
        <v>98.375569999999996</v>
      </c>
      <c r="D4380" s="4">
        <v>98.416560000000004</v>
      </c>
      <c r="E4380" s="4">
        <v>98.720370000000003</v>
      </c>
      <c r="F4380" s="4">
        <v>98.526840000000007</v>
      </c>
      <c r="G4380" s="4">
        <v>98.922210000000007</v>
      </c>
      <c r="H4380" s="4">
        <v>98.665970000000002</v>
      </c>
      <c r="I4380" s="4"/>
      <c r="J4380" s="4">
        <f t="shared" si="142"/>
        <v>98.665970000000002</v>
      </c>
      <c r="K4380" s="4"/>
      <c r="L4380" s="4" t="str">
        <f t="array" ref="L4380">IF(ISBLANK(INDEX(Table45[[#All],[Youth literacy rate (15-24)]],MATCH(MAX(IF(Table45[[#All],[Country]]=B4380,Table45[[#All],[Year]],0)),IF(Table45[[#All],[Country]]=B4380,Table45[[#All],[Year]],"")))),"",INDEX(Table45[[#All],[Youth literacy rate (15-24)]],MATCH(MAX(IF(Table45[[#All],[Country]]=B4380,Table45[[#All],[Year]],0)),IF(Table45[[#All],[Country]]=B4380,Table45[[#All],[Year]],"")))*100)</f>
        <v/>
      </c>
      <c r="M4380" s="4">
        <f t="shared" si="143"/>
        <v>98.665970000000002</v>
      </c>
    </row>
    <row r="4381" spans="1:13" ht="20.399999999999999" x14ac:dyDescent="0.25">
      <c r="A4381" s="2" t="s">
        <v>214</v>
      </c>
      <c r="B4381" s="2" t="s">
        <v>114</v>
      </c>
      <c r="C4381" s="3"/>
      <c r="D4381" s="3"/>
      <c r="E4381" s="3"/>
      <c r="F4381" s="3"/>
      <c r="G4381" s="3"/>
      <c r="H4381" s="3"/>
      <c r="I4381" s="3"/>
      <c r="J4381" s="3" t="str">
        <f t="shared" si="142"/>
        <v/>
      </c>
      <c r="K4381" s="3"/>
      <c r="L4381" s="3" t="str">
        <f t="array" ref="L4381">IF(ISERROR(INDEX(Table45[[#All],[Youth literacy rate (15-24)]],MATCH(MAX(IF(Table45[[#All],[Country]]=B4381,Table45[[#All],[Year]],0)),IF(Table45[[#All],[Country]]=B4381,Table45[[#All],[Year]],"")))),"",INDEX(Table45[[#All],[Youth literacy rate (15-24)]],MATCH(MAX(IF(Table45[[#All],[Country]]=B4381,Table45[[#All],[Year]],0)),IF(Table45[[#All],[Country]]=B4381,Table45[[#All],[Year]],"")))*100)</f>
        <v/>
      </c>
      <c r="M4381" s="3" t="str">
        <f t="shared" si="143"/>
        <v/>
      </c>
    </row>
    <row r="4382" spans="1:13" ht="20.399999999999999" x14ac:dyDescent="0.25">
      <c r="A4382" s="2" t="s">
        <v>214</v>
      </c>
      <c r="B4382" s="2" t="s">
        <v>115</v>
      </c>
      <c r="C4382" s="4"/>
      <c r="D4382" s="4"/>
      <c r="E4382" s="4"/>
      <c r="F4382" s="4"/>
      <c r="G4382" s="4"/>
      <c r="H4382" s="4"/>
      <c r="I4382" s="4"/>
      <c r="J4382" s="4" t="str">
        <f t="shared" si="142"/>
        <v/>
      </c>
      <c r="K4382" s="4"/>
      <c r="L4382" s="4" t="str">
        <f t="array" ref="L4382">IF(ISERROR(INDEX(Table45[[#All],[Youth literacy rate (15-24)]],MATCH(MAX(IF(Table45[[#All],[Country]]=B4382,Table45[[#All],[Year]],0)),IF(Table45[[#All],[Country]]=B4382,Table45[[#All],[Year]],"")))),"",INDEX(Table45[[#All],[Youth literacy rate (15-24)]],MATCH(MAX(IF(Table45[[#All],[Country]]=B4382,Table45[[#All],[Year]],0)),IF(Table45[[#All],[Country]]=B4382,Table45[[#All],[Year]],"")))*100)</f>
        <v/>
      </c>
      <c r="M4382" s="4" t="str">
        <f t="shared" si="143"/>
        <v/>
      </c>
    </row>
    <row r="4383" spans="1:13" ht="20.399999999999999" x14ac:dyDescent="0.25">
      <c r="A4383" s="2" t="s">
        <v>214</v>
      </c>
      <c r="B4383" s="2" t="s">
        <v>116</v>
      </c>
      <c r="C4383" s="3">
        <v>98.021810000000002</v>
      </c>
      <c r="D4383" s="3"/>
      <c r="E4383" s="3"/>
      <c r="F4383" s="3"/>
      <c r="G4383" s="3"/>
      <c r="H4383" s="3">
        <v>98.0501</v>
      </c>
      <c r="I4383" s="3"/>
      <c r="J4383" s="3">
        <f t="shared" si="142"/>
        <v>98.0501</v>
      </c>
      <c r="K4383" s="3"/>
      <c r="L4383" s="3" t="str">
        <f t="array" ref="L4383">IF(ISBLANK(INDEX(Table45[[#All],[Youth literacy rate (15-24)]],MATCH(MAX(IF(Table45[[#All],[Country]]=B4383,Table45[[#All],[Year]],0)),IF(Table45[[#All],[Country]]=B4383,Table45[[#All],[Year]],"")))),"",INDEX(Table45[[#All],[Youth literacy rate (15-24)]],MATCH(MAX(IF(Table45[[#All],[Country]]=B4383,Table45[[#All],[Year]],0)),IF(Table45[[#All],[Country]]=B4383,Table45[[#All],[Year]],"")))*100)</f>
        <v/>
      </c>
      <c r="M4383" s="3">
        <f t="shared" si="143"/>
        <v>98.0501</v>
      </c>
    </row>
    <row r="4384" spans="1:13" ht="20.399999999999999" x14ac:dyDescent="0.25">
      <c r="A4384" s="2" t="s">
        <v>214</v>
      </c>
      <c r="B4384" s="2" t="s">
        <v>117</v>
      </c>
      <c r="C4384" s="4"/>
      <c r="D4384" s="4">
        <v>99.360789999999994</v>
      </c>
      <c r="E4384" s="4"/>
      <c r="F4384" s="4"/>
      <c r="G4384" s="4"/>
      <c r="H4384" s="4">
        <v>99.283529999999999</v>
      </c>
      <c r="I4384" s="4"/>
      <c r="J4384" s="4">
        <f t="shared" si="142"/>
        <v>99.283529999999999</v>
      </c>
      <c r="K4384" s="4"/>
      <c r="L4384" s="4" t="str">
        <f t="array" ref="L4384">IF(ISBLANK(INDEX(Table45[[#All],[Youth literacy rate (15-24)]],MATCH(MAX(IF(Table45[[#All],[Country]]=B4384,Table45[[#All],[Year]],0)),IF(Table45[[#All],[Country]]=B4384,Table45[[#All],[Year]],"")))),"",INDEX(Table45[[#All],[Youth literacy rate (15-24)]],MATCH(MAX(IF(Table45[[#All],[Country]]=B4384,Table45[[#All],[Year]],0)),IF(Table45[[#All],[Country]]=B4384,Table45[[#All],[Year]],"")))*100)</f>
        <v/>
      </c>
      <c r="M4384" s="4">
        <f t="shared" si="143"/>
        <v>99.283529999999999</v>
      </c>
    </row>
    <row r="4385" spans="1:13" ht="20.399999999999999" x14ac:dyDescent="0.25">
      <c r="A4385" s="2" t="s">
        <v>214</v>
      </c>
      <c r="B4385" s="2" t="s">
        <v>118</v>
      </c>
      <c r="C4385" s="3"/>
      <c r="D4385" s="3">
        <v>88.829419999999999</v>
      </c>
      <c r="E4385" s="3"/>
      <c r="F4385" s="3"/>
      <c r="G4385" s="3"/>
      <c r="H4385" s="3">
        <v>96.596789999999999</v>
      </c>
      <c r="I4385" s="3"/>
      <c r="J4385" s="3">
        <f t="shared" si="142"/>
        <v>96.596789999999999</v>
      </c>
      <c r="K4385" s="3"/>
      <c r="L4385" s="3" t="str">
        <f t="array" ref="L4385">IF(ISERROR(INDEX(Table45[[#All],[Youth literacy rate (15-24)]],MATCH(MAX(IF(Table45[[#All],[Country]]=B4385,Table45[[#All],[Year]],0)),IF(Table45[[#All],[Country]]=B4385,Table45[[#All],[Year]],"")))),"",INDEX(Table45[[#All],[Youth literacy rate (15-24)]],MATCH(MAX(IF(Table45[[#All],[Country]]=B4385,Table45[[#All],[Year]],0)),IF(Table45[[#All],[Country]]=B4385,Table45[[#All],[Year]],"")))*100)</f>
        <v/>
      </c>
      <c r="M4385" s="3">
        <f t="shared" si="143"/>
        <v>96.596789999999999</v>
      </c>
    </row>
    <row r="4386" spans="1:13" ht="20.399999999999999" x14ac:dyDescent="0.25">
      <c r="A4386" s="2" t="s">
        <v>214</v>
      </c>
      <c r="B4386" s="2" t="s">
        <v>119</v>
      </c>
      <c r="C4386" s="4"/>
      <c r="D4386" s="4"/>
      <c r="E4386" s="4"/>
      <c r="F4386" s="4"/>
      <c r="G4386" s="4"/>
      <c r="H4386" s="4">
        <v>83.751959999999997</v>
      </c>
      <c r="I4386" s="4"/>
      <c r="J4386" s="4">
        <f t="shared" si="142"/>
        <v>83.751959999999997</v>
      </c>
      <c r="K4386" s="4"/>
      <c r="L4386" s="4" t="str">
        <f t="array" ref="L4386">IF(ISBLANK(INDEX(Table45[[#All],[Youth literacy rate (15-24)]],MATCH(MAX(IF(Table45[[#All],[Country]]=B4386,Table45[[#All],[Year]],0)),IF(Table45[[#All],[Country]]=B4386,Table45[[#All],[Year]],"")))),"",INDEX(Table45[[#All],[Youth literacy rate (15-24)]],MATCH(MAX(IF(Table45[[#All],[Country]]=B4386,Table45[[#All],[Year]],0)),IF(Table45[[#All],[Country]]=B4386,Table45[[#All],[Year]],"")))*100)</f>
        <v/>
      </c>
      <c r="M4386" s="4">
        <f t="shared" si="143"/>
        <v>83.751959999999997</v>
      </c>
    </row>
    <row r="4387" spans="1:13" ht="20.399999999999999" x14ac:dyDescent="0.25">
      <c r="A4387" s="2" t="s">
        <v>214</v>
      </c>
      <c r="B4387" s="2" t="s">
        <v>120</v>
      </c>
      <c r="C4387" s="3"/>
      <c r="D4387" s="3"/>
      <c r="E4387" s="3"/>
      <c r="F4387" s="3"/>
      <c r="G4387" s="3">
        <v>96.300539999999998</v>
      </c>
      <c r="H4387" s="3">
        <v>96.339879999999994</v>
      </c>
      <c r="I4387" s="3"/>
      <c r="J4387" s="3">
        <f t="shared" si="142"/>
        <v>96.339879999999994</v>
      </c>
      <c r="K4387" s="3"/>
      <c r="L4387" s="3" t="str">
        <f t="array" ref="L4387">IF(ISERROR(INDEX(Table45[[#All],[Youth literacy rate (15-24)]],MATCH(MAX(IF(Table45[[#All],[Country]]=B4387,Table45[[#All],[Year]],0)),IF(Table45[[#All],[Country]]=B4387,Table45[[#All],[Year]],"")))),"",INDEX(Table45[[#All],[Youth literacy rate (15-24)]],MATCH(MAX(IF(Table45[[#All],[Country]]=B4387,Table45[[#All],[Year]],0)),IF(Table45[[#All],[Country]]=B4387,Table45[[#All],[Year]],"")))*100)</f>
        <v/>
      </c>
      <c r="M4387" s="3">
        <f t="shared" si="143"/>
        <v>96.339879999999994</v>
      </c>
    </row>
    <row r="4388" spans="1:13" ht="20.399999999999999" x14ac:dyDescent="0.25">
      <c r="A4388" s="2" t="s">
        <v>214</v>
      </c>
      <c r="B4388" s="2" t="s">
        <v>121</v>
      </c>
      <c r="C4388" s="4"/>
      <c r="D4388" s="4">
        <v>93.458519999999993</v>
      </c>
      <c r="E4388" s="4"/>
      <c r="F4388" s="4"/>
      <c r="G4388" s="4"/>
      <c r="H4388" s="4">
        <v>93.871960000000001</v>
      </c>
      <c r="I4388" s="4"/>
      <c r="J4388" s="4">
        <f t="shared" si="142"/>
        <v>93.871960000000001</v>
      </c>
      <c r="K4388" s="4"/>
      <c r="L4388" s="4">
        <f t="array" ref="L4388">IF(ISERROR(INDEX(Table45[[#All],[Youth literacy rate (15-24)]],MATCH(MAX(IF(Table45[[#All],[Country]]=B4388,Table45[[#All],[Year]],0)),IF(Table45[[#All],[Country]]=B4388,Table45[[#All],[Year]],"")))),"",INDEX(Table45[[#All],[Youth literacy rate (15-24)]],MATCH(MAX(IF(Table45[[#All],[Country]]=B4388,Table45[[#All],[Year]],0)),IF(Table45[[#All],[Country]]=B4388,Table45[[#All],[Year]],"")))*100)</f>
        <v>92.086510000000004</v>
      </c>
      <c r="M4388" s="4">
        <f t="shared" si="143"/>
        <v>93.871960000000001</v>
      </c>
    </row>
    <row r="4389" spans="1:13" ht="20.399999999999999" x14ac:dyDescent="0.25">
      <c r="A4389" s="2" t="s">
        <v>214</v>
      </c>
      <c r="B4389" s="2" t="s">
        <v>122</v>
      </c>
      <c r="C4389" s="3"/>
      <c r="D4389" s="3"/>
      <c r="E4389" s="3"/>
      <c r="F4389" s="3"/>
      <c r="G4389" s="3"/>
      <c r="H4389" s="3"/>
      <c r="I4389" s="3"/>
      <c r="J4389" s="3" t="str">
        <f t="shared" si="142"/>
        <v/>
      </c>
      <c r="K4389" s="3"/>
      <c r="L4389" s="3" t="str">
        <f t="array" ref="L4389">IF(ISERROR(INDEX(Table45[[#All],[Youth literacy rate (15-24)]],MATCH(MAX(IF(Table45[[#All],[Country]]=B4389,Table45[[#All],[Year]],0)),IF(Table45[[#All],[Country]]=B4389,Table45[[#All],[Year]],"")))),"",INDEX(Table45[[#All],[Youth literacy rate (15-24)]],MATCH(MAX(IF(Table45[[#All],[Country]]=B4389,Table45[[#All],[Year]],0)),IF(Table45[[#All],[Country]]=B4389,Table45[[#All],[Year]],"")))*100)</f>
        <v/>
      </c>
      <c r="M4389" s="3" t="str">
        <f t="shared" si="143"/>
        <v/>
      </c>
    </row>
    <row r="4390" spans="1:13" ht="20.399999999999999" x14ac:dyDescent="0.25">
      <c r="A4390" s="2" t="s">
        <v>214</v>
      </c>
      <c r="B4390" s="2" t="s">
        <v>123</v>
      </c>
      <c r="C4390" s="4"/>
      <c r="D4390" s="4">
        <v>89.884020000000007</v>
      </c>
      <c r="E4390" s="4"/>
      <c r="F4390" s="4"/>
      <c r="G4390" s="4"/>
      <c r="H4390" s="4">
        <v>92.580780000000004</v>
      </c>
      <c r="I4390" s="4"/>
      <c r="J4390" s="4">
        <f t="shared" si="142"/>
        <v>92.580780000000004</v>
      </c>
      <c r="K4390" s="4"/>
      <c r="L4390" s="4" t="str">
        <f t="array" ref="L4390">IF(ISBLANK(INDEX(Table45[[#All],[Youth literacy rate (15-24)]],MATCH(MAX(IF(Table45[[#All],[Country]]=B4390,Table45[[#All],[Year]],0)),IF(Table45[[#All],[Country]]=B4390,Table45[[#All],[Year]],"")))),"",INDEX(Table45[[#All],[Youth literacy rate (15-24)]],MATCH(MAX(IF(Table45[[#All],[Country]]=B4390,Table45[[#All],[Year]],0)),IF(Table45[[#All],[Country]]=B4390,Table45[[#All],[Year]],"")))*100)</f>
        <v/>
      </c>
      <c r="M4390" s="4">
        <f t="shared" si="143"/>
        <v>92.580780000000004</v>
      </c>
    </row>
    <row r="4391" spans="1:13" ht="20.399999999999999" x14ac:dyDescent="0.25">
      <c r="A4391" s="2" t="s">
        <v>214</v>
      </c>
      <c r="B4391" s="2" t="s">
        <v>124</v>
      </c>
      <c r="C4391" s="3"/>
      <c r="D4391" s="3"/>
      <c r="E4391" s="3"/>
      <c r="F4391" s="3"/>
      <c r="G4391" s="3"/>
      <c r="H4391" s="3"/>
      <c r="I4391" s="3"/>
      <c r="J4391" s="3" t="str">
        <f t="shared" si="142"/>
        <v/>
      </c>
      <c r="K4391" s="3"/>
      <c r="L4391" s="3" t="str">
        <f t="array" ref="L4391">IF(ISBLANK(INDEX(Table45[[#All],[Youth literacy rate (15-24)]],MATCH(MAX(IF(Table45[[#All],[Country]]=B4391,Table45[[#All],[Year]],0)),IF(Table45[[#All],[Country]]=B4391,Table45[[#All],[Year]],"")))),"",INDEX(Table45[[#All],[Youth literacy rate (15-24)]],MATCH(MAX(IF(Table45[[#All],[Country]]=B4391,Table45[[#All],[Year]],0)),IF(Table45[[#All],[Country]]=B4391,Table45[[#All],[Year]],"")))*100)</f>
        <v/>
      </c>
      <c r="M4391" s="3" t="str">
        <f t="shared" si="143"/>
        <v/>
      </c>
    </row>
    <row r="4392" spans="1:13" ht="20.399999999999999" x14ac:dyDescent="0.25">
      <c r="A4392" s="2" t="s">
        <v>214</v>
      </c>
      <c r="B4392" s="2" t="s">
        <v>125</v>
      </c>
      <c r="C4392" s="4"/>
      <c r="D4392" s="4"/>
      <c r="E4392" s="4"/>
      <c r="F4392" s="4"/>
      <c r="G4392" s="4"/>
      <c r="H4392" s="4"/>
      <c r="I4392" s="4"/>
      <c r="J4392" s="4" t="str">
        <f t="shared" si="142"/>
        <v/>
      </c>
      <c r="K4392" s="4"/>
      <c r="L4392" s="4" t="str">
        <f t="array" ref="L4392">IF(ISERROR(INDEX(Table45[[#All],[Youth literacy rate (15-24)]],MATCH(MAX(IF(Table45[[#All],[Country]]=B4392,Table45[[#All],[Year]],0)),IF(Table45[[#All],[Country]]=B4392,Table45[[#All],[Year]],"")))),"",INDEX(Table45[[#All],[Youth literacy rate (15-24)]],MATCH(MAX(IF(Table45[[#All],[Country]]=B4392,Table45[[#All],[Year]],0)),IF(Table45[[#All],[Country]]=B4392,Table45[[#All],[Year]],"")))*100)</f>
        <v/>
      </c>
      <c r="M4392" s="4" t="str">
        <f t="shared" si="143"/>
        <v/>
      </c>
    </row>
    <row r="4393" spans="1:13" ht="20.399999999999999" x14ac:dyDescent="0.25">
      <c r="A4393" s="2" t="s">
        <v>214</v>
      </c>
      <c r="B4393" s="2" t="s">
        <v>126</v>
      </c>
      <c r="C4393" s="3"/>
      <c r="D4393" s="3"/>
      <c r="E4393" s="3"/>
      <c r="F4393" s="3"/>
      <c r="G4393" s="3"/>
      <c r="H4393" s="3">
        <v>89.646659999999997</v>
      </c>
      <c r="I4393" s="3"/>
      <c r="J4393" s="3">
        <f t="shared" si="142"/>
        <v>89.646659999999997</v>
      </c>
      <c r="K4393" s="3"/>
      <c r="L4393" s="3" t="str">
        <f t="array" ref="L4393">IF(ISERROR(INDEX(Table45[[#All],[Youth literacy rate (15-24)]],MATCH(MAX(IF(Table45[[#All],[Country]]=B4393,Table45[[#All],[Year]],0)),IF(Table45[[#All],[Country]]=B4393,Table45[[#All],[Year]],"")))),"",INDEX(Table45[[#All],[Youth literacy rate (15-24)]],MATCH(MAX(IF(Table45[[#All],[Country]]=B4393,Table45[[#All],[Year]],0)),IF(Table45[[#All],[Country]]=B4393,Table45[[#All],[Year]],"")))*100)</f>
        <v/>
      </c>
      <c r="M4393" s="3">
        <f t="shared" si="143"/>
        <v>89.646659999999997</v>
      </c>
    </row>
    <row r="4394" spans="1:13" ht="20.399999999999999" x14ac:dyDescent="0.25">
      <c r="A4394" s="2" t="s">
        <v>214</v>
      </c>
      <c r="B4394" s="2" t="s">
        <v>127</v>
      </c>
      <c r="C4394" s="4"/>
      <c r="D4394" s="4"/>
      <c r="E4394" s="4">
        <v>34.533619999999999</v>
      </c>
      <c r="F4394" s="4"/>
      <c r="G4394" s="4"/>
      <c r="H4394" s="4">
        <v>36.42991</v>
      </c>
      <c r="I4394" s="4"/>
      <c r="J4394" s="4">
        <f t="shared" si="142"/>
        <v>36.42991</v>
      </c>
      <c r="K4394" s="4"/>
      <c r="L4394" s="4">
        <f t="array" ref="L4394">IF(ISERROR(INDEX(Table45[[#All],[Youth literacy rate (15-24)]],MATCH(MAX(IF(Table45[[#All],[Country]]=B4394,Table45[[#All],[Year]],0)),IF(Table45[[#All],[Country]]=B4394,Table45[[#All],[Year]],"")))),"",INDEX(Table45[[#All],[Youth literacy rate (15-24)]],MATCH(MAX(IF(Table45[[#All],[Country]]=B4394,Table45[[#All],[Year]],0)),IF(Table45[[#All],[Country]]=B4394,Table45[[#All],[Year]],"")))*100)</f>
        <v>45.18721</v>
      </c>
      <c r="M4394" s="4">
        <f t="shared" si="143"/>
        <v>36.42991</v>
      </c>
    </row>
    <row r="4395" spans="1:13" ht="20.399999999999999" x14ac:dyDescent="0.25">
      <c r="A4395" s="2" t="s">
        <v>214</v>
      </c>
      <c r="B4395" s="2" t="s">
        <v>128</v>
      </c>
      <c r="C4395" s="3"/>
      <c r="D4395" s="3"/>
      <c r="E4395" s="3"/>
      <c r="F4395" s="3"/>
      <c r="G4395" s="3"/>
      <c r="H4395" s="3">
        <v>79.888040000000004</v>
      </c>
      <c r="I4395" s="3"/>
      <c r="J4395" s="3">
        <f t="shared" si="142"/>
        <v>79.888040000000004</v>
      </c>
      <c r="K4395" s="3"/>
      <c r="L4395" s="3">
        <f t="array" ref="L4395">IF(ISERROR(INDEX(Table45[[#All],[Youth literacy rate (15-24)]],MATCH(MAX(IF(Table45[[#All],[Country]]=B4395,Table45[[#All],[Year]],0)),IF(Table45[[#All],[Country]]=B4395,Table45[[#All],[Year]],"")))),"",INDEX(Table45[[#All],[Youth literacy rate (15-24)]],MATCH(MAX(IF(Table45[[#All],[Country]]=B4395,Table45[[#All],[Year]],0)),IF(Table45[[#All],[Country]]=B4395,Table45[[#All],[Year]],"")))*100)</f>
        <v>86.35087</v>
      </c>
      <c r="M4395" s="3">
        <f t="shared" si="143"/>
        <v>79.888040000000004</v>
      </c>
    </row>
    <row r="4396" spans="1:13" ht="20.399999999999999" x14ac:dyDescent="0.25">
      <c r="A4396" s="2" t="s">
        <v>214</v>
      </c>
      <c r="B4396" s="2" t="s">
        <v>129</v>
      </c>
      <c r="C4396" s="4"/>
      <c r="D4396" s="4"/>
      <c r="E4396" s="4"/>
      <c r="F4396" s="4"/>
      <c r="G4396" s="4"/>
      <c r="H4396" s="4"/>
      <c r="I4396" s="4"/>
      <c r="J4396" s="4" t="str">
        <f t="shared" si="142"/>
        <v/>
      </c>
      <c r="K4396" s="4"/>
      <c r="L4396" s="4" t="str">
        <f t="array" ref="L4396">IF(ISBLANK(INDEX(Table45[[#All],[Youth literacy rate (15-24)]],MATCH(MAX(IF(Table45[[#All],[Country]]=B4396,Table45[[#All],[Year]],0)),IF(Table45[[#All],[Country]]=B4396,Table45[[#All],[Year]],"")))),"",INDEX(Table45[[#All],[Youth literacy rate (15-24)]],MATCH(MAX(IF(Table45[[#All],[Country]]=B4396,Table45[[#All],[Year]],0)),IF(Table45[[#All],[Country]]=B4396,Table45[[#All],[Year]],"")))*100)</f>
        <v/>
      </c>
      <c r="M4396" s="4" t="str">
        <f t="shared" si="143"/>
        <v/>
      </c>
    </row>
    <row r="4397" spans="1:13" ht="20.399999999999999" x14ac:dyDescent="0.25">
      <c r="A4397" s="2" t="s">
        <v>214</v>
      </c>
      <c r="B4397" s="2" t="s">
        <v>130</v>
      </c>
      <c r="C4397" s="3">
        <v>97.405649999999994</v>
      </c>
      <c r="D4397" s="3"/>
      <c r="E4397" s="3"/>
      <c r="F4397" s="3"/>
      <c r="G4397" s="3">
        <v>99.130600000000001</v>
      </c>
      <c r="H4397" s="3">
        <v>99.131299999999996</v>
      </c>
      <c r="I4397" s="3"/>
      <c r="J4397" s="3">
        <f t="shared" si="142"/>
        <v>99.131299999999996</v>
      </c>
      <c r="K4397" s="3"/>
      <c r="L4397" s="3" t="str">
        <f t="array" ref="L4397">IF(ISERROR(INDEX(Table45[[#All],[Youth literacy rate (15-24)]],MATCH(MAX(IF(Table45[[#All],[Country]]=B4397,Table45[[#All],[Year]],0)),IF(Table45[[#All],[Country]]=B4397,Table45[[#All],[Year]],"")))),"",INDEX(Table45[[#All],[Youth literacy rate (15-24)]],MATCH(MAX(IF(Table45[[#All],[Country]]=B4397,Table45[[#All],[Year]],0)),IF(Table45[[#All],[Country]]=B4397,Table45[[#All],[Year]],"")))*100)</f>
        <v/>
      </c>
      <c r="M4397" s="3">
        <f t="shared" si="143"/>
        <v>99.131299999999996</v>
      </c>
    </row>
    <row r="4398" spans="1:13" ht="20.399999999999999" x14ac:dyDescent="0.25">
      <c r="A4398" s="2" t="s">
        <v>214</v>
      </c>
      <c r="B4398" s="2" t="s">
        <v>131</v>
      </c>
      <c r="C4398" s="4">
        <v>79.504140000000007</v>
      </c>
      <c r="D4398" s="4">
        <v>78.042420000000007</v>
      </c>
      <c r="E4398" s="4">
        <v>80.288259999999994</v>
      </c>
      <c r="F4398" s="4">
        <v>79.403809999999993</v>
      </c>
      <c r="G4398" s="4"/>
      <c r="H4398" s="4">
        <v>80.23442</v>
      </c>
      <c r="I4398" s="4"/>
      <c r="J4398" s="4">
        <f t="shared" si="142"/>
        <v>80.23442</v>
      </c>
      <c r="K4398" s="4"/>
      <c r="L4398" s="4">
        <f t="array" ref="L4398">IF(ISERROR(INDEX(Table45[[#All],[Youth literacy rate (15-24)]],MATCH(MAX(IF(Table45[[#All],[Country]]=B4398,Table45[[#All],[Year]],0)),IF(Table45[[#All],[Country]]=B4398,Table45[[#All],[Year]],"")))),"",INDEX(Table45[[#All],[Youth literacy rate (15-24)]],MATCH(MAX(IF(Table45[[#All],[Country]]=B4398,Table45[[#All],[Year]],0)),IF(Table45[[#All],[Country]]=B4398,Table45[[#All],[Year]],"")))*100)</f>
        <v>89.967390000000009</v>
      </c>
      <c r="M4398" s="4">
        <f t="shared" si="143"/>
        <v>80.23442</v>
      </c>
    </row>
    <row r="4399" spans="1:13" ht="20.399999999999999" x14ac:dyDescent="0.25">
      <c r="A4399" s="2" t="s">
        <v>214</v>
      </c>
      <c r="B4399" s="2" t="s">
        <v>132</v>
      </c>
      <c r="C4399" s="3"/>
      <c r="D4399" s="3"/>
      <c r="E4399" s="3"/>
      <c r="F4399" s="3">
        <v>99.795199999999994</v>
      </c>
      <c r="G4399" s="3"/>
      <c r="H4399" s="3">
        <v>99.795190000000005</v>
      </c>
      <c r="I4399" s="3"/>
      <c r="J4399" s="3">
        <f t="shared" si="142"/>
        <v>99.795190000000005</v>
      </c>
      <c r="K4399" s="3"/>
      <c r="L4399" s="3" t="str">
        <f t="array" ref="L4399">IF(ISERROR(INDEX(Table45[[#All],[Youth literacy rate (15-24)]],MATCH(MAX(IF(Table45[[#All],[Country]]=B4399,Table45[[#All],[Year]],0)),IF(Table45[[#All],[Country]]=B4399,Table45[[#All],[Year]],"")))),"",INDEX(Table45[[#All],[Youth literacy rate (15-24)]],MATCH(MAX(IF(Table45[[#All],[Country]]=B4399,Table45[[#All],[Year]],0)),IF(Table45[[#All],[Country]]=B4399,Table45[[#All],[Year]],"")))*100)</f>
        <v/>
      </c>
      <c r="M4399" s="3">
        <f t="shared" si="143"/>
        <v>99.795190000000005</v>
      </c>
    </row>
    <row r="4400" spans="1:13" ht="20.399999999999999" x14ac:dyDescent="0.25">
      <c r="A4400" s="2" t="s">
        <v>214</v>
      </c>
      <c r="B4400" s="2" t="s">
        <v>133</v>
      </c>
      <c r="C4400" s="4">
        <v>99.211349999999996</v>
      </c>
      <c r="D4400" s="4">
        <v>99.259860000000003</v>
      </c>
      <c r="E4400" s="4">
        <v>99.345160000000007</v>
      </c>
      <c r="F4400" s="4">
        <v>99.419229999999999</v>
      </c>
      <c r="G4400" s="4">
        <v>99.405789999999996</v>
      </c>
      <c r="H4400" s="4">
        <v>99.419589999999999</v>
      </c>
      <c r="I4400" s="4"/>
      <c r="J4400" s="4">
        <f t="shared" si="142"/>
        <v>99.419589999999999</v>
      </c>
      <c r="K4400" s="4"/>
      <c r="L4400" s="4" t="str">
        <f t="array" ref="L4400">IF(ISBLANK(INDEX(Table45[[#All],[Youth literacy rate (15-24)]],MATCH(MAX(IF(Table45[[#All],[Country]]=B4400,Table45[[#All],[Year]],0)),IF(Table45[[#All],[Country]]=B4400,Table45[[#All],[Year]],"")))),"",INDEX(Table45[[#All],[Youth literacy rate (15-24)]],MATCH(MAX(IF(Table45[[#All],[Country]]=B4400,Table45[[#All],[Year]],0)),IF(Table45[[#All],[Country]]=B4400,Table45[[#All],[Year]],"")))*100)</f>
        <v/>
      </c>
      <c r="M4400" s="4">
        <f t="shared" si="143"/>
        <v>99.419589999999999</v>
      </c>
    </row>
    <row r="4401" spans="1:13" ht="20.399999999999999" x14ac:dyDescent="0.25">
      <c r="A4401" s="2" t="s">
        <v>214</v>
      </c>
      <c r="B4401" s="2" t="s">
        <v>134</v>
      </c>
      <c r="C4401" s="3">
        <v>97.934470000000005</v>
      </c>
      <c r="D4401" s="3"/>
      <c r="E4401" s="3"/>
      <c r="F4401" s="3"/>
      <c r="G4401" s="3"/>
      <c r="H4401" s="3">
        <v>98.255070000000003</v>
      </c>
      <c r="I4401" s="3"/>
      <c r="J4401" s="3">
        <f t="shared" si="142"/>
        <v>98.255070000000003</v>
      </c>
      <c r="K4401" s="3"/>
      <c r="L4401" s="3" t="str">
        <f t="array" ref="L4401">IF(ISBLANK(INDEX(Table45[[#All],[Youth literacy rate (15-24)]],MATCH(MAX(IF(Table45[[#All],[Country]]=B4401,Table45[[#All],[Year]],0)),IF(Table45[[#All],[Country]]=B4401,Table45[[#All],[Year]],"")))),"",INDEX(Table45[[#All],[Youth literacy rate (15-24)]],MATCH(MAX(IF(Table45[[#All],[Country]]=B4401,Table45[[#All],[Year]],0)),IF(Table45[[#All],[Country]]=B4401,Table45[[#All],[Year]],"")))*100)</f>
        <v/>
      </c>
      <c r="M4401" s="3">
        <f t="shared" si="143"/>
        <v>98.255070000000003</v>
      </c>
    </row>
    <row r="4402" spans="1:13" ht="20.399999999999999" x14ac:dyDescent="0.25">
      <c r="A4402" s="2" t="s">
        <v>214</v>
      </c>
      <c r="B4402" s="2" t="s">
        <v>135</v>
      </c>
      <c r="C4402" s="4"/>
      <c r="D4402" s="4"/>
      <c r="E4402" s="4"/>
      <c r="F4402" s="4"/>
      <c r="G4402" s="4">
        <v>69.133740000000003</v>
      </c>
      <c r="H4402" s="4">
        <v>69.133740000000003</v>
      </c>
      <c r="I4402" s="4"/>
      <c r="J4402" s="4">
        <f t="shared" si="142"/>
        <v>69.133740000000003</v>
      </c>
      <c r="K4402" s="4"/>
      <c r="L4402" s="4" t="str">
        <f t="array" ref="L4402">IF(ISERROR(INDEX(Table45[[#All],[Youth literacy rate (15-24)]],MATCH(MAX(IF(Table45[[#All],[Country]]=B4402,Table45[[#All],[Year]],0)),IF(Table45[[#All],[Country]]=B4402,Table45[[#All],[Year]],"")))),"",INDEX(Table45[[#All],[Youth literacy rate (15-24)]],MATCH(MAX(IF(Table45[[#All],[Country]]=B4402,Table45[[#All],[Year]],0)),IF(Table45[[#All],[Country]]=B4402,Table45[[#All],[Year]],"")))*100)</f>
        <v/>
      </c>
      <c r="M4402" s="4">
        <f t="shared" si="143"/>
        <v>69.133740000000003</v>
      </c>
    </row>
    <row r="4403" spans="1:13" ht="20.399999999999999" x14ac:dyDescent="0.25">
      <c r="A4403" s="2" t="s">
        <v>214</v>
      </c>
      <c r="B4403" s="2" t="s">
        <v>136</v>
      </c>
      <c r="C4403" s="3">
        <v>98.500339999999994</v>
      </c>
      <c r="D4403" s="3"/>
      <c r="E4403" s="3"/>
      <c r="F4403" s="3"/>
      <c r="G4403" s="3">
        <v>98.906149999999997</v>
      </c>
      <c r="H4403" s="3">
        <v>98.601110000000006</v>
      </c>
      <c r="I4403" s="3"/>
      <c r="J4403" s="3">
        <f t="shared" si="142"/>
        <v>98.601110000000006</v>
      </c>
      <c r="K4403" s="3"/>
      <c r="L4403" s="3" t="str">
        <f t="array" ref="L4403">IF(ISERROR(INDEX(Table45[[#All],[Youth literacy rate (15-24)]],MATCH(MAX(IF(Table45[[#All],[Country]]=B4403,Table45[[#All],[Year]],0)),IF(Table45[[#All],[Country]]=B4403,Table45[[#All],[Year]],"")))),"",INDEX(Table45[[#All],[Youth literacy rate (15-24)]],MATCH(MAX(IF(Table45[[#All],[Country]]=B4403,Table45[[#All],[Year]],0)),IF(Table45[[#All],[Country]]=B4403,Table45[[#All],[Year]],"")))*100)</f>
        <v/>
      </c>
      <c r="M4403" s="3">
        <f t="shared" si="143"/>
        <v>98.601110000000006</v>
      </c>
    </row>
    <row r="4404" spans="1:13" ht="20.399999999999999" x14ac:dyDescent="0.25">
      <c r="A4404" s="2" t="s">
        <v>214</v>
      </c>
      <c r="B4404" s="2" t="s">
        <v>137</v>
      </c>
      <c r="C4404" s="4"/>
      <c r="D4404" s="4"/>
      <c r="E4404" s="4">
        <v>98.719340000000003</v>
      </c>
      <c r="F4404" s="4"/>
      <c r="G4404" s="4">
        <v>99.157060000000001</v>
      </c>
      <c r="H4404" s="4">
        <v>98.884050000000002</v>
      </c>
      <c r="I4404" s="4"/>
      <c r="J4404" s="4">
        <f t="shared" si="142"/>
        <v>98.884050000000002</v>
      </c>
      <c r="K4404" s="4"/>
      <c r="L4404" s="4" t="str">
        <f t="array" ref="L4404">IF(ISBLANK(INDEX(Table45[[#All],[Youth literacy rate (15-24)]],MATCH(MAX(IF(Table45[[#All],[Country]]=B4404,Table45[[#All],[Year]],0)),IF(Table45[[#All],[Country]]=B4404,Table45[[#All],[Year]],"")))),"",INDEX(Table45[[#All],[Youth literacy rate (15-24)]],MATCH(MAX(IF(Table45[[#All],[Country]]=B4404,Table45[[#All],[Year]],0)),IF(Table45[[#All],[Country]]=B4404,Table45[[#All],[Year]],"")))*100)</f>
        <v/>
      </c>
      <c r="M4404" s="4">
        <f t="shared" si="143"/>
        <v>98.884050000000002</v>
      </c>
    </row>
    <row r="4405" spans="1:13" ht="20.399999999999999" x14ac:dyDescent="0.25">
      <c r="A4405" s="2" t="s">
        <v>214</v>
      </c>
      <c r="B4405" s="2" t="s">
        <v>138</v>
      </c>
      <c r="C4405" s="3"/>
      <c r="D4405" s="3"/>
      <c r="E4405" s="3"/>
      <c r="F4405" s="3">
        <v>97.425430000000006</v>
      </c>
      <c r="G4405" s="3"/>
      <c r="H4405" s="3">
        <v>97.548270000000002</v>
      </c>
      <c r="I4405" s="3"/>
      <c r="J4405" s="3">
        <f t="shared" si="142"/>
        <v>97.548270000000002</v>
      </c>
      <c r="K4405" s="3"/>
      <c r="L4405" s="3" t="str">
        <f t="array" ref="L4405">IF(ISBLANK(INDEX(Table45[[#All],[Youth literacy rate (15-24)]],MATCH(MAX(IF(Table45[[#All],[Country]]=B4405,Table45[[#All],[Year]],0)),IF(Table45[[#All],[Country]]=B4405,Table45[[#All],[Year]],"")))),"",INDEX(Table45[[#All],[Youth literacy rate (15-24)]],MATCH(MAX(IF(Table45[[#All],[Country]]=B4405,Table45[[#All],[Year]],0)),IF(Table45[[#All],[Country]]=B4405,Table45[[#All],[Year]],"")))*100)</f>
        <v/>
      </c>
      <c r="M4405" s="3">
        <f t="shared" si="143"/>
        <v>97.548270000000002</v>
      </c>
    </row>
    <row r="4406" spans="1:13" ht="20.399999999999999" x14ac:dyDescent="0.25">
      <c r="A4406" s="2" t="s">
        <v>214</v>
      </c>
      <c r="B4406" s="2" t="s">
        <v>139</v>
      </c>
      <c r="C4406" s="4"/>
      <c r="D4406" s="4"/>
      <c r="E4406" s="4"/>
      <c r="F4406" s="4"/>
      <c r="G4406" s="4">
        <v>99.999970000000005</v>
      </c>
      <c r="H4406" s="4">
        <v>99.999979999999994</v>
      </c>
      <c r="I4406" s="4"/>
      <c r="J4406" s="4">
        <f t="shared" si="142"/>
        <v>99.999979999999994</v>
      </c>
      <c r="K4406" s="4"/>
      <c r="L4406" s="4" t="str">
        <f t="array" ref="L4406">IF(ISBLANK(INDEX(Table45[[#All],[Youth literacy rate (15-24)]],MATCH(MAX(IF(Table45[[#All],[Country]]=B4406,Table45[[#All],[Year]],0)),IF(Table45[[#All],[Country]]=B4406,Table45[[#All],[Year]],"")))),"",INDEX(Table45[[#All],[Youth literacy rate (15-24)]],MATCH(MAX(IF(Table45[[#All],[Country]]=B4406,Table45[[#All],[Year]],0)),IF(Table45[[#All],[Country]]=B4406,Table45[[#All],[Year]],"")))*100)</f>
        <v/>
      </c>
      <c r="M4406" s="4">
        <f t="shared" si="143"/>
        <v>99.999979999999994</v>
      </c>
    </row>
    <row r="4407" spans="1:13" ht="20.399999999999999" x14ac:dyDescent="0.25">
      <c r="A4407" s="2" t="s">
        <v>214</v>
      </c>
      <c r="B4407" s="2" t="s">
        <v>140</v>
      </c>
      <c r="C4407" s="3"/>
      <c r="D4407" s="3">
        <v>99.391800000000003</v>
      </c>
      <c r="E4407" s="3"/>
      <c r="F4407" s="3"/>
      <c r="G4407" s="3"/>
      <c r="H4407" s="3">
        <v>99.549679999999995</v>
      </c>
      <c r="I4407" s="3"/>
      <c r="J4407" s="3">
        <f t="shared" si="142"/>
        <v>99.549679999999995</v>
      </c>
      <c r="K4407" s="3"/>
      <c r="L4407" s="3" t="str">
        <f t="array" ref="L4407">IF(ISBLANK(INDEX(Table45[[#All],[Youth literacy rate (15-24)]],MATCH(MAX(IF(Table45[[#All],[Country]]=B4407,Table45[[#All],[Year]],0)),IF(Table45[[#All],[Country]]=B4407,Table45[[#All],[Year]],"")))),"",INDEX(Table45[[#All],[Youth literacy rate (15-24)]],MATCH(MAX(IF(Table45[[#All],[Country]]=B4407,Table45[[#All],[Year]],0)),IF(Table45[[#All],[Country]]=B4407,Table45[[#All],[Year]],"")))*100)</f>
        <v/>
      </c>
      <c r="M4407" s="3">
        <f t="shared" si="143"/>
        <v>99.549679999999995</v>
      </c>
    </row>
    <row r="4408" spans="1:13" ht="20.399999999999999" x14ac:dyDescent="0.25">
      <c r="A4408" s="2" t="s">
        <v>214</v>
      </c>
      <c r="B4408" s="2" t="s">
        <v>141</v>
      </c>
      <c r="C4408" s="4">
        <v>96.323729999999998</v>
      </c>
      <c r="D4408" s="4">
        <v>97.579160000000002</v>
      </c>
      <c r="E4408" s="4">
        <v>98.685590000000005</v>
      </c>
      <c r="F4408" s="4">
        <v>98.821470000000005</v>
      </c>
      <c r="G4408" s="4">
        <v>98.380780000000001</v>
      </c>
      <c r="H4408" s="4">
        <v>98.247079999999997</v>
      </c>
      <c r="I4408" s="4"/>
      <c r="J4408" s="4">
        <f t="shared" si="142"/>
        <v>98.247079999999997</v>
      </c>
      <c r="K4408" s="4"/>
      <c r="L4408" s="4" t="str">
        <f t="array" ref="L4408">IF(ISERROR(INDEX(Table45[[#All],[Youth literacy rate (15-24)]],MATCH(MAX(IF(Table45[[#All],[Country]]=B4408,Table45[[#All],[Year]],0)),IF(Table45[[#All],[Country]]=B4408,Table45[[#All],[Year]],"")))),"",INDEX(Table45[[#All],[Youth literacy rate (15-24)]],MATCH(MAX(IF(Table45[[#All],[Country]]=B4408,Table45[[#All],[Year]],0)),IF(Table45[[#All],[Country]]=B4408,Table45[[#All],[Year]],"")))*100)</f>
        <v/>
      </c>
      <c r="M4408" s="4">
        <f t="shared" si="143"/>
        <v>98.247079999999997</v>
      </c>
    </row>
    <row r="4409" spans="1:13" ht="20.399999999999999" x14ac:dyDescent="0.25">
      <c r="A4409" s="2" t="s">
        <v>214</v>
      </c>
      <c r="B4409" s="2" t="s">
        <v>142</v>
      </c>
      <c r="C4409" s="3"/>
      <c r="D4409" s="3"/>
      <c r="E4409" s="3"/>
      <c r="F4409" s="3"/>
      <c r="G4409" s="3"/>
      <c r="H4409" s="3"/>
      <c r="I4409" s="3"/>
      <c r="J4409" s="3" t="str">
        <f t="shared" si="142"/>
        <v/>
      </c>
      <c r="K4409" s="3"/>
      <c r="L4409" s="3" t="str">
        <f t="array" ref="L4409">IF(ISERROR(INDEX(Table45[[#All],[Youth literacy rate (15-24)]],MATCH(MAX(IF(Table45[[#All],[Country]]=B4409,Table45[[#All],[Year]],0)),IF(Table45[[#All],[Country]]=B4409,Table45[[#All],[Year]],"")))),"",INDEX(Table45[[#All],[Youth literacy rate (15-24)]],MATCH(MAX(IF(Table45[[#All],[Country]]=B4409,Table45[[#All],[Year]],0)),IF(Table45[[#All],[Country]]=B4409,Table45[[#All],[Year]],"")))*100)</f>
        <v/>
      </c>
      <c r="M4409" s="3" t="str">
        <f t="shared" si="143"/>
        <v/>
      </c>
    </row>
    <row r="4410" spans="1:13" ht="20.399999999999999" x14ac:dyDescent="0.25">
      <c r="A4410" s="2" t="s">
        <v>214</v>
      </c>
      <c r="B4410" s="2" t="s">
        <v>143</v>
      </c>
      <c r="C4410" s="4"/>
      <c r="D4410" s="4"/>
      <c r="E4410" s="4"/>
      <c r="F4410" s="4"/>
      <c r="G4410" s="4">
        <v>100</v>
      </c>
      <c r="H4410" s="4">
        <v>99.187349999999995</v>
      </c>
      <c r="I4410" s="4"/>
      <c r="J4410" s="4">
        <f t="shared" si="142"/>
        <v>99.187349999999995</v>
      </c>
      <c r="K4410" s="4"/>
      <c r="L4410" s="4">
        <f t="array" ref="L4410">IF(ISERROR(INDEX(Table45[[#All],[Youth literacy rate (15-24)]],MATCH(MAX(IF(Table45[[#All],[Country]]=B4410,Table45[[#All],[Year]],0)),IF(Table45[[#All],[Country]]=B4410,Table45[[#All],[Year]],"")))),"",INDEX(Table45[[#All],[Youth literacy rate (15-24)]],MATCH(MAX(IF(Table45[[#All],[Country]]=B4410,Table45[[#All],[Year]],0)),IF(Table45[[#All],[Country]]=B4410,Table45[[#All],[Year]],"")))*100)</f>
        <v>100</v>
      </c>
      <c r="M4410" s="4">
        <f t="shared" si="143"/>
        <v>99.187349999999995</v>
      </c>
    </row>
    <row r="4411" spans="1:13" ht="20.399999999999999" x14ac:dyDescent="0.25">
      <c r="A4411" s="2" t="s">
        <v>214</v>
      </c>
      <c r="B4411" s="2" t="s">
        <v>144</v>
      </c>
      <c r="C4411" s="3"/>
      <c r="D4411" s="3">
        <v>99.014089999999996</v>
      </c>
      <c r="E4411" s="3"/>
      <c r="F4411" s="3"/>
      <c r="G4411" s="3"/>
      <c r="H4411" s="3">
        <v>99.303399999999996</v>
      </c>
      <c r="I4411" s="3"/>
      <c r="J4411" s="3">
        <f t="shared" si="142"/>
        <v>99.303399999999996</v>
      </c>
      <c r="K4411" s="3"/>
      <c r="L4411" s="3" t="str">
        <f t="array" ref="L4411">IF(ISBLANK(INDEX(Table45[[#All],[Youth literacy rate (15-24)]],MATCH(MAX(IF(Table45[[#All],[Country]]=B4411,Table45[[#All],[Year]],0)),IF(Table45[[#All],[Country]]=B4411,Table45[[#All],[Year]],"")))),"",INDEX(Table45[[#All],[Youth literacy rate (15-24)]],MATCH(MAX(IF(Table45[[#All],[Country]]=B4411,Table45[[#All],[Year]],0)),IF(Table45[[#All],[Country]]=B4411,Table45[[#All],[Year]],"")))*100)</f>
        <v/>
      </c>
      <c r="M4411" s="3">
        <f t="shared" si="143"/>
        <v>99.303399999999996</v>
      </c>
    </row>
    <row r="4412" spans="1:13" ht="30.6" x14ac:dyDescent="0.25">
      <c r="A4412" s="2" t="s">
        <v>200</v>
      </c>
      <c r="B4412" s="2" t="s">
        <v>187</v>
      </c>
      <c r="C4412" s="4"/>
      <c r="D4412" s="4"/>
      <c r="E4412" s="4"/>
      <c r="F4412" s="4"/>
      <c r="G4412" s="4"/>
      <c r="H4412" s="4"/>
      <c r="I4412" s="4"/>
      <c r="J4412" s="4" t="str">
        <f t="shared" si="142"/>
        <v/>
      </c>
      <c r="K4412" s="4"/>
      <c r="L4412" s="4"/>
      <c r="M4412" s="4" t="str">
        <f t="shared" si="143"/>
        <v/>
      </c>
    </row>
    <row r="4413" spans="1:13" ht="20.399999999999999" x14ac:dyDescent="0.25">
      <c r="A4413" s="2" t="s">
        <v>214</v>
      </c>
      <c r="B4413" s="2" t="s">
        <v>146</v>
      </c>
      <c r="C4413" s="3">
        <v>76.658580000000001</v>
      </c>
      <c r="D4413" s="3"/>
      <c r="E4413" s="3">
        <v>81.120050000000006</v>
      </c>
      <c r="F4413" s="3"/>
      <c r="G4413" s="3"/>
      <c r="H4413" s="3">
        <v>83.012119999999996</v>
      </c>
      <c r="I4413" s="3"/>
      <c r="J4413" s="3">
        <f t="shared" si="142"/>
        <v>83.012119999999996</v>
      </c>
      <c r="K4413" s="3"/>
      <c r="L4413" s="3">
        <f t="array" ref="L4413">IF(ISERROR(INDEX(Table45[[#All],[Youth literacy rate (15-24)]],MATCH(MAX(IF(Table45[[#All],[Country]]=B4413,Table45[[#All],[Year]],0)),IF(Table45[[#All],[Country]]=B4413,Table45[[#All],[Year]],"")))),"",INDEX(Table45[[#All],[Youth literacy rate (15-24)]],MATCH(MAX(IF(Table45[[#All],[Country]]=B4413,Table45[[#All],[Year]],0)),IF(Table45[[#All],[Country]]=B4413,Table45[[#All],[Year]],"")))*100)</f>
        <v>80.26052</v>
      </c>
      <c r="M4413" s="3">
        <f t="shared" si="143"/>
        <v>83.012119999999996</v>
      </c>
    </row>
    <row r="4414" spans="1:13" ht="20.399999999999999" x14ac:dyDescent="0.25">
      <c r="A4414" s="2" t="s">
        <v>214</v>
      </c>
      <c r="B4414" s="2" t="s">
        <v>147</v>
      </c>
      <c r="C4414" s="4"/>
      <c r="D4414" s="4"/>
      <c r="E4414" s="4"/>
      <c r="F4414" s="4"/>
      <c r="G4414" s="4"/>
      <c r="H4414" s="4"/>
      <c r="I4414" s="4"/>
      <c r="J4414" s="4" t="str">
        <f t="shared" si="142"/>
        <v/>
      </c>
      <c r="K4414" s="4"/>
      <c r="L4414" s="4" t="str">
        <f t="array" ref="L4414">IF(ISERROR(INDEX(Table45[[#All],[Youth literacy rate (15-24)]],MATCH(MAX(IF(Table45[[#All],[Country]]=B4414,Table45[[#All],[Year]],0)),IF(Table45[[#All],[Country]]=B4414,Table45[[#All],[Year]],"")))),"",INDEX(Table45[[#All],[Youth literacy rate (15-24)]],MATCH(MAX(IF(Table45[[#All],[Country]]=B4414,Table45[[#All],[Year]],0)),IF(Table45[[#All],[Country]]=B4414,Table45[[#All],[Year]],"")))*100)</f>
        <v/>
      </c>
      <c r="M4414" s="4" t="str">
        <f t="shared" si="143"/>
        <v/>
      </c>
    </row>
    <row r="4415" spans="1:13" ht="20.399999999999999" x14ac:dyDescent="0.25">
      <c r="A4415" s="2" t="s">
        <v>214</v>
      </c>
      <c r="B4415" s="2" t="s">
        <v>148</v>
      </c>
      <c r="C4415" s="3"/>
      <c r="D4415" s="3"/>
      <c r="E4415" s="3"/>
      <c r="F4415" s="3"/>
      <c r="G4415" s="3"/>
      <c r="H4415" s="3"/>
      <c r="I4415" s="3"/>
      <c r="J4415" s="3" t="str">
        <f t="shared" si="142"/>
        <v/>
      </c>
      <c r="K4415" s="3"/>
      <c r="L4415" s="3">
        <f t="array" ref="L4415">IF(ISERROR(INDEX(Table45[[#All],[Youth literacy rate (15-24)]],MATCH(MAX(IF(Table45[[#All],[Country]]=B4415,Table45[[#All],[Year]],0)),IF(Table45[[#All],[Country]]=B4415,Table45[[#All],[Year]],"")))),"",INDEX(Table45[[#All],[Youth literacy rate (15-24)]],MATCH(MAX(IF(Table45[[#All],[Country]]=B4415,Table45[[#All],[Year]],0)),IF(Table45[[#All],[Country]]=B4415,Table45[[#All],[Year]],"")))*100)</f>
        <v>100</v>
      </c>
      <c r="M4415" s="3">
        <f t="shared" si="143"/>
        <v>100</v>
      </c>
    </row>
    <row r="4416" spans="1:13" ht="20.399999999999999" x14ac:dyDescent="0.25">
      <c r="A4416" s="2" t="s">
        <v>214</v>
      </c>
      <c r="B4416" s="2" t="s">
        <v>149</v>
      </c>
      <c r="C4416" s="4"/>
      <c r="D4416" s="4"/>
      <c r="E4416" s="4"/>
      <c r="F4416" s="4"/>
      <c r="G4416" s="4"/>
      <c r="H4416" s="4"/>
      <c r="I4416" s="4"/>
      <c r="J4416" s="4" t="str">
        <f t="shared" si="142"/>
        <v/>
      </c>
      <c r="K4416" s="4"/>
      <c r="L4416" s="4" t="str">
        <f t="array" ref="L4416">IF(ISERROR(INDEX(Table45[[#All],[Youth literacy rate (15-24)]],MATCH(MAX(IF(Table45[[#All],[Country]]=B4416,Table45[[#All],[Year]],0)),IF(Table45[[#All],[Country]]=B4416,Table45[[#All],[Year]],"")))),"",INDEX(Table45[[#All],[Youth literacy rate (15-24)]],MATCH(MAX(IF(Table45[[#All],[Country]]=B4416,Table45[[#All],[Year]],0)),IF(Table45[[#All],[Country]]=B4416,Table45[[#All],[Year]],"")))*100)</f>
        <v/>
      </c>
      <c r="M4416" s="4" t="str">
        <f t="shared" si="143"/>
        <v/>
      </c>
    </row>
    <row r="4417" spans="1:13" ht="20.399999999999999" x14ac:dyDescent="0.25">
      <c r="A4417" s="2" t="s">
        <v>214</v>
      </c>
      <c r="B4417" s="2" t="s">
        <v>150</v>
      </c>
      <c r="C4417" s="3"/>
      <c r="D4417" s="3">
        <v>99.029619999999994</v>
      </c>
      <c r="E4417" s="3"/>
      <c r="F4417" s="3"/>
      <c r="G4417" s="3"/>
      <c r="H4417" s="3">
        <v>98.901769999999999</v>
      </c>
      <c r="I4417" s="3"/>
      <c r="J4417" s="3">
        <f t="shared" si="142"/>
        <v>98.901769999999999</v>
      </c>
      <c r="K4417" s="3"/>
      <c r="L4417" s="3" t="str">
        <f t="array" ref="L4417">IF(ISERROR(INDEX(Table45[[#All],[Youth literacy rate (15-24)]],MATCH(MAX(IF(Table45[[#All],[Country]]=B4417,Table45[[#All],[Year]],0)),IF(Table45[[#All],[Country]]=B4417,Table45[[#All],[Year]],"")))),"",INDEX(Table45[[#All],[Youth literacy rate (15-24)]],MATCH(MAX(IF(Table45[[#All],[Country]]=B4417,Table45[[#All],[Year]],0)),IF(Table45[[#All],[Country]]=B4417,Table45[[#All],[Year]],"")))*100)</f>
        <v/>
      </c>
      <c r="M4417" s="3">
        <f t="shared" si="143"/>
        <v>98.901769999999999</v>
      </c>
    </row>
    <row r="4418" spans="1:13" ht="20.399999999999999" x14ac:dyDescent="0.25">
      <c r="A4418" s="2" t="s">
        <v>214</v>
      </c>
      <c r="B4418" s="2" t="s">
        <v>151</v>
      </c>
      <c r="C4418" s="4"/>
      <c r="D4418" s="4"/>
      <c r="E4418" s="4"/>
      <c r="F4418" s="4"/>
      <c r="G4418" s="4"/>
      <c r="H4418" s="4"/>
      <c r="I4418" s="4"/>
      <c r="J4418" s="4" t="str">
        <f t="shared" si="142"/>
        <v/>
      </c>
      <c r="K4418" s="4"/>
      <c r="L4418" s="4" t="str">
        <f t="array" ref="L4418">IF(ISERROR(INDEX(Table45[[#All],[Youth literacy rate (15-24)]],MATCH(MAX(IF(Table45[[#All],[Country]]=B4418,Table45[[#All],[Year]],0)),IF(Table45[[#All],[Country]]=B4418,Table45[[#All],[Year]],"")))),"",INDEX(Table45[[#All],[Youth literacy rate (15-24)]],MATCH(MAX(IF(Table45[[#All],[Country]]=B4418,Table45[[#All],[Year]],0)),IF(Table45[[#All],[Country]]=B4418,Table45[[#All],[Year]],"")))*100)</f>
        <v/>
      </c>
      <c r="M4418" s="4" t="str">
        <f t="shared" si="143"/>
        <v/>
      </c>
    </row>
    <row r="4419" spans="1:13" ht="20.399999999999999" x14ac:dyDescent="0.25">
      <c r="A4419" s="2" t="s">
        <v>214</v>
      </c>
      <c r="B4419" s="2" t="s">
        <v>152</v>
      </c>
      <c r="C4419" s="3"/>
      <c r="D4419" s="3"/>
      <c r="E4419" s="3">
        <v>97.120769999999993</v>
      </c>
      <c r="F4419" s="3"/>
      <c r="G4419" s="3"/>
      <c r="H4419" s="3">
        <v>97.442440000000005</v>
      </c>
      <c r="I4419" s="3"/>
      <c r="J4419" s="3">
        <f t="shared" si="142"/>
        <v>97.442440000000005</v>
      </c>
      <c r="K4419" s="3"/>
      <c r="L4419" s="3" t="str">
        <f t="array" ref="L4419">IF(ISERROR(INDEX(Table45[[#All],[Youth literacy rate (15-24)]],MATCH(MAX(IF(Table45[[#All],[Country]]=B4419,Table45[[#All],[Year]],0)),IF(Table45[[#All],[Country]]=B4419,Table45[[#All],[Year]],"")))),"",INDEX(Table45[[#All],[Youth literacy rate (15-24)]],MATCH(MAX(IF(Table45[[#All],[Country]]=B4419,Table45[[#All],[Year]],0)),IF(Table45[[#All],[Country]]=B4419,Table45[[#All],[Year]],"")))*100)</f>
        <v/>
      </c>
      <c r="M4419" s="3">
        <f t="shared" si="143"/>
        <v>97.442440000000005</v>
      </c>
    </row>
    <row r="4420" spans="1:13" ht="20.399999999999999" x14ac:dyDescent="0.25">
      <c r="A4420" s="2" t="s">
        <v>214</v>
      </c>
      <c r="B4420" s="2" t="s">
        <v>153</v>
      </c>
      <c r="C4420" s="4"/>
      <c r="D4420" s="4"/>
      <c r="E4420" s="4"/>
      <c r="F4420" s="4">
        <v>99.300719999999998</v>
      </c>
      <c r="G4420" s="4"/>
      <c r="H4420" s="4">
        <v>99.387690000000006</v>
      </c>
      <c r="I4420" s="4"/>
      <c r="J4420" s="4">
        <f t="shared" si="142"/>
        <v>99.387690000000006</v>
      </c>
      <c r="K4420" s="4"/>
      <c r="L4420" s="4" t="str">
        <f t="array" ref="L4420">IF(ISERROR(INDEX(Table45[[#All],[Youth literacy rate (15-24)]],MATCH(MAX(IF(Table45[[#All],[Country]]=B4420,Table45[[#All],[Year]],0)),IF(Table45[[#All],[Country]]=B4420,Table45[[#All],[Year]],"")))),"",INDEX(Table45[[#All],[Youth literacy rate (15-24)]],MATCH(MAX(IF(Table45[[#All],[Country]]=B4420,Table45[[#All],[Year]],0)),IF(Table45[[#All],[Country]]=B4420,Table45[[#All],[Year]],"")))*100)</f>
        <v/>
      </c>
      <c r="M4420" s="4">
        <f t="shared" si="143"/>
        <v>99.387690000000006</v>
      </c>
    </row>
    <row r="4421" spans="1:13" ht="20.399999999999999" x14ac:dyDescent="0.25">
      <c r="A4421" s="2" t="s">
        <v>214</v>
      </c>
      <c r="B4421" s="2" t="s">
        <v>154</v>
      </c>
      <c r="C4421" s="3"/>
      <c r="D4421" s="3">
        <v>73.96651</v>
      </c>
      <c r="E4421" s="3"/>
      <c r="F4421" s="3">
        <v>61.113759999999999</v>
      </c>
      <c r="G4421" s="3"/>
      <c r="H4421" s="3">
        <v>75.912869999999998</v>
      </c>
      <c r="I4421" s="3"/>
      <c r="J4421" s="3">
        <f t="shared" si="142"/>
        <v>75.912869999999998</v>
      </c>
      <c r="K4421" s="3"/>
      <c r="L4421" s="3">
        <f t="array" ref="L4421">IF(ISERROR(INDEX(Table45[[#All],[Youth literacy rate (15-24)]],MATCH(MAX(IF(Table45[[#All],[Country]]=B4421,Table45[[#All],[Year]],0)),IF(Table45[[#All],[Country]]=B4421,Table45[[#All],[Year]],"")))),"",INDEX(Table45[[#All],[Youth literacy rate (15-24)]],MATCH(MAX(IF(Table45[[#All],[Country]]=B4421,Table45[[#All],[Year]],0)),IF(Table45[[#All],[Country]]=B4421,Table45[[#All],[Year]],"")))*100)</f>
        <v>63.683250000000001</v>
      </c>
      <c r="M4421" s="3">
        <f t="shared" si="143"/>
        <v>75.912869999999998</v>
      </c>
    </row>
    <row r="4422" spans="1:13" ht="20.399999999999999" x14ac:dyDescent="0.25">
      <c r="A4422" s="2" t="s">
        <v>214</v>
      </c>
      <c r="B4422" s="2" t="s">
        <v>155</v>
      </c>
      <c r="C4422" s="4"/>
      <c r="D4422" s="4">
        <v>99.345439999999996</v>
      </c>
      <c r="E4422" s="4"/>
      <c r="F4422" s="4"/>
      <c r="G4422" s="4"/>
      <c r="H4422" s="4">
        <v>98.594149999999999</v>
      </c>
      <c r="I4422" s="4"/>
      <c r="J4422" s="4">
        <f t="shared" si="142"/>
        <v>98.594149999999999</v>
      </c>
      <c r="K4422" s="4"/>
      <c r="L4422" s="4" t="str">
        <f t="array" ref="L4422">IF(ISBLANK(INDEX(Table45[[#All],[Youth literacy rate (15-24)]],MATCH(MAX(IF(Table45[[#All],[Country]]=B4422,Table45[[#All],[Year]],0)),IF(Table45[[#All],[Country]]=B4422,Table45[[#All],[Year]],"")))),"",INDEX(Table45[[#All],[Youth literacy rate (15-24)]],MATCH(MAX(IF(Table45[[#All],[Country]]=B4422,Table45[[#All],[Year]],0)),IF(Table45[[#All],[Country]]=B4422,Table45[[#All],[Year]],"")))*100)</f>
        <v/>
      </c>
      <c r="M4422" s="4">
        <f t="shared" si="143"/>
        <v>98.594149999999999</v>
      </c>
    </row>
    <row r="4423" spans="1:13" ht="20.399999999999999" x14ac:dyDescent="0.25">
      <c r="A4423" s="2" t="s">
        <v>214</v>
      </c>
      <c r="B4423" s="2" t="s">
        <v>156</v>
      </c>
      <c r="C4423" s="3">
        <v>98.58672</v>
      </c>
      <c r="D4423" s="3"/>
      <c r="E4423" s="3"/>
      <c r="F4423" s="3"/>
      <c r="G4423" s="3"/>
      <c r="H4423" s="3">
        <v>98.576629999999994</v>
      </c>
      <c r="I4423" s="3"/>
      <c r="J4423" s="3">
        <f t="shared" si="142"/>
        <v>98.576629999999994</v>
      </c>
      <c r="K4423" s="3"/>
      <c r="L4423" s="3" t="str">
        <f t="array" ref="L4423">IF(ISERROR(INDEX(Table45[[#All],[Youth literacy rate (15-24)]],MATCH(MAX(IF(Table45[[#All],[Country]]=B4423,Table45[[#All],[Year]],0)),IF(Table45[[#All],[Country]]=B4423,Table45[[#All],[Year]],"")))),"",INDEX(Table45[[#All],[Youth literacy rate (15-24)]],MATCH(MAX(IF(Table45[[#All],[Country]]=B4423,Table45[[#All],[Year]],0)),IF(Table45[[#All],[Country]]=B4423,Table45[[#All],[Year]],"")))*100)</f>
        <v/>
      </c>
      <c r="M4423" s="3">
        <f t="shared" si="143"/>
        <v>98.576629999999994</v>
      </c>
    </row>
    <row r="4424" spans="1:13" ht="20.399999999999999" x14ac:dyDescent="0.25">
      <c r="A4424" s="2" t="s">
        <v>214</v>
      </c>
      <c r="B4424" s="2" t="s">
        <v>157</v>
      </c>
      <c r="C4424" s="4"/>
      <c r="D4424" s="4"/>
      <c r="E4424" s="4"/>
      <c r="F4424" s="4"/>
      <c r="G4424" s="4">
        <v>74.462220000000002</v>
      </c>
      <c r="H4424" s="4">
        <v>75.790390000000002</v>
      </c>
      <c r="I4424" s="4"/>
      <c r="J4424" s="4">
        <f t="shared" si="142"/>
        <v>75.790390000000002</v>
      </c>
      <c r="K4424" s="4"/>
      <c r="L4424" s="4">
        <f t="array" ref="L4424">IF(ISERROR(INDEX(Table45[[#All],[Youth literacy rate (15-24)]],MATCH(MAX(IF(Table45[[#All],[Country]]=B4424,Table45[[#All],[Year]],0)),IF(Table45[[#All],[Country]]=B4424,Table45[[#All],[Year]],"")))),"",INDEX(Table45[[#All],[Youth literacy rate (15-24)]],MATCH(MAX(IF(Table45[[#All],[Country]]=B4424,Table45[[#All],[Year]],0)),IF(Table45[[#All],[Country]]=B4424,Table45[[#All],[Year]],"")))*100)</f>
        <v>79.648960000000002</v>
      </c>
      <c r="M4424" s="4">
        <f t="shared" si="143"/>
        <v>75.790390000000002</v>
      </c>
    </row>
    <row r="4425" spans="1:13" ht="20.399999999999999" x14ac:dyDescent="0.25">
      <c r="A4425" s="2" t="s">
        <v>214</v>
      </c>
      <c r="B4425" s="2" t="s">
        <v>158</v>
      </c>
      <c r="C4425" s="3">
        <v>99.737889999999993</v>
      </c>
      <c r="D4425" s="3">
        <v>99.884039999999999</v>
      </c>
      <c r="E4425" s="3">
        <v>99.847849999999994</v>
      </c>
      <c r="F4425" s="3">
        <v>99.885630000000006</v>
      </c>
      <c r="G4425" s="3">
        <v>99.89716</v>
      </c>
      <c r="H4425" s="3">
        <v>99.909450000000007</v>
      </c>
      <c r="I4425" s="3"/>
      <c r="J4425" s="3">
        <f t="shared" si="142"/>
        <v>99.909450000000007</v>
      </c>
      <c r="K4425" s="3"/>
      <c r="L4425" s="3" t="str">
        <f t="array" ref="L4425">IF(ISERROR(INDEX(Table45[[#All],[Youth literacy rate (15-24)]],MATCH(MAX(IF(Table45[[#All],[Country]]=B4425,Table45[[#All],[Year]],0)),IF(Table45[[#All],[Country]]=B4425,Table45[[#All],[Year]],"")))),"",INDEX(Table45[[#All],[Youth literacy rate (15-24)]],MATCH(MAX(IF(Table45[[#All],[Country]]=B4425,Table45[[#All],[Year]],0)),IF(Table45[[#All],[Country]]=B4425,Table45[[#All],[Year]],"")))*100)</f>
        <v/>
      </c>
      <c r="M4425" s="3">
        <f t="shared" si="143"/>
        <v>99.909450000000007</v>
      </c>
    </row>
    <row r="4426" spans="1:13" ht="20.399999999999999" x14ac:dyDescent="0.25">
      <c r="A4426" s="2" t="s">
        <v>214</v>
      </c>
      <c r="B4426" s="2" t="s">
        <v>159</v>
      </c>
      <c r="C4426" s="4"/>
      <c r="D4426" s="4"/>
      <c r="E4426" s="4"/>
      <c r="F4426" s="4"/>
      <c r="G4426" s="4"/>
      <c r="H4426" s="4"/>
      <c r="I4426" s="4"/>
      <c r="J4426" s="4" t="str">
        <f t="shared" si="142"/>
        <v/>
      </c>
      <c r="K4426" s="4"/>
      <c r="L4426" s="4" t="str">
        <f t="array" ref="L4426">IF(ISBLANK(INDEX(Table45[[#All],[Youth literacy rate (15-24)]],MATCH(MAX(IF(Table45[[#All],[Country]]=B4426,Table45[[#All],[Year]],0)),IF(Table45[[#All],[Country]]=B4426,Table45[[#All],[Year]],"")))),"",INDEX(Table45[[#All],[Youth literacy rate (15-24)]],MATCH(MAX(IF(Table45[[#All],[Country]]=B4426,Table45[[#All],[Year]],0)),IF(Table45[[#All],[Country]]=B4426,Table45[[#All],[Year]],"")))*100)</f>
        <v/>
      </c>
      <c r="M4426" s="4" t="str">
        <f t="shared" si="143"/>
        <v/>
      </c>
    </row>
    <row r="4427" spans="1:13" ht="20.399999999999999" x14ac:dyDescent="0.25">
      <c r="A4427" s="2" t="s">
        <v>214</v>
      </c>
      <c r="B4427" s="2" t="s">
        <v>160</v>
      </c>
      <c r="C4427" s="3"/>
      <c r="D4427" s="3"/>
      <c r="E4427" s="3"/>
      <c r="F4427" s="3"/>
      <c r="G4427" s="3">
        <v>99.81183</v>
      </c>
      <c r="H4427" s="3">
        <v>99.814120000000003</v>
      </c>
      <c r="I4427" s="3"/>
      <c r="J4427" s="3">
        <f t="shared" si="142"/>
        <v>99.814120000000003</v>
      </c>
      <c r="K4427" s="3"/>
      <c r="L4427" s="3" t="str">
        <f t="array" ref="L4427">IF(ISBLANK(INDEX(Table45[[#All],[Youth literacy rate (15-24)]],MATCH(MAX(IF(Table45[[#All],[Country]]=B4427,Table45[[#All],[Year]],0)),IF(Table45[[#All],[Country]]=B4427,Table45[[#All],[Year]],"")))),"",INDEX(Table45[[#All],[Youth literacy rate (15-24)]],MATCH(MAX(IF(Table45[[#All],[Country]]=B4427,Table45[[#All],[Year]],0)),IF(Table45[[#All],[Country]]=B4427,Table45[[#All],[Year]],"")))*100)</f>
        <v/>
      </c>
      <c r="M4427" s="3">
        <f t="shared" si="143"/>
        <v>99.814120000000003</v>
      </c>
    </row>
    <row r="4428" spans="1:13" ht="20.399999999999999" x14ac:dyDescent="0.25">
      <c r="A4428" s="2" t="s">
        <v>214</v>
      </c>
      <c r="B4428" s="2" t="s">
        <v>161</v>
      </c>
      <c r="C4428" s="4"/>
      <c r="D4428" s="4"/>
      <c r="E4428" s="4"/>
      <c r="F4428" s="4"/>
      <c r="G4428" s="4"/>
      <c r="H4428" s="4"/>
      <c r="I4428" s="4"/>
      <c r="J4428" s="4" t="str">
        <f t="shared" si="142"/>
        <v/>
      </c>
      <c r="K4428" s="4"/>
      <c r="L4428" s="4" t="str">
        <f t="array" ref="L4428">IF(ISERROR(INDEX(Table45[[#All],[Youth literacy rate (15-24)]],MATCH(MAX(IF(Table45[[#All],[Country]]=B4428,Table45[[#All],[Year]],0)),IF(Table45[[#All],[Country]]=B4428,Table45[[#All],[Year]],"")))),"",INDEX(Table45[[#All],[Youth literacy rate (15-24)]],MATCH(MAX(IF(Table45[[#All],[Country]]=B4428,Table45[[#All],[Year]],0)),IF(Table45[[#All],[Country]]=B4428,Table45[[#All],[Year]],"")))*100)</f>
        <v/>
      </c>
      <c r="M4428" s="4" t="str">
        <f t="shared" si="143"/>
        <v/>
      </c>
    </row>
    <row r="4429" spans="1:13" ht="20.399999999999999" x14ac:dyDescent="0.25">
      <c r="A4429" s="2" t="s">
        <v>214</v>
      </c>
      <c r="B4429" s="2" t="s">
        <v>162</v>
      </c>
      <c r="C4429" s="3"/>
      <c r="D4429" s="3"/>
      <c r="E4429" s="3"/>
      <c r="F4429" s="3"/>
      <c r="G4429" s="3"/>
      <c r="H4429" s="3"/>
      <c r="I4429" s="3"/>
      <c r="J4429" s="3" t="str">
        <f t="shared" si="142"/>
        <v/>
      </c>
      <c r="K4429" s="3"/>
      <c r="L4429" s="3" t="str">
        <f t="array" ref="L4429">IF(ISERROR(INDEX(Table45[[#All],[Youth literacy rate (15-24)]],MATCH(MAX(IF(Table45[[#All],[Country]]=B4429,Table45[[#All],[Year]],0)),IF(Table45[[#All],[Country]]=B4429,Table45[[#All],[Year]],"")))),"",INDEX(Table45[[#All],[Youth literacy rate (15-24)]],MATCH(MAX(IF(Table45[[#All],[Country]]=B4429,Table45[[#All],[Year]],0)),IF(Table45[[#All],[Country]]=B4429,Table45[[#All],[Year]],"")))*100)</f>
        <v/>
      </c>
      <c r="M4429" s="3" t="str">
        <f t="shared" si="143"/>
        <v/>
      </c>
    </row>
    <row r="4430" spans="1:13" ht="20.399999999999999" x14ac:dyDescent="0.25">
      <c r="A4430" s="2" t="s">
        <v>214</v>
      </c>
      <c r="B4430" s="2" t="s">
        <v>163</v>
      </c>
      <c r="C4430" s="4">
        <v>98.388720000000006</v>
      </c>
      <c r="D4430" s="4">
        <v>98.430639999999997</v>
      </c>
      <c r="E4430" s="4">
        <v>98.496549999999999</v>
      </c>
      <c r="F4430" s="4"/>
      <c r="G4430" s="4">
        <v>98.681719999999999</v>
      </c>
      <c r="H4430" s="4">
        <v>98.695449999999994</v>
      </c>
      <c r="I4430" s="4"/>
      <c r="J4430" s="4">
        <f t="shared" si="142"/>
        <v>98.695449999999994</v>
      </c>
      <c r="K4430" s="4"/>
      <c r="L4430" s="4" t="str">
        <f t="array" ref="L4430">IF(ISBLANK(INDEX(Table45[[#All],[Youth literacy rate (15-24)]],MATCH(MAX(IF(Table45[[#All],[Country]]=B4430,Table45[[#All],[Year]],0)),IF(Table45[[#All],[Country]]=B4430,Table45[[#All],[Year]],"")))),"",INDEX(Table45[[#All],[Youth literacy rate (15-24)]],MATCH(MAX(IF(Table45[[#All],[Country]]=B4430,Table45[[#All],[Year]],0)),IF(Table45[[#All],[Country]]=B4430,Table45[[#All],[Year]],"")))*100)</f>
        <v/>
      </c>
      <c r="M4430" s="4">
        <f t="shared" si="143"/>
        <v>98.695449999999994</v>
      </c>
    </row>
    <row r="4431" spans="1:13" ht="20.399999999999999" x14ac:dyDescent="0.25">
      <c r="A4431" s="2" t="s">
        <v>214</v>
      </c>
      <c r="B4431" s="2" t="s">
        <v>164</v>
      </c>
      <c r="C4431" s="3"/>
      <c r="D4431" s="3"/>
      <c r="E4431" s="3"/>
      <c r="F4431" s="3"/>
      <c r="G4431" s="3"/>
      <c r="H4431" s="3">
        <v>46.897889999999997</v>
      </c>
      <c r="I4431" s="3"/>
      <c r="J4431" s="3">
        <f t="shared" si="142"/>
        <v>46.897889999999997</v>
      </c>
      <c r="K4431" s="3"/>
      <c r="L4431" s="3" t="str">
        <f t="array" ref="L4431">IF(ISBLANK(INDEX(Table45[[#All],[Youth literacy rate (15-24)]],MATCH(MAX(IF(Table45[[#All],[Country]]=B4431,Table45[[#All],[Year]],0)),IF(Table45[[#All],[Country]]=B4431,Table45[[#All],[Year]],"")))),"",INDEX(Table45[[#All],[Youth literacy rate (15-24)]],MATCH(MAX(IF(Table45[[#All],[Country]]=B4431,Table45[[#All],[Year]],0)),IF(Table45[[#All],[Country]]=B4431,Table45[[#All],[Year]],"")))*100)</f>
        <v/>
      </c>
      <c r="M4431" s="3">
        <f t="shared" si="143"/>
        <v>46.897889999999997</v>
      </c>
    </row>
    <row r="4432" spans="1:13" ht="20.399999999999999" x14ac:dyDescent="0.25">
      <c r="A4432" s="2" t="s">
        <v>214</v>
      </c>
      <c r="B4432" s="2" t="s">
        <v>165</v>
      </c>
      <c r="C4432" s="4">
        <v>99.506770000000003</v>
      </c>
      <c r="D4432" s="4">
        <v>99.654650000000004</v>
      </c>
      <c r="E4432" s="4">
        <v>99.641050000000007</v>
      </c>
      <c r="F4432" s="4">
        <v>99.694630000000004</v>
      </c>
      <c r="G4432" s="4">
        <v>99.752459999999999</v>
      </c>
      <c r="H4432" s="4">
        <v>99.783050000000003</v>
      </c>
      <c r="I4432" s="4"/>
      <c r="J4432" s="4">
        <f t="shared" ref="J4432:J4495" si="144">IFERROR(LOOKUP(2,1/(C4432:I4432&lt;&gt;""),C4432:I4432),"")</f>
        <v>99.783050000000003</v>
      </c>
      <c r="K4432" s="4"/>
      <c r="L4432" s="4" t="str">
        <f t="array" ref="L4432">IF(ISBLANK(INDEX(Table45[[#All],[Youth literacy rate (15-24)]],MATCH(MAX(IF(Table45[[#All],[Country]]=B4432,Table45[[#All],[Year]],0)),IF(Table45[[#All],[Country]]=B4432,Table45[[#All],[Year]],"")))),"",INDEX(Table45[[#All],[Youth literacy rate (15-24)]],MATCH(MAX(IF(Table45[[#All],[Country]]=B4432,Table45[[#All],[Year]],0)),IF(Table45[[#All],[Country]]=B4432,Table45[[#All],[Year]],"")))*100)</f>
        <v/>
      </c>
      <c r="M4432" s="4">
        <f t="shared" ref="M4432:M4495" si="145">IF(ISNUMBER(J4432),J4432,IF(ISNUMBER(K4432),K4432,IF(ISBLANK(L4432),"",L4432)))</f>
        <v>99.783050000000003</v>
      </c>
    </row>
    <row r="4433" spans="1:13" ht="20.399999999999999" x14ac:dyDescent="0.25">
      <c r="A4433" s="2" t="s">
        <v>214</v>
      </c>
      <c r="B4433" s="2" t="s">
        <v>166</v>
      </c>
      <c r="C4433" s="3">
        <v>97.686539999999994</v>
      </c>
      <c r="D4433" s="3"/>
      <c r="E4433" s="3"/>
      <c r="F4433" s="3"/>
      <c r="G4433" s="3"/>
      <c r="H4433" s="3">
        <v>98.365920000000003</v>
      </c>
      <c r="I4433" s="3"/>
      <c r="J4433" s="3">
        <f t="shared" si="144"/>
        <v>98.365920000000003</v>
      </c>
      <c r="K4433" s="3"/>
      <c r="L4433" s="3" t="str">
        <f t="array" ref="L4433">IF(ISERROR(INDEX(Table45[[#All],[Youth literacy rate (15-24)]],MATCH(MAX(IF(Table45[[#All],[Country]]=B4433,Table45[[#All],[Year]],0)),IF(Table45[[#All],[Country]]=B4433,Table45[[#All],[Year]],"")))),"",INDEX(Table45[[#All],[Youth literacy rate (15-24)]],MATCH(MAX(IF(Table45[[#All],[Country]]=B4433,Table45[[#All],[Year]],0)),IF(Table45[[#All],[Country]]=B4433,Table45[[#All],[Year]],"")))*100)</f>
        <v/>
      </c>
      <c r="M4433" s="3">
        <f t="shared" si="145"/>
        <v>98.365920000000003</v>
      </c>
    </row>
    <row r="4434" spans="1:13" ht="20.399999999999999" x14ac:dyDescent="0.25">
      <c r="A4434" s="2" t="s">
        <v>214</v>
      </c>
      <c r="B4434" s="2" t="s">
        <v>167</v>
      </c>
      <c r="C4434" s="4"/>
      <c r="D4434" s="4"/>
      <c r="E4434" s="4"/>
      <c r="F4434" s="4"/>
      <c r="G4434" s="4"/>
      <c r="H4434" s="4">
        <v>71.315960000000004</v>
      </c>
      <c r="I4434" s="4"/>
      <c r="J4434" s="4">
        <f t="shared" si="144"/>
        <v>71.315960000000004</v>
      </c>
      <c r="K4434" s="4"/>
      <c r="L4434" s="4" t="str">
        <f t="array" ref="L4434">IF(ISBLANK(INDEX(Table45[[#All],[Youth literacy rate (15-24)]],MATCH(MAX(IF(Table45[[#All],[Country]]=B4434,Table45[[#All],[Year]],0)),IF(Table45[[#All],[Country]]=B4434,Table45[[#All],[Year]],"")))),"",INDEX(Table45[[#All],[Youth literacy rate (15-24)]],MATCH(MAX(IF(Table45[[#All],[Country]]=B4434,Table45[[#All],[Year]],0)),IF(Table45[[#All],[Country]]=B4434,Table45[[#All],[Year]],"")))*100)</f>
        <v/>
      </c>
      <c r="M4434" s="4">
        <f t="shared" si="145"/>
        <v>71.315960000000004</v>
      </c>
    </row>
    <row r="4435" spans="1:13" ht="20.399999999999999" x14ac:dyDescent="0.25">
      <c r="A4435" s="2" t="s">
        <v>214</v>
      </c>
      <c r="B4435" s="2" t="s">
        <v>168</v>
      </c>
      <c r="C4435" s="3">
        <v>97.972729999999999</v>
      </c>
      <c r="D4435" s="3"/>
      <c r="E4435" s="3"/>
      <c r="F4435" s="3"/>
      <c r="G4435" s="3"/>
      <c r="H4435" s="3">
        <v>98.416359999999997</v>
      </c>
      <c r="I4435" s="3"/>
      <c r="J4435" s="3">
        <f t="shared" si="144"/>
        <v>98.416359999999997</v>
      </c>
      <c r="K4435" s="3"/>
      <c r="L4435" s="3" t="str">
        <f t="array" ref="L4435">IF(ISBLANK(INDEX(Table45[[#All],[Youth literacy rate (15-24)]],MATCH(MAX(IF(Table45[[#All],[Country]]=B4435,Table45[[#All],[Year]],0)),IF(Table45[[#All],[Country]]=B4435,Table45[[#All],[Year]],"")))),"",INDEX(Table45[[#All],[Youth literacy rate (15-24)]],MATCH(MAX(IF(Table45[[#All],[Country]]=B4435,Table45[[#All],[Year]],0)),IF(Table45[[#All],[Country]]=B4435,Table45[[#All],[Year]],"")))*100)</f>
        <v/>
      </c>
      <c r="M4435" s="3">
        <f t="shared" si="145"/>
        <v>98.416359999999997</v>
      </c>
    </row>
    <row r="4436" spans="1:13" ht="20.399999999999999" x14ac:dyDescent="0.25">
      <c r="A4436" s="2" t="s">
        <v>214</v>
      </c>
      <c r="B4436" s="2" t="s">
        <v>169</v>
      </c>
      <c r="C4436" s="4">
        <v>92.187420000000003</v>
      </c>
      <c r="D4436" s="4"/>
      <c r="E4436" s="4"/>
      <c r="F4436" s="4"/>
      <c r="G4436" s="4"/>
      <c r="H4436" s="4">
        <v>93.531279999999995</v>
      </c>
      <c r="I4436" s="4"/>
      <c r="J4436" s="4">
        <f t="shared" si="144"/>
        <v>93.531279999999995</v>
      </c>
      <c r="K4436" s="4"/>
      <c r="L4436" s="4" t="str">
        <f t="array" ref="L4436">IF(ISBLANK(INDEX(Table45[[#All],[Youth literacy rate (15-24)]],MATCH(MAX(IF(Table45[[#All],[Country]]=B4436,Table45[[#All],[Year]],0)),IF(Table45[[#All],[Country]]=B4436,Table45[[#All],[Year]],"")))),"",INDEX(Table45[[#All],[Youth literacy rate (15-24)]],MATCH(MAX(IF(Table45[[#All],[Country]]=B4436,Table45[[#All],[Year]],0)),IF(Table45[[#All],[Country]]=B4436,Table45[[#All],[Year]],"")))*100)</f>
        <v/>
      </c>
      <c r="M4436" s="4">
        <f t="shared" si="145"/>
        <v>93.531279999999995</v>
      </c>
    </row>
    <row r="4437" spans="1:13" ht="20.399999999999999" x14ac:dyDescent="0.25">
      <c r="A4437" s="2" t="s">
        <v>214</v>
      </c>
      <c r="B4437" s="2" t="s">
        <v>170</v>
      </c>
      <c r="C4437" s="3"/>
      <c r="D4437" s="3"/>
      <c r="E4437" s="3"/>
      <c r="F4437" s="3"/>
      <c r="G4437" s="3"/>
      <c r="H4437" s="3"/>
      <c r="I4437" s="3"/>
      <c r="J4437" s="3" t="str">
        <f t="shared" si="144"/>
        <v/>
      </c>
      <c r="K4437" s="3"/>
      <c r="L4437" s="3" t="str">
        <f t="array" ref="L4437">IF(ISBLANK(INDEX(Table45[[#All],[Youth literacy rate (15-24)]],MATCH(MAX(IF(Table45[[#All],[Country]]=B4437,Table45[[#All],[Year]],0)),IF(Table45[[#All],[Country]]=B4437,Table45[[#All],[Year]],"")))),"",INDEX(Table45[[#All],[Youth literacy rate (15-24)]],MATCH(MAX(IF(Table45[[#All],[Country]]=B4437,Table45[[#All],[Year]],0)),IF(Table45[[#All],[Country]]=B4437,Table45[[#All],[Year]],"")))*100)</f>
        <v/>
      </c>
      <c r="M4437" s="3" t="str">
        <f t="shared" si="145"/>
        <v/>
      </c>
    </row>
    <row r="4438" spans="1:13" ht="20.399999999999999" x14ac:dyDescent="0.25">
      <c r="A4438" s="2" t="s">
        <v>214</v>
      </c>
      <c r="B4438" s="2" t="s">
        <v>171</v>
      </c>
      <c r="C4438" s="4"/>
      <c r="D4438" s="4"/>
      <c r="E4438" s="4"/>
      <c r="F4438" s="4"/>
      <c r="G4438" s="4"/>
      <c r="H4438" s="4"/>
      <c r="I4438" s="4"/>
      <c r="J4438" s="4" t="str">
        <f t="shared" si="144"/>
        <v/>
      </c>
      <c r="K4438" s="4"/>
      <c r="L4438" s="4" t="str">
        <f t="array" ref="L4438">IF(ISBLANK(INDEX(Table45[[#All],[Youth literacy rate (15-24)]],MATCH(MAX(IF(Table45[[#All],[Country]]=B4438,Table45[[#All],[Year]],0)),IF(Table45[[#All],[Country]]=B4438,Table45[[#All],[Year]],"")))),"",INDEX(Table45[[#All],[Youth literacy rate (15-24)]],MATCH(MAX(IF(Table45[[#All],[Country]]=B4438,Table45[[#All],[Year]],0)),IF(Table45[[#All],[Country]]=B4438,Table45[[#All],[Year]],"")))*100)</f>
        <v/>
      </c>
      <c r="M4438" s="4" t="str">
        <f t="shared" si="145"/>
        <v/>
      </c>
    </row>
    <row r="4439" spans="1:13" ht="20.399999999999999" x14ac:dyDescent="0.25">
      <c r="A4439" s="2" t="s">
        <v>214</v>
      </c>
      <c r="B4439" s="2" t="s">
        <v>172</v>
      </c>
      <c r="C4439" s="3"/>
      <c r="D4439" s="3"/>
      <c r="E4439" s="3"/>
      <c r="F4439" s="3"/>
      <c r="G4439" s="3">
        <v>96.960499999999996</v>
      </c>
      <c r="H4439" s="3">
        <v>97.143199999999993</v>
      </c>
      <c r="I4439" s="3"/>
      <c r="J4439" s="3">
        <f t="shared" si="144"/>
        <v>97.143199999999993</v>
      </c>
      <c r="K4439" s="3"/>
      <c r="L4439" s="3" t="str">
        <f t="array" ref="L4439">IF(ISERROR(INDEX(Table45[[#All],[Youth literacy rate (15-24)]],MATCH(MAX(IF(Table45[[#All],[Country]]=B4439,Table45[[#All],[Year]],0)),IF(Table45[[#All],[Country]]=B4439,Table45[[#All],[Year]],"")))),"",INDEX(Table45[[#All],[Youth literacy rate (15-24)]],MATCH(MAX(IF(Table45[[#All],[Country]]=B4439,Table45[[#All],[Year]],0)),IF(Table45[[#All],[Country]]=B4439,Table45[[#All],[Year]],"")))*100)</f>
        <v/>
      </c>
      <c r="M4439" s="3">
        <f t="shared" si="145"/>
        <v>97.143199999999993</v>
      </c>
    </row>
    <row r="4440" spans="1:13" ht="20.399999999999999" x14ac:dyDescent="0.25">
      <c r="A4440" s="2" t="s">
        <v>214</v>
      </c>
      <c r="B4440" s="2" t="s">
        <v>173</v>
      </c>
      <c r="C4440" s="4"/>
      <c r="D4440" s="4"/>
      <c r="E4440" s="4"/>
      <c r="F4440" s="4"/>
      <c r="G4440" s="4">
        <v>99.860349999999997</v>
      </c>
      <c r="H4440" s="4">
        <v>99.861440000000002</v>
      </c>
      <c r="I4440" s="4"/>
      <c r="J4440" s="4">
        <f t="shared" si="144"/>
        <v>99.861440000000002</v>
      </c>
      <c r="K4440" s="4"/>
      <c r="L4440" s="4" t="str">
        <f t="array" ref="L4440">IF(ISBLANK(INDEX(Table45[[#All],[Youth literacy rate (15-24)]],MATCH(MAX(IF(Table45[[#All],[Country]]=B4440,Table45[[#All],[Year]],0)),IF(Table45[[#All],[Country]]=B4440,Table45[[#All],[Year]],"")))),"",INDEX(Table45[[#All],[Youth literacy rate (15-24)]],MATCH(MAX(IF(Table45[[#All],[Country]]=B4440,Table45[[#All],[Year]],0)),IF(Table45[[#All],[Country]]=B4440,Table45[[#All],[Year]],"")))*100)</f>
        <v/>
      </c>
      <c r="M4440" s="4">
        <f t="shared" si="145"/>
        <v>99.861440000000002</v>
      </c>
    </row>
    <row r="4441" spans="1:13" ht="20.399999999999999" x14ac:dyDescent="0.25">
      <c r="A4441" s="2" t="s">
        <v>214</v>
      </c>
      <c r="B4441" s="2" t="s">
        <v>174</v>
      </c>
      <c r="C4441" s="3">
        <v>96.64255</v>
      </c>
      <c r="D4441" s="3"/>
      <c r="E4441" s="3"/>
      <c r="F4441" s="3">
        <v>97.97784</v>
      </c>
      <c r="G4441" s="3"/>
      <c r="H4441" s="3">
        <v>98.332239999999999</v>
      </c>
      <c r="I4441" s="3"/>
      <c r="J4441" s="3">
        <f t="shared" si="144"/>
        <v>98.332239999999999</v>
      </c>
      <c r="K4441" s="3"/>
      <c r="L4441" s="3" t="str">
        <f t="array" ref="L4441">IF(ISERROR(INDEX(Table45[[#All],[Youth literacy rate (15-24)]],MATCH(MAX(IF(Table45[[#All],[Country]]=B4441,Table45[[#All],[Year]],0)),IF(Table45[[#All],[Country]]=B4441,Table45[[#All],[Year]],"")))),"",INDEX(Table45[[#All],[Youth literacy rate (15-24)]],MATCH(MAX(IF(Table45[[#All],[Country]]=B4441,Table45[[#All],[Year]],0)),IF(Table45[[#All],[Country]]=B4441,Table45[[#All],[Year]],"")))*100)</f>
        <v/>
      </c>
      <c r="M4441" s="3">
        <f t="shared" si="145"/>
        <v>98.332239999999999</v>
      </c>
    </row>
    <row r="4442" spans="1:13" ht="30.6" x14ac:dyDescent="0.25">
      <c r="A4442" s="2" t="s">
        <v>205</v>
      </c>
      <c r="B4442" s="2" t="s">
        <v>187</v>
      </c>
      <c r="C4442" s="4">
        <v>7.2717299999999998</v>
      </c>
      <c r="D4442" s="4">
        <v>10.093999999999999</v>
      </c>
      <c r="E4442" s="4">
        <v>10.06757</v>
      </c>
      <c r="F4442" s="4">
        <v>5.4234900000000001</v>
      </c>
      <c r="G4442" s="4"/>
      <c r="H4442" s="4"/>
      <c r="I4442" s="4"/>
      <c r="J4442" s="4">
        <f t="shared" si="144"/>
        <v>5.4234900000000001</v>
      </c>
      <c r="K4442" s="4"/>
      <c r="L4442" s="4" t="str">
        <f t="array" ref="L4442">(IF(ISBLANK(INDEX(Table34[Out-of-school youth (%) - upper secondary],MATCH(MAX(IF(Table34[Country]=B4442,Table34[Year],0)),IF(Table34[Country]=B4442,Table34[Year],"")))),"",INDEX(Table34[Out-of-school youth (%) - upper secondary],MATCH(MAX(IF(Table34[Country]=B4442,Table34[Year],0)),IF(Table34[Country]=B4442,Table34[Year],"")))*100))</f>
        <v/>
      </c>
      <c r="M4442" s="4">
        <f t="shared" si="145"/>
        <v>5.4234900000000001</v>
      </c>
    </row>
    <row r="4443" spans="1:13" ht="20.399999999999999" x14ac:dyDescent="0.25">
      <c r="A4443" s="2" t="s">
        <v>214</v>
      </c>
      <c r="B4443" s="2" t="s">
        <v>176</v>
      </c>
      <c r="C4443" s="3">
        <v>80.489760000000004</v>
      </c>
      <c r="D4443" s="3"/>
      <c r="E4443" s="3"/>
      <c r="F4443" s="3"/>
      <c r="G4443" s="3"/>
      <c r="H4443" s="3">
        <v>81.792119999999997</v>
      </c>
      <c r="I4443" s="3"/>
      <c r="J4443" s="3">
        <f t="shared" si="144"/>
        <v>81.792119999999997</v>
      </c>
      <c r="K4443" s="3"/>
      <c r="L4443" s="3" t="str">
        <f t="array" ref="L4443">IF(ISERROR(INDEX(Table45[[#All],[Youth literacy rate (15-24)]],MATCH(MAX(IF(Table45[[#All],[Country]]=B4443,Table45[[#All],[Year]],0)),IF(Table45[[#All],[Country]]=B4443,Table45[[#All],[Year]],"")))),"",INDEX(Table45[[#All],[Youth literacy rate (15-24)]],MATCH(MAX(IF(Table45[[#All],[Country]]=B4443,Table45[[#All],[Year]],0)),IF(Table45[[#All],[Country]]=B4443,Table45[[#All],[Year]],"")))*100)</f>
        <v/>
      </c>
      <c r="M4443" s="3">
        <f t="shared" si="145"/>
        <v>81.792119999999997</v>
      </c>
    </row>
    <row r="4444" spans="1:13" ht="20.399999999999999" x14ac:dyDescent="0.25">
      <c r="A4444" s="2" t="s">
        <v>214</v>
      </c>
      <c r="B4444" s="2" t="s">
        <v>177</v>
      </c>
      <c r="C4444" s="4"/>
      <c r="D4444" s="4">
        <v>86.916679999999999</v>
      </c>
      <c r="E4444" s="4"/>
      <c r="F4444" s="4"/>
      <c r="G4444" s="4"/>
      <c r="H4444" s="4">
        <v>88.894750000000002</v>
      </c>
      <c r="I4444" s="4"/>
      <c r="J4444" s="4">
        <f t="shared" si="144"/>
        <v>88.894750000000002</v>
      </c>
      <c r="K4444" s="4"/>
      <c r="L4444" s="4">
        <f t="array" ref="L4444">IF(ISERROR(INDEX(Table45[[#All],[Youth literacy rate (15-24)]],MATCH(MAX(IF(Table45[[#All],[Country]]=B4444,Table45[[#All],[Year]],0)),IF(Table45[[#All],[Country]]=B4444,Table45[[#All],[Year]],"")))),"",INDEX(Table45[[#All],[Youth literacy rate (15-24)]],MATCH(MAX(IF(Table45[[#All],[Country]]=B4444,Table45[[#All],[Year]],0)),IF(Table45[[#All],[Country]]=B4444,Table45[[#All],[Year]],"")))*100)</f>
        <v>88.59029000000001</v>
      </c>
      <c r="M4444" s="4">
        <f t="shared" si="145"/>
        <v>88.894750000000002</v>
      </c>
    </row>
    <row r="4445" spans="1:13" ht="20.399999999999999" x14ac:dyDescent="0.25">
      <c r="A4445" s="2" t="s">
        <v>214</v>
      </c>
      <c r="B4445" s="2" t="s">
        <v>178</v>
      </c>
      <c r="C4445" s="3"/>
      <c r="D4445" s="3">
        <v>99.366569999999996</v>
      </c>
      <c r="E4445" s="3"/>
      <c r="F4445" s="3"/>
      <c r="G4445" s="3"/>
      <c r="H4445" s="3">
        <v>99.354939999999999</v>
      </c>
      <c r="I4445" s="3"/>
      <c r="J4445" s="3">
        <f t="shared" si="144"/>
        <v>99.354939999999999</v>
      </c>
      <c r="K4445" s="3"/>
      <c r="L4445" s="3" t="str">
        <f t="array" ref="L4445">IF(ISERROR(INDEX(Table45[[#All],[Youth literacy rate (15-24)]],MATCH(MAX(IF(Table45[[#All],[Country]]=B4445,Table45[[#All],[Year]],0)),IF(Table45[[#All],[Country]]=B4445,Table45[[#All],[Year]],"")))),"",INDEX(Table45[[#All],[Youth literacy rate (15-24)]],MATCH(MAX(IF(Table45[[#All],[Country]]=B4445,Table45[[#All],[Year]],0)),IF(Table45[[#All],[Country]]=B4445,Table45[[#All],[Year]],"")))*100)</f>
        <v/>
      </c>
      <c r="M4445" s="3">
        <f t="shared" si="145"/>
        <v>99.354939999999999</v>
      </c>
    </row>
    <row r="4446" spans="1:13" ht="20.399999999999999" x14ac:dyDescent="0.25">
      <c r="A4446" s="2" t="s">
        <v>214</v>
      </c>
      <c r="B4446" s="2" t="s">
        <v>179</v>
      </c>
      <c r="C4446" s="4"/>
      <c r="D4446" s="4"/>
      <c r="E4446" s="4"/>
      <c r="F4446" s="4"/>
      <c r="G4446" s="4">
        <v>99.591189999999997</v>
      </c>
      <c r="H4446" s="4">
        <v>99.60127</v>
      </c>
      <c r="I4446" s="4"/>
      <c r="J4446" s="4">
        <f t="shared" si="144"/>
        <v>99.60127</v>
      </c>
      <c r="K4446" s="4"/>
      <c r="L4446" s="4" t="str">
        <f t="array" ref="L4446">IF(ISERROR(INDEX(Table45[[#All],[Youth literacy rate (15-24)]],MATCH(MAX(IF(Table45[[#All],[Country]]=B4446,Table45[[#All],[Year]],0)),IF(Table45[[#All],[Country]]=B4446,Table45[[#All],[Year]],"")))),"",INDEX(Table45[[#All],[Youth literacy rate (15-24)]],MATCH(MAX(IF(Table45[[#All],[Country]]=B4446,Table45[[#All],[Year]],0)),IF(Table45[[#All],[Country]]=B4446,Table45[[#All],[Year]],"")))*100)</f>
        <v/>
      </c>
      <c r="M4446" s="4">
        <f t="shared" si="145"/>
        <v>99.60127</v>
      </c>
    </row>
    <row r="4447" spans="1:13" ht="20.399999999999999" x14ac:dyDescent="0.25">
      <c r="A4447" s="2" t="s">
        <v>214</v>
      </c>
      <c r="B4447" s="2" t="s">
        <v>180</v>
      </c>
      <c r="C4447" s="3">
        <v>98.210849999999994</v>
      </c>
      <c r="D4447" s="3">
        <v>98.236329999999995</v>
      </c>
      <c r="E4447" s="3">
        <v>97.970619999999997</v>
      </c>
      <c r="F4447" s="3"/>
      <c r="G4447" s="3"/>
      <c r="H4447" s="3">
        <v>98.096429999999998</v>
      </c>
      <c r="I4447" s="3"/>
      <c r="J4447" s="3">
        <f t="shared" si="144"/>
        <v>98.096429999999998</v>
      </c>
      <c r="K4447" s="3"/>
      <c r="L4447" s="3" t="str">
        <f t="array" ref="L4447">IF(ISBLANK(INDEX(Table45[[#All],[Youth literacy rate (15-24)]],MATCH(MAX(IF(Table45[[#All],[Country]]=B4447,Table45[[#All],[Year]],0)),IF(Table45[[#All],[Country]]=B4447,Table45[[#All],[Year]],"")))),"",INDEX(Table45[[#All],[Youth literacy rate (15-24)]],MATCH(MAX(IF(Table45[[#All],[Country]]=B4447,Table45[[#All],[Year]],0)),IF(Table45[[#All],[Country]]=B4447,Table45[[#All],[Year]],"")))*100)</f>
        <v/>
      </c>
      <c r="M4447" s="3">
        <f t="shared" si="145"/>
        <v>98.096429999999998</v>
      </c>
    </row>
    <row r="4448" spans="1:13" ht="20.399999999999999" x14ac:dyDescent="0.25">
      <c r="A4448" s="2" t="s">
        <v>214</v>
      </c>
      <c r="B4448" s="2" t="s">
        <v>181</v>
      </c>
      <c r="C4448" s="4">
        <v>99.214160000000007</v>
      </c>
      <c r="D4448" s="4">
        <v>99.446700000000007</v>
      </c>
      <c r="E4448" s="4">
        <v>99.590500000000006</v>
      </c>
      <c r="F4448" s="4">
        <v>99.689139999999995</v>
      </c>
      <c r="G4448" s="4">
        <v>99.746979999999994</v>
      </c>
      <c r="H4448" s="4">
        <v>99.798630000000003</v>
      </c>
      <c r="I4448" s="4"/>
      <c r="J4448" s="4">
        <f t="shared" si="144"/>
        <v>99.798630000000003</v>
      </c>
      <c r="K4448" s="4"/>
      <c r="L4448" s="4" t="str">
        <f t="array" ref="L4448">IF(ISERROR(INDEX(Table45[[#All],[Youth literacy rate (15-24)]],MATCH(MAX(IF(Table45[[#All],[Country]]=B4448,Table45[[#All],[Year]],0)),IF(Table45[[#All],[Country]]=B4448,Table45[[#All],[Year]],"")))),"",INDEX(Table45[[#All],[Youth literacy rate (15-24)]],MATCH(MAX(IF(Table45[[#All],[Country]]=B4448,Table45[[#All],[Year]],0)),IF(Table45[[#All],[Country]]=B4448,Table45[[#All],[Year]],"")))*100)</f>
        <v/>
      </c>
      <c r="M4448" s="4">
        <f t="shared" si="145"/>
        <v>99.798630000000003</v>
      </c>
    </row>
    <row r="4449" spans="1:13" ht="20.399999999999999" x14ac:dyDescent="0.25">
      <c r="A4449" s="2" t="s">
        <v>214</v>
      </c>
      <c r="B4449" s="2" t="s">
        <v>182</v>
      </c>
      <c r="C4449" s="3"/>
      <c r="D4449" s="3"/>
      <c r="E4449" s="3"/>
      <c r="F4449" s="3"/>
      <c r="G4449" s="3">
        <v>99.766739999999999</v>
      </c>
      <c r="H4449" s="3">
        <v>99.764359999999996</v>
      </c>
      <c r="I4449" s="3"/>
      <c r="J4449" s="3">
        <f t="shared" si="144"/>
        <v>99.764359999999996</v>
      </c>
      <c r="K4449" s="3"/>
      <c r="L4449" s="3" t="str">
        <f t="array" ref="L4449">IF(ISERROR(INDEX(Table45[[#All],[Youth literacy rate (15-24)]],MATCH(MAX(IF(Table45[[#All],[Country]]=B4449,Table45[[#All],[Year]],0)),IF(Table45[[#All],[Country]]=B4449,Table45[[#All],[Year]],"")))),"",INDEX(Table45[[#All],[Youth literacy rate (15-24)]],MATCH(MAX(IF(Table45[[#All],[Country]]=B4449,Table45[[#All],[Year]],0)),IF(Table45[[#All],[Country]]=B4449,Table45[[#All],[Year]],"")))*100)</f>
        <v/>
      </c>
      <c r="M4449" s="3">
        <f t="shared" si="145"/>
        <v>99.764359999999996</v>
      </c>
    </row>
    <row r="4450" spans="1:13" ht="20.399999999999999" x14ac:dyDescent="0.25">
      <c r="A4450" s="2" t="s">
        <v>214</v>
      </c>
      <c r="B4450" s="2" t="s">
        <v>183</v>
      </c>
      <c r="C4450" s="4"/>
      <c r="D4450" s="4"/>
      <c r="E4450" s="4"/>
      <c r="F4450" s="4"/>
      <c r="G4450" s="4"/>
      <c r="H4450" s="4"/>
      <c r="I4450" s="4"/>
      <c r="J4450" s="4" t="str">
        <f t="shared" si="144"/>
        <v/>
      </c>
      <c r="K4450" s="4"/>
      <c r="L4450" s="4" t="str">
        <f t="array" ref="L4450">IF(ISERROR(INDEX(Table45[[#All],[Youth literacy rate (15-24)]],MATCH(MAX(IF(Table45[[#All],[Country]]=B4450,Table45[[#All],[Year]],0)),IF(Table45[[#All],[Country]]=B4450,Table45[[#All],[Year]],"")))),"",INDEX(Table45[[#All],[Youth literacy rate (15-24)]],MATCH(MAX(IF(Table45[[#All],[Country]]=B4450,Table45[[#All],[Year]],0)),IF(Table45[[#All],[Country]]=B4450,Table45[[#All],[Year]],"")))*100)</f>
        <v/>
      </c>
      <c r="M4450" s="4" t="str">
        <f t="shared" si="145"/>
        <v/>
      </c>
    </row>
    <row r="4451" spans="1:13" ht="20.399999999999999" x14ac:dyDescent="0.25">
      <c r="A4451" s="2" t="s">
        <v>214</v>
      </c>
      <c r="B4451" s="2" t="s">
        <v>184</v>
      </c>
      <c r="C4451" s="3">
        <v>89.635189999999994</v>
      </c>
      <c r="D4451" s="3"/>
      <c r="E4451" s="3">
        <v>85.759780000000006</v>
      </c>
      <c r="F4451" s="3"/>
      <c r="G4451" s="3"/>
      <c r="H4451" s="3">
        <v>87.427369999999996</v>
      </c>
      <c r="I4451" s="3"/>
      <c r="J4451" s="3">
        <f t="shared" si="144"/>
        <v>87.427369999999996</v>
      </c>
      <c r="K4451" s="3"/>
      <c r="L4451" s="3" t="str">
        <f t="array" ref="L4451">IF(ISBLANK(INDEX(Table45[[#All],[Youth literacy rate (15-24)]],MATCH(MAX(IF(Table45[[#All],[Country]]=B4451,Table45[[#All],[Year]],0)),IF(Table45[[#All],[Country]]=B4451,Table45[[#All],[Year]],"")))),"",INDEX(Table45[[#All],[Youth literacy rate (15-24)]],MATCH(MAX(IF(Table45[[#All],[Country]]=B4451,Table45[[#All],[Year]],0)),IF(Table45[[#All],[Country]]=B4451,Table45[[#All],[Year]],"")))*100)</f>
        <v/>
      </c>
      <c r="M4451" s="3">
        <f t="shared" si="145"/>
        <v>87.427369999999996</v>
      </c>
    </row>
    <row r="4452" spans="1:13" ht="20.399999999999999" x14ac:dyDescent="0.25">
      <c r="A4452" s="2" t="s">
        <v>214</v>
      </c>
      <c r="B4452" s="2" t="s">
        <v>185</v>
      </c>
      <c r="C4452" s="4"/>
      <c r="D4452" s="4"/>
      <c r="E4452" s="4"/>
      <c r="F4452" s="4"/>
      <c r="G4452" s="4">
        <v>99.724469999999997</v>
      </c>
      <c r="H4452" s="4">
        <v>99.720160000000007</v>
      </c>
      <c r="I4452" s="4"/>
      <c r="J4452" s="4">
        <f t="shared" si="144"/>
        <v>99.720160000000007</v>
      </c>
      <c r="K4452" s="4"/>
      <c r="L4452" s="4">
        <f t="array" ref="L4452">IF(ISERROR(INDEX(Table45[[#All],[Youth literacy rate (15-24)]],MATCH(MAX(IF(Table45[[#All],[Country]]=B4452,Table45[[#All],[Year]],0)),IF(Table45[[#All],[Country]]=B4452,Table45[[#All],[Year]],"")))),"",INDEX(Table45[[#All],[Youth literacy rate (15-24)]],MATCH(MAX(IF(Table45[[#All],[Country]]=B4452,Table45[[#All],[Year]],0)),IF(Table45[[#All],[Country]]=B4452,Table45[[#All],[Year]],"")))*100)</f>
        <v>100</v>
      </c>
      <c r="M4452" s="4">
        <f t="shared" si="145"/>
        <v>99.720160000000007</v>
      </c>
    </row>
    <row r="4453" spans="1:13" ht="20.399999999999999" x14ac:dyDescent="0.25">
      <c r="A4453" s="2" t="s">
        <v>214</v>
      </c>
      <c r="B4453" s="2" t="s">
        <v>186</v>
      </c>
      <c r="C4453" s="3"/>
      <c r="D4453" s="3"/>
      <c r="E4453" s="3"/>
      <c r="F4453" s="3"/>
      <c r="G4453" s="3"/>
      <c r="H4453" s="3">
        <v>99.643169999999998</v>
      </c>
      <c r="I4453" s="3"/>
      <c r="J4453" s="3">
        <f t="shared" si="144"/>
        <v>99.643169999999998</v>
      </c>
      <c r="K4453" s="3"/>
      <c r="L4453" s="3" t="str">
        <f t="array" ref="L4453">IF(ISERROR(INDEX(Table45[[#All],[Youth literacy rate (15-24)]],MATCH(MAX(IF(Table45[[#All],[Country]]=B4453,Table45[[#All],[Year]],0)),IF(Table45[[#All],[Country]]=B4453,Table45[[#All],[Year]],"")))),"",INDEX(Table45[[#All],[Youth literacy rate (15-24)]],MATCH(MAX(IF(Table45[[#All],[Country]]=B4453,Table45[[#All],[Year]],0)),IF(Table45[[#All],[Country]]=B4453,Table45[[#All],[Year]],"")))*100)</f>
        <v/>
      </c>
      <c r="M4453" s="3">
        <f t="shared" si="145"/>
        <v>99.643169999999998</v>
      </c>
    </row>
    <row r="4454" spans="1:13" ht="30.6" x14ac:dyDescent="0.25">
      <c r="A4454" s="2" t="s">
        <v>206</v>
      </c>
      <c r="B4454" s="2" t="s">
        <v>187</v>
      </c>
      <c r="C4454" s="4">
        <v>8.2016399999999994</v>
      </c>
      <c r="D4454" s="4">
        <v>10.121169999999999</v>
      </c>
      <c r="E4454" s="4">
        <v>9.7620000000000005</v>
      </c>
      <c r="F4454" s="4">
        <v>6.3515300000000003</v>
      </c>
      <c r="G4454" s="4"/>
      <c r="H4454" s="4"/>
      <c r="I4454" s="4"/>
      <c r="J4454" s="4">
        <f t="shared" si="144"/>
        <v>6.3515300000000003</v>
      </c>
      <c r="K4454" s="4"/>
      <c r="L4454" s="4" t="str">
        <f t="array" ref="L4454">IF(ISBLANK(INDEX(Table45[[#All],[Out-of-school youth (%) - upper secondary]],MATCH(MAX(IF(Table45[[#All],[Country]]=B4454,Table45[[#All],[Year]],0)),IF(Table45[[#All],[Country]]=B4454,Table45[[#All],[Year]],"")))),"",INDEX(Table45[[#All],[Out-of-school youth (%) - upper secondary]],MATCH(MAX(IF(Table45[[#All],[Country]]=B4454,Table45[[#All],[Year]],0)),IF(Table45[[#All],[Country]]=B4454,Table45[[#All],[Year]],"")))*100)</f>
        <v/>
      </c>
      <c r="M4454" s="4">
        <f t="shared" si="145"/>
        <v>6.3515300000000003</v>
      </c>
    </row>
    <row r="4455" spans="1:13" ht="20.399999999999999" x14ac:dyDescent="0.25">
      <c r="A4455" s="2" t="s">
        <v>214</v>
      </c>
      <c r="B4455" s="2" t="s">
        <v>188</v>
      </c>
      <c r="C4455" s="3">
        <v>76.491140000000001</v>
      </c>
      <c r="D4455" s="3"/>
      <c r="E4455" s="3">
        <v>87.174499999999995</v>
      </c>
      <c r="F4455" s="3"/>
      <c r="G4455" s="3"/>
      <c r="H4455" s="3">
        <v>87.45008</v>
      </c>
      <c r="I4455" s="3"/>
      <c r="J4455" s="3">
        <f t="shared" si="144"/>
        <v>87.45008</v>
      </c>
      <c r="K4455" s="3"/>
      <c r="L4455" s="3" t="str">
        <f t="array" ref="L4455">IF(ISBLANK(INDEX(Table45[[#All],[Youth literacy rate (15-24)]],MATCH(MAX(IF(Table45[[#All],[Country]]=B4455,Table45[[#All],[Year]],0)),IF(Table45[[#All],[Country]]=B4455,Table45[[#All],[Year]],"")))),"",INDEX(Table45[[#All],[Youth literacy rate (15-24)]],MATCH(MAX(IF(Table45[[#All],[Country]]=B4455,Table45[[#All],[Year]],0)),IF(Table45[[#All],[Country]]=B4455,Table45[[#All],[Year]],"")))*100)</f>
        <v/>
      </c>
      <c r="M4455" s="3">
        <f t="shared" si="145"/>
        <v>87.45008</v>
      </c>
    </row>
    <row r="4456" spans="1:13" ht="20.399999999999999" x14ac:dyDescent="0.25">
      <c r="A4456" s="2" t="s">
        <v>214</v>
      </c>
      <c r="B4456" s="2" t="s">
        <v>189</v>
      </c>
      <c r="C4456" s="4"/>
      <c r="D4456" s="4"/>
      <c r="E4456" s="4"/>
      <c r="F4456" s="4"/>
      <c r="G4456" s="4"/>
      <c r="H4456" s="4"/>
      <c r="I4456" s="4"/>
      <c r="J4456" s="4" t="str">
        <f t="shared" si="144"/>
        <v/>
      </c>
      <c r="K4456" s="4"/>
      <c r="L4456" s="4" t="str">
        <f t="array" ref="L4456">IF(ISBLANK(INDEX(Table45[[#All],[Youth literacy rate (15-24)]],MATCH(MAX(IF(Table45[[#All],[Country]]=B4456,Table45[[#All],[Year]],0)),IF(Table45[[#All],[Country]]=B4456,Table45[[#All],[Year]],"")))),"",INDEX(Table45[[#All],[Youth literacy rate (15-24)]],MATCH(MAX(IF(Table45[[#All],[Country]]=B4456,Table45[[#All],[Year]],0)),IF(Table45[[#All],[Country]]=B4456,Table45[[#All],[Year]],"")))*100)</f>
        <v/>
      </c>
      <c r="M4456" s="4" t="str">
        <f t="shared" si="145"/>
        <v/>
      </c>
    </row>
    <row r="4457" spans="1:13" ht="20.399999999999999" x14ac:dyDescent="0.25">
      <c r="A4457" s="2" t="s">
        <v>214</v>
      </c>
      <c r="B4457" s="2" t="s">
        <v>190</v>
      </c>
      <c r="C4457" s="3">
        <v>98.359430000000003</v>
      </c>
      <c r="D4457" s="3">
        <v>98.613399999999999</v>
      </c>
      <c r="E4457" s="3">
        <v>98.62612</v>
      </c>
      <c r="F4457" s="3">
        <v>98.56438</v>
      </c>
      <c r="G4457" s="3">
        <v>98.309049999999999</v>
      </c>
      <c r="H4457" s="3">
        <v>98.250600000000006</v>
      </c>
      <c r="I4457" s="3"/>
      <c r="J4457" s="3">
        <f t="shared" si="144"/>
        <v>98.250600000000006</v>
      </c>
      <c r="K4457" s="3"/>
      <c r="L4457" s="3">
        <f t="array" ref="L4457">IF(ISERROR(INDEX(Table45[[#All],[Youth literacy rate (15-24)]],MATCH(MAX(IF(Table45[[#All],[Country]]=B4457,Table45[[#All],[Year]],0)),IF(Table45[[#All],[Country]]=B4457,Table45[[#All],[Year]],"")))),"",INDEX(Table45[[#All],[Youth literacy rate (15-24)]],MATCH(MAX(IF(Table45[[#All],[Country]]=B4457,Table45[[#All],[Year]],0)),IF(Table45[[#All],[Country]]=B4457,Table45[[#All],[Year]],"")))*100)</f>
        <v>100</v>
      </c>
      <c r="M4457" s="3">
        <f t="shared" si="145"/>
        <v>98.250600000000006</v>
      </c>
    </row>
    <row r="4458" spans="1:13" ht="20.399999999999999" x14ac:dyDescent="0.25">
      <c r="A4458" s="2" t="s">
        <v>214</v>
      </c>
      <c r="B4458" s="2" t="s">
        <v>191</v>
      </c>
      <c r="C4458" s="4"/>
      <c r="D4458" s="4"/>
      <c r="E4458" s="4"/>
      <c r="F4458" s="4">
        <v>100</v>
      </c>
      <c r="G4458" s="4">
        <v>100</v>
      </c>
      <c r="H4458" s="4">
        <v>100</v>
      </c>
      <c r="I4458" s="4"/>
      <c r="J4458" s="4">
        <f t="shared" si="144"/>
        <v>100</v>
      </c>
      <c r="K4458" s="4"/>
      <c r="L4458" s="4" t="str">
        <f t="array" ref="L4458">IF(ISERROR(INDEX(Table45[[#All],[Youth literacy rate (15-24)]],MATCH(MAX(IF(Table45[[#All],[Country]]=B4458,Table45[[#All],[Year]],0)),IF(Table45[[#All],[Country]]=B4458,Table45[[#All],[Year]],"")))),"",INDEX(Table45[[#All],[Youth literacy rate (15-24)]],MATCH(MAX(IF(Table45[[#All],[Country]]=B4458,Table45[[#All],[Year]],0)),IF(Table45[[#All],[Country]]=B4458,Table45[[#All],[Year]],"")))*100)</f>
        <v/>
      </c>
      <c r="M4458" s="4">
        <f t="shared" si="145"/>
        <v>100</v>
      </c>
    </row>
    <row r="4459" spans="1:13" ht="20.399999999999999" x14ac:dyDescent="0.25">
      <c r="A4459" s="2" t="s">
        <v>214</v>
      </c>
      <c r="B4459" s="2" t="s">
        <v>192</v>
      </c>
      <c r="C4459" s="3"/>
      <c r="D4459" s="3"/>
      <c r="E4459" s="3"/>
      <c r="F4459" s="3"/>
      <c r="G4459" s="3">
        <v>95.244159999999994</v>
      </c>
      <c r="H4459" s="3">
        <v>95.487319999999997</v>
      </c>
      <c r="I4459" s="3"/>
      <c r="J4459" s="3">
        <f t="shared" si="144"/>
        <v>95.487319999999997</v>
      </c>
      <c r="K4459" s="3"/>
      <c r="L4459" s="3" t="str">
        <f t="array" ref="L4459">IF(ISERROR(INDEX(Table45[[#All],[Youth literacy rate (15-24)]],MATCH(MAX(IF(Table45[[#All],[Country]]=B4459,Table45[[#All],[Year]],0)),IF(Table45[[#All],[Country]]=B4459,Table45[[#All],[Year]],"")))),"",INDEX(Table45[[#All],[Youth literacy rate (15-24)]],MATCH(MAX(IF(Table45[[#All],[Country]]=B4459,Table45[[#All],[Year]],0)),IF(Table45[[#All],[Country]]=B4459,Table45[[#All],[Year]],"")))*100)</f>
        <v/>
      </c>
      <c r="M4459" s="3">
        <f t="shared" si="145"/>
        <v>95.487319999999997</v>
      </c>
    </row>
    <row r="4460" spans="1:13" ht="20.399999999999999" x14ac:dyDescent="0.25">
      <c r="A4460" s="2" t="s">
        <v>214</v>
      </c>
      <c r="B4460" s="2" t="s">
        <v>193</v>
      </c>
      <c r="C4460" s="4"/>
      <c r="D4460" s="4">
        <v>96.889859999999999</v>
      </c>
      <c r="E4460" s="4"/>
      <c r="F4460" s="4"/>
      <c r="G4460" s="4"/>
      <c r="H4460" s="4">
        <v>97.129239999999996</v>
      </c>
      <c r="I4460" s="4"/>
      <c r="J4460" s="4">
        <f t="shared" si="144"/>
        <v>97.129239999999996</v>
      </c>
      <c r="K4460" s="4"/>
      <c r="L4460" s="4" t="str">
        <f t="array" ref="L4460">IF(ISERROR(INDEX(Table45[[#All],[Youth literacy rate (15-24)]],MATCH(MAX(IF(Table45[[#All],[Country]]=B4460,Table45[[#All],[Year]],0)),IF(Table45[[#All],[Country]]=B4460,Table45[[#All],[Year]],"")))),"",INDEX(Table45[[#All],[Youth literacy rate (15-24)]],MATCH(MAX(IF(Table45[[#All],[Country]]=B4460,Table45[[#All],[Year]],0)),IF(Table45[[#All],[Country]]=B4460,Table45[[#All],[Year]],"")))*100)</f>
        <v/>
      </c>
      <c r="M4460" s="4">
        <f t="shared" si="145"/>
        <v>97.129239999999996</v>
      </c>
    </row>
    <row r="4461" spans="1:13" ht="20.399999999999999" x14ac:dyDescent="0.25">
      <c r="A4461" s="2" t="s">
        <v>214</v>
      </c>
      <c r="B4461" s="2" t="s">
        <v>194</v>
      </c>
      <c r="C4461" s="3"/>
      <c r="D4461" s="3"/>
      <c r="E4461" s="3"/>
      <c r="F4461" s="3"/>
      <c r="G4461" s="3"/>
      <c r="H4461" s="3">
        <v>98.155140000000003</v>
      </c>
      <c r="I4461" s="3"/>
      <c r="J4461" s="3">
        <f t="shared" si="144"/>
        <v>98.155140000000003</v>
      </c>
      <c r="K4461" s="3"/>
      <c r="L4461" s="3" t="str">
        <f t="array" ref="L4461">IF(ISBLANK(INDEX(Table45[[#All],[Youth literacy rate (15-24)]],MATCH(MAX(IF(Table45[[#All],[Country]]=B4461,Table45[[#All],[Year]],0)),IF(Table45[[#All],[Country]]=B4461,Table45[[#All],[Year]],"")))),"",INDEX(Table45[[#All],[Youth literacy rate (15-24)]],MATCH(MAX(IF(Table45[[#All],[Country]]=B4461,Table45[[#All],[Year]],0)),IF(Table45[[#All],[Country]]=B4461,Table45[[#All],[Year]],"")))*100)</f>
        <v/>
      </c>
      <c r="M4461" s="3">
        <f t="shared" si="145"/>
        <v>98.155140000000003</v>
      </c>
    </row>
    <row r="4462" spans="1:13" ht="20.399999999999999" x14ac:dyDescent="0.25">
      <c r="A4462" s="2" t="s">
        <v>214</v>
      </c>
      <c r="B4462" s="2" t="s">
        <v>195</v>
      </c>
      <c r="C4462" s="4"/>
      <c r="D4462" s="4"/>
      <c r="E4462" s="4"/>
      <c r="F4462" s="4"/>
      <c r="G4462" s="4">
        <v>97.290049999999994</v>
      </c>
      <c r="H4462" s="4">
        <v>97.545919999999995</v>
      </c>
      <c r="I4462" s="4"/>
      <c r="J4462" s="4">
        <f t="shared" si="144"/>
        <v>97.545919999999995</v>
      </c>
      <c r="K4462" s="4"/>
      <c r="L4462" s="4" t="str">
        <f t="array" ref="L4462">IF(ISBLANK(INDEX(Table45[[#All],[Youth literacy rate (15-24)]],MATCH(MAX(IF(Table45[[#All],[Country]]=B4462,Table45[[#All],[Year]],0)),IF(Table45[[#All],[Country]]=B4462,Table45[[#All],[Year]],"")))),"",INDEX(Table45[[#All],[Youth literacy rate (15-24)]],MATCH(MAX(IF(Table45[[#All],[Country]]=B4462,Table45[[#All],[Year]],0)),IF(Table45[[#All],[Country]]=B4462,Table45[[#All],[Year]],"")))*100)</f>
        <v/>
      </c>
      <c r="M4462" s="4">
        <f t="shared" si="145"/>
        <v>97.545919999999995</v>
      </c>
    </row>
    <row r="4463" spans="1:13" ht="20.399999999999999" x14ac:dyDescent="0.25">
      <c r="A4463" s="2" t="s">
        <v>214</v>
      </c>
      <c r="B4463" s="2" t="s">
        <v>196</v>
      </c>
      <c r="C4463" s="3">
        <v>91.195629999999994</v>
      </c>
      <c r="D4463" s="3"/>
      <c r="E4463" s="3"/>
      <c r="F4463" s="3"/>
      <c r="G4463" s="3"/>
      <c r="H4463" s="3">
        <v>92.412559999999999</v>
      </c>
      <c r="I4463" s="3"/>
      <c r="J4463" s="3">
        <f t="shared" si="144"/>
        <v>92.412559999999999</v>
      </c>
      <c r="K4463" s="3"/>
      <c r="L4463" s="3" t="str">
        <f t="array" ref="L4463">IF(ISBLANK(INDEX(Table45[[#All],[Youth literacy rate (15-24)]],MATCH(MAX(IF(Table45[[#All],[Country]]=B4463,Table45[[#All],[Year]],0)),IF(Table45[[#All],[Country]]=B4463,Table45[[#All],[Year]],"")))),"",INDEX(Table45[[#All],[Youth literacy rate (15-24)]],MATCH(MAX(IF(Table45[[#All],[Country]]=B4463,Table45[[#All],[Year]],0)),IF(Table45[[#All],[Country]]=B4463,Table45[[#All],[Year]],"")))*100)</f>
        <v/>
      </c>
      <c r="M4463" s="3">
        <f t="shared" si="145"/>
        <v>92.412559999999999</v>
      </c>
    </row>
    <row r="4464" spans="1:13" ht="20.399999999999999" x14ac:dyDescent="0.25">
      <c r="A4464" s="2" t="s">
        <v>214</v>
      </c>
      <c r="B4464" s="2" t="s">
        <v>197</v>
      </c>
      <c r="C4464" s="4"/>
      <c r="D4464" s="4">
        <v>89.590580000000003</v>
      </c>
      <c r="E4464" s="4"/>
      <c r="F4464" s="4"/>
      <c r="G4464" s="4"/>
      <c r="H4464" s="4">
        <v>89.966819999999998</v>
      </c>
      <c r="I4464" s="4"/>
      <c r="J4464" s="4">
        <f t="shared" si="144"/>
        <v>89.966819999999998</v>
      </c>
      <c r="K4464" s="4"/>
      <c r="L4464" s="4" t="str">
        <f t="array" ref="L4464">IF(ISBLANK(INDEX(Table45[[#All],[Youth literacy rate (15-24)]],MATCH(MAX(IF(Table45[[#All],[Country]]=B4464,Table45[[#All],[Year]],0)),IF(Table45[[#All],[Country]]=B4464,Table45[[#All],[Year]],"")))),"",INDEX(Table45[[#All],[Youth literacy rate (15-24)]],MATCH(MAX(IF(Table45[[#All],[Country]]=B4464,Table45[[#All],[Year]],0)),IF(Table45[[#All],[Country]]=B4464,Table45[[#All],[Year]],"")))*100)</f>
        <v/>
      </c>
      <c r="M4464" s="4">
        <f t="shared" si="145"/>
        <v>89.966819999999998</v>
      </c>
    </row>
    <row r="4465" spans="1:13" ht="30.6" x14ac:dyDescent="0.25">
      <c r="A4465" s="2" t="s">
        <v>415</v>
      </c>
      <c r="B4465" s="2" t="s">
        <v>4</v>
      </c>
      <c r="C4465" s="3"/>
      <c r="D4465" s="3"/>
      <c r="E4465" s="3">
        <v>87.793999999999997</v>
      </c>
      <c r="F4465" s="3">
        <v>82.263800000000003</v>
      </c>
      <c r="G4465" s="3">
        <v>76.733599999999996</v>
      </c>
      <c r="H4465" s="3">
        <v>71.203400000000002</v>
      </c>
      <c r="I4465" s="3"/>
      <c r="J4465" s="3">
        <f t="shared" si="144"/>
        <v>71.203400000000002</v>
      </c>
      <c r="K4465" s="3"/>
      <c r="L4465" s="3"/>
      <c r="M4465" s="3">
        <f t="shared" si="145"/>
        <v>71.203400000000002</v>
      </c>
    </row>
    <row r="4466" spans="1:13" ht="30.6" x14ac:dyDescent="0.25">
      <c r="A4466" s="2" t="s">
        <v>415</v>
      </c>
      <c r="B4466" s="2" t="s">
        <v>5</v>
      </c>
      <c r="C4466" s="4"/>
      <c r="D4466" s="4"/>
      <c r="E4466" s="4">
        <v>20.797999999999998</v>
      </c>
      <c r="F4466" s="4">
        <v>21.143799999999999</v>
      </c>
      <c r="G4466" s="4">
        <v>21.489599999999999</v>
      </c>
      <c r="H4466" s="4">
        <v>21.8354</v>
      </c>
      <c r="I4466" s="4"/>
      <c r="J4466" s="4">
        <f t="shared" si="144"/>
        <v>21.8354</v>
      </c>
      <c r="K4466" s="4"/>
      <c r="L4466" s="4"/>
      <c r="M4466" s="4">
        <f t="shared" si="145"/>
        <v>21.8354</v>
      </c>
    </row>
    <row r="4467" spans="1:13" ht="30.6" x14ac:dyDescent="0.25">
      <c r="A4467" s="2" t="s">
        <v>415</v>
      </c>
      <c r="B4467" s="2" t="s">
        <v>6</v>
      </c>
      <c r="C4467" s="3"/>
      <c r="D4467" s="3"/>
      <c r="E4467" s="3">
        <v>11.430999999999999</v>
      </c>
      <c r="F4467" s="3">
        <v>11.1112</v>
      </c>
      <c r="G4467" s="3">
        <v>10.791399999999999</v>
      </c>
      <c r="H4467" s="3">
        <v>10.4716</v>
      </c>
      <c r="I4467" s="3"/>
      <c r="J4467" s="3">
        <f t="shared" si="144"/>
        <v>10.4716</v>
      </c>
      <c r="K4467" s="3"/>
      <c r="L4467" s="3"/>
      <c r="M4467" s="3">
        <f t="shared" si="145"/>
        <v>10.4716</v>
      </c>
    </row>
    <row r="4468" spans="1:13" ht="30.6" x14ac:dyDescent="0.25">
      <c r="A4468" s="2" t="s">
        <v>415</v>
      </c>
      <c r="B4468" s="2" t="s">
        <v>7</v>
      </c>
      <c r="C4468" s="4"/>
      <c r="D4468" s="4"/>
      <c r="E4468" s="4"/>
      <c r="F4468" s="4"/>
      <c r="G4468" s="4"/>
      <c r="H4468" s="4"/>
      <c r="I4468" s="4"/>
      <c r="J4468" s="4" t="str">
        <f t="shared" si="144"/>
        <v/>
      </c>
      <c r="K4468" s="4"/>
      <c r="L4468" s="4"/>
      <c r="M4468" s="4" t="str">
        <f t="shared" si="145"/>
        <v/>
      </c>
    </row>
    <row r="4469" spans="1:13" ht="30.6" x14ac:dyDescent="0.25">
      <c r="A4469" s="2" t="s">
        <v>415</v>
      </c>
      <c r="B4469" s="2" t="s">
        <v>8</v>
      </c>
      <c r="C4469" s="3"/>
      <c r="D4469" s="3"/>
      <c r="E4469" s="3">
        <v>175.94399999999999</v>
      </c>
      <c r="F4469" s="3">
        <v>171.27340000000001</v>
      </c>
      <c r="G4469" s="3">
        <v>166.6028</v>
      </c>
      <c r="H4469" s="3">
        <v>161.93219999999999</v>
      </c>
      <c r="I4469" s="3"/>
      <c r="J4469" s="3">
        <f t="shared" si="144"/>
        <v>161.93219999999999</v>
      </c>
      <c r="K4469" s="3"/>
      <c r="L4469" s="3"/>
      <c r="M4469" s="3">
        <f t="shared" si="145"/>
        <v>161.93219999999999</v>
      </c>
    </row>
    <row r="4470" spans="1:13" ht="30.6" x14ac:dyDescent="0.25">
      <c r="A4470" s="2" t="s">
        <v>415</v>
      </c>
      <c r="B4470" s="2" t="s">
        <v>9</v>
      </c>
      <c r="C4470" s="4"/>
      <c r="D4470" s="4"/>
      <c r="E4470" s="4">
        <v>49.262999999999998</v>
      </c>
      <c r="F4470" s="4">
        <v>47.4636</v>
      </c>
      <c r="G4470" s="4">
        <v>45.664200000000001</v>
      </c>
      <c r="H4470" s="4">
        <v>43.864800000000002</v>
      </c>
      <c r="I4470" s="4"/>
      <c r="J4470" s="4">
        <f t="shared" si="144"/>
        <v>43.864800000000002</v>
      </c>
      <c r="K4470" s="4"/>
      <c r="L4470" s="4"/>
      <c r="M4470" s="4">
        <f t="shared" si="145"/>
        <v>43.864800000000002</v>
      </c>
    </row>
    <row r="4471" spans="1:13" ht="30.6" x14ac:dyDescent="0.25">
      <c r="A4471" s="2" t="s">
        <v>415</v>
      </c>
      <c r="B4471" s="2" t="s">
        <v>10</v>
      </c>
      <c r="C4471" s="3"/>
      <c r="D4471" s="3"/>
      <c r="E4471" s="3">
        <v>63.975999999999999</v>
      </c>
      <c r="F4471" s="3">
        <v>63.913600000000002</v>
      </c>
      <c r="G4471" s="3">
        <v>63.851199999999999</v>
      </c>
      <c r="H4471" s="3">
        <v>63.788800000000002</v>
      </c>
      <c r="I4471" s="3"/>
      <c r="J4471" s="3">
        <f t="shared" si="144"/>
        <v>63.788800000000002</v>
      </c>
      <c r="K4471" s="3"/>
      <c r="L4471" s="3"/>
      <c r="M4471" s="3">
        <f t="shared" si="145"/>
        <v>63.788800000000002</v>
      </c>
    </row>
    <row r="4472" spans="1:13" ht="30.6" x14ac:dyDescent="0.25">
      <c r="A4472" s="2" t="s">
        <v>415</v>
      </c>
      <c r="B4472" s="2" t="s">
        <v>11</v>
      </c>
      <c r="C4472" s="4"/>
      <c r="D4472" s="4"/>
      <c r="E4472" s="4">
        <v>25.603999999999999</v>
      </c>
      <c r="F4472" s="4">
        <v>24.5562</v>
      </c>
      <c r="G4472" s="4">
        <v>23.508400000000002</v>
      </c>
      <c r="H4472" s="4">
        <v>22.460599999999999</v>
      </c>
      <c r="I4472" s="4"/>
      <c r="J4472" s="4">
        <f t="shared" si="144"/>
        <v>22.460599999999999</v>
      </c>
      <c r="K4472" s="4"/>
      <c r="L4472" s="4"/>
      <c r="M4472" s="4">
        <f t="shared" si="145"/>
        <v>22.460599999999999</v>
      </c>
    </row>
    <row r="4473" spans="1:13" ht="30.6" x14ac:dyDescent="0.25">
      <c r="A4473" s="2" t="s">
        <v>415</v>
      </c>
      <c r="B4473" s="2" t="s">
        <v>12</v>
      </c>
      <c r="C4473" s="3"/>
      <c r="D4473" s="3"/>
      <c r="E4473" s="3">
        <v>15.526999999999999</v>
      </c>
      <c r="F4473" s="3">
        <v>14.965999999999999</v>
      </c>
      <c r="G4473" s="3">
        <v>14.404999999999999</v>
      </c>
      <c r="H4473" s="3">
        <v>13.843999999999999</v>
      </c>
      <c r="I4473" s="3"/>
      <c r="J4473" s="3">
        <f t="shared" si="144"/>
        <v>13.843999999999999</v>
      </c>
      <c r="K4473" s="3"/>
      <c r="L4473" s="3"/>
      <c r="M4473" s="3">
        <f t="shared" si="145"/>
        <v>13.843999999999999</v>
      </c>
    </row>
    <row r="4474" spans="1:13" ht="30.6" x14ac:dyDescent="0.25">
      <c r="A4474" s="2" t="s">
        <v>415</v>
      </c>
      <c r="B4474" s="2" t="s">
        <v>13</v>
      </c>
      <c r="C4474" s="4"/>
      <c r="D4474" s="4"/>
      <c r="E4474" s="4">
        <v>8.5649999999999995</v>
      </c>
      <c r="F4474" s="4">
        <v>7.9720000000000004</v>
      </c>
      <c r="G4474" s="4">
        <v>7.3789999999999996</v>
      </c>
      <c r="H4474" s="4">
        <v>6.7859999999999996</v>
      </c>
      <c r="I4474" s="4"/>
      <c r="J4474" s="4">
        <f t="shared" si="144"/>
        <v>6.7859999999999996</v>
      </c>
      <c r="K4474" s="4"/>
      <c r="L4474" s="4"/>
      <c r="M4474" s="4">
        <f t="shared" si="145"/>
        <v>6.7859999999999996</v>
      </c>
    </row>
    <row r="4475" spans="1:13" ht="30.6" x14ac:dyDescent="0.25">
      <c r="A4475" s="2" t="s">
        <v>415</v>
      </c>
      <c r="B4475" s="2" t="s">
        <v>14</v>
      </c>
      <c r="C4475" s="3"/>
      <c r="D4475" s="3"/>
      <c r="E4475" s="3">
        <v>53.694000000000003</v>
      </c>
      <c r="F4475" s="3">
        <v>56.127200000000002</v>
      </c>
      <c r="G4475" s="3">
        <v>58.560400000000001</v>
      </c>
      <c r="H4475" s="3">
        <v>60.993600000000001</v>
      </c>
      <c r="I4475" s="3"/>
      <c r="J4475" s="3">
        <f t="shared" si="144"/>
        <v>60.993600000000001</v>
      </c>
      <c r="K4475" s="3"/>
      <c r="L4475" s="3"/>
      <c r="M4475" s="3">
        <f t="shared" si="145"/>
        <v>60.993600000000001</v>
      </c>
    </row>
    <row r="4476" spans="1:13" ht="30.6" x14ac:dyDescent="0.25">
      <c r="A4476" s="2" t="s">
        <v>415</v>
      </c>
      <c r="B4476" s="2" t="s">
        <v>15</v>
      </c>
      <c r="C4476" s="4"/>
      <c r="D4476" s="4"/>
      <c r="E4476" s="4">
        <v>34.18</v>
      </c>
      <c r="F4476" s="4">
        <v>32.353000000000002</v>
      </c>
      <c r="G4476" s="4">
        <v>30.526</v>
      </c>
      <c r="H4476" s="4">
        <v>28.699000000000002</v>
      </c>
      <c r="I4476" s="4"/>
      <c r="J4476" s="4">
        <f t="shared" si="144"/>
        <v>28.699000000000002</v>
      </c>
      <c r="K4476" s="4"/>
      <c r="L4476" s="4"/>
      <c r="M4476" s="4">
        <f t="shared" si="145"/>
        <v>28.699000000000002</v>
      </c>
    </row>
    <row r="4477" spans="1:13" ht="30.6" x14ac:dyDescent="0.25">
      <c r="A4477" s="2" t="s">
        <v>415</v>
      </c>
      <c r="B4477" s="2" t="s">
        <v>16</v>
      </c>
      <c r="C4477" s="3"/>
      <c r="D4477" s="3"/>
      <c r="E4477" s="3">
        <v>13.785</v>
      </c>
      <c r="F4477" s="3">
        <v>13.6638</v>
      </c>
      <c r="G4477" s="3">
        <v>13.5426</v>
      </c>
      <c r="H4477" s="3">
        <v>13.4214</v>
      </c>
      <c r="I4477" s="3"/>
      <c r="J4477" s="3">
        <f t="shared" si="144"/>
        <v>13.4214</v>
      </c>
      <c r="K4477" s="3"/>
      <c r="L4477" s="3"/>
      <c r="M4477" s="3">
        <f t="shared" si="145"/>
        <v>13.4214</v>
      </c>
    </row>
    <row r="4478" spans="1:13" ht="30.6" x14ac:dyDescent="0.25">
      <c r="A4478" s="2" t="s">
        <v>415</v>
      </c>
      <c r="B4478" s="2" t="s">
        <v>17</v>
      </c>
      <c r="C4478" s="4"/>
      <c r="D4478" s="4"/>
      <c r="E4478" s="4">
        <v>85.37</v>
      </c>
      <c r="F4478" s="4">
        <v>84.43</v>
      </c>
      <c r="G4478" s="4">
        <v>83.49</v>
      </c>
      <c r="H4478" s="4">
        <v>82.55</v>
      </c>
      <c r="I4478" s="4"/>
      <c r="J4478" s="4">
        <f t="shared" si="144"/>
        <v>82.55</v>
      </c>
      <c r="K4478" s="4"/>
      <c r="L4478" s="4"/>
      <c r="M4478" s="4">
        <f t="shared" si="145"/>
        <v>82.55</v>
      </c>
    </row>
    <row r="4479" spans="1:13" ht="30.6" x14ac:dyDescent="0.25">
      <c r="A4479" s="2" t="s">
        <v>415</v>
      </c>
      <c r="B4479" s="2" t="s">
        <v>18</v>
      </c>
      <c r="C4479" s="3"/>
      <c r="D4479" s="3"/>
      <c r="E4479" s="3">
        <v>46.902000000000001</v>
      </c>
      <c r="F4479" s="3">
        <v>44.4146</v>
      </c>
      <c r="G4479" s="3">
        <v>41.927199999999999</v>
      </c>
      <c r="H4479" s="3">
        <v>39.439799999999998</v>
      </c>
      <c r="I4479" s="3"/>
      <c r="J4479" s="3">
        <f t="shared" si="144"/>
        <v>39.439799999999998</v>
      </c>
      <c r="K4479" s="3"/>
      <c r="L4479" s="3"/>
      <c r="M4479" s="3">
        <f t="shared" si="145"/>
        <v>39.439799999999998</v>
      </c>
    </row>
    <row r="4480" spans="1:13" ht="30.6" x14ac:dyDescent="0.25">
      <c r="A4480" s="2" t="s">
        <v>415</v>
      </c>
      <c r="B4480" s="2" t="s">
        <v>19</v>
      </c>
      <c r="C4480" s="4"/>
      <c r="D4480" s="4"/>
      <c r="E4480" s="4">
        <v>21.417999999999999</v>
      </c>
      <c r="F4480" s="4">
        <v>20.129000000000001</v>
      </c>
      <c r="G4480" s="4">
        <v>18.84</v>
      </c>
      <c r="H4480" s="4">
        <v>17.550999999999998</v>
      </c>
      <c r="I4480" s="4"/>
      <c r="J4480" s="4">
        <f t="shared" si="144"/>
        <v>17.550999999999998</v>
      </c>
      <c r="K4480" s="4"/>
      <c r="L4480" s="4"/>
      <c r="M4480" s="4">
        <f t="shared" si="145"/>
        <v>17.550999999999998</v>
      </c>
    </row>
    <row r="4481" spans="1:13" ht="30.6" x14ac:dyDescent="0.25">
      <c r="A4481" s="2" t="s">
        <v>415</v>
      </c>
      <c r="B4481" s="2" t="s">
        <v>20</v>
      </c>
      <c r="C4481" s="3"/>
      <c r="D4481" s="3"/>
      <c r="E4481" s="3">
        <v>9.016</v>
      </c>
      <c r="F4481" s="3">
        <v>8.6961999999999993</v>
      </c>
      <c r="G4481" s="3">
        <v>8.3764000000000003</v>
      </c>
      <c r="H4481" s="3">
        <v>8.0565999999999995</v>
      </c>
      <c r="I4481" s="3"/>
      <c r="J4481" s="3">
        <f t="shared" si="144"/>
        <v>8.0565999999999995</v>
      </c>
      <c r="K4481" s="3"/>
      <c r="L4481" s="3"/>
      <c r="M4481" s="3">
        <f t="shared" si="145"/>
        <v>8.0565999999999995</v>
      </c>
    </row>
    <row r="4482" spans="1:13" ht="30.6" x14ac:dyDescent="0.25">
      <c r="A4482" s="2" t="s">
        <v>415</v>
      </c>
      <c r="B4482" s="2" t="s">
        <v>21</v>
      </c>
      <c r="C4482" s="4"/>
      <c r="D4482" s="4"/>
      <c r="E4482" s="4">
        <v>69.748999999999995</v>
      </c>
      <c r="F4482" s="4">
        <v>68.210999999999999</v>
      </c>
      <c r="G4482" s="4">
        <v>66.673000000000002</v>
      </c>
      <c r="H4482" s="4">
        <v>65.135000000000005</v>
      </c>
      <c r="I4482" s="4"/>
      <c r="J4482" s="4">
        <f t="shared" si="144"/>
        <v>65.135000000000005</v>
      </c>
      <c r="K4482" s="4"/>
      <c r="L4482" s="4"/>
      <c r="M4482" s="4">
        <f t="shared" si="145"/>
        <v>65.135000000000005</v>
      </c>
    </row>
    <row r="4483" spans="1:13" ht="30.6" x14ac:dyDescent="0.25">
      <c r="A4483" s="2" t="s">
        <v>415</v>
      </c>
      <c r="B4483" s="2" t="s">
        <v>22</v>
      </c>
      <c r="C4483" s="3"/>
      <c r="D4483" s="3"/>
      <c r="E4483" s="3">
        <v>90.22</v>
      </c>
      <c r="F4483" s="3">
        <v>87.405000000000001</v>
      </c>
      <c r="G4483" s="3">
        <v>84.59</v>
      </c>
      <c r="H4483" s="3">
        <v>81.775000000000006</v>
      </c>
      <c r="I4483" s="3"/>
      <c r="J4483" s="3">
        <f t="shared" si="144"/>
        <v>81.775000000000006</v>
      </c>
      <c r="K4483" s="3"/>
      <c r="L4483" s="3"/>
      <c r="M4483" s="3">
        <f t="shared" si="145"/>
        <v>81.775000000000006</v>
      </c>
    </row>
    <row r="4484" spans="1:13" ht="30.6" x14ac:dyDescent="0.25">
      <c r="A4484" s="2" t="s">
        <v>415</v>
      </c>
      <c r="B4484" s="2" t="s">
        <v>23</v>
      </c>
      <c r="C4484" s="4"/>
      <c r="D4484" s="4"/>
      <c r="E4484" s="4">
        <v>27.724</v>
      </c>
      <c r="F4484" s="4">
        <v>25.209</v>
      </c>
      <c r="G4484" s="4">
        <v>22.693999999999999</v>
      </c>
      <c r="H4484" s="4">
        <v>20.178999999999998</v>
      </c>
      <c r="I4484" s="4"/>
      <c r="J4484" s="4">
        <f t="shared" si="144"/>
        <v>20.178999999999998</v>
      </c>
      <c r="K4484" s="4"/>
      <c r="L4484" s="4"/>
      <c r="M4484" s="4">
        <f t="shared" si="145"/>
        <v>20.178999999999998</v>
      </c>
    </row>
    <row r="4485" spans="1:13" ht="30.6" x14ac:dyDescent="0.25">
      <c r="A4485" s="2" t="s">
        <v>415</v>
      </c>
      <c r="B4485" s="2" t="s">
        <v>24</v>
      </c>
      <c r="C4485" s="3"/>
      <c r="D4485" s="3"/>
      <c r="E4485" s="3">
        <v>72.578999999999994</v>
      </c>
      <c r="F4485" s="3">
        <v>71.863</v>
      </c>
      <c r="G4485" s="3">
        <v>71.147000000000006</v>
      </c>
      <c r="H4485" s="3">
        <v>70.430999999999997</v>
      </c>
      <c r="I4485" s="3"/>
      <c r="J4485" s="3">
        <f t="shared" si="144"/>
        <v>70.430999999999997</v>
      </c>
      <c r="K4485" s="3"/>
      <c r="L4485" s="3"/>
      <c r="M4485" s="3">
        <f t="shared" si="145"/>
        <v>70.430999999999997</v>
      </c>
    </row>
    <row r="4486" spans="1:13" ht="30.6" x14ac:dyDescent="0.25">
      <c r="A4486" s="2" t="s">
        <v>415</v>
      </c>
      <c r="B4486" s="2" t="s">
        <v>25</v>
      </c>
      <c r="C4486" s="4"/>
      <c r="D4486" s="4"/>
      <c r="E4486" s="4">
        <v>11</v>
      </c>
      <c r="F4486" s="4">
        <v>10.0562</v>
      </c>
      <c r="G4486" s="4">
        <v>9.1123999999999992</v>
      </c>
      <c r="H4486" s="4">
        <v>8.1685999999999996</v>
      </c>
      <c r="I4486" s="4"/>
      <c r="J4486" s="4">
        <f t="shared" si="144"/>
        <v>8.1685999999999996</v>
      </c>
      <c r="K4486" s="4"/>
      <c r="L4486" s="4"/>
      <c r="M4486" s="4">
        <f t="shared" si="145"/>
        <v>8.1685999999999996</v>
      </c>
    </row>
    <row r="4487" spans="1:13" ht="30.6" x14ac:dyDescent="0.25">
      <c r="A4487" s="2" t="s">
        <v>415</v>
      </c>
      <c r="B4487" s="2" t="s">
        <v>26</v>
      </c>
      <c r="C4487" s="3"/>
      <c r="D4487" s="3"/>
      <c r="E4487" s="3">
        <v>38.999000000000002</v>
      </c>
      <c r="F4487" s="3">
        <v>36.323599999999999</v>
      </c>
      <c r="G4487" s="3">
        <v>33.648200000000003</v>
      </c>
      <c r="H4487" s="3">
        <v>30.972799999999999</v>
      </c>
      <c r="I4487" s="3"/>
      <c r="J4487" s="3">
        <f t="shared" si="144"/>
        <v>30.972799999999999</v>
      </c>
      <c r="K4487" s="3"/>
      <c r="L4487" s="3"/>
      <c r="M4487" s="3">
        <f t="shared" si="145"/>
        <v>30.972799999999999</v>
      </c>
    </row>
    <row r="4488" spans="1:13" ht="30.6" x14ac:dyDescent="0.25">
      <c r="A4488" s="2" t="s">
        <v>415</v>
      </c>
      <c r="B4488" s="2" t="s">
        <v>27</v>
      </c>
      <c r="C4488" s="4"/>
      <c r="D4488" s="4"/>
      <c r="E4488" s="4">
        <v>68.444999999999993</v>
      </c>
      <c r="F4488" s="4">
        <v>67.877799999999993</v>
      </c>
      <c r="G4488" s="4">
        <v>67.310599999999994</v>
      </c>
      <c r="H4488" s="4">
        <v>66.743399999999994</v>
      </c>
      <c r="I4488" s="4"/>
      <c r="J4488" s="4">
        <f t="shared" si="144"/>
        <v>66.743399999999994</v>
      </c>
      <c r="K4488" s="4"/>
      <c r="L4488" s="4"/>
      <c r="M4488" s="4">
        <f t="shared" si="145"/>
        <v>66.743399999999994</v>
      </c>
    </row>
    <row r="4489" spans="1:13" ht="30.6" x14ac:dyDescent="0.25">
      <c r="A4489" s="2" t="s">
        <v>415</v>
      </c>
      <c r="B4489" s="2" t="s">
        <v>28</v>
      </c>
      <c r="C4489" s="3"/>
      <c r="D4489" s="3"/>
      <c r="E4489" s="3">
        <v>21.774000000000001</v>
      </c>
      <c r="F4489" s="3">
        <v>21.4452</v>
      </c>
      <c r="G4489" s="3">
        <v>21.116399999999999</v>
      </c>
      <c r="H4489" s="3">
        <v>20.787600000000001</v>
      </c>
      <c r="I4489" s="3"/>
      <c r="J4489" s="3">
        <f t="shared" si="144"/>
        <v>20.787600000000001</v>
      </c>
      <c r="K4489" s="3"/>
      <c r="L4489" s="3"/>
      <c r="M4489" s="3">
        <f t="shared" si="145"/>
        <v>20.787600000000001</v>
      </c>
    </row>
    <row r="4490" spans="1:13" ht="30.6" x14ac:dyDescent="0.25">
      <c r="A4490" s="2" t="s">
        <v>415</v>
      </c>
      <c r="B4490" s="2" t="s">
        <v>29</v>
      </c>
      <c r="C4490" s="4"/>
      <c r="D4490" s="4"/>
      <c r="E4490" s="4">
        <v>42.088999999999999</v>
      </c>
      <c r="F4490" s="4">
        <v>40.338200000000001</v>
      </c>
      <c r="G4490" s="4">
        <v>38.587400000000002</v>
      </c>
      <c r="H4490" s="4">
        <v>36.836599999999997</v>
      </c>
      <c r="I4490" s="4"/>
      <c r="J4490" s="4">
        <f t="shared" si="144"/>
        <v>36.836599999999997</v>
      </c>
      <c r="K4490" s="4"/>
      <c r="L4490" s="4"/>
      <c r="M4490" s="4">
        <f t="shared" si="145"/>
        <v>36.836599999999997</v>
      </c>
    </row>
    <row r="4491" spans="1:13" ht="30.6" x14ac:dyDescent="0.25">
      <c r="A4491" s="2" t="s">
        <v>415</v>
      </c>
      <c r="B4491" s="2" t="s">
        <v>30</v>
      </c>
      <c r="C4491" s="3"/>
      <c r="D4491" s="3"/>
      <c r="E4491" s="3">
        <v>115.408</v>
      </c>
      <c r="F4491" s="3">
        <v>112.6558</v>
      </c>
      <c r="G4491" s="3">
        <v>109.9036</v>
      </c>
      <c r="H4491" s="3">
        <v>107.1514</v>
      </c>
      <c r="I4491" s="3"/>
      <c r="J4491" s="3">
        <f t="shared" si="144"/>
        <v>107.1514</v>
      </c>
      <c r="K4491" s="3"/>
      <c r="L4491" s="3"/>
      <c r="M4491" s="3">
        <f t="shared" si="145"/>
        <v>107.1514</v>
      </c>
    </row>
    <row r="4492" spans="1:13" ht="30.6" x14ac:dyDescent="0.25">
      <c r="A4492" s="2" t="s">
        <v>415</v>
      </c>
      <c r="B4492" s="2" t="s">
        <v>31</v>
      </c>
      <c r="C4492" s="4"/>
      <c r="D4492" s="4"/>
      <c r="E4492" s="4">
        <v>30.256</v>
      </c>
      <c r="F4492" s="4">
        <v>29.4556</v>
      </c>
      <c r="G4492" s="4">
        <v>28.655200000000001</v>
      </c>
      <c r="H4492" s="4">
        <v>27.854800000000001</v>
      </c>
      <c r="I4492" s="4"/>
      <c r="J4492" s="4">
        <f t="shared" si="144"/>
        <v>27.854800000000001</v>
      </c>
      <c r="K4492" s="4"/>
      <c r="L4492" s="4"/>
      <c r="M4492" s="4">
        <f t="shared" si="145"/>
        <v>27.854800000000001</v>
      </c>
    </row>
    <row r="4493" spans="1:13" ht="30.6" x14ac:dyDescent="0.25">
      <c r="A4493" s="2" t="s">
        <v>415</v>
      </c>
      <c r="B4493" s="2" t="s">
        <v>35</v>
      </c>
      <c r="C4493" s="3"/>
      <c r="D4493" s="3"/>
      <c r="E4493" s="3">
        <v>74.650999999999996</v>
      </c>
      <c r="F4493" s="3">
        <v>74.152799999999999</v>
      </c>
      <c r="G4493" s="3">
        <v>73.654600000000002</v>
      </c>
      <c r="H4493" s="3">
        <v>73.156400000000005</v>
      </c>
      <c r="I4493" s="3"/>
      <c r="J4493" s="3">
        <f t="shared" si="144"/>
        <v>73.156400000000005</v>
      </c>
      <c r="K4493" s="3"/>
      <c r="L4493" s="3"/>
      <c r="M4493" s="3">
        <f t="shared" si="145"/>
        <v>73.156400000000005</v>
      </c>
    </row>
    <row r="4494" spans="1:13" ht="30.6" x14ac:dyDescent="0.25">
      <c r="A4494" s="2" t="s">
        <v>415</v>
      </c>
      <c r="B4494" s="2" t="s">
        <v>32</v>
      </c>
      <c r="C4494" s="4"/>
      <c r="D4494" s="4"/>
      <c r="E4494" s="4">
        <v>48.816000000000003</v>
      </c>
      <c r="F4494" s="4">
        <v>49.934600000000003</v>
      </c>
      <c r="G4494" s="4">
        <v>51.053199999999997</v>
      </c>
      <c r="H4494" s="4">
        <v>52.171799999999998</v>
      </c>
      <c r="I4494" s="4"/>
      <c r="J4494" s="4">
        <f t="shared" si="144"/>
        <v>52.171799999999998</v>
      </c>
      <c r="K4494" s="4"/>
      <c r="L4494" s="4"/>
      <c r="M4494" s="4">
        <f t="shared" si="145"/>
        <v>52.171799999999998</v>
      </c>
    </row>
    <row r="4495" spans="1:13" ht="30.6" x14ac:dyDescent="0.25">
      <c r="A4495" s="2" t="s">
        <v>415</v>
      </c>
      <c r="B4495" s="2" t="s">
        <v>33</v>
      </c>
      <c r="C4495" s="3"/>
      <c r="D4495" s="3"/>
      <c r="E4495" s="3">
        <v>115.839</v>
      </c>
      <c r="F4495" s="3">
        <v>111.346</v>
      </c>
      <c r="G4495" s="3">
        <v>106.85299999999999</v>
      </c>
      <c r="H4495" s="3">
        <v>102.36</v>
      </c>
      <c r="I4495" s="3"/>
      <c r="J4495" s="3">
        <f t="shared" si="144"/>
        <v>102.36</v>
      </c>
      <c r="K4495" s="3"/>
      <c r="L4495" s="3"/>
      <c r="M4495" s="3">
        <f t="shared" si="145"/>
        <v>102.36</v>
      </c>
    </row>
    <row r="4496" spans="1:13" ht="30.6" x14ac:dyDescent="0.25">
      <c r="A4496" s="2" t="s">
        <v>415</v>
      </c>
      <c r="B4496" s="2" t="s">
        <v>34</v>
      </c>
      <c r="C4496" s="4"/>
      <c r="D4496" s="4"/>
      <c r="E4496" s="4">
        <v>11.334</v>
      </c>
      <c r="F4496" s="4">
        <v>10.708600000000001</v>
      </c>
      <c r="G4496" s="4">
        <v>10.0832</v>
      </c>
      <c r="H4496" s="4">
        <v>9.4578000000000007</v>
      </c>
      <c r="I4496" s="4"/>
      <c r="J4496" s="4">
        <f t="shared" ref="J4496:J4559" si="146">IFERROR(LOOKUP(2,1/(C4496:I4496&lt;&gt;""),C4496:I4496),"")</f>
        <v>9.4578000000000007</v>
      </c>
      <c r="K4496" s="4"/>
      <c r="L4496" s="4"/>
      <c r="M4496" s="4">
        <f t="shared" ref="M4496:M4559" si="147">IF(ISNUMBER(J4496),J4496,IF(ISNUMBER(K4496),K4496,IF(ISBLANK(L4496),"",L4496)))</f>
        <v>9.4578000000000007</v>
      </c>
    </row>
    <row r="4497" spans="1:13" ht="30.6" x14ac:dyDescent="0.25">
      <c r="A4497" s="2" t="s">
        <v>415</v>
      </c>
      <c r="B4497" s="2" t="s">
        <v>36</v>
      </c>
      <c r="C4497" s="3"/>
      <c r="D4497" s="3"/>
      <c r="E4497" s="3">
        <v>98.334000000000003</v>
      </c>
      <c r="F4497" s="3">
        <v>95.775599999999997</v>
      </c>
      <c r="G4497" s="3">
        <v>93.217200000000005</v>
      </c>
      <c r="H4497" s="3">
        <v>90.658799999999999</v>
      </c>
      <c r="I4497" s="3"/>
      <c r="J4497" s="3">
        <f t="shared" si="146"/>
        <v>90.658799999999999</v>
      </c>
      <c r="K4497" s="3"/>
      <c r="L4497" s="3"/>
      <c r="M4497" s="3">
        <f t="shared" si="147"/>
        <v>90.658799999999999</v>
      </c>
    </row>
    <row r="4498" spans="1:13" ht="30.6" x14ac:dyDescent="0.25">
      <c r="A4498" s="2" t="s">
        <v>415</v>
      </c>
      <c r="B4498" s="2" t="s">
        <v>37</v>
      </c>
      <c r="C4498" s="4"/>
      <c r="D4498" s="4"/>
      <c r="E4498" s="4">
        <v>152.01499999999999</v>
      </c>
      <c r="F4498" s="4">
        <v>144.59399999999999</v>
      </c>
      <c r="G4498" s="4">
        <v>137.173</v>
      </c>
      <c r="H4498" s="4">
        <v>129.75200000000001</v>
      </c>
      <c r="I4498" s="4"/>
      <c r="J4498" s="4">
        <f t="shared" si="146"/>
        <v>129.75200000000001</v>
      </c>
      <c r="K4498" s="4"/>
      <c r="L4498" s="4"/>
      <c r="M4498" s="4">
        <f t="shared" si="147"/>
        <v>129.75200000000001</v>
      </c>
    </row>
    <row r="4499" spans="1:13" ht="30.6" x14ac:dyDescent="0.25">
      <c r="A4499" s="2" t="s">
        <v>415</v>
      </c>
      <c r="B4499" s="2" t="s">
        <v>38</v>
      </c>
      <c r="C4499" s="3"/>
      <c r="D4499" s="3"/>
      <c r="E4499" s="3">
        <v>49.32</v>
      </c>
      <c r="F4499" s="3">
        <v>48.714399999999998</v>
      </c>
      <c r="G4499" s="3">
        <v>48.108800000000002</v>
      </c>
      <c r="H4499" s="3">
        <v>47.5032</v>
      </c>
      <c r="I4499" s="3"/>
      <c r="J4499" s="3">
        <f t="shared" si="146"/>
        <v>47.5032</v>
      </c>
      <c r="K4499" s="3"/>
      <c r="L4499" s="3"/>
      <c r="M4499" s="3">
        <f t="shared" si="147"/>
        <v>47.5032</v>
      </c>
    </row>
    <row r="4500" spans="1:13" ht="30.6" x14ac:dyDescent="0.25">
      <c r="A4500" s="2" t="s">
        <v>415</v>
      </c>
      <c r="B4500" s="2" t="s">
        <v>39</v>
      </c>
      <c r="C4500" s="4"/>
      <c r="D4500" s="4"/>
      <c r="E4500" s="4">
        <v>7.5209999999999999</v>
      </c>
      <c r="F4500" s="4">
        <v>7.4344000000000001</v>
      </c>
      <c r="G4500" s="4">
        <v>7.3478000000000003</v>
      </c>
      <c r="H4500" s="4">
        <v>7.2611999999999997</v>
      </c>
      <c r="I4500" s="4"/>
      <c r="J4500" s="4">
        <f t="shared" si="146"/>
        <v>7.2611999999999997</v>
      </c>
      <c r="K4500" s="4"/>
      <c r="L4500" s="4"/>
      <c r="M4500" s="4">
        <f t="shared" si="147"/>
        <v>7.2611999999999997</v>
      </c>
    </row>
    <row r="4501" spans="1:13" ht="30.6" x14ac:dyDescent="0.25">
      <c r="A4501" s="2" t="s">
        <v>415</v>
      </c>
      <c r="B4501" s="2" t="s">
        <v>40</v>
      </c>
      <c r="C4501" s="3"/>
      <c r="D4501" s="3"/>
      <c r="E4501" s="3">
        <v>57.656999999999996</v>
      </c>
      <c r="F4501" s="3">
        <v>54.665399999999998</v>
      </c>
      <c r="G4501" s="3">
        <v>51.6738</v>
      </c>
      <c r="H4501" s="3">
        <v>48.682200000000002</v>
      </c>
      <c r="I4501" s="3"/>
      <c r="J4501" s="3">
        <f t="shared" si="146"/>
        <v>48.682200000000002</v>
      </c>
      <c r="K4501" s="3"/>
      <c r="L4501" s="3"/>
      <c r="M4501" s="3">
        <f t="shared" si="147"/>
        <v>48.682200000000002</v>
      </c>
    </row>
    <row r="4502" spans="1:13" ht="30.6" x14ac:dyDescent="0.25">
      <c r="A4502" s="2" t="s">
        <v>415</v>
      </c>
      <c r="B4502" s="2" t="s">
        <v>41</v>
      </c>
      <c r="C4502" s="4"/>
      <c r="D4502" s="4"/>
      <c r="E4502" s="4">
        <v>74.445999999999998</v>
      </c>
      <c r="F4502" s="4">
        <v>71.998800000000003</v>
      </c>
      <c r="G4502" s="4">
        <v>69.551599999999993</v>
      </c>
      <c r="H4502" s="4">
        <v>67.104399999999998</v>
      </c>
      <c r="I4502" s="4"/>
      <c r="J4502" s="4">
        <f t="shared" si="146"/>
        <v>67.104399999999998</v>
      </c>
      <c r="K4502" s="4"/>
      <c r="L4502" s="4"/>
      <c r="M4502" s="4">
        <f t="shared" si="147"/>
        <v>67.104399999999998</v>
      </c>
    </row>
    <row r="4503" spans="1:13" ht="30.6" x14ac:dyDescent="0.25">
      <c r="A4503" s="2" t="s">
        <v>415</v>
      </c>
      <c r="B4503" s="2" t="s">
        <v>50</v>
      </c>
      <c r="C4503" s="3"/>
      <c r="D4503" s="3"/>
      <c r="E4503" s="3">
        <v>124.292</v>
      </c>
      <c r="F4503" s="3">
        <v>123.6202</v>
      </c>
      <c r="G4503" s="3">
        <v>122.94840000000001</v>
      </c>
      <c r="H4503" s="3">
        <v>122.2766</v>
      </c>
      <c r="I4503" s="3"/>
      <c r="J4503" s="3">
        <f t="shared" si="146"/>
        <v>122.2766</v>
      </c>
      <c r="K4503" s="3"/>
      <c r="L4503" s="3"/>
      <c r="M4503" s="3">
        <f t="shared" si="147"/>
        <v>122.2766</v>
      </c>
    </row>
    <row r="4504" spans="1:13" ht="30.6" x14ac:dyDescent="0.25">
      <c r="A4504" s="2" t="s">
        <v>415</v>
      </c>
      <c r="B4504" s="2" t="s">
        <v>42</v>
      </c>
      <c r="C4504" s="4"/>
      <c r="D4504" s="4"/>
      <c r="E4504" s="4">
        <v>125.458</v>
      </c>
      <c r="F4504" s="4">
        <v>122.346</v>
      </c>
      <c r="G4504" s="4">
        <v>119.23399999999999</v>
      </c>
      <c r="H4504" s="4">
        <v>116.122</v>
      </c>
      <c r="I4504" s="4"/>
      <c r="J4504" s="4">
        <f t="shared" si="146"/>
        <v>116.122</v>
      </c>
      <c r="K4504" s="4"/>
      <c r="L4504" s="4"/>
      <c r="M4504" s="4">
        <f t="shared" si="147"/>
        <v>116.122</v>
      </c>
    </row>
    <row r="4505" spans="1:13" ht="30.6" x14ac:dyDescent="0.25">
      <c r="A4505" s="2" t="s">
        <v>415</v>
      </c>
      <c r="B4505" s="2" t="s">
        <v>43</v>
      </c>
      <c r="C4505" s="3"/>
      <c r="D4505" s="3"/>
      <c r="E4505" s="3">
        <v>59.064</v>
      </c>
      <c r="F4505" s="3">
        <v>58.051400000000001</v>
      </c>
      <c r="G4505" s="3">
        <v>57.038800000000002</v>
      </c>
      <c r="H4505" s="3">
        <v>56.026200000000003</v>
      </c>
      <c r="I4505" s="3"/>
      <c r="J4505" s="3">
        <f t="shared" si="146"/>
        <v>56.026200000000003</v>
      </c>
      <c r="K4505" s="3"/>
      <c r="L4505" s="3"/>
      <c r="M4505" s="3">
        <f t="shared" si="147"/>
        <v>56.026200000000003</v>
      </c>
    </row>
    <row r="4506" spans="1:13" ht="30.6" x14ac:dyDescent="0.25">
      <c r="A4506" s="2" t="s">
        <v>415</v>
      </c>
      <c r="B4506" s="2" t="s">
        <v>44</v>
      </c>
      <c r="C4506" s="4"/>
      <c r="D4506" s="4"/>
      <c r="E4506" s="4">
        <v>135.13999999999999</v>
      </c>
      <c r="F4506" s="4">
        <v>135.30199999999999</v>
      </c>
      <c r="G4506" s="4">
        <v>135.464</v>
      </c>
      <c r="H4506" s="4">
        <v>135.626</v>
      </c>
      <c r="I4506" s="4"/>
      <c r="J4506" s="4">
        <f t="shared" si="146"/>
        <v>135.626</v>
      </c>
      <c r="K4506" s="4"/>
      <c r="L4506" s="4"/>
      <c r="M4506" s="4">
        <f t="shared" si="147"/>
        <v>135.626</v>
      </c>
    </row>
    <row r="4507" spans="1:13" ht="30.6" x14ac:dyDescent="0.25">
      <c r="A4507" s="2" t="s">
        <v>415</v>
      </c>
      <c r="B4507" s="2" t="s">
        <v>45</v>
      </c>
      <c r="C4507" s="3"/>
      <c r="D4507" s="3"/>
      <c r="E4507" s="3">
        <v>11.435</v>
      </c>
      <c r="F4507" s="3">
        <v>10.68</v>
      </c>
      <c r="G4507" s="3">
        <v>9.9250000000000007</v>
      </c>
      <c r="H4507" s="3">
        <v>9.17</v>
      </c>
      <c r="I4507" s="3"/>
      <c r="J4507" s="3">
        <f t="shared" si="146"/>
        <v>9.17</v>
      </c>
      <c r="K4507" s="3"/>
      <c r="L4507" s="3"/>
      <c r="M4507" s="3">
        <f t="shared" si="147"/>
        <v>9.17</v>
      </c>
    </row>
    <row r="4508" spans="1:13" ht="30.6" x14ac:dyDescent="0.25">
      <c r="A4508" s="2" t="s">
        <v>415</v>
      </c>
      <c r="B4508" s="2" t="s">
        <v>46</v>
      </c>
      <c r="C4508" s="4"/>
      <c r="D4508" s="4"/>
      <c r="E4508" s="4">
        <v>48.283000000000001</v>
      </c>
      <c r="F4508" s="4">
        <v>47.225200000000001</v>
      </c>
      <c r="G4508" s="4">
        <v>46.167400000000001</v>
      </c>
      <c r="H4508" s="4">
        <v>45.1096</v>
      </c>
      <c r="I4508" s="4"/>
      <c r="J4508" s="4">
        <f t="shared" si="146"/>
        <v>45.1096</v>
      </c>
      <c r="K4508" s="4"/>
      <c r="L4508" s="4"/>
      <c r="M4508" s="4">
        <f t="shared" si="147"/>
        <v>45.1096</v>
      </c>
    </row>
    <row r="4509" spans="1:13" ht="30.6" x14ac:dyDescent="0.25">
      <c r="A4509" s="2" t="s">
        <v>415</v>
      </c>
      <c r="B4509" s="2" t="s">
        <v>47</v>
      </c>
      <c r="C4509" s="3"/>
      <c r="D4509" s="3"/>
      <c r="E4509" s="3">
        <v>5.4729999999999999</v>
      </c>
      <c r="F4509" s="3">
        <v>5.2793999999999999</v>
      </c>
      <c r="G4509" s="3">
        <v>5.0857999999999999</v>
      </c>
      <c r="H4509" s="3">
        <v>4.8921999999999999</v>
      </c>
      <c r="I4509" s="3"/>
      <c r="J4509" s="3">
        <f t="shared" si="146"/>
        <v>4.8921999999999999</v>
      </c>
      <c r="K4509" s="3"/>
      <c r="L4509" s="3"/>
      <c r="M4509" s="3">
        <f t="shared" si="147"/>
        <v>4.8921999999999999</v>
      </c>
    </row>
    <row r="4510" spans="1:13" ht="30.6" x14ac:dyDescent="0.25">
      <c r="A4510" s="2" t="s">
        <v>415</v>
      </c>
      <c r="B4510" s="2" t="s">
        <v>48</v>
      </c>
      <c r="C4510" s="4"/>
      <c r="D4510" s="4"/>
      <c r="E4510" s="4">
        <v>11.026</v>
      </c>
      <c r="F4510" s="4">
        <v>10.578200000000001</v>
      </c>
      <c r="G4510" s="4">
        <v>10.1304</v>
      </c>
      <c r="H4510" s="4">
        <v>9.6826000000000008</v>
      </c>
      <c r="I4510" s="4"/>
      <c r="J4510" s="4">
        <f t="shared" si="146"/>
        <v>9.6826000000000008</v>
      </c>
      <c r="K4510" s="4"/>
      <c r="L4510" s="4"/>
      <c r="M4510" s="4">
        <f t="shared" si="147"/>
        <v>9.6826000000000008</v>
      </c>
    </row>
    <row r="4511" spans="1:13" ht="30.6" x14ac:dyDescent="0.25">
      <c r="A4511" s="2" t="s">
        <v>415</v>
      </c>
      <c r="B4511" s="2" t="s">
        <v>51</v>
      </c>
      <c r="C4511" s="3"/>
      <c r="D4511" s="3"/>
      <c r="E4511" s="3">
        <v>4.4359999999999999</v>
      </c>
      <c r="F4511" s="3">
        <v>4.2775999999999996</v>
      </c>
      <c r="G4511" s="3">
        <v>4.1192000000000002</v>
      </c>
      <c r="H4511" s="3">
        <v>3.9607999999999999</v>
      </c>
      <c r="I4511" s="3"/>
      <c r="J4511" s="3">
        <f t="shared" si="146"/>
        <v>3.9607999999999999</v>
      </c>
      <c r="K4511" s="3"/>
      <c r="L4511" s="3"/>
      <c r="M4511" s="3">
        <f t="shared" si="147"/>
        <v>3.9607999999999999</v>
      </c>
    </row>
    <row r="4512" spans="1:13" ht="30.6" x14ac:dyDescent="0.25">
      <c r="A4512" s="2" t="s">
        <v>415</v>
      </c>
      <c r="B4512" s="2" t="s">
        <v>52</v>
      </c>
      <c r="C4512" s="4"/>
      <c r="D4512" s="4"/>
      <c r="E4512" s="4">
        <v>23.113</v>
      </c>
      <c r="F4512" s="4">
        <v>22.469200000000001</v>
      </c>
      <c r="G4512" s="4">
        <v>21.825399999999998</v>
      </c>
      <c r="H4512" s="4">
        <v>21.1816</v>
      </c>
      <c r="I4512" s="4"/>
      <c r="J4512" s="4">
        <f t="shared" si="146"/>
        <v>21.1816</v>
      </c>
      <c r="K4512" s="4"/>
      <c r="L4512" s="4"/>
      <c r="M4512" s="4">
        <f t="shared" si="147"/>
        <v>21.1816</v>
      </c>
    </row>
    <row r="4513" spans="1:13" ht="30.6" x14ac:dyDescent="0.25">
      <c r="A4513" s="2" t="s">
        <v>415</v>
      </c>
      <c r="B4513" s="2" t="s">
        <v>53</v>
      </c>
      <c r="C4513" s="3"/>
      <c r="D4513" s="3"/>
      <c r="E4513" s="3"/>
      <c r="F4513" s="3"/>
      <c r="G4513" s="3"/>
      <c r="H4513" s="3"/>
      <c r="I4513" s="3"/>
      <c r="J4513" s="3" t="str">
        <f t="shared" si="146"/>
        <v/>
      </c>
      <c r="K4513" s="3"/>
      <c r="L4513" s="3"/>
      <c r="M4513" s="3" t="str">
        <f t="shared" si="147"/>
        <v/>
      </c>
    </row>
    <row r="4514" spans="1:13" ht="30.6" x14ac:dyDescent="0.25">
      <c r="A4514" s="2" t="s">
        <v>415</v>
      </c>
      <c r="B4514" s="2" t="s">
        <v>54</v>
      </c>
      <c r="C4514" s="4"/>
      <c r="D4514" s="4"/>
      <c r="E4514" s="4">
        <v>100.624</v>
      </c>
      <c r="F4514" s="4">
        <v>99.529200000000003</v>
      </c>
      <c r="G4514" s="4">
        <v>98.434399999999997</v>
      </c>
      <c r="H4514" s="4">
        <v>97.339600000000004</v>
      </c>
      <c r="I4514" s="4"/>
      <c r="J4514" s="4">
        <f t="shared" si="146"/>
        <v>97.339600000000004</v>
      </c>
      <c r="K4514" s="4"/>
      <c r="L4514" s="4"/>
      <c r="M4514" s="4">
        <f t="shared" si="147"/>
        <v>97.339600000000004</v>
      </c>
    </row>
    <row r="4515" spans="1:13" ht="30.6" x14ac:dyDescent="0.25">
      <c r="A4515" s="2" t="s">
        <v>415</v>
      </c>
      <c r="B4515" s="2" t="s">
        <v>55</v>
      </c>
      <c r="C4515" s="3"/>
      <c r="D4515" s="3"/>
      <c r="E4515" s="3">
        <v>77.325000000000003</v>
      </c>
      <c r="F4515" s="3">
        <v>76.748800000000003</v>
      </c>
      <c r="G4515" s="3">
        <v>76.172600000000003</v>
      </c>
      <c r="H4515" s="3">
        <v>75.596400000000003</v>
      </c>
      <c r="I4515" s="3"/>
      <c r="J4515" s="3">
        <f t="shared" si="146"/>
        <v>75.596400000000003</v>
      </c>
      <c r="K4515" s="3"/>
      <c r="L4515" s="3"/>
      <c r="M4515" s="3">
        <f t="shared" si="147"/>
        <v>75.596400000000003</v>
      </c>
    </row>
    <row r="4516" spans="1:13" ht="30.6" x14ac:dyDescent="0.25">
      <c r="A4516" s="2" t="s">
        <v>415</v>
      </c>
      <c r="B4516" s="2" t="s">
        <v>56</v>
      </c>
      <c r="C4516" s="4"/>
      <c r="D4516" s="4"/>
      <c r="E4516" s="4">
        <v>54.643999999999998</v>
      </c>
      <c r="F4516" s="4">
        <v>53.5396</v>
      </c>
      <c r="G4516" s="4">
        <v>52.435200000000002</v>
      </c>
      <c r="H4516" s="4">
        <v>51.330800000000004</v>
      </c>
      <c r="I4516" s="4"/>
      <c r="J4516" s="4">
        <f t="shared" si="146"/>
        <v>51.330800000000004</v>
      </c>
      <c r="K4516" s="4"/>
      <c r="L4516" s="4"/>
      <c r="M4516" s="4">
        <f t="shared" si="147"/>
        <v>51.330800000000004</v>
      </c>
    </row>
    <row r="4517" spans="1:13" ht="30.6" x14ac:dyDescent="0.25">
      <c r="A4517" s="2" t="s">
        <v>415</v>
      </c>
      <c r="B4517" s="2" t="s">
        <v>57</v>
      </c>
      <c r="C4517" s="3"/>
      <c r="D4517" s="3"/>
      <c r="E4517" s="3">
        <v>66.834999999999994</v>
      </c>
      <c r="F4517" s="3">
        <v>66.1952</v>
      </c>
      <c r="G4517" s="3">
        <v>65.555400000000006</v>
      </c>
      <c r="H4517" s="3">
        <v>64.915599999999998</v>
      </c>
      <c r="I4517" s="3"/>
      <c r="J4517" s="3">
        <f t="shared" si="146"/>
        <v>64.915599999999998</v>
      </c>
      <c r="K4517" s="3"/>
      <c r="L4517" s="3"/>
      <c r="M4517" s="3">
        <f t="shared" si="147"/>
        <v>64.915599999999998</v>
      </c>
    </row>
    <row r="4518" spans="1:13" ht="30.6" x14ac:dyDescent="0.25">
      <c r="A4518" s="2" t="s">
        <v>415</v>
      </c>
      <c r="B4518" s="2" t="s">
        <v>58</v>
      </c>
      <c r="C4518" s="4"/>
      <c r="D4518" s="4"/>
      <c r="E4518" s="4">
        <v>114.331</v>
      </c>
      <c r="F4518" s="4">
        <v>112.0642</v>
      </c>
      <c r="G4518" s="4">
        <v>109.7974</v>
      </c>
      <c r="H4518" s="4">
        <v>107.53060000000001</v>
      </c>
      <c r="I4518" s="4"/>
      <c r="J4518" s="4">
        <f t="shared" si="146"/>
        <v>107.53060000000001</v>
      </c>
      <c r="K4518" s="4"/>
      <c r="L4518" s="4"/>
      <c r="M4518" s="4">
        <f t="shared" si="147"/>
        <v>107.53060000000001</v>
      </c>
    </row>
    <row r="4519" spans="1:13" ht="30.6" x14ac:dyDescent="0.25">
      <c r="A4519" s="2" t="s">
        <v>415</v>
      </c>
      <c r="B4519" s="2" t="s">
        <v>59</v>
      </c>
      <c r="C4519" s="3"/>
      <c r="D4519" s="3"/>
      <c r="E4519" s="3">
        <v>61.01</v>
      </c>
      <c r="F4519" s="3">
        <v>58.340600000000002</v>
      </c>
      <c r="G4519" s="3">
        <v>55.671199999999999</v>
      </c>
      <c r="H4519" s="3">
        <v>53.001800000000003</v>
      </c>
      <c r="I4519" s="3"/>
      <c r="J4519" s="3">
        <f t="shared" si="146"/>
        <v>53.001800000000003</v>
      </c>
      <c r="K4519" s="3"/>
      <c r="L4519" s="3"/>
      <c r="M4519" s="3">
        <f t="shared" si="147"/>
        <v>53.001800000000003</v>
      </c>
    </row>
    <row r="4520" spans="1:13" ht="30.6" x14ac:dyDescent="0.25">
      <c r="A4520" s="2" t="s">
        <v>415</v>
      </c>
      <c r="B4520" s="2" t="s">
        <v>60</v>
      </c>
      <c r="C4520" s="4"/>
      <c r="D4520" s="4"/>
      <c r="E4520" s="4">
        <v>16.131</v>
      </c>
      <c r="F4520" s="4">
        <v>14.8994</v>
      </c>
      <c r="G4520" s="4">
        <v>13.6678</v>
      </c>
      <c r="H4520" s="4">
        <v>12.436199999999999</v>
      </c>
      <c r="I4520" s="4"/>
      <c r="J4520" s="4">
        <f t="shared" si="146"/>
        <v>12.436199999999999</v>
      </c>
      <c r="K4520" s="4"/>
      <c r="L4520" s="4"/>
      <c r="M4520" s="4">
        <f t="shared" si="147"/>
        <v>12.436199999999999</v>
      </c>
    </row>
    <row r="4521" spans="1:13" ht="30.6" x14ac:dyDescent="0.25">
      <c r="A4521" s="2" t="s">
        <v>415</v>
      </c>
      <c r="B4521" s="2" t="s">
        <v>61</v>
      </c>
      <c r="C4521" s="3"/>
      <c r="D4521" s="3"/>
      <c r="E4521" s="3">
        <v>67.135000000000005</v>
      </c>
      <c r="F4521" s="3">
        <v>63.627400000000002</v>
      </c>
      <c r="G4521" s="3">
        <v>60.119799999999998</v>
      </c>
      <c r="H4521" s="3">
        <v>56.612200000000001</v>
      </c>
      <c r="I4521" s="3"/>
      <c r="J4521" s="3">
        <f t="shared" si="146"/>
        <v>56.612200000000001</v>
      </c>
      <c r="K4521" s="3"/>
      <c r="L4521" s="3"/>
      <c r="M4521" s="3">
        <f t="shared" si="147"/>
        <v>56.612200000000001</v>
      </c>
    </row>
    <row r="4522" spans="1:13" ht="30.6" x14ac:dyDescent="0.25">
      <c r="A4522" s="2" t="s">
        <v>415</v>
      </c>
      <c r="B4522" s="2" t="s">
        <v>62</v>
      </c>
      <c r="C4522" s="4"/>
      <c r="D4522" s="4"/>
      <c r="E4522" s="4">
        <v>42.899000000000001</v>
      </c>
      <c r="F4522" s="4">
        <v>43.664400000000001</v>
      </c>
      <c r="G4522" s="4">
        <v>44.4298</v>
      </c>
      <c r="H4522" s="4">
        <v>45.1952</v>
      </c>
      <c r="I4522" s="4"/>
      <c r="J4522" s="4">
        <f t="shared" si="146"/>
        <v>45.1952</v>
      </c>
      <c r="K4522" s="4"/>
      <c r="L4522" s="4"/>
      <c r="M4522" s="4">
        <f t="shared" si="147"/>
        <v>45.1952</v>
      </c>
    </row>
    <row r="4523" spans="1:13" ht="30.6" x14ac:dyDescent="0.25">
      <c r="A4523" s="2" t="s">
        <v>415</v>
      </c>
      <c r="B4523" s="2" t="s">
        <v>63</v>
      </c>
      <c r="C4523" s="3"/>
      <c r="D4523" s="3"/>
      <c r="E4523" s="3">
        <v>7.2510000000000003</v>
      </c>
      <c r="F4523" s="3">
        <v>6.9596</v>
      </c>
      <c r="G4523" s="3">
        <v>6.6681999999999997</v>
      </c>
      <c r="H4523" s="3">
        <v>6.3768000000000002</v>
      </c>
      <c r="I4523" s="3"/>
      <c r="J4523" s="3">
        <f t="shared" si="146"/>
        <v>6.3768000000000002</v>
      </c>
      <c r="K4523" s="3"/>
      <c r="L4523" s="3"/>
      <c r="M4523" s="3">
        <f t="shared" si="147"/>
        <v>6.3768000000000002</v>
      </c>
    </row>
    <row r="4524" spans="1:13" ht="30.6" x14ac:dyDescent="0.25">
      <c r="A4524" s="2" t="s">
        <v>415</v>
      </c>
      <c r="B4524" s="2" t="s">
        <v>64</v>
      </c>
      <c r="C4524" s="4"/>
      <c r="D4524" s="4"/>
      <c r="E4524" s="4">
        <v>9.5150000000000006</v>
      </c>
      <c r="F4524" s="4">
        <v>9.2815999999999992</v>
      </c>
      <c r="G4524" s="4">
        <v>9.0481999999999996</v>
      </c>
      <c r="H4524" s="4">
        <v>8.8148</v>
      </c>
      <c r="I4524" s="4"/>
      <c r="J4524" s="4">
        <f t="shared" si="146"/>
        <v>8.8148</v>
      </c>
      <c r="K4524" s="4"/>
      <c r="L4524" s="4"/>
      <c r="M4524" s="4">
        <f t="shared" si="147"/>
        <v>8.8148</v>
      </c>
    </row>
    <row r="4525" spans="1:13" ht="30.6" x14ac:dyDescent="0.25">
      <c r="A4525" s="2" t="s">
        <v>415</v>
      </c>
      <c r="B4525" s="2" t="s">
        <v>65</v>
      </c>
      <c r="C4525" s="3"/>
      <c r="D4525" s="3"/>
      <c r="E4525" s="3">
        <v>111.21599999999999</v>
      </c>
      <c r="F4525" s="3">
        <v>106.708</v>
      </c>
      <c r="G4525" s="3">
        <v>102.2</v>
      </c>
      <c r="H4525" s="3">
        <v>97.691999999999993</v>
      </c>
      <c r="I4525" s="3"/>
      <c r="J4525" s="3">
        <f t="shared" si="146"/>
        <v>97.691999999999993</v>
      </c>
      <c r="K4525" s="3"/>
      <c r="L4525" s="3"/>
      <c r="M4525" s="3">
        <f t="shared" si="147"/>
        <v>97.691999999999993</v>
      </c>
    </row>
    <row r="4526" spans="1:13" ht="30.6" x14ac:dyDescent="0.25">
      <c r="A4526" s="2" t="s">
        <v>415</v>
      </c>
      <c r="B4526" s="2" t="s">
        <v>66</v>
      </c>
      <c r="C4526" s="4"/>
      <c r="D4526" s="4"/>
      <c r="E4526" s="4">
        <v>115.824</v>
      </c>
      <c r="F4526" s="4">
        <v>114.7038</v>
      </c>
      <c r="G4526" s="4">
        <v>113.5836</v>
      </c>
      <c r="H4526" s="4">
        <v>112.46339999999999</v>
      </c>
      <c r="I4526" s="4"/>
      <c r="J4526" s="4">
        <f t="shared" si="146"/>
        <v>112.46339999999999</v>
      </c>
      <c r="K4526" s="4"/>
      <c r="L4526" s="4"/>
      <c r="M4526" s="4">
        <f t="shared" si="147"/>
        <v>112.46339999999999</v>
      </c>
    </row>
    <row r="4527" spans="1:13" ht="30.6" x14ac:dyDescent="0.25">
      <c r="A4527" s="2" t="s">
        <v>415</v>
      </c>
      <c r="B4527" s="2" t="s">
        <v>67</v>
      </c>
      <c r="C4527" s="3"/>
      <c r="D4527" s="3"/>
      <c r="E4527" s="3">
        <v>46.734000000000002</v>
      </c>
      <c r="F4527" s="3">
        <v>43.932400000000001</v>
      </c>
      <c r="G4527" s="3">
        <v>41.130800000000001</v>
      </c>
      <c r="H4527" s="3">
        <v>38.3292</v>
      </c>
      <c r="I4527" s="3"/>
      <c r="J4527" s="3">
        <f t="shared" si="146"/>
        <v>38.3292</v>
      </c>
      <c r="K4527" s="3"/>
      <c r="L4527" s="3"/>
      <c r="M4527" s="3">
        <f t="shared" si="147"/>
        <v>38.3292</v>
      </c>
    </row>
    <row r="4528" spans="1:13" ht="30.6" x14ac:dyDescent="0.25">
      <c r="A4528" s="2" t="s">
        <v>415</v>
      </c>
      <c r="B4528" s="2" t="s">
        <v>68</v>
      </c>
      <c r="C4528" s="4"/>
      <c r="D4528" s="4"/>
      <c r="E4528" s="4">
        <v>8.0259999999999998</v>
      </c>
      <c r="F4528" s="4">
        <v>7.4931999999999999</v>
      </c>
      <c r="G4528" s="4">
        <v>6.9603999999999999</v>
      </c>
      <c r="H4528" s="4">
        <v>6.4276</v>
      </c>
      <c r="I4528" s="4"/>
      <c r="J4528" s="4">
        <f t="shared" si="146"/>
        <v>6.4276</v>
      </c>
      <c r="K4528" s="4"/>
      <c r="L4528" s="4"/>
      <c r="M4528" s="4">
        <f t="shared" si="147"/>
        <v>6.4276</v>
      </c>
    </row>
    <row r="4529" spans="1:13" ht="30.6" x14ac:dyDescent="0.25">
      <c r="A4529" s="2" t="s">
        <v>415</v>
      </c>
      <c r="B4529" s="2" t="s">
        <v>69</v>
      </c>
      <c r="C4529" s="3"/>
      <c r="D4529" s="3"/>
      <c r="E4529" s="3">
        <v>70.25</v>
      </c>
      <c r="F4529" s="3">
        <v>68.875200000000007</v>
      </c>
      <c r="G4529" s="3">
        <v>67.500399999999999</v>
      </c>
      <c r="H4529" s="3">
        <v>66.125600000000006</v>
      </c>
      <c r="I4529" s="3"/>
      <c r="J4529" s="3">
        <f t="shared" si="146"/>
        <v>66.125600000000006</v>
      </c>
      <c r="K4529" s="3"/>
      <c r="L4529" s="3"/>
      <c r="M4529" s="3">
        <f t="shared" si="147"/>
        <v>66.125600000000006</v>
      </c>
    </row>
    <row r="4530" spans="1:13" ht="30.6" x14ac:dyDescent="0.25">
      <c r="A4530" s="2" t="s">
        <v>415</v>
      </c>
      <c r="B4530" s="2" t="s">
        <v>70</v>
      </c>
      <c r="C4530" s="4"/>
      <c r="D4530" s="4"/>
      <c r="E4530" s="4">
        <v>8.5389999999999997</v>
      </c>
      <c r="F4530" s="4">
        <v>8.1042000000000005</v>
      </c>
      <c r="G4530" s="4">
        <v>7.6694000000000004</v>
      </c>
      <c r="H4530" s="4">
        <v>7.2346000000000004</v>
      </c>
      <c r="I4530" s="4"/>
      <c r="J4530" s="4">
        <f t="shared" si="146"/>
        <v>7.2346000000000004</v>
      </c>
      <c r="K4530" s="4"/>
      <c r="L4530" s="4"/>
      <c r="M4530" s="4">
        <f t="shared" si="147"/>
        <v>7.2346000000000004</v>
      </c>
    </row>
    <row r="4531" spans="1:13" ht="30.6" x14ac:dyDescent="0.25">
      <c r="A4531" s="2" t="s">
        <v>415</v>
      </c>
      <c r="B4531" s="2" t="s">
        <v>71</v>
      </c>
      <c r="C4531" s="3"/>
      <c r="D4531" s="3"/>
      <c r="E4531" s="3">
        <v>35.357999999999997</v>
      </c>
      <c r="F4531" s="3">
        <v>33.4268</v>
      </c>
      <c r="G4531" s="3">
        <v>31.4956</v>
      </c>
      <c r="H4531" s="3">
        <v>29.564399999999999</v>
      </c>
      <c r="I4531" s="3"/>
      <c r="J4531" s="3">
        <f t="shared" si="146"/>
        <v>29.564399999999999</v>
      </c>
      <c r="K4531" s="3"/>
      <c r="L4531" s="3"/>
      <c r="M4531" s="3">
        <f t="shared" si="147"/>
        <v>29.564399999999999</v>
      </c>
    </row>
    <row r="4532" spans="1:13" ht="30.6" x14ac:dyDescent="0.25">
      <c r="A4532" s="2" t="s">
        <v>415</v>
      </c>
      <c r="B4532" s="2" t="s">
        <v>72</v>
      </c>
      <c r="C4532" s="4"/>
      <c r="D4532" s="4"/>
      <c r="E4532" s="4">
        <v>84.036000000000001</v>
      </c>
      <c r="F4532" s="4">
        <v>82.72</v>
      </c>
      <c r="G4532" s="4">
        <v>81.403999999999996</v>
      </c>
      <c r="H4532" s="4">
        <v>80.087999999999994</v>
      </c>
      <c r="I4532" s="4"/>
      <c r="J4532" s="4">
        <f t="shared" si="146"/>
        <v>80.087999999999994</v>
      </c>
      <c r="K4532" s="4"/>
      <c r="L4532" s="4"/>
      <c r="M4532" s="4">
        <f t="shared" si="147"/>
        <v>80.087999999999994</v>
      </c>
    </row>
    <row r="4533" spans="1:13" ht="30.6" x14ac:dyDescent="0.25">
      <c r="A4533" s="2" t="s">
        <v>415</v>
      </c>
      <c r="B4533" s="2" t="s">
        <v>73</v>
      </c>
      <c r="C4533" s="3"/>
      <c r="D4533" s="3"/>
      <c r="E4533" s="3">
        <v>145.87299999999999</v>
      </c>
      <c r="F4533" s="3">
        <v>143.77260000000001</v>
      </c>
      <c r="G4533" s="3">
        <v>141.6722</v>
      </c>
      <c r="H4533" s="3">
        <v>139.5718</v>
      </c>
      <c r="I4533" s="3"/>
      <c r="J4533" s="3">
        <f t="shared" si="146"/>
        <v>139.5718</v>
      </c>
      <c r="K4533" s="3"/>
      <c r="L4533" s="3"/>
      <c r="M4533" s="3">
        <f t="shared" si="147"/>
        <v>139.5718</v>
      </c>
    </row>
    <row r="4534" spans="1:13" ht="30.6" x14ac:dyDescent="0.25">
      <c r="A4534" s="2" t="s">
        <v>415</v>
      </c>
      <c r="B4534" s="2" t="s">
        <v>74</v>
      </c>
      <c r="C4534" s="4"/>
      <c r="D4534" s="4"/>
      <c r="E4534" s="4">
        <v>99.099000000000004</v>
      </c>
      <c r="F4534" s="4">
        <v>95.242400000000004</v>
      </c>
      <c r="G4534" s="4">
        <v>91.385800000000003</v>
      </c>
      <c r="H4534" s="4">
        <v>87.529200000000003</v>
      </c>
      <c r="I4534" s="4"/>
      <c r="J4534" s="4">
        <f t="shared" si="146"/>
        <v>87.529200000000003</v>
      </c>
      <c r="K4534" s="4"/>
      <c r="L4534" s="4"/>
      <c r="M4534" s="4">
        <f t="shared" si="147"/>
        <v>87.529200000000003</v>
      </c>
    </row>
    <row r="4535" spans="1:13" ht="30.6" x14ac:dyDescent="0.25">
      <c r="A4535" s="2" t="s">
        <v>415</v>
      </c>
      <c r="B4535" s="2" t="s">
        <v>75</v>
      </c>
      <c r="C4535" s="3"/>
      <c r="D4535" s="3"/>
      <c r="E4535" s="3">
        <v>90.099000000000004</v>
      </c>
      <c r="F4535" s="3">
        <v>89.258399999999995</v>
      </c>
      <c r="G4535" s="3">
        <v>88.4178</v>
      </c>
      <c r="H4535" s="3">
        <v>87.577200000000005</v>
      </c>
      <c r="I4535" s="3"/>
      <c r="J4535" s="3">
        <f t="shared" si="146"/>
        <v>87.577200000000005</v>
      </c>
      <c r="K4535" s="3"/>
      <c r="L4535" s="3"/>
      <c r="M4535" s="3">
        <f t="shared" si="147"/>
        <v>87.577200000000005</v>
      </c>
    </row>
    <row r="4536" spans="1:13" ht="30.6" x14ac:dyDescent="0.25">
      <c r="A4536" s="2" t="s">
        <v>415</v>
      </c>
      <c r="B4536" s="2" t="s">
        <v>76</v>
      </c>
      <c r="C4536" s="4"/>
      <c r="D4536" s="4"/>
      <c r="E4536" s="4">
        <v>41.265000000000001</v>
      </c>
      <c r="F4536" s="4">
        <v>40.47</v>
      </c>
      <c r="G4536" s="4">
        <v>39.674999999999997</v>
      </c>
      <c r="H4536" s="4">
        <v>38.880000000000003</v>
      </c>
      <c r="I4536" s="4"/>
      <c r="J4536" s="4">
        <f t="shared" si="146"/>
        <v>38.880000000000003</v>
      </c>
      <c r="K4536" s="4"/>
      <c r="L4536" s="4"/>
      <c r="M4536" s="4">
        <f t="shared" si="147"/>
        <v>38.880000000000003</v>
      </c>
    </row>
    <row r="4537" spans="1:13" ht="30.6" x14ac:dyDescent="0.25">
      <c r="A4537" s="2" t="s">
        <v>415</v>
      </c>
      <c r="B4537" s="2" t="s">
        <v>77</v>
      </c>
      <c r="C4537" s="3"/>
      <c r="D4537" s="3"/>
      <c r="E4537" s="3">
        <v>68.438999999999993</v>
      </c>
      <c r="F4537" s="3">
        <v>67.0488</v>
      </c>
      <c r="G4537" s="3">
        <v>65.658600000000007</v>
      </c>
      <c r="H4537" s="3">
        <v>64.2684</v>
      </c>
      <c r="I4537" s="3"/>
      <c r="J4537" s="3">
        <f t="shared" si="146"/>
        <v>64.2684</v>
      </c>
      <c r="K4537" s="3"/>
      <c r="L4537" s="3"/>
      <c r="M4537" s="3">
        <f t="shared" si="147"/>
        <v>64.2684</v>
      </c>
    </row>
    <row r="4538" spans="1:13" ht="30.6" x14ac:dyDescent="0.25">
      <c r="A4538" s="2" t="s">
        <v>415</v>
      </c>
      <c r="B4538" s="2" t="s">
        <v>78</v>
      </c>
      <c r="C4538" s="4"/>
      <c r="D4538" s="4"/>
      <c r="E4538" s="4">
        <v>19.222999999999999</v>
      </c>
      <c r="F4538" s="4">
        <v>18.7178</v>
      </c>
      <c r="G4538" s="4">
        <v>18.212599999999998</v>
      </c>
      <c r="H4538" s="4">
        <v>17.7074</v>
      </c>
      <c r="I4538" s="4"/>
      <c r="J4538" s="4">
        <f t="shared" si="146"/>
        <v>17.7074</v>
      </c>
      <c r="K4538" s="4"/>
      <c r="L4538" s="4"/>
      <c r="M4538" s="4">
        <f t="shared" si="147"/>
        <v>17.7074</v>
      </c>
    </row>
    <row r="4539" spans="1:13" ht="30.6" x14ac:dyDescent="0.25">
      <c r="A4539" s="2" t="s">
        <v>415</v>
      </c>
      <c r="B4539" s="2" t="s">
        <v>79</v>
      </c>
      <c r="C4539" s="3"/>
      <c r="D4539" s="3"/>
      <c r="E4539" s="3">
        <v>8.1340000000000003</v>
      </c>
      <c r="F4539" s="3">
        <v>7.3070000000000004</v>
      </c>
      <c r="G4539" s="3">
        <v>6.48</v>
      </c>
      <c r="H4539" s="3">
        <v>5.6529999999999996</v>
      </c>
      <c r="I4539" s="3"/>
      <c r="J4539" s="3">
        <f t="shared" si="146"/>
        <v>5.6529999999999996</v>
      </c>
      <c r="K4539" s="3"/>
      <c r="L4539" s="3"/>
      <c r="M4539" s="3">
        <f t="shared" si="147"/>
        <v>5.6529999999999996</v>
      </c>
    </row>
    <row r="4540" spans="1:13" ht="30.6" x14ac:dyDescent="0.25">
      <c r="A4540" s="2" t="s">
        <v>415</v>
      </c>
      <c r="B4540" s="2" t="s">
        <v>80</v>
      </c>
      <c r="C4540" s="4"/>
      <c r="D4540" s="4"/>
      <c r="E4540" s="4">
        <v>30.439</v>
      </c>
      <c r="F4540" s="4">
        <v>28.056799999999999</v>
      </c>
      <c r="G4540" s="4">
        <v>25.674600000000002</v>
      </c>
      <c r="H4540" s="4">
        <v>23.292400000000001</v>
      </c>
      <c r="I4540" s="4"/>
      <c r="J4540" s="4">
        <f t="shared" si="146"/>
        <v>23.292400000000001</v>
      </c>
      <c r="K4540" s="4"/>
      <c r="L4540" s="4"/>
      <c r="M4540" s="4">
        <f t="shared" si="147"/>
        <v>23.292400000000001</v>
      </c>
    </row>
    <row r="4541" spans="1:13" ht="30.6" x14ac:dyDescent="0.25">
      <c r="A4541" s="2" t="s">
        <v>415</v>
      </c>
      <c r="B4541" s="2" t="s">
        <v>81</v>
      </c>
      <c r="C4541" s="3"/>
      <c r="D4541" s="3"/>
      <c r="E4541" s="3">
        <v>51.505000000000003</v>
      </c>
      <c r="F4541" s="3">
        <v>50.753</v>
      </c>
      <c r="G4541" s="3">
        <v>50.000999999999998</v>
      </c>
      <c r="H4541" s="3">
        <v>49.249000000000002</v>
      </c>
      <c r="I4541" s="3"/>
      <c r="J4541" s="3">
        <f t="shared" si="146"/>
        <v>49.249000000000002</v>
      </c>
      <c r="K4541" s="3"/>
      <c r="L4541" s="3"/>
      <c r="M4541" s="3">
        <f t="shared" si="147"/>
        <v>49.249000000000002</v>
      </c>
    </row>
    <row r="4542" spans="1:13" ht="30.6" x14ac:dyDescent="0.25">
      <c r="A4542" s="2" t="s">
        <v>415</v>
      </c>
      <c r="B4542" s="2" t="s">
        <v>82</v>
      </c>
      <c r="C4542" s="4"/>
      <c r="D4542" s="4"/>
      <c r="E4542" s="4">
        <v>28.611999999999998</v>
      </c>
      <c r="F4542" s="4">
        <v>27.855399999999999</v>
      </c>
      <c r="G4542" s="4">
        <v>27.098800000000001</v>
      </c>
      <c r="H4542" s="4">
        <v>26.342199999999998</v>
      </c>
      <c r="I4542" s="4"/>
      <c r="J4542" s="4">
        <f t="shared" si="146"/>
        <v>26.342199999999998</v>
      </c>
      <c r="K4542" s="4"/>
      <c r="L4542" s="4"/>
      <c r="M4542" s="4">
        <f t="shared" si="147"/>
        <v>26.342199999999998</v>
      </c>
    </row>
    <row r="4543" spans="1:13" ht="30.6" x14ac:dyDescent="0.25">
      <c r="A4543" s="2" t="s">
        <v>415</v>
      </c>
      <c r="B4543" s="2" t="s">
        <v>83</v>
      </c>
      <c r="C4543" s="3"/>
      <c r="D4543" s="3"/>
      <c r="E4543" s="3">
        <v>80.003</v>
      </c>
      <c r="F4543" s="3">
        <v>81.618600000000001</v>
      </c>
      <c r="G4543" s="3">
        <v>83.234200000000001</v>
      </c>
      <c r="H4543" s="3">
        <v>84.849800000000002</v>
      </c>
      <c r="I4543" s="3"/>
      <c r="J4543" s="3">
        <f t="shared" si="146"/>
        <v>84.849800000000002</v>
      </c>
      <c r="K4543" s="3"/>
      <c r="L4543" s="3"/>
      <c r="M4543" s="3">
        <f t="shared" si="147"/>
        <v>84.849800000000002</v>
      </c>
    </row>
    <row r="4544" spans="1:13" ht="30.6" x14ac:dyDescent="0.25">
      <c r="A4544" s="2" t="s">
        <v>415</v>
      </c>
      <c r="B4544" s="2" t="s">
        <v>84</v>
      </c>
      <c r="C4544" s="4"/>
      <c r="D4544" s="4"/>
      <c r="E4544" s="4">
        <v>12.13</v>
      </c>
      <c r="F4544" s="4">
        <v>11.451599999999999</v>
      </c>
      <c r="G4544" s="4">
        <v>10.773199999999999</v>
      </c>
      <c r="H4544" s="4">
        <v>10.094799999999999</v>
      </c>
      <c r="I4544" s="4"/>
      <c r="J4544" s="4">
        <f t="shared" si="146"/>
        <v>10.094799999999999</v>
      </c>
      <c r="K4544" s="4"/>
      <c r="L4544" s="4"/>
      <c r="M4544" s="4">
        <f t="shared" si="147"/>
        <v>10.094799999999999</v>
      </c>
    </row>
    <row r="4545" spans="1:13" ht="30.6" x14ac:dyDescent="0.25">
      <c r="A4545" s="2" t="s">
        <v>415</v>
      </c>
      <c r="B4545" s="2" t="s">
        <v>85</v>
      </c>
      <c r="C4545" s="3"/>
      <c r="D4545" s="3"/>
      <c r="E4545" s="3">
        <v>11.568</v>
      </c>
      <c r="F4545" s="3">
        <v>10.8146</v>
      </c>
      <c r="G4545" s="3">
        <v>10.061199999999999</v>
      </c>
      <c r="H4545" s="3">
        <v>9.3078000000000003</v>
      </c>
      <c r="I4545" s="3"/>
      <c r="J4545" s="3">
        <f t="shared" si="146"/>
        <v>9.3078000000000003</v>
      </c>
      <c r="K4545" s="3"/>
      <c r="L4545" s="3"/>
      <c r="M4545" s="3">
        <f t="shared" si="147"/>
        <v>9.3078000000000003</v>
      </c>
    </row>
    <row r="4546" spans="1:13" ht="30.6" x14ac:dyDescent="0.25">
      <c r="A4546" s="2" t="s">
        <v>415</v>
      </c>
      <c r="B4546" s="2" t="s">
        <v>86</v>
      </c>
      <c r="C4546" s="4"/>
      <c r="D4546" s="4"/>
      <c r="E4546" s="4">
        <v>6.3810000000000002</v>
      </c>
      <c r="F4546" s="4">
        <v>6.2324000000000002</v>
      </c>
      <c r="G4546" s="4">
        <v>6.0838000000000001</v>
      </c>
      <c r="H4546" s="4">
        <v>5.9352</v>
      </c>
      <c r="I4546" s="4"/>
      <c r="J4546" s="4">
        <f t="shared" si="146"/>
        <v>5.9352</v>
      </c>
      <c r="K4546" s="4"/>
      <c r="L4546" s="4"/>
      <c r="M4546" s="4">
        <f t="shared" si="147"/>
        <v>5.9352</v>
      </c>
    </row>
    <row r="4547" spans="1:13" ht="30.6" x14ac:dyDescent="0.25">
      <c r="A4547" s="2" t="s">
        <v>415</v>
      </c>
      <c r="B4547" s="2" t="s">
        <v>87</v>
      </c>
      <c r="C4547" s="3"/>
      <c r="D4547" s="3"/>
      <c r="E4547" s="3">
        <v>64.105999999999995</v>
      </c>
      <c r="F4547" s="3">
        <v>62.3322</v>
      </c>
      <c r="G4547" s="3">
        <v>60.558399999999999</v>
      </c>
      <c r="H4547" s="3">
        <v>58.784599999999998</v>
      </c>
      <c r="I4547" s="3"/>
      <c r="J4547" s="3">
        <f t="shared" si="146"/>
        <v>58.784599999999998</v>
      </c>
      <c r="K4547" s="3"/>
      <c r="L4547" s="3"/>
      <c r="M4547" s="3">
        <f t="shared" si="147"/>
        <v>58.784599999999998</v>
      </c>
    </row>
    <row r="4548" spans="1:13" ht="30.6" x14ac:dyDescent="0.25">
      <c r="A4548" s="2" t="s">
        <v>415</v>
      </c>
      <c r="B4548" s="2" t="s">
        <v>88</v>
      </c>
      <c r="C4548" s="4"/>
      <c r="D4548" s="4"/>
      <c r="E4548" s="4">
        <v>4.5339999999999998</v>
      </c>
      <c r="F4548" s="4">
        <v>4.3461999999999996</v>
      </c>
      <c r="G4548" s="4">
        <v>4.1584000000000003</v>
      </c>
      <c r="H4548" s="4">
        <v>3.9706000000000001</v>
      </c>
      <c r="I4548" s="4"/>
      <c r="J4548" s="4">
        <f t="shared" si="146"/>
        <v>3.9706000000000001</v>
      </c>
      <c r="K4548" s="4"/>
      <c r="L4548" s="4"/>
      <c r="M4548" s="4">
        <f t="shared" si="147"/>
        <v>3.9706000000000001</v>
      </c>
    </row>
    <row r="4549" spans="1:13" ht="30.6" x14ac:dyDescent="0.25">
      <c r="A4549" s="2" t="s">
        <v>415</v>
      </c>
      <c r="B4549" s="2" t="s">
        <v>89</v>
      </c>
      <c r="C4549" s="3"/>
      <c r="D4549" s="3"/>
      <c r="E4549" s="3">
        <v>26.001999999999999</v>
      </c>
      <c r="F4549" s="3">
        <v>24.8826</v>
      </c>
      <c r="G4549" s="3">
        <v>23.763200000000001</v>
      </c>
      <c r="H4549" s="3">
        <v>22.643799999999999</v>
      </c>
      <c r="I4549" s="3"/>
      <c r="J4549" s="3">
        <f t="shared" si="146"/>
        <v>22.643799999999999</v>
      </c>
      <c r="K4549" s="3"/>
      <c r="L4549" s="3"/>
      <c r="M4549" s="3">
        <f t="shared" si="147"/>
        <v>22.643799999999999</v>
      </c>
    </row>
    <row r="4550" spans="1:13" ht="30.6" x14ac:dyDescent="0.25">
      <c r="A4550" s="2" t="s">
        <v>415</v>
      </c>
      <c r="B4550" s="2" t="s">
        <v>90</v>
      </c>
      <c r="C4550" s="4"/>
      <c r="D4550" s="4"/>
      <c r="E4550" s="4">
        <v>31.376000000000001</v>
      </c>
      <c r="F4550" s="4">
        <v>29.981000000000002</v>
      </c>
      <c r="G4550" s="4">
        <v>28.585999999999999</v>
      </c>
      <c r="H4550" s="4">
        <v>27.190999999999999</v>
      </c>
      <c r="I4550" s="4"/>
      <c r="J4550" s="4">
        <f t="shared" si="146"/>
        <v>27.190999999999999</v>
      </c>
      <c r="K4550" s="4"/>
      <c r="L4550" s="4"/>
      <c r="M4550" s="4">
        <f t="shared" si="147"/>
        <v>27.190999999999999</v>
      </c>
    </row>
    <row r="4551" spans="1:13" ht="30.6" x14ac:dyDescent="0.25">
      <c r="A4551" s="2" t="s">
        <v>415</v>
      </c>
      <c r="B4551" s="2" t="s">
        <v>91</v>
      </c>
      <c r="C4551" s="3"/>
      <c r="D4551" s="3"/>
      <c r="E4551" s="3">
        <v>94.155000000000001</v>
      </c>
      <c r="F4551" s="3">
        <v>92.843000000000004</v>
      </c>
      <c r="G4551" s="3">
        <v>91.531000000000006</v>
      </c>
      <c r="H4551" s="3">
        <v>90.218999999999994</v>
      </c>
      <c r="I4551" s="3"/>
      <c r="J4551" s="3">
        <f t="shared" si="146"/>
        <v>90.218999999999994</v>
      </c>
      <c r="K4551" s="3"/>
      <c r="L4551" s="3"/>
      <c r="M4551" s="3">
        <f t="shared" si="147"/>
        <v>90.218999999999994</v>
      </c>
    </row>
    <row r="4552" spans="1:13" ht="30.6" x14ac:dyDescent="0.25">
      <c r="A4552" s="2" t="s">
        <v>415</v>
      </c>
      <c r="B4552" s="2" t="s">
        <v>92</v>
      </c>
      <c r="C4552" s="4"/>
      <c r="D4552" s="4"/>
      <c r="E4552" s="4">
        <v>21.134</v>
      </c>
      <c r="F4552" s="4">
        <v>19.549399999999999</v>
      </c>
      <c r="G4552" s="4">
        <v>17.9648</v>
      </c>
      <c r="H4552" s="4">
        <v>16.380199999999999</v>
      </c>
      <c r="I4552" s="4"/>
      <c r="J4552" s="4">
        <f t="shared" si="146"/>
        <v>16.380199999999999</v>
      </c>
      <c r="K4552" s="4"/>
      <c r="L4552" s="4"/>
      <c r="M4552" s="4">
        <f t="shared" si="147"/>
        <v>16.380199999999999</v>
      </c>
    </row>
    <row r="4553" spans="1:13" ht="30.6" x14ac:dyDescent="0.25">
      <c r="A4553" s="2" t="s">
        <v>415</v>
      </c>
      <c r="B4553" s="2" t="s">
        <v>49</v>
      </c>
      <c r="C4553" s="3"/>
      <c r="D4553" s="3"/>
      <c r="E4553" s="3">
        <v>0.63800000000000001</v>
      </c>
      <c r="F4553" s="3">
        <v>0.59940000000000004</v>
      </c>
      <c r="G4553" s="3">
        <v>0.56079999999999997</v>
      </c>
      <c r="H4553" s="3">
        <v>0.5222</v>
      </c>
      <c r="I4553" s="3"/>
      <c r="J4553" s="3">
        <f t="shared" si="146"/>
        <v>0.5222</v>
      </c>
      <c r="K4553" s="3"/>
      <c r="L4553" s="3"/>
      <c r="M4553" s="3">
        <f t="shared" si="147"/>
        <v>0.5222</v>
      </c>
    </row>
    <row r="4554" spans="1:13" ht="30.6" x14ac:dyDescent="0.25">
      <c r="A4554" s="2" t="s">
        <v>415</v>
      </c>
      <c r="B4554" s="2" t="s">
        <v>142</v>
      </c>
      <c r="C4554" s="4"/>
      <c r="D4554" s="4"/>
      <c r="E4554" s="4">
        <v>1.798</v>
      </c>
      <c r="F4554" s="4">
        <v>1.7282</v>
      </c>
      <c r="G4554" s="4">
        <v>1.6584000000000001</v>
      </c>
      <c r="H4554" s="4">
        <v>1.5886</v>
      </c>
      <c r="I4554" s="4"/>
      <c r="J4554" s="4">
        <f t="shared" si="146"/>
        <v>1.5886</v>
      </c>
      <c r="K4554" s="4"/>
      <c r="L4554" s="4"/>
      <c r="M4554" s="4">
        <f t="shared" si="147"/>
        <v>1.5886</v>
      </c>
    </row>
    <row r="4555" spans="1:13" ht="30.6" x14ac:dyDescent="0.25">
      <c r="A4555" s="2" t="s">
        <v>415</v>
      </c>
      <c r="B4555" s="2" t="s">
        <v>93</v>
      </c>
      <c r="C4555" s="3"/>
      <c r="D4555" s="3"/>
      <c r="E4555" s="3">
        <v>11.55</v>
      </c>
      <c r="F4555" s="3">
        <v>10.848599999999999</v>
      </c>
      <c r="G4555" s="3">
        <v>10.1472</v>
      </c>
      <c r="H4555" s="3">
        <v>9.4458000000000002</v>
      </c>
      <c r="I4555" s="3"/>
      <c r="J4555" s="3">
        <f t="shared" si="146"/>
        <v>9.4458000000000002</v>
      </c>
      <c r="K4555" s="3"/>
      <c r="L4555" s="3"/>
      <c r="M4555" s="3">
        <f t="shared" si="147"/>
        <v>9.4458000000000002</v>
      </c>
    </row>
    <row r="4556" spans="1:13" ht="30.6" x14ac:dyDescent="0.25">
      <c r="A4556" s="2" t="s">
        <v>415</v>
      </c>
      <c r="B4556" s="2" t="s">
        <v>94</v>
      </c>
      <c r="C4556" s="4"/>
      <c r="D4556" s="4"/>
      <c r="E4556" s="4">
        <v>41.595999999999997</v>
      </c>
      <c r="F4556" s="4">
        <v>40.796199999999999</v>
      </c>
      <c r="G4556" s="4">
        <v>39.996400000000001</v>
      </c>
      <c r="H4556" s="4">
        <v>39.196599999999997</v>
      </c>
      <c r="I4556" s="4"/>
      <c r="J4556" s="4">
        <f t="shared" si="146"/>
        <v>39.196599999999997</v>
      </c>
      <c r="K4556" s="4"/>
      <c r="L4556" s="4"/>
      <c r="M4556" s="4">
        <f t="shared" si="147"/>
        <v>39.196599999999997</v>
      </c>
    </row>
    <row r="4557" spans="1:13" ht="30.6" x14ac:dyDescent="0.25">
      <c r="A4557" s="2" t="s">
        <v>415</v>
      </c>
      <c r="B4557" s="2" t="s">
        <v>95</v>
      </c>
      <c r="C4557" s="3"/>
      <c r="D4557" s="3"/>
      <c r="E4557" s="3">
        <v>66.155000000000001</v>
      </c>
      <c r="F4557" s="3">
        <v>65.347999999999999</v>
      </c>
      <c r="G4557" s="3">
        <v>64.540999999999997</v>
      </c>
      <c r="H4557" s="3">
        <v>63.734000000000002</v>
      </c>
      <c r="I4557" s="3"/>
      <c r="J4557" s="3">
        <f t="shared" si="146"/>
        <v>63.734000000000002</v>
      </c>
      <c r="K4557" s="3"/>
      <c r="L4557" s="3"/>
      <c r="M4557" s="3">
        <f t="shared" si="147"/>
        <v>63.734000000000002</v>
      </c>
    </row>
    <row r="4558" spans="1:13" ht="30.6" x14ac:dyDescent="0.25">
      <c r="A4558" s="2" t="s">
        <v>415</v>
      </c>
      <c r="B4558" s="2" t="s">
        <v>96</v>
      </c>
      <c r="C4558" s="4"/>
      <c r="D4558" s="4"/>
      <c r="E4558" s="4">
        <v>15.36</v>
      </c>
      <c r="F4558" s="4">
        <v>14.669</v>
      </c>
      <c r="G4558" s="4">
        <v>13.978</v>
      </c>
      <c r="H4558" s="4">
        <v>13.287000000000001</v>
      </c>
      <c r="I4558" s="4"/>
      <c r="J4558" s="4">
        <f t="shared" si="146"/>
        <v>13.287000000000001</v>
      </c>
      <c r="K4558" s="4"/>
      <c r="L4558" s="4"/>
      <c r="M4558" s="4">
        <f t="shared" si="147"/>
        <v>13.287000000000001</v>
      </c>
    </row>
    <row r="4559" spans="1:13" ht="30.6" x14ac:dyDescent="0.25">
      <c r="A4559" s="2" t="s">
        <v>415</v>
      </c>
      <c r="B4559" s="2" t="s">
        <v>97</v>
      </c>
      <c r="C4559" s="3"/>
      <c r="D4559" s="3"/>
      <c r="E4559" s="3">
        <v>13.597</v>
      </c>
      <c r="F4559" s="3">
        <v>13.126200000000001</v>
      </c>
      <c r="G4559" s="3">
        <v>12.6554</v>
      </c>
      <c r="H4559" s="3">
        <v>12.1846</v>
      </c>
      <c r="I4559" s="3"/>
      <c r="J4559" s="3">
        <f t="shared" si="146"/>
        <v>12.1846</v>
      </c>
      <c r="K4559" s="3"/>
      <c r="L4559" s="3"/>
      <c r="M4559" s="3">
        <f t="shared" si="147"/>
        <v>12.1846</v>
      </c>
    </row>
    <row r="4560" spans="1:13" ht="30.6" x14ac:dyDescent="0.25">
      <c r="A4560" s="2" t="s">
        <v>415</v>
      </c>
      <c r="B4560" s="2" t="s">
        <v>98</v>
      </c>
      <c r="C4560" s="4"/>
      <c r="D4560" s="4"/>
      <c r="E4560" s="4">
        <v>90.491</v>
      </c>
      <c r="F4560" s="4">
        <v>91.385199999999998</v>
      </c>
      <c r="G4560" s="4">
        <v>92.279399999999995</v>
      </c>
      <c r="H4560" s="4">
        <v>93.173599999999993</v>
      </c>
      <c r="I4560" s="4"/>
      <c r="J4560" s="4">
        <f t="shared" ref="J4560:J4623" si="148">IFERROR(LOOKUP(2,1/(C4560:I4560&lt;&gt;""),C4560:I4560),"")</f>
        <v>93.173599999999993</v>
      </c>
      <c r="K4560" s="4"/>
      <c r="L4560" s="4"/>
      <c r="M4560" s="4">
        <f t="shared" ref="M4560:M4623" si="149">IF(ISNUMBER(J4560),J4560,IF(ISNUMBER(K4560),K4560,IF(ISBLANK(L4560),"",L4560)))</f>
        <v>93.173599999999993</v>
      </c>
    </row>
    <row r="4561" spans="1:13" ht="30.6" x14ac:dyDescent="0.25">
      <c r="A4561" s="2" t="s">
        <v>415</v>
      </c>
      <c r="B4561" s="2" t="s">
        <v>99</v>
      </c>
      <c r="C4561" s="3"/>
      <c r="D4561" s="3"/>
      <c r="E4561" s="3">
        <v>117.425</v>
      </c>
      <c r="F4561" s="3">
        <v>113.9902</v>
      </c>
      <c r="G4561" s="3">
        <v>110.55540000000001</v>
      </c>
      <c r="H4561" s="3">
        <v>107.1206</v>
      </c>
      <c r="I4561" s="3"/>
      <c r="J4561" s="3">
        <f t="shared" si="148"/>
        <v>107.1206</v>
      </c>
      <c r="K4561" s="3"/>
      <c r="L4561" s="3"/>
      <c r="M4561" s="3">
        <f t="shared" si="149"/>
        <v>107.1206</v>
      </c>
    </row>
    <row r="4562" spans="1:13" ht="30.6" x14ac:dyDescent="0.25">
      <c r="A4562" s="2" t="s">
        <v>415</v>
      </c>
      <c r="B4562" s="2" t="s">
        <v>100</v>
      </c>
      <c r="C4562" s="4"/>
      <c r="D4562" s="4"/>
      <c r="E4562" s="4">
        <v>6.3250000000000002</v>
      </c>
      <c r="F4562" s="4">
        <v>6.2694000000000001</v>
      </c>
      <c r="G4562" s="4">
        <v>6.2138</v>
      </c>
      <c r="H4562" s="4">
        <v>6.1581999999999999</v>
      </c>
      <c r="I4562" s="4"/>
      <c r="J4562" s="4">
        <f t="shared" si="148"/>
        <v>6.1581999999999999</v>
      </c>
      <c r="K4562" s="4"/>
      <c r="L4562" s="4"/>
      <c r="M4562" s="4">
        <f t="shared" si="149"/>
        <v>6.1581999999999999</v>
      </c>
    </row>
    <row r="4563" spans="1:13" ht="30.6" x14ac:dyDescent="0.25">
      <c r="A4563" s="2" t="s">
        <v>415</v>
      </c>
      <c r="B4563" s="2" t="s">
        <v>101</v>
      </c>
      <c r="C4563" s="3"/>
      <c r="D4563" s="3"/>
      <c r="E4563" s="3"/>
      <c r="F4563" s="3"/>
      <c r="G4563" s="3"/>
      <c r="H4563" s="3"/>
      <c r="I4563" s="3"/>
      <c r="J4563" s="3" t="str">
        <f t="shared" si="148"/>
        <v/>
      </c>
      <c r="K4563" s="3"/>
      <c r="L4563" s="3"/>
      <c r="M4563" s="3" t="str">
        <f t="shared" si="149"/>
        <v/>
      </c>
    </row>
    <row r="4564" spans="1:13" ht="30.6" x14ac:dyDescent="0.25">
      <c r="A4564" s="2" t="s">
        <v>415</v>
      </c>
      <c r="B4564" s="2" t="s">
        <v>102</v>
      </c>
      <c r="C4564" s="4"/>
      <c r="D4564" s="4"/>
      <c r="E4564" s="4">
        <v>14.013999999999999</v>
      </c>
      <c r="F4564" s="4">
        <v>12.809200000000001</v>
      </c>
      <c r="G4564" s="4">
        <v>11.6044</v>
      </c>
      <c r="H4564" s="4">
        <v>10.3996</v>
      </c>
      <c r="I4564" s="4"/>
      <c r="J4564" s="4">
        <f t="shared" si="148"/>
        <v>10.3996</v>
      </c>
      <c r="K4564" s="4"/>
      <c r="L4564" s="4"/>
      <c r="M4564" s="4">
        <f t="shared" si="149"/>
        <v>10.3996</v>
      </c>
    </row>
    <row r="4565" spans="1:13" ht="30.6" x14ac:dyDescent="0.25">
      <c r="A4565" s="2" t="s">
        <v>415</v>
      </c>
      <c r="B4565" s="2" t="s">
        <v>103</v>
      </c>
      <c r="C4565" s="3"/>
      <c r="D4565" s="3"/>
      <c r="E4565" s="3">
        <v>6.992</v>
      </c>
      <c r="F4565" s="3">
        <v>6.5708000000000002</v>
      </c>
      <c r="G4565" s="3">
        <v>6.1496000000000004</v>
      </c>
      <c r="H4565" s="3">
        <v>5.7283999999999997</v>
      </c>
      <c r="I4565" s="3"/>
      <c r="J4565" s="3">
        <f t="shared" si="148"/>
        <v>5.7283999999999997</v>
      </c>
      <c r="K4565" s="3"/>
      <c r="L4565" s="3"/>
      <c r="M4565" s="3">
        <f t="shared" si="149"/>
        <v>5.7283999999999997</v>
      </c>
    </row>
    <row r="4566" spans="1:13" ht="20.399999999999999" x14ac:dyDescent="0.25">
      <c r="A4566" s="2" t="s">
        <v>213</v>
      </c>
      <c r="B4566" s="2" t="s">
        <v>187</v>
      </c>
      <c r="C4566" s="4"/>
      <c r="D4566" s="4"/>
      <c r="E4566" s="4"/>
      <c r="F4566" s="4"/>
      <c r="G4566" s="4"/>
      <c r="H4566" s="4"/>
      <c r="I4566" s="4"/>
      <c r="J4566" s="4" t="str">
        <f t="shared" si="148"/>
        <v/>
      </c>
      <c r="K4566" s="4"/>
      <c r="L4566" s="4" t="str">
        <f t="array" ref="L4566">(IF(ISBLANK(INDEX(Table34[Youth literacy rate (15-24)],MATCH(MAX(IF(Table34[Country]=B4566,Table34[Year],0)),IF(Table34[Country]=B4566,Table34[Year],"")))),"",INDEX(Table34[Youth literacy rate (15-24)],MATCH(MAX(IF(Table34[Country]=B4566,Table34[Year],0)),IF(Table34[Country]=B4566,Table34[Year],"")))*100))</f>
        <v/>
      </c>
      <c r="M4566" s="4" t="str">
        <f t="shared" si="149"/>
        <v/>
      </c>
    </row>
    <row r="4567" spans="1:13" ht="30.6" x14ac:dyDescent="0.25">
      <c r="A4567" s="2" t="s">
        <v>415</v>
      </c>
      <c r="B4567" s="2" t="s">
        <v>104</v>
      </c>
      <c r="C4567" s="3"/>
      <c r="D4567" s="3"/>
      <c r="E4567" s="3">
        <v>122.842</v>
      </c>
      <c r="F4567" s="3">
        <v>120.16800000000001</v>
      </c>
      <c r="G4567" s="3">
        <v>117.494</v>
      </c>
      <c r="H4567" s="3">
        <v>114.82</v>
      </c>
      <c r="I4567" s="3"/>
      <c r="J4567" s="3">
        <f t="shared" si="148"/>
        <v>114.82</v>
      </c>
      <c r="K4567" s="3"/>
      <c r="L4567" s="3"/>
      <c r="M4567" s="3">
        <f t="shared" si="149"/>
        <v>114.82</v>
      </c>
    </row>
    <row r="4568" spans="1:13" ht="30.6" x14ac:dyDescent="0.25">
      <c r="A4568" s="2" t="s">
        <v>415</v>
      </c>
      <c r="B4568" s="2" t="s">
        <v>105</v>
      </c>
      <c r="C4568" s="4"/>
      <c r="D4568" s="4"/>
      <c r="E4568" s="4">
        <v>140.21799999999999</v>
      </c>
      <c r="F4568" s="4">
        <v>138.595</v>
      </c>
      <c r="G4568" s="4">
        <v>136.97200000000001</v>
      </c>
      <c r="H4568" s="4">
        <v>135.34899999999999</v>
      </c>
      <c r="I4568" s="4"/>
      <c r="J4568" s="4">
        <f t="shared" si="148"/>
        <v>135.34899999999999</v>
      </c>
      <c r="K4568" s="4"/>
      <c r="L4568" s="4"/>
      <c r="M4568" s="4">
        <f t="shared" si="149"/>
        <v>135.34899999999999</v>
      </c>
    </row>
    <row r="4569" spans="1:13" ht="30.6" x14ac:dyDescent="0.25">
      <c r="A4569" s="2" t="s">
        <v>415</v>
      </c>
      <c r="B4569" s="2" t="s">
        <v>106</v>
      </c>
      <c r="C4569" s="3"/>
      <c r="D4569" s="3"/>
      <c r="E4569" s="3">
        <v>12.762</v>
      </c>
      <c r="F4569" s="3">
        <v>13.0802</v>
      </c>
      <c r="G4569" s="3">
        <v>13.398400000000001</v>
      </c>
      <c r="H4569" s="3">
        <v>13.7166</v>
      </c>
      <c r="I4569" s="3"/>
      <c r="J4569" s="3">
        <f t="shared" si="148"/>
        <v>13.7166</v>
      </c>
      <c r="K4569" s="3"/>
      <c r="L4569" s="3"/>
      <c r="M4569" s="3">
        <f t="shared" si="149"/>
        <v>13.7166</v>
      </c>
    </row>
    <row r="4570" spans="1:13" ht="30.6" x14ac:dyDescent="0.25">
      <c r="A4570" s="2" t="s">
        <v>415</v>
      </c>
      <c r="B4570" s="2" t="s">
        <v>107</v>
      </c>
      <c r="C4570" s="4"/>
      <c r="D4570" s="4"/>
      <c r="E4570" s="4">
        <v>9.4</v>
      </c>
      <c r="F4570" s="4">
        <v>8.3379999999999992</v>
      </c>
      <c r="G4570" s="4">
        <v>7.2759999999999998</v>
      </c>
      <c r="H4570" s="4">
        <v>6.2140000000000004</v>
      </c>
      <c r="I4570" s="4"/>
      <c r="J4570" s="4">
        <f t="shared" si="148"/>
        <v>6.2140000000000004</v>
      </c>
      <c r="K4570" s="4"/>
      <c r="L4570" s="4"/>
      <c r="M4570" s="4">
        <f t="shared" si="149"/>
        <v>6.2140000000000004</v>
      </c>
    </row>
    <row r="4571" spans="1:13" ht="30.6" x14ac:dyDescent="0.25">
      <c r="A4571" s="2" t="s">
        <v>415</v>
      </c>
      <c r="B4571" s="2" t="s">
        <v>108</v>
      </c>
      <c r="C4571" s="3"/>
      <c r="D4571" s="3"/>
      <c r="E4571" s="3">
        <v>178.84899999999999</v>
      </c>
      <c r="F4571" s="3">
        <v>177.1464</v>
      </c>
      <c r="G4571" s="3">
        <v>175.44380000000001</v>
      </c>
      <c r="H4571" s="3">
        <v>173.74119999999999</v>
      </c>
      <c r="I4571" s="3"/>
      <c r="J4571" s="3">
        <f t="shared" si="148"/>
        <v>173.74119999999999</v>
      </c>
      <c r="K4571" s="3"/>
      <c r="L4571" s="3"/>
      <c r="M4571" s="3">
        <f t="shared" si="149"/>
        <v>173.74119999999999</v>
      </c>
    </row>
    <row r="4572" spans="1:13" ht="30.6" x14ac:dyDescent="0.25">
      <c r="A4572" s="2" t="s">
        <v>415</v>
      </c>
      <c r="B4572" s="2" t="s">
        <v>109</v>
      </c>
      <c r="C4572" s="4"/>
      <c r="D4572" s="4"/>
      <c r="E4572" s="4">
        <v>17.766999999999999</v>
      </c>
      <c r="F4572" s="4">
        <v>17.3048</v>
      </c>
      <c r="G4572" s="4">
        <v>16.842600000000001</v>
      </c>
      <c r="H4572" s="4">
        <v>16.380400000000002</v>
      </c>
      <c r="I4572" s="4"/>
      <c r="J4572" s="4">
        <f t="shared" si="148"/>
        <v>16.380400000000002</v>
      </c>
      <c r="K4572" s="4"/>
      <c r="L4572" s="4"/>
      <c r="M4572" s="4">
        <f t="shared" si="149"/>
        <v>16.380400000000002</v>
      </c>
    </row>
    <row r="4573" spans="1:13" ht="30.6" x14ac:dyDescent="0.25">
      <c r="A4573" s="2" t="s">
        <v>415</v>
      </c>
      <c r="B4573" s="2" t="s">
        <v>110</v>
      </c>
      <c r="C4573" s="3"/>
      <c r="D4573" s="3"/>
      <c r="E4573" s="3"/>
      <c r="F4573" s="3"/>
      <c r="G4573" s="3"/>
      <c r="H4573" s="3"/>
      <c r="I4573" s="3"/>
      <c r="J4573" s="3" t="str">
        <f t="shared" si="148"/>
        <v/>
      </c>
      <c r="K4573" s="3"/>
      <c r="L4573" s="3"/>
      <c r="M4573" s="3" t="str">
        <f t="shared" si="149"/>
        <v/>
      </c>
    </row>
    <row r="4574" spans="1:13" ht="30.6" x14ac:dyDescent="0.25">
      <c r="A4574" s="2" t="s">
        <v>415</v>
      </c>
      <c r="B4574" s="2" t="s">
        <v>111</v>
      </c>
      <c r="C4574" s="4"/>
      <c r="D4574" s="4"/>
      <c r="E4574" s="4">
        <v>82.337999999999994</v>
      </c>
      <c r="F4574" s="4">
        <v>80.859800000000007</v>
      </c>
      <c r="G4574" s="4">
        <v>79.381600000000006</v>
      </c>
      <c r="H4574" s="4">
        <v>77.903400000000005</v>
      </c>
      <c r="I4574" s="4"/>
      <c r="J4574" s="4">
        <f t="shared" si="148"/>
        <v>77.903400000000005</v>
      </c>
      <c r="K4574" s="4"/>
      <c r="L4574" s="4"/>
      <c r="M4574" s="4">
        <f t="shared" si="149"/>
        <v>77.903400000000005</v>
      </c>
    </row>
    <row r="4575" spans="1:13" ht="30.6" x14ac:dyDescent="0.25">
      <c r="A4575" s="2" t="s">
        <v>415</v>
      </c>
      <c r="B4575" s="2" t="s">
        <v>112</v>
      </c>
      <c r="C4575" s="3"/>
      <c r="D4575" s="3"/>
      <c r="E4575" s="3">
        <v>29.158999999999999</v>
      </c>
      <c r="F4575" s="3">
        <v>28.8782</v>
      </c>
      <c r="G4575" s="3">
        <v>28.5974</v>
      </c>
      <c r="H4575" s="3">
        <v>28.316600000000001</v>
      </c>
      <c r="I4575" s="3"/>
      <c r="J4575" s="3">
        <f t="shared" si="148"/>
        <v>28.316600000000001</v>
      </c>
      <c r="K4575" s="3"/>
      <c r="L4575" s="3"/>
      <c r="M4575" s="3">
        <f t="shared" si="149"/>
        <v>28.316600000000001</v>
      </c>
    </row>
    <row r="4576" spans="1:13" ht="30.6" x14ac:dyDescent="0.25">
      <c r="A4576" s="2" t="s">
        <v>415</v>
      </c>
      <c r="B4576" s="2" t="s">
        <v>113</v>
      </c>
      <c r="C4576" s="4"/>
      <c r="D4576" s="4"/>
      <c r="E4576" s="4">
        <v>65.97</v>
      </c>
      <c r="F4576" s="4">
        <v>64.714600000000004</v>
      </c>
      <c r="G4576" s="4">
        <v>63.459200000000003</v>
      </c>
      <c r="H4576" s="4">
        <v>62.203800000000001</v>
      </c>
      <c r="I4576" s="4"/>
      <c r="J4576" s="4">
        <f t="shared" si="148"/>
        <v>62.203800000000001</v>
      </c>
      <c r="K4576" s="4"/>
      <c r="L4576" s="4"/>
      <c r="M4576" s="4">
        <f t="shared" si="149"/>
        <v>62.203800000000001</v>
      </c>
    </row>
    <row r="4577" spans="1:13" ht="30.6" x14ac:dyDescent="0.25">
      <c r="A4577" s="2" t="s">
        <v>415</v>
      </c>
      <c r="B4577" s="2" t="s">
        <v>114</v>
      </c>
      <c r="C4577" s="3"/>
      <c r="D4577" s="3"/>
      <c r="E4577" s="3">
        <v>18.556000000000001</v>
      </c>
      <c r="F4577" s="3">
        <v>17.1252</v>
      </c>
      <c r="G4577" s="3">
        <v>15.6944</v>
      </c>
      <c r="H4577" s="3">
        <v>14.2636</v>
      </c>
      <c r="I4577" s="3"/>
      <c r="J4577" s="3">
        <f t="shared" si="148"/>
        <v>14.2636</v>
      </c>
      <c r="K4577" s="3"/>
      <c r="L4577" s="3"/>
      <c r="M4577" s="3">
        <f t="shared" si="149"/>
        <v>14.2636</v>
      </c>
    </row>
    <row r="4578" spans="1:13" ht="30.6" x14ac:dyDescent="0.25">
      <c r="A4578" s="2" t="s">
        <v>415</v>
      </c>
      <c r="B4578" s="2" t="s">
        <v>143</v>
      </c>
      <c r="C4578" s="4"/>
      <c r="D4578" s="4"/>
      <c r="E4578" s="4">
        <v>25.652000000000001</v>
      </c>
      <c r="F4578" s="4">
        <v>24.443999999999999</v>
      </c>
      <c r="G4578" s="4">
        <v>23.236000000000001</v>
      </c>
      <c r="H4578" s="4">
        <v>22.027999999999999</v>
      </c>
      <c r="I4578" s="4"/>
      <c r="J4578" s="4">
        <f t="shared" si="148"/>
        <v>22.027999999999999</v>
      </c>
      <c r="K4578" s="4"/>
      <c r="L4578" s="4"/>
      <c r="M4578" s="4">
        <f t="shared" si="149"/>
        <v>22.027999999999999</v>
      </c>
    </row>
    <row r="4579" spans="1:13" ht="30.6" x14ac:dyDescent="0.25">
      <c r="A4579" s="2" t="s">
        <v>415</v>
      </c>
      <c r="B4579" s="2" t="s">
        <v>115</v>
      </c>
      <c r="C4579" s="3"/>
      <c r="D4579" s="3"/>
      <c r="E4579" s="3"/>
      <c r="F4579" s="3"/>
      <c r="G4579" s="3"/>
      <c r="H4579" s="3"/>
      <c r="I4579" s="3"/>
      <c r="J4579" s="3" t="str">
        <f t="shared" si="148"/>
        <v/>
      </c>
      <c r="K4579" s="3"/>
      <c r="L4579" s="3"/>
      <c r="M4579" s="3" t="str">
        <f t="shared" si="149"/>
        <v/>
      </c>
    </row>
    <row r="4580" spans="1:13" ht="30.6" x14ac:dyDescent="0.25">
      <c r="A4580" s="2" t="s">
        <v>415</v>
      </c>
      <c r="B4580" s="2" t="s">
        <v>116</v>
      </c>
      <c r="C4580" s="4"/>
      <c r="D4580" s="4"/>
      <c r="E4580" s="4">
        <v>19.03</v>
      </c>
      <c r="F4580" s="4">
        <v>17.6874</v>
      </c>
      <c r="G4580" s="4">
        <v>16.344799999999999</v>
      </c>
      <c r="H4580" s="4">
        <v>15.0022</v>
      </c>
      <c r="I4580" s="4"/>
      <c r="J4580" s="4">
        <f t="shared" si="148"/>
        <v>15.0022</v>
      </c>
      <c r="K4580" s="4"/>
      <c r="L4580" s="4"/>
      <c r="M4580" s="4">
        <f t="shared" si="149"/>
        <v>15.0022</v>
      </c>
    </row>
    <row r="4581" spans="1:13" ht="30.6" x14ac:dyDescent="0.25">
      <c r="A4581" s="2" t="s">
        <v>415</v>
      </c>
      <c r="B4581" s="2" t="s">
        <v>117</v>
      </c>
      <c r="C4581" s="3"/>
      <c r="D4581" s="3"/>
      <c r="E4581" s="3">
        <v>13.33</v>
      </c>
      <c r="F4581" s="3">
        <v>12.897</v>
      </c>
      <c r="G4581" s="3">
        <v>12.464</v>
      </c>
      <c r="H4581" s="3">
        <v>12.031000000000001</v>
      </c>
      <c r="I4581" s="3"/>
      <c r="J4581" s="3">
        <f t="shared" si="148"/>
        <v>12.031000000000001</v>
      </c>
      <c r="K4581" s="3"/>
      <c r="L4581" s="3"/>
      <c r="M4581" s="3">
        <f t="shared" si="149"/>
        <v>12.031000000000001</v>
      </c>
    </row>
    <row r="4582" spans="1:13" ht="30.6" x14ac:dyDescent="0.25">
      <c r="A4582" s="2" t="s">
        <v>415</v>
      </c>
      <c r="B4582" s="2" t="s">
        <v>118</v>
      </c>
      <c r="C4582" s="4"/>
      <c r="D4582" s="4"/>
      <c r="E4582" s="4">
        <v>33.484999999999999</v>
      </c>
      <c r="F4582" s="4">
        <v>32.778399999999998</v>
      </c>
      <c r="G4582" s="4">
        <v>32.071800000000003</v>
      </c>
      <c r="H4582" s="4">
        <v>31.365200000000002</v>
      </c>
      <c r="I4582" s="4"/>
      <c r="J4582" s="4">
        <f t="shared" si="148"/>
        <v>31.365200000000002</v>
      </c>
      <c r="K4582" s="4"/>
      <c r="L4582" s="4"/>
      <c r="M4582" s="4">
        <f t="shared" si="149"/>
        <v>31.365200000000002</v>
      </c>
    </row>
    <row r="4583" spans="1:13" ht="30.6" x14ac:dyDescent="0.25">
      <c r="A4583" s="2" t="s">
        <v>415</v>
      </c>
      <c r="B4583" s="2" t="s">
        <v>119</v>
      </c>
      <c r="C4583" s="3"/>
      <c r="D4583" s="3"/>
      <c r="E4583" s="3">
        <v>153.745</v>
      </c>
      <c r="F4583" s="3">
        <v>148.13919999999999</v>
      </c>
      <c r="G4583" s="3">
        <v>142.5334</v>
      </c>
      <c r="H4583" s="3">
        <v>136.92760000000001</v>
      </c>
      <c r="I4583" s="3"/>
      <c r="J4583" s="3">
        <f t="shared" si="148"/>
        <v>136.92760000000001</v>
      </c>
      <c r="K4583" s="3"/>
      <c r="L4583" s="3"/>
      <c r="M4583" s="3">
        <f t="shared" si="149"/>
        <v>136.92760000000001</v>
      </c>
    </row>
    <row r="4584" spans="1:13" ht="30.6" x14ac:dyDescent="0.25">
      <c r="A4584" s="2" t="s">
        <v>415</v>
      </c>
      <c r="B4584" s="2" t="s">
        <v>120</v>
      </c>
      <c r="C4584" s="4"/>
      <c r="D4584" s="4"/>
      <c r="E4584" s="4">
        <v>17.64</v>
      </c>
      <c r="F4584" s="4">
        <v>17.175799999999999</v>
      </c>
      <c r="G4584" s="4">
        <v>16.711600000000001</v>
      </c>
      <c r="H4584" s="4">
        <v>16.247399999999999</v>
      </c>
      <c r="I4584" s="4"/>
      <c r="J4584" s="4">
        <f t="shared" si="148"/>
        <v>16.247399999999999</v>
      </c>
      <c r="K4584" s="4"/>
      <c r="L4584" s="4"/>
      <c r="M4584" s="4">
        <f t="shared" si="149"/>
        <v>16.247399999999999</v>
      </c>
    </row>
    <row r="4585" spans="1:13" ht="30.6" x14ac:dyDescent="0.25">
      <c r="A4585" s="2" t="s">
        <v>415</v>
      </c>
      <c r="B4585" s="2" t="s">
        <v>121</v>
      </c>
      <c r="C4585" s="3"/>
      <c r="D4585" s="3"/>
      <c r="E4585" s="3">
        <v>79.775999999999996</v>
      </c>
      <c r="F4585" s="3">
        <v>78.588200000000001</v>
      </c>
      <c r="G4585" s="3">
        <v>77.400400000000005</v>
      </c>
      <c r="H4585" s="3">
        <v>76.212599999999995</v>
      </c>
      <c r="I4585" s="3"/>
      <c r="J4585" s="3">
        <f t="shared" si="148"/>
        <v>76.212599999999995</v>
      </c>
      <c r="K4585" s="3"/>
      <c r="L4585" s="3"/>
      <c r="M4585" s="3">
        <f t="shared" si="149"/>
        <v>76.212599999999995</v>
      </c>
    </row>
    <row r="4586" spans="1:13" ht="30.6" x14ac:dyDescent="0.25">
      <c r="A4586" s="2" t="s">
        <v>415</v>
      </c>
      <c r="B4586" s="2" t="s">
        <v>122</v>
      </c>
      <c r="C4586" s="4"/>
      <c r="D4586" s="4"/>
      <c r="E4586" s="4"/>
      <c r="F4586" s="4"/>
      <c r="G4586" s="4"/>
      <c r="H4586" s="4"/>
      <c r="I4586" s="4"/>
      <c r="J4586" s="4" t="str">
        <f t="shared" si="148"/>
        <v/>
      </c>
      <c r="K4586" s="4"/>
      <c r="L4586" s="4"/>
      <c r="M4586" s="4" t="str">
        <f t="shared" si="149"/>
        <v/>
      </c>
    </row>
    <row r="4587" spans="1:13" ht="30.6" x14ac:dyDescent="0.25">
      <c r="A4587" s="2" t="s">
        <v>415</v>
      </c>
      <c r="B4587" s="2" t="s">
        <v>123</v>
      </c>
      <c r="C4587" s="3"/>
      <c r="D4587" s="3"/>
      <c r="E4587" s="3">
        <v>75.004000000000005</v>
      </c>
      <c r="F4587" s="3">
        <v>73.7654</v>
      </c>
      <c r="G4587" s="3">
        <v>72.526799999999994</v>
      </c>
      <c r="H4587" s="3">
        <v>71.288200000000003</v>
      </c>
      <c r="I4587" s="3"/>
      <c r="J4587" s="3">
        <f t="shared" si="148"/>
        <v>71.288200000000003</v>
      </c>
      <c r="K4587" s="3"/>
      <c r="L4587" s="3"/>
      <c r="M4587" s="3">
        <f t="shared" si="149"/>
        <v>71.288200000000003</v>
      </c>
    </row>
    <row r="4588" spans="1:13" ht="30.6" x14ac:dyDescent="0.25">
      <c r="A4588" s="2" t="s">
        <v>415</v>
      </c>
      <c r="B4588" s="2" t="s">
        <v>124</v>
      </c>
      <c r="C4588" s="4"/>
      <c r="D4588" s="4"/>
      <c r="E4588" s="4">
        <v>4.4980000000000002</v>
      </c>
      <c r="F4588" s="4">
        <v>4.2934000000000001</v>
      </c>
      <c r="G4588" s="4">
        <v>4.0888</v>
      </c>
      <c r="H4588" s="4">
        <v>3.8841999999999999</v>
      </c>
      <c r="I4588" s="4"/>
      <c r="J4588" s="4">
        <f t="shared" si="148"/>
        <v>3.8841999999999999</v>
      </c>
      <c r="K4588" s="4"/>
      <c r="L4588" s="4"/>
      <c r="M4588" s="4">
        <f t="shared" si="149"/>
        <v>3.8841999999999999</v>
      </c>
    </row>
    <row r="4589" spans="1:13" ht="30.6" x14ac:dyDescent="0.25">
      <c r="A4589" s="2" t="s">
        <v>415</v>
      </c>
      <c r="B4589" s="2" t="s">
        <v>125</v>
      </c>
      <c r="C4589" s="3"/>
      <c r="D4589" s="3"/>
      <c r="E4589" s="3">
        <v>25.309000000000001</v>
      </c>
      <c r="F4589" s="3">
        <v>24.6234</v>
      </c>
      <c r="G4589" s="3">
        <v>23.937799999999999</v>
      </c>
      <c r="H4589" s="3">
        <v>23.252199999999998</v>
      </c>
      <c r="I4589" s="3"/>
      <c r="J4589" s="3">
        <f t="shared" si="148"/>
        <v>23.252199999999998</v>
      </c>
      <c r="K4589" s="3"/>
      <c r="L4589" s="3"/>
      <c r="M4589" s="3">
        <f t="shared" si="149"/>
        <v>23.252199999999998</v>
      </c>
    </row>
    <row r="4590" spans="1:13" ht="30.6" x14ac:dyDescent="0.25">
      <c r="A4590" s="2" t="s">
        <v>415</v>
      </c>
      <c r="B4590" s="2" t="s">
        <v>126</v>
      </c>
      <c r="C4590" s="4"/>
      <c r="D4590" s="4"/>
      <c r="E4590" s="4">
        <v>92.784000000000006</v>
      </c>
      <c r="F4590" s="4">
        <v>91.207800000000006</v>
      </c>
      <c r="G4590" s="4">
        <v>89.631600000000006</v>
      </c>
      <c r="H4590" s="4">
        <v>88.055400000000006</v>
      </c>
      <c r="I4590" s="4"/>
      <c r="J4590" s="4">
        <f t="shared" si="148"/>
        <v>88.055400000000006</v>
      </c>
      <c r="K4590" s="4"/>
      <c r="L4590" s="4"/>
      <c r="M4590" s="4">
        <f t="shared" si="149"/>
        <v>88.055400000000006</v>
      </c>
    </row>
    <row r="4591" spans="1:13" ht="30.6" x14ac:dyDescent="0.25">
      <c r="A4591" s="2" t="s">
        <v>415</v>
      </c>
      <c r="B4591" s="2" t="s">
        <v>127</v>
      </c>
      <c r="C4591" s="3"/>
      <c r="D4591" s="3"/>
      <c r="E4591" s="3">
        <v>208.48599999999999</v>
      </c>
      <c r="F4591" s="3">
        <v>206.04499999999999</v>
      </c>
      <c r="G4591" s="3">
        <v>203.60400000000001</v>
      </c>
      <c r="H4591" s="3">
        <v>201.16300000000001</v>
      </c>
      <c r="I4591" s="3"/>
      <c r="J4591" s="3">
        <f t="shared" si="148"/>
        <v>201.16300000000001</v>
      </c>
      <c r="K4591" s="3"/>
      <c r="L4591" s="3"/>
      <c r="M4591" s="3">
        <f t="shared" si="149"/>
        <v>201.16300000000001</v>
      </c>
    </row>
    <row r="4592" spans="1:13" ht="30.6" x14ac:dyDescent="0.25">
      <c r="A4592" s="2" t="s">
        <v>415</v>
      </c>
      <c r="B4592" s="2" t="s">
        <v>128</v>
      </c>
      <c r="C4592" s="4"/>
      <c r="D4592" s="4"/>
      <c r="E4592" s="4">
        <v>117.05</v>
      </c>
      <c r="F4592" s="4">
        <v>114.468</v>
      </c>
      <c r="G4592" s="4">
        <v>111.886</v>
      </c>
      <c r="H4592" s="4">
        <v>109.304</v>
      </c>
      <c r="I4592" s="4"/>
      <c r="J4592" s="4">
        <f t="shared" si="148"/>
        <v>109.304</v>
      </c>
      <c r="K4592" s="4"/>
      <c r="L4592" s="4"/>
      <c r="M4592" s="4">
        <f t="shared" si="149"/>
        <v>109.304</v>
      </c>
    </row>
    <row r="4593" spans="1:13" ht="30.6" x14ac:dyDescent="0.25">
      <c r="A4593" s="2" t="s">
        <v>415</v>
      </c>
      <c r="B4593" s="2" t="s">
        <v>129</v>
      </c>
      <c r="C4593" s="3"/>
      <c r="D4593" s="3"/>
      <c r="E4593" s="3">
        <v>6.109</v>
      </c>
      <c r="F4593" s="3">
        <v>6.0244</v>
      </c>
      <c r="G4593" s="3">
        <v>5.9398</v>
      </c>
      <c r="H4593" s="3">
        <v>5.8552</v>
      </c>
      <c r="I4593" s="3"/>
      <c r="J4593" s="3">
        <f t="shared" si="148"/>
        <v>5.8552</v>
      </c>
      <c r="K4593" s="3"/>
      <c r="L4593" s="3"/>
      <c r="M4593" s="3">
        <f t="shared" si="149"/>
        <v>5.8552</v>
      </c>
    </row>
    <row r="4594" spans="1:13" ht="30.6" x14ac:dyDescent="0.25">
      <c r="A4594" s="2" t="s">
        <v>415</v>
      </c>
      <c r="B4594" s="2" t="s">
        <v>130</v>
      </c>
      <c r="C4594" s="4"/>
      <c r="D4594" s="4"/>
      <c r="E4594" s="4">
        <v>10.638</v>
      </c>
      <c r="F4594" s="4">
        <v>9.6077999999999992</v>
      </c>
      <c r="G4594" s="4">
        <v>8.5776000000000003</v>
      </c>
      <c r="H4594" s="4">
        <v>7.5473999999999997</v>
      </c>
      <c r="I4594" s="4"/>
      <c r="J4594" s="4">
        <f t="shared" si="148"/>
        <v>7.5473999999999997</v>
      </c>
      <c r="K4594" s="4"/>
      <c r="L4594" s="4"/>
      <c r="M4594" s="4">
        <f t="shared" si="149"/>
        <v>7.5473999999999997</v>
      </c>
    </row>
    <row r="4595" spans="1:13" ht="30.6" x14ac:dyDescent="0.25">
      <c r="A4595" s="2" t="s">
        <v>415</v>
      </c>
      <c r="B4595" s="2" t="s">
        <v>131</v>
      </c>
      <c r="C4595" s="3"/>
      <c r="D4595" s="3"/>
      <c r="E4595" s="3">
        <v>40.823999999999998</v>
      </c>
      <c r="F4595" s="3">
        <v>39.99</v>
      </c>
      <c r="G4595" s="3">
        <v>39.155999999999999</v>
      </c>
      <c r="H4595" s="3">
        <v>38.322000000000003</v>
      </c>
      <c r="I4595" s="3"/>
      <c r="J4595" s="3">
        <f t="shared" si="148"/>
        <v>38.322000000000003</v>
      </c>
      <c r="K4595" s="3"/>
      <c r="L4595" s="3"/>
      <c r="M4595" s="3">
        <f t="shared" si="149"/>
        <v>38.322000000000003</v>
      </c>
    </row>
    <row r="4596" spans="1:13" ht="30.6" x14ac:dyDescent="0.25">
      <c r="A4596" s="2" t="s">
        <v>415</v>
      </c>
      <c r="B4596" s="2" t="s">
        <v>132</v>
      </c>
      <c r="C4596" s="4"/>
      <c r="D4596" s="4"/>
      <c r="E4596" s="4"/>
      <c r="F4596" s="4"/>
      <c r="G4596" s="4"/>
      <c r="H4596" s="4"/>
      <c r="I4596" s="4"/>
      <c r="J4596" s="4" t="str">
        <f t="shared" si="148"/>
        <v/>
      </c>
      <c r="K4596" s="4"/>
      <c r="L4596" s="4"/>
      <c r="M4596" s="4" t="str">
        <f t="shared" si="149"/>
        <v/>
      </c>
    </row>
    <row r="4597" spans="1:13" ht="30.6" x14ac:dyDescent="0.25">
      <c r="A4597" s="2" t="s">
        <v>415</v>
      </c>
      <c r="B4597" s="2" t="s">
        <v>133</v>
      </c>
      <c r="C4597" s="3"/>
      <c r="D4597" s="3"/>
      <c r="E4597" s="3">
        <v>61.220999999999997</v>
      </c>
      <c r="F4597" s="3">
        <v>60.181600000000003</v>
      </c>
      <c r="G4597" s="3">
        <v>59.142200000000003</v>
      </c>
      <c r="H4597" s="3">
        <v>58.102800000000002</v>
      </c>
      <c r="I4597" s="3"/>
      <c r="J4597" s="3">
        <f t="shared" si="148"/>
        <v>58.102800000000002</v>
      </c>
      <c r="K4597" s="3"/>
      <c r="L4597" s="3"/>
      <c r="M4597" s="3">
        <f t="shared" si="149"/>
        <v>58.102800000000002</v>
      </c>
    </row>
    <row r="4598" spans="1:13" ht="30.6" x14ac:dyDescent="0.25">
      <c r="A4598" s="2" t="s">
        <v>415</v>
      </c>
      <c r="B4598" s="2" t="s">
        <v>134</v>
      </c>
      <c r="C4598" s="4"/>
      <c r="D4598" s="4"/>
      <c r="E4598" s="4">
        <v>78.515000000000001</v>
      </c>
      <c r="F4598" s="4">
        <v>76.920599999999993</v>
      </c>
      <c r="G4598" s="4">
        <v>75.3262</v>
      </c>
      <c r="H4598" s="4">
        <v>73.731800000000007</v>
      </c>
      <c r="I4598" s="4"/>
      <c r="J4598" s="4">
        <f t="shared" si="148"/>
        <v>73.731800000000007</v>
      </c>
      <c r="K4598" s="4"/>
      <c r="L4598" s="4"/>
      <c r="M4598" s="4">
        <f t="shared" si="149"/>
        <v>73.731800000000007</v>
      </c>
    </row>
    <row r="4599" spans="1:13" ht="30.6" x14ac:dyDescent="0.25">
      <c r="A4599" s="2" t="s">
        <v>415</v>
      </c>
      <c r="B4599" s="2" t="s">
        <v>135</v>
      </c>
      <c r="C4599" s="3"/>
      <c r="D4599" s="3"/>
      <c r="E4599" s="3">
        <v>56.889000000000003</v>
      </c>
      <c r="F4599" s="3">
        <v>56.07</v>
      </c>
      <c r="G4599" s="3">
        <v>55.250999999999998</v>
      </c>
      <c r="H4599" s="3">
        <v>54.432000000000002</v>
      </c>
      <c r="I4599" s="3"/>
      <c r="J4599" s="3">
        <f t="shared" si="148"/>
        <v>54.432000000000002</v>
      </c>
      <c r="K4599" s="3"/>
      <c r="L4599" s="3"/>
      <c r="M4599" s="3">
        <f t="shared" si="149"/>
        <v>54.432000000000002</v>
      </c>
    </row>
    <row r="4600" spans="1:13" ht="30.6" x14ac:dyDescent="0.25">
      <c r="A4600" s="2" t="s">
        <v>415</v>
      </c>
      <c r="B4600" s="2" t="s">
        <v>136</v>
      </c>
      <c r="C4600" s="4"/>
      <c r="D4600" s="4"/>
      <c r="E4600" s="4">
        <v>60.241</v>
      </c>
      <c r="F4600" s="4">
        <v>59.112400000000001</v>
      </c>
      <c r="G4600" s="4">
        <v>57.983800000000002</v>
      </c>
      <c r="H4600" s="4">
        <v>56.855200000000004</v>
      </c>
      <c r="I4600" s="4"/>
      <c r="J4600" s="4">
        <f t="shared" si="148"/>
        <v>56.855200000000004</v>
      </c>
      <c r="K4600" s="4"/>
      <c r="L4600" s="4"/>
      <c r="M4600" s="4">
        <f t="shared" si="149"/>
        <v>56.855200000000004</v>
      </c>
    </row>
    <row r="4601" spans="1:13" ht="30.6" x14ac:dyDescent="0.25">
      <c r="A4601" s="2" t="s">
        <v>415</v>
      </c>
      <c r="B4601" s="2" t="s">
        <v>137</v>
      </c>
      <c r="C4601" s="3"/>
      <c r="D4601" s="3"/>
      <c r="E4601" s="3">
        <v>52.139000000000003</v>
      </c>
      <c r="F4601" s="3">
        <v>50.9086</v>
      </c>
      <c r="G4601" s="3">
        <v>49.678199999999997</v>
      </c>
      <c r="H4601" s="3">
        <v>48.447800000000001</v>
      </c>
      <c r="I4601" s="3"/>
      <c r="J4601" s="3">
        <f t="shared" si="148"/>
        <v>48.447800000000001</v>
      </c>
      <c r="K4601" s="3"/>
      <c r="L4601" s="3"/>
      <c r="M4601" s="3">
        <f t="shared" si="149"/>
        <v>48.447800000000001</v>
      </c>
    </row>
    <row r="4602" spans="1:13" ht="30.6" x14ac:dyDescent="0.25">
      <c r="A4602" s="2" t="s">
        <v>415</v>
      </c>
      <c r="B4602" s="2" t="s">
        <v>138</v>
      </c>
      <c r="C4602" s="4"/>
      <c r="D4602" s="4"/>
      <c r="E4602" s="4">
        <v>56.997</v>
      </c>
      <c r="F4602" s="4">
        <v>58.882599999999996</v>
      </c>
      <c r="G4602" s="4">
        <v>60.7682</v>
      </c>
      <c r="H4602" s="4">
        <v>62.653799999999997</v>
      </c>
      <c r="I4602" s="4"/>
      <c r="J4602" s="4">
        <f t="shared" si="148"/>
        <v>62.653799999999997</v>
      </c>
      <c r="K4602" s="4"/>
      <c r="L4602" s="4"/>
      <c r="M4602" s="4">
        <f t="shared" si="149"/>
        <v>62.653799999999997</v>
      </c>
    </row>
    <row r="4603" spans="1:13" ht="30.6" x14ac:dyDescent="0.25">
      <c r="A4603" s="2" t="s">
        <v>415</v>
      </c>
      <c r="B4603" s="2" t="s">
        <v>139</v>
      </c>
      <c r="C4603" s="3"/>
      <c r="D4603" s="3"/>
      <c r="E4603" s="3">
        <v>14.722</v>
      </c>
      <c r="F4603" s="3">
        <v>14.193</v>
      </c>
      <c r="G4603" s="3">
        <v>13.664</v>
      </c>
      <c r="H4603" s="3">
        <v>13.135</v>
      </c>
      <c r="I4603" s="3"/>
      <c r="J4603" s="3">
        <f t="shared" si="148"/>
        <v>13.135</v>
      </c>
      <c r="K4603" s="3"/>
      <c r="L4603" s="3"/>
      <c r="M4603" s="3">
        <f t="shared" si="149"/>
        <v>13.135</v>
      </c>
    </row>
    <row r="4604" spans="1:13" ht="30.6" x14ac:dyDescent="0.25">
      <c r="A4604" s="2" t="s">
        <v>415</v>
      </c>
      <c r="B4604" s="2" t="s">
        <v>140</v>
      </c>
      <c r="C4604" s="4"/>
      <c r="D4604" s="4"/>
      <c r="E4604" s="4">
        <v>11.951000000000001</v>
      </c>
      <c r="F4604" s="4">
        <v>11.1172</v>
      </c>
      <c r="G4604" s="4">
        <v>10.2834</v>
      </c>
      <c r="H4604" s="4">
        <v>9.4496000000000002</v>
      </c>
      <c r="I4604" s="4"/>
      <c r="J4604" s="4">
        <f t="shared" si="148"/>
        <v>9.4496000000000002</v>
      </c>
      <c r="K4604" s="4"/>
      <c r="L4604" s="4"/>
      <c r="M4604" s="4">
        <f t="shared" si="149"/>
        <v>9.4496000000000002</v>
      </c>
    </row>
    <row r="4605" spans="1:13" ht="30.6" x14ac:dyDescent="0.25">
      <c r="A4605" s="2" t="s">
        <v>415</v>
      </c>
      <c r="B4605" s="2" t="s">
        <v>141</v>
      </c>
      <c r="C4605" s="3"/>
      <c r="D4605" s="3"/>
      <c r="E4605" s="3">
        <v>11.691000000000001</v>
      </c>
      <c r="F4605" s="3">
        <v>11.288399999999999</v>
      </c>
      <c r="G4605" s="3">
        <v>10.8858</v>
      </c>
      <c r="H4605" s="3">
        <v>10.4832</v>
      </c>
      <c r="I4605" s="3"/>
      <c r="J4605" s="3">
        <f t="shared" si="148"/>
        <v>10.4832</v>
      </c>
      <c r="K4605" s="3"/>
      <c r="L4605" s="3"/>
      <c r="M4605" s="3">
        <f t="shared" si="149"/>
        <v>10.4832</v>
      </c>
    </row>
    <row r="4606" spans="1:13" ht="30.6" x14ac:dyDescent="0.25">
      <c r="A4606" s="2" t="s">
        <v>415</v>
      </c>
      <c r="B4606" s="2" t="s">
        <v>144</v>
      </c>
      <c r="C4606" s="4"/>
      <c r="D4606" s="4"/>
      <c r="E4606" s="4">
        <v>37.292000000000002</v>
      </c>
      <c r="F4606" s="4">
        <v>36.206000000000003</v>
      </c>
      <c r="G4606" s="4">
        <v>35.119999999999997</v>
      </c>
      <c r="H4606" s="4">
        <v>34.033999999999999</v>
      </c>
      <c r="I4606" s="4"/>
      <c r="J4606" s="4">
        <f t="shared" si="148"/>
        <v>34.033999999999999</v>
      </c>
      <c r="K4606" s="4"/>
      <c r="L4606" s="4"/>
      <c r="M4606" s="4">
        <f t="shared" si="149"/>
        <v>34.033999999999999</v>
      </c>
    </row>
    <row r="4607" spans="1:13" ht="20.399999999999999" x14ac:dyDescent="0.25">
      <c r="A4607" s="2" t="s">
        <v>214</v>
      </c>
      <c r="B4607" s="2" t="s">
        <v>187</v>
      </c>
      <c r="C4607" s="4"/>
      <c r="D4607" s="4"/>
      <c r="E4607" s="4"/>
      <c r="F4607" s="4"/>
      <c r="G4607" s="4"/>
      <c r="H4607" s="4"/>
      <c r="I4607" s="4"/>
      <c r="J4607" s="4" t="str">
        <f t="shared" si="148"/>
        <v/>
      </c>
      <c r="K4607" s="4"/>
      <c r="L4607" s="4" t="str">
        <f t="array" ref="L4607">IF(ISBLANK(INDEX(Table45[[#All],[Youth literacy rate (15-24)]],MATCH(MAX(IF(Table45[[#All],[Country]]=B4607,Table45[[#All],[Year]],0)),IF(Table45[[#All],[Country]]=B4607,Table45[[#All],[Year]],"")))),"",INDEX(Table45[[#All],[Youth literacy rate (15-24)]],MATCH(MAX(IF(Table45[[#All],[Country]]=B4607,Table45[[#All],[Year]],0)),IF(Table45[[#All],[Country]]=B4607,Table45[[#All],[Year]],"")))*100)</f>
        <v/>
      </c>
      <c r="M4607" s="4" t="str">
        <f t="shared" si="149"/>
        <v/>
      </c>
    </row>
    <row r="4608" spans="1:13" ht="30.6" x14ac:dyDescent="0.25">
      <c r="A4608" s="2" t="s">
        <v>415</v>
      </c>
      <c r="B4608" s="2" t="s">
        <v>146</v>
      </c>
      <c r="C4608" s="4"/>
      <c r="D4608" s="4"/>
      <c r="E4608" s="4">
        <v>29.888999999999999</v>
      </c>
      <c r="F4608" s="4">
        <v>28.467600000000001</v>
      </c>
      <c r="G4608" s="4">
        <v>27.046199999999999</v>
      </c>
      <c r="H4608" s="4">
        <v>25.6248</v>
      </c>
      <c r="I4608" s="4"/>
      <c r="J4608" s="4">
        <f t="shared" si="148"/>
        <v>25.6248</v>
      </c>
      <c r="K4608" s="4"/>
      <c r="L4608" s="4"/>
      <c r="M4608" s="4">
        <f t="shared" si="149"/>
        <v>25.6248</v>
      </c>
    </row>
    <row r="4609" spans="1:13" ht="30.6" x14ac:dyDescent="0.25">
      <c r="A4609" s="2" t="s">
        <v>415</v>
      </c>
      <c r="B4609" s="2" t="s">
        <v>150</v>
      </c>
      <c r="C4609" s="3"/>
      <c r="D4609" s="3"/>
      <c r="E4609" s="3">
        <v>28.251000000000001</v>
      </c>
      <c r="F4609" s="3">
        <v>26.930599999999998</v>
      </c>
      <c r="G4609" s="3">
        <v>25.610199999999999</v>
      </c>
      <c r="H4609" s="3">
        <v>24.2898</v>
      </c>
      <c r="I4609" s="3"/>
      <c r="J4609" s="3">
        <f t="shared" si="148"/>
        <v>24.2898</v>
      </c>
      <c r="K4609" s="3"/>
      <c r="L4609" s="3"/>
      <c r="M4609" s="3">
        <f t="shared" si="149"/>
        <v>24.2898</v>
      </c>
    </row>
    <row r="4610" spans="1:13" ht="30.6" x14ac:dyDescent="0.25">
      <c r="A4610" s="2" t="s">
        <v>415</v>
      </c>
      <c r="B4610" s="2" t="s">
        <v>151</v>
      </c>
      <c r="C4610" s="4"/>
      <c r="D4610" s="4"/>
      <c r="E4610" s="4"/>
      <c r="F4610" s="4"/>
      <c r="G4610" s="4"/>
      <c r="H4610" s="4"/>
      <c r="I4610" s="4"/>
      <c r="J4610" s="4" t="str">
        <f t="shared" si="148"/>
        <v/>
      </c>
      <c r="K4610" s="4"/>
      <c r="L4610" s="4"/>
      <c r="M4610" s="4" t="str">
        <f t="shared" si="149"/>
        <v/>
      </c>
    </row>
    <row r="4611" spans="1:13" ht="30.6" x14ac:dyDescent="0.25">
      <c r="A4611" s="2" t="s">
        <v>415</v>
      </c>
      <c r="B4611" s="2" t="s">
        <v>152</v>
      </c>
      <c r="C4611" s="3"/>
      <c r="D4611" s="3"/>
      <c r="E4611" s="3">
        <v>88.591999999999999</v>
      </c>
      <c r="F4611" s="3">
        <v>86.88</v>
      </c>
      <c r="G4611" s="3">
        <v>85.168000000000006</v>
      </c>
      <c r="H4611" s="3">
        <v>83.456000000000003</v>
      </c>
      <c r="I4611" s="3"/>
      <c r="J4611" s="3">
        <f t="shared" si="148"/>
        <v>83.456000000000003</v>
      </c>
      <c r="K4611" s="3"/>
      <c r="L4611" s="3"/>
      <c r="M4611" s="3">
        <f t="shared" si="149"/>
        <v>83.456000000000003</v>
      </c>
    </row>
    <row r="4612" spans="1:13" ht="30.6" x14ac:dyDescent="0.25">
      <c r="A4612" s="2" t="s">
        <v>415</v>
      </c>
      <c r="B4612" s="2" t="s">
        <v>153</v>
      </c>
      <c r="C4612" s="4"/>
      <c r="D4612" s="4"/>
      <c r="E4612" s="4">
        <v>10.887</v>
      </c>
      <c r="F4612" s="4">
        <v>10.06</v>
      </c>
      <c r="G4612" s="4">
        <v>9.2330000000000005</v>
      </c>
      <c r="H4612" s="4">
        <v>8.4060000000000006</v>
      </c>
      <c r="I4612" s="4"/>
      <c r="J4612" s="4">
        <f t="shared" si="148"/>
        <v>8.4060000000000006</v>
      </c>
      <c r="K4612" s="4"/>
      <c r="L4612" s="4"/>
      <c r="M4612" s="4">
        <f t="shared" si="149"/>
        <v>8.4060000000000006</v>
      </c>
    </row>
    <row r="4613" spans="1:13" ht="30.6" x14ac:dyDescent="0.25">
      <c r="A4613" s="2" t="s">
        <v>415</v>
      </c>
      <c r="B4613" s="2" t="s">
        <v>154</v>
      </c>
      <c r="C4613" s="3"/>
      <c r="D4613" s="3"/>
      <c r="E4613" s="3">
        <v>87.018000000000001</v>
      </c>
      <c r="F4613" s="3">
        <v>83.637600000000006</v>
      </c>
      <c r="G4613" s="3">
        <v>80.257199999999997</v>
      </c>
      <c r="H4613" s="3">
        <v>76.876800000000003</v>
      </c>
      <c r="I4613" s="3"/>
      <c r="J4613" s="3">
        <f t="shared" si="148"/>
        <v>76.876800000000003</v>
      </c>
      <c r="K4613" s="3"/>
      <c r="L4613" s="3"/>
      <c r="M4613" s="3">
        <f t="shared" si="149"/>
        <v>76.876800000000003</v>
      </c>
    </row>
    <row r="4614" spans="1:13" ht="30.6" x14ac:dyDescent="0.25">
      <c r="A4614" s="2" t="s">
        <v>415</v>
      </c>
      <c r="B4614" s="2" t="s">
        <v>155</v>
      </c>
      <c r="C4614" s="4"/>
      <c r="D4614" s="4"/>
      <c r="E4614" s="4">
        <v>20.611000000000001</v>
      </c>
      <c r="F4614" s="4">
        <v>19.972200000000001</v>
      </c>
      <c r="G4614" s="4">
        <v>19.333400000000001</v>
      </c>
      <c r="H4614" s="4">
        <v>18.694600000000001</v>
      </c>
      <c r="I4614" s="4"/>
      <c r="J4614" s="4">
        <f t="shared" si="148"/>
        <v>18.694600000000001</v>
      </c>
      <c r="K4614" s="4"/>
      <c r="L4614" s="4"/>
      <c r="M4614" s="4">
        <f t="shared" si="149"/>
        <v>18.694600000000001</v>
      </c>
    </row>
    <row r="4615" spans="1:13" ht="30.6" x14ac:dyDescent="0.25">
      <c r="A4615" s="2" t="s">
        <v>415</v>
      </c>
      <c r="B4615" s="2" t="s">
        <v>156</v>
      </c>
      <c r="C4615" s="3"/>
      <c r="D4615" s="3"/>
      <c r="E4615" s="3">
        <v>60.021000000000001</v>
      </c>
      <c r="F4615" s="3">
        <v>58.979399999999998</v>
      </c>
      <c r="G4615" s="3">
        <v>57.937800000000003</v>
      </c>
      <c r="H4615" s="3">
        <v>56.8962</v>
      </c>
      <c r="I4615" s="3"/>
      <c r="J4615" s="3">
        <f t="shared" si="148"/>
        <v>56.8962</v>
      </c>
      <c r="K4615" s="3"/>
      <c r="L4615" s="3"/>
      <c r="M4615" s="3">
        <f t="shared" si="149"/>
        <v>56.8962</v>
      </c>
    </row>
    <row r="4616" spans="1:13" ht="30.6" x14ac:dyDescent="0.25">
      <c r="A4616" s="2" t="s">
        <v>415</v>
      </c>
      <c r="B4616" s="2" t="s">
        <v>157</v>
      </c>
      <c r="C4616" s="4"/>
      <c r="D4616" s="4"/>
      <c r="E4616" s="4">
        <v>125.337</v>
      </c>
      <c r="F4616" s="4">
        <v>122.4688</v>
      </c>
      <c r="G4616" s="4">
        <v>119.6006</v>
      </c>
      <c r="H4616" s="4">
        <v>116.7324</v>
      </c>
      <c r="I4616" s="4"/>
      <c r="J4616" s="4">
        <f t="shared" si="148"/>
        <v>116.7324</v>
      </c>
      <c r="K4616" s="4"/>
      <c r="L4616" s="4"/>
      <c r="M4616" s="4">
        <f t="shared" si="149"/>
        <v>116.7324</v>
      </c>
    </row>
    <row r="4617" spans="1:13" ht="30.6" x14ac:dyDescent="0.25">
      <c r="A4617" s="2" t="s">
        <v>415</v>
      </c>
      <c r="B4617" s="2" t="s">
        <v>158</v>
      </c>
      <c r="C4617" s="3"/>
      <c r="D4617" s="3"/>
      <c r="E4617" s="3">
        <v>3.9089999999999998</v>
      </c>
      <c r="F4617" s="3">
        <v>3.8712</v>
      </c>
      <c r="G4617" s="3">
        <v>3.8334000000000001</v>
      </c>
      <c r="H4617" s="3">
        <v>3.7955999999999999</v>
      </c>
      <c r="I4617" s="3"/>
      <c r="J4617" s="3">
        <f t="shared" si="148"/>
        <v>3.7955999999999999</v>
      </c>
      <c r="K4617" s="3"/>
      <c r="L4617" s="3"/>
      <c r="M4617" s="3">
        <f t="shared" si="149"/>
        <v>3.7955999999999999</v>
      </c>
    </row>
    <row r="4618" spans="1:13" ht="30.6" x14ac:dyDescent="0.25">
      <c r="A4618" s="2" t="s">
        <v>415</v>
      </c>
      <c r="B4618" s="2" t="s">
        <v>159</v>
      </c>
      <c r="C4618" s="4"/>
      <c r="D4618" s="4"/>
      <c r="E4618" s="4">
        <v>21.335999999999999</v>
      </c>
      <c r="F4618" s="4">
        <v>20.8706</v>
      </c>
      <c r="G4618" s="4">
        <v>20.405200000000001</v>
      </c>
      <c r="H4618" s="4">
        <v>19.939800000000002</v>
      </c>
      <c r="I4618" s="4"/>
      <c r="J4618" s="4">
        <f t="shared" si="148"/>
        <v>19.939800000000002</v>
      </c>
      <c r="K4618" s="4"/>
      <c r="L4618" s="4"/>
      <c r="M4618" s="4">
        <f t="shared" si="149"/>
        <v>19.939800000000002</v>
      </c>
    </row>
    <row r="4619" spans="1:13" ht="30.6" x14ac:dyDescent="0.25">
      <c r="A4619" s="2" t="s">
        <v>415</v>
      </c>
      <c r="B4619" s="2" t="s">
        <v>160</v>
      </c>
      <c r="C4619" s="3"/>
      <c r="D4619" s="3"/>
      <c r="E4619" s="3">
        <v>4.4960000000000004</v>
      </c>
      <c r="F4619" s="3">
        <v>4.2084000000000001</v>
      </c>
      <c r="G4619" s="3">
        <v>3.9207999999999998</v>
      </c>
      <c r="H4619" s="3">
        <v>3.6332</v>
      </c>
      <c r="I4619" s="3"/>
      <c r="J4619" s="3">
        <f t="shared" si="148"/>
        <v>3.6332</v>
      </c>
      <c r="K4619" s="3"/>
      <c r="L4619" s="3"/>
      <c r="M4619" s="3">
        <f t="shared" si="149"/>
        <v>3.6332</v>
      </c>
    </row>
    <row r="4620" spans="1:13" ht="30.6" x14ac:dyDescent="0.25">
      <c r="A4620" s="2" t="s">
        <v>415</v>
      </c>
      <c r="B4620" s="2" t="s">
        <v>161</v>
      </c>
      <c r="C4620" s="4"/>
      <c r="D4620" s="4"/>
      <c r="E4620" s="4">
        <v>53.65</v>
      </c>
      <c r="F4620" s="4">
        <v>51.559800000000003</v>
      </c>
      <c r="G4620" s="4">
        <v>49.4696</v>
      </c>
      <c r="H4620" s="4">
        <v>47.379399999999997</v>
      </c>
      <c r="I4620" s="4"/>
      <c r="J4620" s="4">
        <f t="shared" si="148"/>
        <v>47.379399999999997</v>
      </c>
      <c r="K4620" s="4"/>
      <c r="L4620" s="4"/>
      <c r="M4620" s="4">
        <f t="shared" si="149"/>
        <v>47.379399999999997</v>
      </c>
    </row>
    <row r="4621" spans="1:13" ht="30.6" x14ac:dyDescent="0.25">
      <c r="A4621" s="2" t="s">
        <v>415</v>
      </c>
      <c r="B4621" s="2" t="s">
        <v>162</v>
      </c>
      <c r="C4621" s="3"/>
      <c r="D4621" s="3"/>
      <c r="E4621" s="3">
        <v>110.373</v>
      </c>
      <c r="F4621" s="3">
        <v>107.7876</v>
      </c>
      <c r="G4621" s="3">
        <v>105.2022</v>
      </c>
      <c r="H4621" s="3">
        <v>102.6168</v>
      </c>
      <c r="I4621" s="3"/>
      <c r="J4621" s="3">
        <f t="shared" si="148"/>
        <v>102.6168</v>
      </c>
      <c r="K4621" s="3"/>
      <c r="L4621" s="3"/>
      <c r="M4621" s="3">
        <f t="shared" si="149"/>
        <v>102.6168</v>
      </c>
    </row>
    <row r="4622" spans="1:13" ht="30.6" x14ac:dyDescent="0.25">
      <c r="A4622" s="2" t="s">
        <v>415</v>
      </c>
      <c r="B4622" s="2" t="s">
        <v>163</v>
      </c>
      <c r="C4622" s="4"/>
      <c r="D4622" s="4"/>
      <c r="E4622" s="4">
        <v>50.862000000000002</v>
      </c>
      <c r="F4622" s="4">
        <v>48.721400000000003</v>
      </c>
      <c r="G4622" s="4">
        <v>46.580800000000004</v>
      </c>
      <c r="H4622" s="4">
        <v>44.440199999999997</v>
      </c>
      <c r="I4622" s="4"/>
      <c r="J4622" s="4">
        <f t="shared" si="148"/>
        <v>44.440199999999997</v>
      </c>
      <c r="K4622" s="4"/>
      <c r="L4622" s="4"/>
      <c r="M4622" s="4">
        <f t="shared" si="149"/>
        <v>44.440199999999997</v>
      </c>
    </row>
    <row r="4623" spans="1:13" ht="30.6" x14ac:dyDescent="0.25">
      <c r="A4623" s="2" t="s">
        <v>415</v>
      </c>
      <c r="B4623" s="2" t="s">
        <v>164</v>
      </c>
      <c r="C4623" s="3"/>
      <c r="D4623" s="3"/>
      <c r="E4623" s="3">
        <v>78.073999999999998</v>
      </c>
      <c r="F4623" s="3">
        <v>73.192400000000006</v>
      </c>
      <c r="G4623" s="3">
        <v>68.3108</v>
      </c>
      <c r="H4623" s="3">
        <v>63.429200000000002</v>
      </c>
      <c r="I4623" s="3"/>
      <c r="J4623" s="3">
        <f t="shared" si="148"/>
        <v>63.429200000000002</v>
      </c>
      <c r="K4623" s="3"/>
      <c r="L4623" s="3"/>
      <c r="M4623" s="3">
        <f t="shared" si="149"/>
        <v>63.429200000000002</v>
      </c>
    </row>
    <row r="4624" spans="1:13" ht="30.6" x14ac:dyDescent="0.25">
      <c r="A4624" s="2" t="s">
        <v>415</v>
      </c>
      <c r="B4624" s="2" t="s">
        <v>165</v>
      </c>
      <c r="C4624" s="4"/>
      <c r="D4624" s="4"/>
      <c r="E4624" s="4">
        <v>8.9440000000000008</v>
      </c>
      <c r="F4624" s="4">
        <v>8.7330000000000005</v>
      </c>
      <c r="G4624" s="4">
        <v>8.5220000000000002</v>
      </c>
      <c r="H4624" s="4">
        <v>8.3109999999999999</v>
      </c>
      <c r="I4624" s="4"/>
      <c r="J4624" s="4">
        <f t="shared" ref="J4624:J4649" si="150">IFERROR(LOOKUP(2,1/(C4624:I4624&lt;&gt;""),C4624:I4624),"")</f>
        <v>8.3109999999999999</v>
      </c>
      <c r="K4624" s="4"/>
      <c r="L4624" s="4"/>
      <c r="M4624" s="4">
        <f t="shared" ref="M4624:M4649" si="151">IF(ISNUMBER(J4624),J4624,IF(ISNUMBER(K4624),K4624,IF(ISBLANK(L4624),"",L4624)))</f>
        <v>8.3109999999999999</v>
      </c>
    </row>
    <row r="4625" spans="1:13" ht="30.6" x14ac:dyDescent="0.25">
      <c r="A4625" s="2" t="s">
        <v>415</v>
      </c>
      <c r="B4625" s="2" t="s">
        <v>166</v>
      </c>
      <c r="C4625" s="3"/>
      <c r="D4625" s="3"/>
      <c r="E4625" s="3">
        <v>17.777000000000001</v>
      </c>
      <c r="F4625" s="3">
        <v>16.568999999999999</v>
      </c>
      <c r="G4625" s="3">
        <v>15.361000000000001</v>
      </c>
      <c r="H4625" s="3">
        <v>14.153</v>
      </c>
      <c r="I4625" s="3"/>
      <c r="J4625" s="3">
        <f t="shared" si="150"/>
        <v>14.153</v>
      </c>
      <c r="K4625" s="3"/>
      <c r="L4625" s="3"/>
      <c r="M4625" s="3">
        <f t="shared" si="151"/>
        <v>14.153</v>
      </c>
    </row>
    <row r="4626" spans="1:13" ht="30.6" x14ac:dyDescent="0.25">
      <c r="A4626" s="2" t="s">
        <v>415</v>
      </c>
      <c r="B4626" s="2" t="s">
        <v>147</v>
      </c>
      <c r="C4626" s="4"/>
      <c r="D4626" s="4"/>
      <c r="E4626" s="4"/>
      <c r="F4626" s="4"/>
      <c r="G4626" s="4"/>
      <c r="H4626" s="4"/>
      <c r="I4626" s="4"/>
      <c r="J4626" s="4" t="str">
        <f t="shared" si="150"/>
        <v/>
      </c>
      <c r="K4626" s="4"/>
      <c r="L4626" s="4"/>
      <c r="M4626" s="4" t="str">
        <f t="shared" si="151"/>
        <v/>
      </c>
    </row>
    <row r="4627" spans="1:13" ht="30.6" x14ac:dyDescent="0.25">
      <c r="A4627" s="2" t="s">
        <v>415</v>
      </c>
      <c r="B4627" s="2" t="s">
        <v>148</v>
      </c>
      <c r="C4627" s="3"/>
      <c r="D4627" s="3"/>
      <c r="E4627" s="3">
        <v>56.308999999999997</v>
      </c>
      <c r="F4627" s="3">
        <v>55.3476</v>
      </c>
      <c r="G4627" s="3">
        <v>54.386200000000002</v>
      </c>
      <c r="H4627" s="3">
        <v>53.424799999999998</v>
      </c>
      <c r="I4627" s="3"/>
      <c r="J4627" s="3">
        <f t="shared" si="150"/>
        <v>53.424799999999998</v>
      </c>
      <c r="K4627" s="3"/>
      <c r="L4627" s="3"/>
      <c r="M4627" s="3">
        <f t="shared" si="151"/>
        <v>53.424799999999998</v>
      </c>
    </row>
    <row r="4628" spans="1:13" ht="30.6" x14ac:dyDescent="0.25">
      <c r="A4628" s="2" t="s">
        <v>415</v>
      </c>
      <c r="B4628" s="2" t="s">
        <v>149</v>
      </c>
      <c r="C4628" s="4"/>
      <c r="D4628" s="4"/>
      <c r="E4628" s="4">
        <v>54.508000000000003</v>
      </c>
      <c r="F4628" s="4">
        <v>53.116399999999999</v>
      </c>
      <c r="G4628" s="4">
        <v>51.724800000000002</v>
      </c>
      <c r="H4628" s="4">
        <v>50.333199999999998</v>
      </c>
      <c r="I4628" s="4"/>
      <c r="J4628" s="4">
        <f t="shared" si="150"/>
        <v>50.333199999999998</v>
      </c>
      <c r="K4628" s="4"/>
      <c r="L4628" s="4"/>
      <c r="M4628" s="4">
        <f t="shared" si="151"/>
        <v>50.333199999999998</v>
      </c>
    </row>
    <row r="4629" spans="1:13" ht="30.6" x14ac:dyDescent="0.25">
      <c r="A4629" s="2" t="s">
        <v>415</v>
      </c>
      <c r="B4629" s="2" t="s">
        <v>167</v>
      </c>
      <c r="C4629" s="3"/>
      <c r="D4629" s="3"/>
      <c r="E4629" s="3">
        <v>83.965999999999994</v>
      </c>
      <c r="F4629" s="3">
        <v>79.994</v>
      </c>
      <c r="G4629" s="3">
        <v>76.022000000000006</v>
      </c>
      <c r="H4629" s="3">
        <v>72.05</v>
      </c>
      <c r="I4629" s="3"/>
      <c r="J4629" s="3">
        <f t="shared" si="150"/>
        <v>72.05</v>
      </c>
      <c r="K4629" s="3"/>
      <c r="L4629" s="3"/>
      <c r="M4629" s="3">
        <f t="shared" si="151"/>
        <v>72.05</v>
      </c>
    </row>
    <row r="4630" spans="1:13" ht="30.6" x14ac:dyDescent="0.25">
      <c r="A4630" s="2" t="s">
        <v>415</v>
      </c>
      <c r="B4630" s="2" t="s">
        <v>168</v>
      </c>
      <c r="C4630" s="4"/>
      <c r="D4630" s="4"/>
      <c r="E4630" s="4">
        <v>48.078000000000003</v>
      </c>
      <c r="F4630" s="4">
        <v>47.298400000000001</v>
      </c>
      <c r="G4630" s="4">
        <v>46.518799999999999</v>
      </c>
      <c r="H4630" s="4">
        <v>45.739199999999997</v>
      </c>
      <c r="I4630" s="4"/>
      <c r="J4630" s="4">
        <f t="shared" si="150"/>
        <v>45.739199999999997</v>
      </c>
      <c r="K4630" s="4"/>
      <c r="L4630" s="4"/>
      <c r="M4630" s="4">
        <f t="shared" si="151"/>
        <v>45.739199999999997</v>
      </c>
    </row>
    <row r="4631" spans="1:13" ht="30.6" x14ac:dyDescent="0.25">
      <c r="A4631" s="2" t="s">
        <v>415</v>
      </c>
      <c r="B4631" s="2" t="s">
        <v>169</v>
      </c>
      <c r="C4631" s="3"/>
      <c r="D4631" s="3"/>
      <c r="E4631" s="3">
        <v>86.376000000000005</v>
      </c>
      <c r="F4631" s="3">
        <v>79.995199999999997</v>
      </c>
      <c r="G4631" s="3">
        <v>73.614400000000003</v>
      </c>
      <c r="H4631" s="3">
        <v>67.233599999999996</v>
      </c>
      <c r="I4631" s="3"/>
      <c r="J4631" s="3">
        <f t="shared" si="150"/>
        <v>67.233599999999996</v>
      </c>
      <c r="K4631" s="3"/>
      <c r="L4631" s="3"/>
      <c r="M4631" s="3">
        <f t="shared" si="151"/>
        <v>67.233599999999996</v>
      </c>
    </row>
    <row r="4632" spans="1:13" ht="30.6" x14ac:dyDescent="0.25">
      <c r="A4632" s="2" t="s">
        <v>415</v>
      </c>
      <c r="B4632" s="2" t="s">
        <v>170</v>
      </c>
      <c r="C4632" s="4"/>
      <c r="D4632" s="4"/>
      <c r="E4632" s="4">
        <v>5.4640000000000004</v>
      </c>
      <c r="F4632" s="4">
        <v>5.5410000000000004</v>
      </c>
      <c r="G4632" s="4">
        <v>5.6180000000000003</v>
      </c>
      <c r="H4632" s="4">
        <v>5.6950000000000003</v>
      </c>
      <c r="I4632" s="4"/>
      <c r="J4632" s="4">
        <f t="shared" si="150"/>
        <v>5.6950000000000003</v>
      </c>
      <c r="K4632" s="4"/>
      <c r="L4632" s="4"/>
      <c r="M4632" s="4">
        <f t="shared" si="151"/>
        <v>5.6950000000000003</v>
      </c>
    </row>
    <row r="4633" spans="1:13" ht="30.6" x14ac:dyDescent="0.25">
      <c r="A4633" s="2" t="s">
        <v>415</v>
      </c>
      <c r="B4633" s="2" t="s">
        <v>171</v>
      </c>
      <c r="C4633" s="3"/>
      <c r="D4633" s="3"/>
      <c r="E4633" s="3">
        <v>3.4929999999999999</v>
      </c>
      <c r="F4633" s="3">
        <v>3.2753999999999999</v>
      </c>
      <c r="G4633" s="3">
        <v>3.0577999999999999</v>
      </c>
      <c r="H4633" s="3">
        <v>2.8401999999999998</v>
      </c>
      <c r="I4633" s="3"/>
      <c r="J4633" s="3">
        <f t="shared" si="150"/>
        <v>2.8401999999999998</v>
      </c>
      <c r="K4633" s="3"/>
      <c r="L4633" s="3"/>
      <c r="M4633" s="3">
        <f t="shared" si="151"/>
        <v>2.8401999999999998</v>
      </c>
    </row>
    <row r="4634" spans="1:13" ht="30.6" x14ac:dyDescent="0.25">
      <c r="A4634" s="2" t="s">
        <v>415</v>
      </c>
      <c r="B4634" s="2" t="s">
        <v>172</v>
      </c>
      <c r="C4634" s="4"/>
      <c r="D4634" s="4"/>
      <c r="E4634" s="4">
        <v>42.311</v>
      </c>
      <c r="F4634" s="4">
        <v>41.166200000000003</v>
      </c>
      <c r="G4634" s="4">
        <v>40.0214</v>
      </c>
      <c r="H4634" s="4">
        <v>38.876600000000003</v>
      </c>
      <c r="I4634" s="4"/>
      <c r="J4634" s="4">
        <f t="shared" si="150"/>
        <v>38.876600000000003</v>
      </c>
      <c r="K4634" s="4"/>
      <c r="L4634" s="4"/>
      <c r="M4634" s="4">
        <f t="shared" si="151"/>
        <v>38.876600000000003</v>
      </c>
    </row>
    <row r="4635" spans="1:13" ht="30.6" x14ac:dyDescent="0.25">
      <c r="A4635" s="2" t="s">
        <v>415</v>
      </c>
      <c r="B4635" s="2" t="s">
        <v>173</v>
      </c>
      <c r="C4635" s="3"/>
      <c r="D4635" s="3"/>
      <c r="E4635" s="3">
        <v>39.475999999999999</v>
      </c>
      <c r="F4635" s="3">
        <v>38.912599999999998</v>
      </c>
      <c r="G4635" s="3">
        <v>38.349200000000003</v>
      </c>
      <c r="H4635" s="3">
        <v>37.785800000000002</v>
      </c>
      <c r="I4635" s="3"/>
      <c r="J4635" s="3">
        <f t="shared" si="150"/>
        <v>37.785800000000002</v>
      </c>
      <c r="K4635" s="3"/>
      <c r="L4635" s="3"/>
      <c r="M4635" s="3">
        <f t="shared" si="151"/>
        <v>37.785800000000002</v>
      </c>
    </row>
    <row r="4636" spans="1:13" ht="30.6" x14ac:dyDescent="0.25">
      <c r="A4636" s="2" t="s">
        <v>415</v>
      </c>
      <c r="B4636" s="2" t="s">
        <v>188</v>
      </c>
      <c r="C4636" s="4"/>
      <c r="D4636" s="4"/>
      <c r="E4636" s="4">
        <v>122.709</v>
      </c>
      <c r="F4636" s="4">
        <v>121.0462</v>
      </c>
      <c r="G4636" s="4">
        <v>119.38339999999999</v>
      </c>
      <c r="H4636" s="4">
        <v>117.7206</v>
      </c>
      <c r="I4636" s="4"/>
      <c r="J4636" s="4">
        <f t="shared" si="150"/>
        <v>117.7206</v>
      </c>
      <c r="K4636" s="4"/>
      <c r="L4636" s="4"/>
      <c r="M4636" s="4">
        <f t="shared" si="151"/>
        <v>117.7206</v>
      </c>
    </row>
    <row r="4637" spans="1:13" ht="30.6" x14ac:dyDescent="0.25">
      <c r="A4637" s="2" t="s">
        <v>415</v>
      </c>
      <c r="B4637" s="2" t="s">
        <v>174</v>
      </c>
      <c r="C4637" s="3"/>
      <c r="D4637" s="3"/>
      <c r="E4637" s="3">
        <v>44.697000000000003</v>
      </c>
      <c r="F4637" s="3">
        <v>44.666400000000003</v>
      </c>
      <c r="G4637" s="3">
        <v>44.635800000000003</v>
      </c>
      <c r="H4637" s="3">
        <v>44.605200000000004</v>
      </c>
      <c r="I4637" s="3"/>
      <c r="J4637" s="3">
        <f t="shared" si="150"/>
        <v>44.605200000000004</v>
      </c>
      <c r="K4637" s="3"/>
      <c r="L4637" s="3"/>
      <c r="M4637" s="3">
        <f t="shared" si="151"/>
        <v>44.605200000000004</v>
      </c>
    </row>
    <row r="4638" spans="1:13" ht="30.6" x14ac:dyDescent="0.25">
      <c r="A4638" s="2" t="s">
        <v>415</v>
      </c>
      <c r="B4638" s="2" t="s">
        <v>176</v>
      </c>
      <c r="C4638" s="4"/>
      <c r="D4638" s="4"/>
      <c r="E4638" s="4">
        <v>52.204999999999998</v>
      </c>
      <c r="F4638" s="4">
        <v>49.963999999999999</v>
      </c>
      <c r="G4638" s="4">
        <v>47.722999999999999</v>
      </c>
      <c r="H4638" s="4">
        <v>45.481999999999999</v>
      </c>
      <c r="I4638" s="4"/>
      <c r="J4638" s="4">
        <f t="shared" si="150"/>
        <v>45.481999999999999</v>
      </c>
      <c r="K4638" s="4"/>
      <c r="L4638" s="4"/>
      <c r="M4638" s="4">
        <f t="shared" si="151"/>
        <v>45.481999999999999</v>
      </c>
    </row>
    <row r="4639" spans="1:13" ht="30.6" x14ac:dyDescent="0.25">
      <c r="A4639" s="2" t="s">
        <v>415</v>
      </c>
      <c r="B4639" s="2" t="s">
        <v>177</v>
      </c>
      <c r="C4639" s="3"/>
      <c r="D4639" s="3"/>
      <c r="E4639" s="3">
        <v>91.736999999999995</v>
      </c>
      <c r="F4639" s="3">
        <v>91.846199999999996</v>
      </c>
      <c r="G4639" s="3">
        <v>91.955399999999997</v>
      </c>
      <c r="H4639" s="3">
        <v>92.064599999999999</v>
      </c>
      <c r="I4639" s="3"/>
      <c r="J4639" s="3">
        <f t="shared" si="150"/>
        <v>92.064599999999999</v>
      </c>
      <c r="K4639" s="3"/>
      <c r="L4639" s="3"/>
      <c r="M4639" s="3">
        <f t="shared" si="151"/>
        <v>92.064599999999999</v>
      </c>
    </row>
    <row r="4640" spans="1:13" ht="30.6" x14ac:dyDescent="0.25">
      <c r="A4640" s="2" t="s">
        <v>415</v>
      </c>
      <c r="B4640" s="2" t="s">
        <v>178</v>
      </c>
      <c r="C4640" s="4"/>
      <c r="D4640" s="4"/>
      <c r="E4640" s="4">
        <v>16.602</v>
      </c>
      <c r="F4640" s="4">
        <v>16.0212</v>
      </c>
      <c r="G4640" s="4">
        <v>15.4404</v>
      </c>
      <c r="H4640" s="4">
        <v>14.8596</v>
      </c>
      <c r="I4640" s="4"/>
      <c r="J4640" s="4">
        <f t="shared" si="150"/>
        <v>14.8596</v>
      </c>
      <c r="K4640" s="4"/>
      <c r="L4640" s="4"/>
      <c r="M4640" s="4">
        <f t="shared" si="151"/>
        <v>14.8596</v>
      </c>
    </row>
    <row r="4641" spans="1:13" ht="30.6" x14ac:dyDescent="0.25">
      <c r="A4641" s="2" t="s">
        <v>415</v>
      </c>
      <c r="B4641" s="2" t="s">
        <v>179</v>
      </c>
      <c r="C4641" s="3"/>
      <c r="D4641" s="3"/>
      <c r="E4641" s="3">
        <v>34.805</v>
      </c>
      <c r="F4641" s="3">
        <v>33.4818</v>
      </c>
      <c r="G4641" s="3">
        <v>32.1586</v>
      </c>
      <c r="H4641" s="3">
        <v>30.8354</v>
      </c>
      <c r="I4641" s="3"/>
      <c r="J4641" s="3">
        <f t="shared" si="150"/>
        <v>30.8354</v>
      </c>
      <c r="K4641" s="3"/>
      <c r="L4641" s="3"/>
      <c r="M4641" s="3">
        <f t="shared" si="151"/>
        <v>30.8354</v>
      </c>
    </row>
    <row r="4642" spans="1:13" ht="30.6" x14ac:dyDescent="0.25">
      <c r="A4642" s="2" t="s">
        <v>415</v>
      </c>
      <c r="B4642" s="2" t="s">
        <v>180</v>
      </c>
      <c r="C4642" s="4"/>
      <c r="D4642" s="4"/>
      <c r="E4642" s="4">
        <v>6.78</v>
      </c>
      <c r="F4642" s="4">
        <v>6.7884000000000002</v>
      </c>
      <c r="G4642" s="4">
        <v>6.7968000000000002</v>
      </c>
      <c r="H4642" s="4">
        <v>6.8052000000000001</v>
      </c>
      <c r="I4642" s="4"/>
      <c r="J4642" s="4">
        <f t="shared" si="150"/>
        <v>6.8052000000000001</v>
      </c>
      <c r="K4642" s="4"/>
      <c r="L4642" s="4"/>
      <c r="M4642" s="4">
        <f t="shared" si="151"/>
        <v>6.8052000000000001</v>
      </c>
    </row>
    <row r="4643" spans="1:13" ht="30.6" x14ac:dyDescent="0.25">
      <c r="A4643" s="2" t="s">
        <v>415</v>
      </c>
      <c r="B4643" s="2" t="s">
        <v>181</v>
      </c>
      <c r="C4643" s="3"/>
      <c r="D4643" s="3"/>
      <c r="E4643" s="3">
        <v>31.626000000000001</v>
      </c>
      <c r="F4643" s="3">
        <v>30.021000000000001</v>
      </c>
      <c r="G4643" s="3">
        <v>28.416</v>
      </c>
      <c r="H4643" s="3">
        <v>26.811</v>
      </c>
      <c r="I4643" s="3"/>
      <c r="J4643" s="3">
        <f t="shared" si="150"/>
        <v>26.811</v>
      </c>
      <c r="K4643" s="3"/>
      <c r="L4643" s="3"/>
      <c r="M4643" s="3">
        <f t="shared" si="151"/>
        <v>26.811</v>
      </c>
    </row>
    <row r="4644" spans="1:13" ht="30.6" x14ac:dyDescent="0.25">
      <c r="A4644" s="2" t="s">
        <v>415</v>
      </c>
      <c r="B4644" s="2" t="s">
        <v>182</v>
      </c>
      <c r="C4644" s="4"/>
      <c r="D4644" s="4"/>
      <c r="E4644" s="4">
        <v>18</v>
      </c>
      <c r="F4644" s="4">
        <v>17.349399999999999</v>
      </c>
      <c r="G4644" s="4">
        <v>16.698799999999999</v>
      </c>
      <c r="H4644" s="4">
        <v>16.048200000000001</v>
      </c>
      <c r="I4644" s="4"/>
      <c r="J4644" s="4">
        <f t="shared" si="150"/>
        <v>16.048200000000001</v>
      </c>
      <c r="K4644" s="4"/>
      <c r="L4644" s="4"/>
      <c r="M4644" s="4">
        <f t="shared" si="151"/>
        <v>16.048200000000001</v>
      </c>
    </row>
    <row r="4645" spans="1:13" ht="30.6" x14ac:dyDescent="0.25">
      <c r="A4645" s="2" t="s">
        <v>415</v>
      </c>
      <c r="B4645" s="2" t="s">
        <v>183</v>
      </c>
      <c r="C4645" s="3"/>
      <c r="D4645" s="3"/>
      <c r="E4645" s="3"/>
      <c r="F4645" s="3"/>
      <c r="G4645" s="3"/>
      <c r="H4645" s="3"/>
      <c r="I4645" s="3"/>
      <c r="J4645" s="3" t="str">
        <f t="shared" si="150"/>
        <v/>
      </c>
      <c r="K4645" s="3"/>
      <c r="L4645" s="3"/>
      <c r="M4645" s="3" t="str">
        <f t="shared" si="151"/>
        <v/>
      </c>
    </row>
    <row r="4646" spans="1:13" ht="30.6" x14ac:dyDescent="0.25">
      <c r="A4646" s="2" t="s">
        <v>415</v>
      </c>
      <c r="B4646" s="2" t="s">
        <v>184</v>
      </c>
      <c r="C4646" s="4"/>
      <c r="D4646" s="4"/>
      <c r="E4646" s="4">
        <v>126.648</v>
      </c>
      <c r="F4646" s="4">
        <v>120.74720000000001</v>
      </c>
      <c r="G4646" s="4">
        <v>114.8464</v>
      </c>
      <c r="H4646" s="4">
        <v>108.9456</v>
      </c>
      <c r="I4646" s="4"/>
      <c r="J4646" s="4">
        <f t="shared" si="150"/>
        <v>108.9456</v>
      </c>
      <c r="K4646" s="4"/>
      <c r="L4646" s="4"/>
      <c r="M4646" s="4">
        <f t="shared" si="151"/>
        <v>108.9456</v>
      </c>
    </row>
    <row r="4647" spans="1:13" ht="30.6" x14ac:dyDescent="0.25">
      <c r="A4647" s="2" t="s">
        <v>415</v>
      </c>
      <c r="B4647" s="2" t="s">
        <v>185</v>
      </c>
      <c r="C4647" s="3"/>
      <c r="D4647" s="3"/>
      <c r="E4647" s="3">
        <v>27.952999999999999</v>
      </c>
      <c r="F4647" s="3">
        <v>26.419</v>
      </c>
      <c r="G4647" s="3">
        <v>24.885000000000002</v>
      </c>
      <c r="H4647" s="3">
        <v>23.350999999999999</v>
      </c>
      <c r="I4647" s="3"/>
      <c r="J4647" s="3">
        <f t="shared" si="150"/>
        <v>23.350999999999999</v>
      </c>
      <c r="K4647" s="3"/>
      <c r="L4647" s="3"/>
      <c r="M4647" s="3">
        <f t="shared" si="151"/>
        <v>23.350999999999999</v>
      </c>
    </row>
    <row r="4648" spans="1:13" ht="30.6" x14ac:dyDescent="0.25">
      <c r="A4648" s="2" t="s">
        <v>415</v>
      </c>
      <c r="B4648" s="2" t="s">
        <v>186</v>
      </c>
      <c r="C4648" s="4"/>
      <c r="D4648" s="4"/>
      <c r="E4648" s="4">
        <v>27.625</v>
      </c>
      <c r="F4648" s="4">
        <v>28.439399999999999</v>
      </c>
      <c r="G4648" s="4">
        <v>29.253799999999998</v>
      </c>
      <c r="H4648" s="4">
        <v>30.068200000000001</v>
      </c>
      <c r="I4648" s="4"/>
      <c r="J4648" s="4">
        <f t="shared" si="150"/>
        <v>30.068200000000001</v>
      </c>
      <c r="K4648" s="4"/>
      <c r="L4648" s="4"/>
      <c r="M4648" s="4">
        <f t="shared" si="151"/>
        <v>30.068200000000001</v>
      </c>
    </row>
    <row r="4649" spans="1:13" ht="30.6" x14ac:dyDescent="0.25">
      <c r="A4649" s="2" t="s">
        <v>415</v>
      </c>
      <c r="B4649" s="2" t="s">
        <v>187</v>
      </c>
      <c r="C4649" s="3"/>
      <c r="D4649" s="3"/>
      <c r="E4649" s="3">
        <v>18.103000000000002</v>
      </c>
      <c r="F4649" s="3">
        <v>16.718599999999999</v>
      </c>
      <c r="G4649" s="3">
        <v>15.334199999999999</v>
      </c>
      <c r="H4649" s="3">
        <v>13.9498</v>
      </c>
      <c r="I4649" s="3"/>
      <c r="J4649" s="3">
        <f t="shared" si="150"/>
        <v>13.9498</v>
      </c>
      <c r="K4649" s="3"/>
      <c r="L4649" s="3"/>
      <c r="M4649" s="3">
        <f t="shared" si="151"/>
        <v>13.9498</v>
      </c>
    </row>
    <row r="4650" spans="1:13" ht="30.6" x14ac:dyDescent="0.25">
      <c r="A4650" s="2" t="s">
        <v>415</v>
      </c>
      <c r="B4650" s="2" t="s">
        <v>189</v>
      </c>
      <c r="C4650" s="4"/>
      <c r="D4650" s="4"/>
      <c r="E4650" s="4">
        <v>30.023</v>
      </c>
      <c r="F4650" s="4">
        <v>27.066600000000001</v>
      </c>
      <c r="G4650" s="4">
        <v>24.110199999999999</v>
      </c>
      <c r="H4650" s="4">
        <v>21.1538</v>
      </c>
      <c r="I4650" s="4"/>
      <c r="J4650" s="4">
        <f t="shared" ref="J4650:J4658" si="152">IFERROR(LOOKUP(2,1/(C4650:I4650&lt;&gt;""),C4650:I4650),"")</f>
        <v>21.1538</v>
      </c>
      <c r="K4650" s="4"/>
      <c r="L4650" s="4"/>
      <c r="M4650" s="4">
        <f t="shared" ref="M4650:M4658" si="153">IF(ISNUMBER(J4650),J4650,IF(ISNUMBER(K4650),K4650,IF(ISBLANK(L4650),"",L4650)))</f>
        <v>21.1538</v>
      </c>
    </row>
    <row r="4651" spans="1:13" ht="30.6" x14ac:dyDescent="0.25">
      <c r="A4651" s="2" t="s">
        <v>415</v>
      </c>
      <c r="B4651" s="2" t="s">
        <v>190</v>
      </c>
      <c r="C4651" s="3"/>
      <c r="D4651" s="3"/>
      <c r="E4651" s="3">
        <v>57.984000000000002</v>
      </c>
      <c r="F4651" s="3">
        <v>57.249200000000002</v>
      </c>
      <c r="G4651" s="3">
        <v>56.514400000000002</v>
      </c>
      <c r="H4651" s="3">
        <v>55.779600000000002</v>
      </c>
      <c r="I4651" s="3"/>
      <c r="J4651" s="3">
        <f t="shared" si="152"/>
        <v>55.779600000000002</v>
      </c>
      <c r="K4651" s="3"/>
      <c r="L4651" s="3"/>
      <c r="M4651" s="3">
        <f t="shared" si="153"/>
        <v>55.779600000000002</v>
      </c>
    </row>
    <row r="4652" spans="1:13" ht="30.6" x14ac:dyDescent="0.25">
      <c r="A4652" s="2" t="s">
        <v>415</v>
      </c>
      <c r="B4652" s="2" t="s">
        <v>191</v>
      </c>
      <c r="C4652" s="4"/>
      <c r="D4652" s="4"/>
      <c r="E4652" s="4">
        <v>18.253</v>
      </c>
      <c r="F4652" s="4">
        <v>18.035399999999999</v>
      </c>
      <c r="G4652" s="4">
        <v>17.817799999999998</v>
      </c>
      <c r="H4652" s="4">
        <v>17.600200000000001</v>
      </c>
      <c r="I4652" s="4"/>
      <c r="J4652" s="4">
        <f t="shared" si="152"/>
        <v>17.600200000000001</v>
      </c>
      <c r="K4652" s="4"/>
      <c r="L4652" s="4"/>
      <c r="M4652" s="4">
        <f t="shared" si="153"/>
        <v>17.600200000000001</v>
      </c>
    </row>
    <row r="4653" spans="1:13" ht="30.6" x14ac:dyDescent="0.25">
      <c r="A4653" s="2" t="s">
        <v>415</v>
      </c>
      <c r="B4653" s="2" t="s">
        <v>192</v>
      </c>
      <c r="C4653" s="3"/>
      <c r="D4653" s="3"/>
      <c r="E4653" s="3">
        <v>44.811</v>
      </c>
      <c r="F4653" s="3">
        <v>44.122599999999998</v>
      </c>
      <c r="G4653" s="3">
        <v>43.434199999999997</v>
      </c>
      <c r="H4653" s="3">
        <v>42.745800000000003</v>
      </c>
      <c r="I4653" s="3"/>
      <c r="J4653" s="3">
        <f t="shared" si="152"/>
        <v>42.745800000000003</v>
      </c>
      <c r="K4653" s="3"/>
      <c r="L4653" s="3"/>
      <c r="M4653" s="3">
        <f t="shared" si="153"/>
        <v>42.745800000000003</v>
      </c>
    </row>
    <row r="4654" spans="1:13" ht="30.6" x14ac:dyDescent="0.25">
      <c r="A4654" s="2" t="s">
        <v>415</v>
      </c>
      <c r="B4654" s="2" t="s">
        <v>193</v>
      </c>
      <c r="C4654" s="4"/>
      <c r="D4654" s="4"/>
      <c r="E4654" s="4">
        <v>80.897999999999996</v>
      </c>
      <c r="F4654" s="4">
        <v>80.282600000000002</v>
      </c>
      <c r="G4654" s="4">
        <v>79.667199999999994</v>
      </c>
      <c r="H4654" s="4">
        <v>79.0518</v>
      </c>
      <c r="I4654" s="4"/>
      <c r="J4654" s="4">
        <f t="shared" si="152"/>
        <v>79.0518</v>
      </c>
      <c r="K4654" s="4"/>
      <c r="L4654" s="4"/>
      <c r="M4654" s="4">
        <f t="shared" si="153"/>
        <v>79.0518</v>
      </c>
    </row>
    <row r="4655" spans="1:13" ht="30.6" x14ac:dyDescent="0.25">
      <c r="A4655" s="2" t="s">
        <v>415</v>
      </c>
      <c r="B4655" s="2" t="s">
        <v>194</v>
      </c>
      <c r="C4655" s="3"/>
      <c r="D4655" s="3"/>
      <c r="E4655" s="3">
        <v>36.061</v>
      </c>
      <c r="F4655" s="3">
        <v>37.090200000000003</v>
      </c>
      <c r="G4655" s="3">
        <v>38.119399999999999</v>
      </c>
      <c r="H4655" s="3">
        <v>39.148600000000002</v>
      </c>
      <c r="I4655" s="3"/>
      <c r="J4655" s="3">
        <f t="shared" si="152"/>
        <v>39.148600000000002</v>
      </c>
      <c r="K4655" s="3"/>
      <c r="L4655" s="3"/>
      <c r="M4655" s="3">
        <f t="shared" si="153"/>
        <v>39.148600000000002</v>
      </c>
    </row>
    <row r="4656" spans="1:13" ht="30.6" x14ac:dyDescent="0.25">
      <c r="A4656" s="2" t="s">
        <v>415</v>
      </c>
      <c r="B4656" s="2" t="s">
        <v>195</v>
      </c>
      <c r="C4656" s="4"/>
      <c r="D4656" s="4"/>
      <c r="E4656" s="4">
        <v>65.25</v>
      </c>
      <c r="F4656" s="4">
        <v>63.7318</v>
      </c>
      <c r="G4656" s="4">
        <v>62.2136</v>
      </c>
      <c r="H4656" s="4">
        <v>60.695399999999999</v>
      </c>
      <c r="I4656" s="4"/>
      <c r="J4656" s="4">
        <f t="shared" si="152"/>
        <v>60.695399999999999</v>
      </c>
      <c r="K4656" s="4"/>
      <c r="L4656" s="4"/>
      <c r="M4656" s="4">
        <f t="shared" si="153"/>
        <v>60.695399999999999</v>
      </c>
    </row>
    <row r="4657" spans="1:20" ht="30.6" x14ac:dyDescent="0.25">
      <c r="A4657" s="2" t="s">
        <v>415</v>
      </c>
      <c r="B4657" s="2" t="s">
        <v>196</v>
      </c>
      <c r="C4657" s="3"/>
      <c r="D4657" s="3"/>
      <c r="E4657" s="3">
        <v>103.33199999999999</v>
      </c>
      <c r="F4657" s="3">
        <v>98.1738</v>
      </c>
      <c r="G4657" s="3">
        <v>93.015600000000006</v>
      </c>
      <c r="H4657" s="3">
        <v>87.857399999999998</v>
      </c>
      <c r="I4657" s="3"/>
      <c r="J4657" s="3">
        <f t="shared" si="152"/>
        <v>87.857399999999998</v>
      </c>
      <c r="K4657" s="3"/>
      <c r="L4657" s="3"/>
      <c r="M4657" s="3">
        <f t="shared" si="153"/>
        <v>87.857399999999998</v>
      </c>
    </row>
    <row r="4658" spans="1:20" ht="30.6" x14ac:dyDescent="0.25">
      <c r="A4658" s="2" t="s">
        <v>415</v>
      </c>
      <c r="B4658" s="2" t="s">
        <v>197</v>
      </c>
      <c r="C4658" s="4"/>
      <c r="D4658" s="4"/>
      <c r="E4658" s="4">
        <v>113.331</v>
      </c>
      <c r="F4658" s="4">
        <v>111.8664</v>
      </c>
      <c r="G4658" s="4">
        <v>110.40179999999999</v>
      </c>
      <c r="H4658" s="4">
        <v>108.9372</v>
      </c>
      <c r="I4658" s="4"/>
      <c r="J4658" s="4">
        <f t="shared" si="152"/>
        <v>108.9372</v>
      </c>
      <c r="K4658" s="4"/>
      <c r="L4658" s="4"/>
      <c r="M4658" s="4">
        <f t="shared" si="153"/>
        <v>108.9372</v>
      </c>
    </row>
    <row r="4660" spans="1:20" x14ac:dyDescent="0.25">
      <c r="A4660" s="34" t="s">
        <v>418</v>
      </c>
    </row>
    <row r="4661" spans="1:20" x14ac:dyDescent="0.25">
      <c r="A4661" s="34"/>
    </row>
    <row r="4662" spans="1:20" x14ac:dyDescent="0.25">
      <c r="A4662" s="7" t="s">
        <v>220</v>
      </c>
    </row>
    <row r="4663" spans="1:20" x14ac:dyDescent="0.25">
      <c r="A4663" s="8" t="s">
        <v>221</v>
      </c>
    </row>
    <row r="4664" spans="1:20" x14ac:dyDescent="0.25">
      <c r="A4664" s="9" t="s">
        <v>222</v>
      </c>
      <c r="B4664" s="8" t="s">
        <v>223</v>
      </c>
    </row>
    <row r="4665" spans="1:20" x14ac:dyDescent="0.25">
      <c r="A4665" s="9" t="s">
        <v>224</v>
      </c>
      <c r="B4665" s="8" t="s">
        <v>225</v>
      </c>
    </row>
    <row r="4666" spans="1:20" x14ac:dyDescent="0.25">
      <c r="A4666" s="9" t="s">
        <v>226</v>
      </c>
      <c r="B4666" s="8" t="s">
        <v>227</v>
      </c>
    </row>
    <row r="4667" spans="1:20" x14ac:dyDescent="0.25">
      <c r="A4667" s="9" t="s">
        <v>228</v>
      </c>
      <c r="B4667" s="8" t="s">
        <v>229</v>
      </c>
    </row>
    <row r="4669" spans="1:20" x14ac:dyDescent="0.25">
      <c r="A4669" s="7" t="s">
        <v>416</v>
      </c>
    </row>
    <row r="4671" spans="1:20" ht="14.4" x14ac:dyDescent="0.3">
      <c r="A4671" s="65" t="s">
        <v>438</v>
      </c>
      <c r="B4671" s="13"/>
      <c r="C4671" s="13"/>
      <c r="D4671" s="13"/>
      <c r="E4671" s="13"/>
      <c r="F4671" s="13"/>
      <c r="G4671" s="13"/>
      <c r="H4671" s="13"/>
      <c r="I4671" s="13"/>
      <c r="J4671" s="13"/>
      <c r="K4671" s="13"/>
      <c r="L4671" s="13"/>
      <c r="M4671" s="13"/>
      <c r="N4671" s="13"/>
      <c r="O4671" s="13"/>
      <c r="P4671" s="13"/>
      <c r="Q4671" s="13"/>
      <c r="R4671" s="13"/>
      <c r="S4671" s="13"/>
      <c r="T4671" s="13"/>
    </row>
    <row r="4672" spans="1:20" ht="14.4" x14ac:dyDescent="0.3">
      <c r="A4672" s="31" t="s">
        <v>412</v>
      </c>
      <c r="B4672" s="32" t="s">
        <v>411</v>
      </c>
      <c r="C4672" s="31" t="s">
        <v>410</v>
      </c>
      <c r="D4672" s="31" t="s">
        <v>409</v>
      </c>
      <c r="E4672" s="31" t="s">
        <v>408</v>
      </c>
      <c r="F4672" s="31" t="s">
        <v>407</v>
      </c>
      <c r="G4672" s="31" t="s">
        <v>406</v>
      </c>
      <c r="H4672" s="31" t="s">
        <v>405</v>
      </c>
      <c r="I4672" s="31" t="s">
        <v>404</v>
      </c>
      <c r="J4672" s="31" t="s">
        <v>403</v>
      </c>
      <c r="K4672" s="31" t="s">
        <v>402</v>
      </c>
      <c r="L4672" s="31" t="s">
        <v>401</v>
      </c>
      <c r="M4672" s="31" t="s">
        <v>400</v>
      </c>
      <c r="N4672" s="31" t="s">
        <v>399</v>
      </c>
      <c r="O4672" s="31" t="s">
        <v>398</v>
      </c>
      <c r="P4672" s="31" t="s">
        <v>397</v>
      </c>
      <c r="Q4672" s="31" t="s">
        <v>396</v>
      </c>
      <c r="R4672" s="31" t="s">
        <v>395</v>
      </c>
      <c r="S4672" s="31" t="s">
        <v>394</v>
      </c>
      <c r="T4672" s="31" t="s">
        <v>393</v>
      </c>
    </row>
    <row r="4673" spans="1:20" ht="72.599999999999994" x14ac:dyDescent="0.3">
      <c r="A4673" s="30" t="s">
        <v>2</v>
      </c>
      <c r="B4673" s="29" t="s">
        <v>392</v>
      </c>
      <c r="C4673" s="26" t="s">
        <v>391</v>
      </c>
      <c r="D4673" s="26" t="s">
        <v>390</v>
      </c>
      <c r="E4673" s="26" t="s">
        <v>389</v>
      </c>
      <c r="F4673" s="26" t="s">
        <v>388</v>
      </c>
      <c r="G4673" s="25" t="s">
        <v>387</v>
      </c>
      <c r="H4673" s="26" t="s">
        <v>386</v>
      </c>
      <c r="I4673" s="25" t="s">
        <v>385</v>
      </c>
      <c r="J4673" s="26" t="s">
        <v>384</v>
      </c>
      <c r="K4673" s="25" t="s">
        <v>383</v>
      </c>
      <c r="L4673" s="28" t="s">
        <v>382</v>
      </c>
      <c r="M4673" s="25" t="s">
        <v>381</v>
      </c>
      <c r="N4673" s="27" t="s">
        <v>380</v>
      </c>
      <c r="O4673" s="25" t="s">
        <v>379</v>
      </c>
      <c r="P4673" s="25" t="s">
        <v>378</v>
      </c>
      <c r="Q4673" s="26" t="s">
        <v>377</v>
      </c>
      <c r="R4673" s="26" t="s">
        <v>376</v>
      </c>
      <c r="S4673" s="25" t="s">
        <v>375</v>
      </c>
      <c r="T4673" s="24" t="s">
        <v>374</v>
      </c>
    </row>
    <row r="4674" spans="1:20" ht="14.4" x14ac:dyDescent="0.3">
      <c r="A4674" s="23" t="s">
        <v>4</v>
      </c>
      <c r="B4674" s="22" t="s">
        <v>373</v>
      </c>
      <c r="C4674" s="22" t="s">
        <v>235</v>
      </c>
      <c r="D4674" s="22">
        <v>2010</v>
      </c>
      <c r="E4674" s="22" t="s">
        <v>234</v>
      </c>
      <c r="F4674" s="22" t="s">
        <v>413</v>
      </c>
      <c r="G4674" s="21">
        <v>0.50304389999999999</v>
      </c>
      <c r="H4674" s="21">
        <v>0.26637880000000003</v>
      </c>
      <c r="I4674" s="21">
        <v>0.18781220000000001</v>
      </c>
      <c r="J4674" s="21">
        <v>0.1150881</v>
      </c>
      <c r="K4674" s="21">
        <v>0.10017</v>
      </c>
      <c r="L4674" s="21">
        <v>5.5623899999999997E-2</v>
      </c>
      <c r="M4674" s="21">
        <v>3.8823700000000003E-2</v>
      </c>
      <c r="N4674" s="21">
        <v>0.52826399999999996</v>
      </c>
      <c r="O4674" s="21">
        <v>0.67315999999999998</v>
      </c>
      <c r="P4674" s="21">
        <v>0.78957909999999998</v>
      </c>
      <c r="Q4674" s="21">
        <v>0.83845740000000002</v>
      </c>
      <c r="R4674" s="21">
        <v>0.85692570000000001</v>
      </c>
      <c r="S4674" s="20">
        <v>1.332576</v>
      </c>
      <c r="T4674" s="19">
        <v>0.19205159999999999</v>
      </c>
    </row>
    <row r="4675" spans="1:20" ht="14.4" x14ac:dyDescent="0.3">
      <c r="A4675" s="23" t="s">
        <v>10</v>
      </c>
      <c r="B4675" s="22" t="s">
        <v>372</v>
      </c>
      <c r="C4675" s="22" t="s">
        <v>371</v>
      </c>
      <c r="D4675" s="22">
        <v>2012</v>
      </c>
      <c r="E4675" s="22" t="s">
        <v>234</v>
      </c>
      <c r="F4675" s="22" t="s">
        <v>413</v>
      </c>
      <c r="G4675" s="21">
        <v>4.3360000000000002E-4</v>
      </c>
      <c r="H4675" s="21">
        <v>0.97199820000000003</v>
      </c>
      <c r="I4675" s="21">
        <v>0.98589300000000002</v>
      </c>
      <c r="J4675" s="21">
        <v>0.80118350000000005</v>
      </c>
      <c r="K4675" s="21">
        <v>0.79059579999999996</v>
      </c>
      <c r="L4675" s="21">
        <v>0.72086019999999995</v>
      </c>
      <c r="M4675" s="21">
        <v>0.75416609999999995</v>
      </c>
      <c r="N4675" s="21">
        <v>7.8321999999999992E-3</v>
      </c>
      <c r="O4675" s="21">
        <v>2.0937899999999999E-2</v>
      </c>
      <c r="P4675" s="21">
        <v>0.1241408</v>
      </c>
      <c r="Q4675" s="21">
        <v>2.4759999999999999E-3</v>
      </c>
      <c r="R4675" s="21">
        <v>7.6222E-3</v>
      </c>
      <c r="S4675" s="20">
        <v>12.07325</v>
      </c>
      <c r="T4675" s="19"/>
    </row>
    <row r="4676" spans="1:20" ht="14.4" x14ac:dyDescent="0.3">
      <c r="A4676" s="23" t="s">
        <v>11</v>
      </c>
      <c r="B4676" s="22" t="s">
        <v>370</v>
      </c>
      <c r="C4676" s="22" t="s">
        <v>237</v>
      </c>
      <c r="D4676" s="22">
        <v>2010</v>
      </c>
      <c r="E4676" s="22" t="s">
        <v>234</v>
      </c>
      <c r="F4676" s="22" t="s">
        <v>413</v>
      </c>
      <c r="G4676" s="21">
        <v>0</v>
      </c>
      <c r="H4676" s="21">
        <v>1</v>
      </c>
      <c r="I4676" s="21">
        <v>1</v>
      </c>
      <c r="J4676" s="21">
        <v>1</v>
      </c>
      <c r="K4676" s="21">
        <v>0.99668259999999997</v>
      </c>
      <c r="L4676" s="21">
        <v>0.96551940000000003</v>
      </c>
      <c r="M4676" s="21">
        <v>0.95935349999999997</v>
      </c>
      <c r="N4676" s="21">
        <v>5.8282000000000004E-3</v>
      </c>
      <c r="O4676" s="21">
        <v>6.8542999999999998E-3</v>
      </c>
      <c r="P4676" s="21">
        <v>7.7061199999999996E-2</v>
      </c>
      <c r="Q4676" s="21">
        <v>0</v>
      </c>
      <c r="R4676" s="21">
        <v>0</v>
      </c>
      <c r="S4676" s="20">
        <v>12.09296</v>
      </c>
      <c r="T4676" s="19">
        <v>1</v>
      </c>
    </row>
    <row r="4677" spans="1:20" ht="14.4" x14ac:dyDescent="0.3">
      <c r="A4677" s="23" t="s">
        <v>12</v>
      </c>
      <c r="B4677" s="22" t="s">
        <v>369</v>
      </c>
      <c r="C4677" s="22" t="s">
        <v>368</v>
      </c>
      <c r="D4677" s="22">
        <v>2010</v>
      </c>
      <c r="E4677" s="22" t="s">
        <v>234</v>
      </c>
      <c r="F4677" s="22" t="s">
        <v>413</v>
      </c>
      <c r="G4677" s="21"/>
      <c r="H4677" s="21"/>
      <c r="I4677" s="21"/>
      <c r="J4677" s="21">
        <v>0.99533579999999999</v>
      </c>
      <c r="K4677" s="21">
        <v>0.96972510000000001</v>
      </c>
      <c r="L4677" s="21">
        <v>0.88753439999999995</v>
      </c>
      <c r="M4677" s="21">
        <v>0.87375420000000004</v>
      </c>
      <c r="N4677" s="21"/>
      <c r="O4677" s="21"/>
      <c r="P4677" s="21">
        <v>7.1617E-2</v>
      </c>
      <c r="Q4677" s="21"/>
      <c r="R4677" s="21"/>
      <c r="S4677" s="20"/>
      <c r="T4677" s="19"/>
    </row>
    <row r="4678" spans="1:20" ht="14.4" x14ac:dyDescent="0.3">
      <c r="A4678" s="23" t="s">
        <v>13</v>
      </c>
      <c r="B4678" s="22" t="s">
        <v>367</v>
      </c>
      <c r="C4678" s="22" t="s">
        <v>244</v>
      </c>
      <c r="D4678" s="22">
        <v>2013</v>
      </c>
      <c r="E4678" s="22" t="s">
        <v>234</v>
      </c>
      <c r="F4678" s="22" t="s">
        <v>413</v>
      </c>
      <c r="G4678" s="21"/>
      <c r="H4678" s="21"/>
      <c r="I4678" s="21"/>
      <c r="J4678" s="21">
        <v>0.99601030000000002</v>
      </c>
      <c r="K4678" s="21">
        <v>0.99697760000000002</v>
      </c>
      <c r="L4678" s="21">
        <v>0.82088459999999996</v>
      </c>
      <c r="M4678" s="21">
        <v>0.85728199999999999</v>
      </c>
      <c r="N4678" s="21"/>
      <c r="O4678" s="21"/>
      <c r="P4678" s="21"/>
      <c r="Q4678" s="21"/>
      <c r="R4678" s="21"/>
      <c r="S4678" s="20"/>
      <c r="T4678" s="19"/>
    </row>
    <row r="4679" spans="1:20" ht="14.4" x14ac:dyDescent="0.3">
      <c r="A4679" s="23" t="s">
        <v>17</v>
      </c>
      <c r="B4679" s="22" t="s">
        <v>366</v>
      </c>
      <c r="C4679" s="22" t="s">
        <v>237</v>
      </c>
      <c r="D4679" s="22">
        <v>2011</v>
      </c>
      <c r="E4679" s="22" t="s">
        <v>234</v>
      </c>
      <c r="F4679" s="22" t="s">
        <v>413</v>
      </c>
      <c r="G4679" s="21">
        <v>8.9029499999999998E-2</v>
      </c>
      <c r="H4679" s="21">
        <v>0.79450419999999999</v>
      </c>
      <c r="I4679" s="21">
        <v>0.77823359999999997</v>
      </c>
      <c r="J4679" s="21">
        <v>0.5297364</v>
      </c>
      <c r="K4679" s="21">
        <v>0.49144569999999999</v>
      </c>
      <c r="L4679" s="21">
        <v>0.2114424</v>
      </c>
      <c r="M4679" s="21">
        <v>0.1830648</v>
      </c>
      <c r="N4679" s="21">
        <v>7.6121400000000006E-2</v>
      </c>
      <c r="O4679" s="21">
        <v>0.16514139999999999</v>
      </c>
      <c r="P4679" s="21">
        <v>0.45453929999999998</v>
      </c>
      <c r="Q4679" s="21">
        <v>0.14043929999999999</v>
      </c>
      <c r="R4679" s="21">
        <v>0.21072560000000001</v>
      </c>
      <c r="S4679" s="20">
        <v>6.4242540000000004</v>
      </c>
      <c r="T4679" s="19">
        <v>0.80314430000000003</v>
      </c>
    </row>
    <row r="4680" spans="1:20" ht="14.4" x14ac:dyDescent="0.3">
      <c r="A4680" s="23" t="s">
        <v>17</v>
      </c>
      <c r="B4680" s="22" t="s">
        <v>366</v>
      </c>
      <c r="C4680" s="22" t="s">
        <v>235</v>
      </c>
      <c r="D4680" s="22">
        <v>2012</v>
      </c>
      <c r="E4680" s="22" t="s">
        <v>234</v>
      </c>
      <c r="F4680" s="22" t="s">
        <v>413</v>
      </c>
      <c r="G4680" s="21">
        <v>0.10191699999999999</v>
      </c>
      <c r="H4680" s="21">
        <v>0.75261869999999997</v>
      </c>
      <c r="I4680" s="21">
        <v>0.82809639999999995</v>
      </c>
      <c r="J4680" s="21">
        <v>0.58477159999999995</v>
      </c>
      <c r="K4680" s="21">
        <v>0.53588380000000002</v>
      </c>
      <c r="L4680" s="21">
        <v>0.16507250000000001</v>
      </c>
      <c r="M4680" s="21">
        <v>0.1235807</v>
      </c>
      <c r="N4680" s="21">
        <v>0.1895693</v>
      </c>
      <c r="O4680" s="21">
        <v>8.4644499999999998E-2</v>
      </c>
      <c r="P4680" s="21">
        <v>0.28660790000000003</v>
      </c>
      <c r="Q4680" s="21">
        <v>0.1001456</v>
      </c>
      <c r="R4680" s="21">
        <v>0.14945249999999999</v>
      </c>
      <c r="S4680" s="20">
        <v>7.0987530000000003</v>
      </c>
      <c r="T4680" s="19">
        <v>0.89077850000000003</v>
      </c>
    </row>
    <row r="4681" spans="1:20" ht="14.4" x14ac:dyDescent="0.3">
      <c r="A4681" s="23" t="s">
        <v>17</v>
      </c>
      <c r="B4681" s="22" t="s">
        <v>366</v>
      </c>
      <c r="C4681" s="22" t="s">
        <v>237</v>
      </c>
      <c r="D4681" s="22">
        <v>2014</v>
      </c>
      <c r="E4681" s="22" t="s">
        <v>234</v>
      </c>
      <c r="F4681" s="22" t="s">
        <v>413</v>
      </c>
      <c r="G4681" s="21">
        <v>6.00295E-2</v>
      </c>
      <c r="H4681" s="21">
        <v>0.84441259999999996</v>
      </c>
      <c r="I4681" s="21">
        <v>0.80895320000000004</v>
      </c>
      <c r="J4681" s="21">
        <v>0.56503590000000004</v>
      </c>
      <c r="K4681" s="21">
        <v>0.53204379999999996</v>
      </c>
      <c r="L4681" s="21">
        <v>0.21010980000000001</v>
      </c>
      <c r="M4681" s="21">
        <v>0.15191460000000001</v>
      </c>
      <c r="N4681" s="21">
        <v>5.0488900000000003E-2</v>
      </c>
      <c r="O4681" s="21">
        <v>0.13172690000000001</v>
      </c>
      <c r="P4681" s="21">
        <v>0.52027639999999997</v>
      </c>
      <c r="Q4681" s="21">
        <v>0.1076283</v>
      </c>
      <c r="R4681" s="21">
        <v>0.16955429999999999</v>
      </c>
      <c r="S4681" s="20">
        <v>7.0519020000000001</v>
      </c>
      <c r="T4681" s="19">
        <v>0.83491689999999996</v>
      </c>
    </row>
    <row r="4682" spans="1:20" ht="14.4" x14ac:dyDescent="0.3">
      <c r="A4682" s="23" t="s">
        <v>18</v>
      </c>
      <c r="B4682" s="22" t="s">
        <v>365</v>
      </c>
      <c r="C4682" s="22" t="s">
        <v>235</v>
      </c>
      <c r="D4682" s="22">
        <v>2012</v>
      </c>
      <c r="E4682" s="22" t="s">
        <v>234</v>
      </c>
      <c r="F4682" s="22" t="s">
        <v>413</v>
      </c>
      <c r="G4682" s="21">
        <v>2.6795099999999999E-2</v>
      </c>
      <c r="H4682" s="21">
        <v>0.99470780000000003</v>
      </c>
      <c r="I4682" s="21">
        <v>0.99874909999999995</v>
      </c>
      <c r="J4682" s="21">
        <v>0.97926559999999996</v>
      </c>
      <c r="K4682" s="21">
        <v>0.99258919999999995</v>
      </c>
      <c r="L4682" s="21">
        <v>0.97764589999999996</v>
      </c>
      <c r="M4682" s="21">
        <v>0.96715479999999998</v>
      </c>
      <c r="N4682" s="21">
        <v>1.1014700000000001E-2</v>
      </c>
      <c r="O4682" s="21">
        <v>2.6920999999999998E-3</v>
      </c>
      <c r="P4682" s="21">
        <v>2.7874800000000002E-2</v>
      </c>
      <c r="Q4682" s="21">
        <v>0</v>
      </c>
      <c r="R4682" s="21">
        <v>0</v>
      </c>
      <c r="S4682" s="20">
        <v>12.41267</v>
      </c>
      <c r="T4682" s="19">
        <v>1</v>
      </c>
    </row>
    <row r="4683" spans="1:20" ht="14.4" x14ac:dyDescent="0.3">
      <c r="A4683" s="23" t="s">
        <v>19</v>
      </c>
      <c r="B4683" s="22" t="s">
        <v>364</v>
      </c>
      <c r="C4683" s="22" t="s">
        <v>235</v>
      </c>
      <c r="D4683" s="22">
        <v>2012</v>
      </c>
      <c r="E4683" s="22" t="s">
        <v>234</v>
      </c>
      <c r="F4683" s="22" t="s">
        <v>413</v>
      </c>
      <c r="G4683" s="21">
        <v>3.3695000000000001E-3</v>
      </c>
      <c r="H4683" s="21">
        <v>0.99430220000000002</v>
      </c>
      <c r="I4683" s="21">
        <v>1</v>
      </c>
      <c r="J4683" s="21">
        <v>0.99828430000000001</v>
      </c>
      <c r="K4683" s="21">
        <v>0.99537039999999999</v>
      </c>
      <c r="L4683" s="21">
        <v>0.86873460000000002</v>
      </c>
      <c r="M4683" s="21">
        <v>0.90701399999999999</v>
      </c>
      <c r="N4683" s="21">
        <v>0</v>
      </c>
      <c r="O4683" s="21">
        <v>2.8468E-3</v>
      </c>
      <c r="P4683" s="21">
        <v>3.8844400000000001E-2</v>
      </c>
      <c r="Q4683" s="21">
        <v>0</v>
      </c>
      <c r="R4683" s="21">
        <v>0</v>
      </c>
      <c r="S4683" s="20">
        <v>13.12575</v>
      </c>
      <c r="T4683" s="19">
        <v>1</v>
      </c>
    </row>
    <row r="4684" spans="1:20" ht="14.4" x14ac:dyDescent="0.3">
      <c r="A4684" s="23" t="s">
        <v>20</v>
      </c>
      <c r="B4684" s="22" t="s">
        <v>363</v>
      </c>
      <c r="C4684" s="22" t="s">
        <v>244</v>
      </c>
      <c r="D4684" s="22">
        <v>2013</v>
      </c>
      <c r="E4684" s="22" t="s">
        <v>234</v>
      </c>
      <c r="F4684" s="22" t="s">
        <v>413</v>
      </c>
      <c r="G4684" s="21"/>
      <c r="H4684" s="21"/>
      <c r="I4684" s="21"/>
      <c r="J4684" s="21">
        <v>0.85343340000000001</v>
      </c>
      <c r="K4684" s="21">
        <v>0.92711509999999997</v>
      </c>
      <c r="L4684" s="21">
        <v>0.84628239999999999</v>
      </c>
      <c r="M4684" s="21">
        <v>0.85369430000000002</v>
      </c>
      <c r="N4684" s="21"/>
      <c r="O4684" s="21"/>
      <c r="P4684" s="21"/>
      <c r="Q4684" s="21"/>
      <c r="R4684" s="21"/>
      <c r="S4684" s="20"/>
      <c r="T4684" s="19"/>
    </row>
    <row r="4685" spans="1:20" ht="14.4" x14ac:dyDescent="0.3">
      <c r="A4685" s="23" t="s">
        <v>21</v>
      </c>
      <c r="B4685" s="22" t="s">
        <v>362</v>
      </c>
      <c r="C4685" s="22" t="s">
        <v>235</v>
      </c>
      <c r="D4685" s="22">
        <v>2011</v>
      </c>
      <c r="E4685" s="22" t="s">
        <v>234</v>
      </c>
      <c r="F4685" s="22" t="s">
        <v>413</v>
      </c>
      <c r="G4685" s="21">
        <v>1.6952399999999999E-2</v>
      </c>
      <c r="H4685" s="21">
        <v>0.8832738</v>
      </c>
      <c r="I4685" s="21">
        <v>0.87397499999999995</v>
      </c>
      <c r="J4685" s="21">
        <v>0.49031710000000001</v>
      </c>
      <c r="K4685" s="21">
        <v>0.41637730000000001</v>
      </c>
      <c r="L4685" s="21">
        <v>0.22253899999999999</v>
      </c>
      <c r="M4685" s="21">
        <v>0.218033</v>
      </c>
      <c r="N4685" s="21">
        <v>3.5475800000000002E-2</v>
      </c>
      <c r="O4685" s="21">
        <v>0.1192086</v>
      </c>
      <c r="P4685" s="21">
        <v>0.31242969999999998</v>
      </c>
      <c r="Q4685" s="21">
        <v>2.83944E-2</v>
      </c>
      <c r="R4685" s="21">
        <v>6.3391100000000006E-2</v>
      </c>
      <c r="S4685" s="20">
        <v>8.4419609999999992</v>
      </c>
      <c r="T4685" s="19">
        <v>0.96625510000000003</v>
      </c>
    </row>
    <row r="4686" spans="1:20" ht="14.4" x14ac:dyDescent="0.3">
      <c r="A4686" s="23" t="s">
        <v>22</v>
      </c>
      <c r="B4686" s="22" t="s">
        <v>361</v>
      </c>
      <c r="C4686" s="22" t="s">
        <v>237</v>
      </c>
      <c r="D4686" s="22">
        <v>2011</v>
      </c>
      <c r="E4686" s="22" t="s">
        <v>234</v>
      </c>
      <c r="F4686" s="22" t="s">
        <v>413</v>
      </c>
      <c r="G4686" s="21">
        <v>0.2434905</v>
      </c>
      <c r="H4686" s="21">
        <v>0.51115449999999996</v>
      </c>
      <c r="I4686" s="21">
        <v>0.44751299999999999</v>
      </c>
      <c r="J4686" s="21">
        <v>0.2146816</v>
      </c>
      <c r="K4686" s="21">
        <v>0.1881391</v>
      </c>
      <c r="L4686" s="21">
        <v>8.1874199999999994E-2</v>
      </c>
      <c r="M4686" s="21">
        <v>6.7998000000000003E-2</v>
      </c>
      <c r="N4686" s="21">
        <v>0.27839930000000002</v>
      </c>
      <c r="O4686" s="21">
        <v>0.35997129999999999</v>
      </c>
      <c r="P4686" s="21">
        <v>0.49154969999999998</v>
      </c>
      <c r="Q4686" s="21">
        <v>0.50852269999999999</v>
      </c>
      <c r="R4686" s="21">
        <v>0.56420550000000003</v>
      </c>
      <c r="S4686" s="20">
        <v>4.1099439999999996</v>
      </c>
      <c r="T4686" s="19">
        <v>0.53438870000000005</v>
      </c>
    </row>
    <row r="4687" spans="1:20" ht="14.4" x14ac:dyDescent="0.3">
      <c r="A4687" s="23" t="s">
        <v>23</v>
      </c>
      <c r="B4687" s="22" t="s">
        <v>360</v>
      </c>
      <c r="C4687" s="22" t="s">
        <v>235</v>
      </c>
      <c r="D4687" s="22">
        <v>2010</v>
      </c>
      <c r="E4687" s="22" t="s">
        <v>234</v>
      </c>
      <c r="F4687" s="22" t="s">
        <v>413</v>
      </c>
      <c r="G4687" s="21">
        <v>0.12177739999999999</v>
      </c>
      <c r="H4687" s="21">
        <v>0.58062899999999995</v>
      </c>
      <c r="I4687" s="21">
        <v>0.53449360000000001</v>
      </c>
      <c r="J4687" s="21">
        <v>0.24682860000000001</v>
      </c>
      <c r="K4687" s="21">
        <v>0.16853019999999999</v>
      </c>
      <c r="L4687" s="21">
        <v>5.0737900000000002E-2</v>
      </c>
      <c r="M4687" s="21">
        <v>5.5787499999999997E-2</v>
      </c>
      <c r="N4687" s="21">
        <v>8.0455200000000004E-2</v>
      </c>
      <c r="O4687" s="21">
        <v>0.18055260000000001</v>
      </c>
      <c r="P4687" s="21">
        <v>0.37432140000000003</v>
      </c>
      <c r="Q4687" s="21">
        <v>0.41922300000000001</v>
      </c>
      <c r="R4687" s="21">
        <v>0.45581440000000001</v>
      </c>
      <c r="S4687" s="20">
        <v>5.4257650000000002</v>
      </c>
      <c r="T4687" s="19">
        <v>0.51349210000000001</v>
      </c>
    </row>
    <row r="4688" spans="1:20" ht="14.4" x14ac:dyDescent="0.3">
      <c r="A4688" s="23" t="s">
        <v>25</v>
      </c>
      <c r="B4688" s="22" t="s">
        <v>359</v>
      </c>
      <c r="C4688" s="22" t="s">
        <v>235</v>
      </c>
      <c r="D4688" s="22">
        <v>2011</v>
      </c>
      <c r="E4688" s="22" t="s">
        <v>234</v>
      </c>
      <c r="F4688" s="22" t="s">
        <v>413</v>
      </c>
      <c r="G4688" s="21">
        <v>1.17675E-2</v>
      </c>
      <c r="H4688" s="21">
        <v>0.99185840000000003</v>
      </c>
      <c r="I4688" s="21">
        <v>0.98868239999999996</v>
      </c>
      <c r="J4688" s="21">
        <v>0.94826169999999999</v>
      </c>
      <c r="K4688" s="21">
        <v>0.79197810000000002</v>
      </c>
      <c r="L4688" s="21">
        <v>0.76379109999999995</v>
      </c>
      <c r="M4688" s="21">
        <v>0.66453620000000002</v>
      </c>
      <c r="N4688" s="21">
        <v>3.8447500000000003E-2</v>
      </c>
      <c r="O4688" s="21">
        <v>1.9503400000000001E-2</v>
      </c>
      <c r="P4688" s="21">
        <v>5.0257099999999999E-2</v>
      </c>
      <c r="Q4688" s="21">
        <v>1.9440000000000001E-4</v>
      </c>
      <c r="R4688" s="21">
        <v>3.4570999999999998E-3</v>
      </c>
      <c r="S4688" s="20">
        <v>12.535830000000001</v>
      </c>
      <c r="T4688" s="19">
        <v>0.99779359999999995</v>
      </c>
    </row>
    <row r="4689" spans="1:20" ht="14.4" x14ac:dyDescent="0.3">
      <c r="A4689" s="23" t="s">
        <v>27</v>
      </c>
      <c r="B4689" s="22" t="s">
        <v>358</v>
      </c>
      <c r="C4689" s="22" t="s">
        <v>357</v>
      </c>
      <c r="D4689" s="22">
        <v>2011</v>
      </c>
      <c r="E4689" s="22" t="s">
        <v>234</v>
      </c>
      <c r="F4689" s="22" t="s">
        <v>413</v>
      </c>
      <c r="G4689" s="21">
        <v>0.1003879</v>
      </c>
      <c r="H4689" s="21">
        <v>0.84058630000000001</v>
      </c>
      <c r="I4689" s="21">
        <v>0.93465370000000003</v>
      </c>
      <c r="J4689" s="21">
        <v>0.70734160000000001</v>
      </c>
      <c r="K4689" s="21">
        <v>0.64919110000000002</v>
      </c>
      <c r="L4689" s="21">
        <v>0.21049680000000001</v>
      </c>
      <c r="M4689" s="21">
        <v>0.23260359999999999</v>
      </c>
      <c r="N4689" s="21">
        <v>1.55718E-2</v>
      </c>
      <c r="O4689" s="21">
        <v>1.9008000000000001E-2</v>
      </c>
      <c r="P4689" s="21">
        <v>0.1560156</v>
      </c>
      <c r="Q4689" s="21">
        <v>2.9977799999999999E-2</v>
      </c>
      <c r="R4689" s="21">
        <v>4.2651000000000001E-2</v>
      </c>
      <c r="S4689" s="20">
        <v>10.164960000000001</v>
      </c>
      <c r="T4689" s="19"/>
    </row>
    <row r="4690" spans="1:20" ht="14.4" x14ac:dyDescent="0.3">
      <c r="A4690" s="23" t="s">
        <v>27</v>
      </c>
      <c r="B4690" s="22" t="s">
        <v>358</v>
      </c>
      <c r="C4690" s="22" t="s">
        <v>357</v>
      </c>
      <c r="D4690" s="22">
        <v>2012</v>
      </c>
      <c r="E4690" s="22" t="s">
        <v>234</v>
      </c>
      <c r="F4690" s="22" t="s">
        <v>413</v>
      </c>
      <c r="G4690" s="21">
        <v>9.3567700000000004E-2</v>
      </c>
      <c r="H4690" s="21">
        <v>0.86065789999999998</v>
      </c>
      <c r="I4690" s="21">
        <v>0.94528469999999998</v>
      </c>
      <c r="J4690" s="21">
        <v>0.71739200000000003</v>
      </c>
      <c r="K4690" s="21">
        <v>0.65552290000000002</v>
      </c>
      <c r="L4690" s="21">
        <v>0.2209661</v>
      </c>
      <c r="M4690" s="21">
        <v>0.25308350000000002</v>
      </c>
      <c r="N4690" s="21">
        <v>1.6830299999999999E-2</v>
      </c>
      <c r="O4690" s="21">
        <v>1.8245399999999998E-2</v>
      </c>
      <c r="P4690" s="21">
        <v>0.15262999999999999</v>
      </c>
      <c r="Q4690" s="21">
        <v>2.0594899999999999E-2</v>
      </c>
      <c r="R4690" s="21">
        <v>3.37726E-2</v>
      </c>
      <c r="S4690" s="20">
        <v>10.24367</v>
      </c>
      <c r="T4690" s="19"/>
    </row>
    <row r="4691" spans="1:20" ht="14.4" x14ac:dyDescent="0.3">
      <c r="A4691" s="23" t="s">
        <v>29</v>
      </c>
      <c r="B4691" s="22" t="s">
        <v>356</v>
      </c>
      <c r="C4691" s="22" t="s">
        <v>244</v>
      </c>
      <c r="D4691" s="22">
        <v>2013</v>
      </c>
      <c r="E4691" s="22" t="s">
        <v>234</v>
      </c>
      <c r="F4691" s="22" t="s">
        <v>413</v>
      </c>
      <c r="G4691" s="21"/>
      <c r="H4691" s="21"/>
      <c r="I4691" s="21"/>
      <c r="J4691" s="21">
        <v>0.96672219999999998</v>
      </c>
      <c r="K4691" s="21">
        <v>0.93715749999999998</v>
      </c>
      <c r="L4691" s="21">
        <v>0.83530070000000001</v>
      </c>
      <c r="M4691" s="21">
        <v>0.8415011</v>
      </c>
      <c r="N4691" s="21"/>
      <c r="O4691" s="21"/>
      <c r="P4691" s="21"/>
      <c r="Q4691" s="21"/>
      <c r="R4691" s="21"/>
      <c r="S4691" s="20"/>
      <c r="T4691" s="19"/>
    </row>
    <row r="4692" spans="1:20" ht="14.4" x14ac:dyDescent="0.3">
      <c r="A4692" s="23" t="s">
        <v>30</v>
      </c>
      <c r="B4692" s="22" t="s">
        <v>355</v>
      </c>
      <c r="C4692" s="22" t="s">
        <v>237</v>
      </c>
      <c r="D4692" s="22">
        <v>2010</v>
      </c>
      <c r="E4692" s="22" t="s">
        <v>234</v>
      </c>
      <c r="F4692" s="22" t="s">
        <v>413</v>
      </c>
      <c r="G4692" s="21">
        <v>0.45699459999999997</v>
      </c>
      <c r="H4692" s="21">
        <v>0.29282259999999999</v>
      </c>
      <c r="I4692" s="21">
        <v>0.21348839999999999</v>
      </c>
      <c r="J4692" s="21">
        <v>5.3891300000000003E-2</v>
      </c>
      <c r="K4692" s="21">
        <v>5.2587700000000001E-2</v>
      </c>
      <c r="L4692" s="21">
        <v>1.7669799999999999E-2</v>
      </c>
      <c r="M4692" s="21">
        <v>1.8163499999999999E-2</v>
      </c>
      <c r="N4692" s="21">
        <v>0.50417979999999996</v>
      </c>
      <c r="O4692" s="21">
        <v>0.58911619999999998</v>
      </c>
      <c r="P4692" s="21">
        <v>0.81901659999999998</v>
      </c>
      <c r="Q4692" s="21">
        <v>0.71581799999999995</v>
      </c>
      <c r="R4692" s="21">
        <v>0.75766880000000003</v>
      </c>
      <c r="S4692" s="20">
        <v>2.0824750000000001</v>
      </c>
      <c r="T4692" s="19">
        <v>0.27239910000000001</v>
      </c>
    </row>
    <row r="4693" spans="1:20" ht="14.4" x14ac:dyDescent="0.3">
      <c r="A4693" s="23" t="s">
        <v>31</v>
      </c>
      <c r="B4693" s="22" t="s">
        <v>354</v>
      </c>
      <c r="C4693" s="22" t="s">
        <v>237</v>
      </c>
      <c r="D4693" s="22">
        <v>2010</v>
      </c>
      <c r="E4693" s="22" t="s">
        <v>234</v>
      </c>
      <c r="F4693" s="22" t="s">
        <v>413</v>
      </c>
      <c r="G4693" s="21">
        <v>0.1010359</v>
      </c>
      <c r="H4693" s="21">
        <v>0.32123669999999999</v>
      </c>
      <c r="I4693" s="21">
        <v>0.33448090000000003</v>
      </c>
      <c r="J4693" s="21">
        <v>6.8805500000000006E-2</v>
      </c>
      <c r="K4693" s="21">
        <v>5.3474899999999999E-2</v>
      </c>
      <c r="L4693" s="21">
        <v>2.8261000000000001E-2</v>
      </c>
      <c r="M4693" s="21">
        <v>3.3961199999999997E-2</v>
      </c>
      <c r="N4693" s="21">
        <v>0.2548106</v>
      </c>
      <c r="O4693" s="21">
        <v>0.2013646</v>
      </c>
      <c r="P4693" s="21">
        <v>0.57536810000000005</v>
      </c>
      <c r="Q4693" s="21"/>
      <c r="R4693" s="21"/>
      <c r="S4693" s="20">
        <v>3.5547049999999998</v>
      </c>
      <c r="T4693" s="19">
        <v>0.66340790000000005</v>
      </c>
    </row>
    <row r="4694" spans="1:20" ht="14.4" x14ac:dyDescent="0.3">
      <c r="A4694" s="23" t="s">
        <v>32</v>
      </c>
      <c r="B4694" s="22" t="s">
        <v>353</v>
      </c>
      <c r="C4694" s="22" t="s">
        <v>237</v>
      </c>
      <c r="D4694" s="22">
        <v>2010</v>
      </c>
      <c r="E4694" s="22" t="s">
        <v>234</v>
      </c>
      <c r="F4694" s="22" t="s">
        <v>413</v>
      </c>
      <c r="G4694" s="21">
        <v>8.9616000000000001E-2</v>
      </c>
      <c r="H4694" s="21">
        <v>0.66785209999999995</v>
      </c>
      <c r="I4694" s="21">
        <v>0.6578389</v>
      </c>
      <c r="J4694" s="21">
        <v>0.3351017</v>
      </c>
      <c r="K4694" s="21">
        <v>0.28666570000000002</v>
      </c>
      <c r="L4694" s="21">
        <v>0.13139680000000001</v>
      </c>
      <c r="M4694" s="21">
        <v>0.1063268</v>
      </c>
      <c r="N4694" s="21">
        <v>8.8245199999999996E-2</v>
      </c>
      <c r="O4694" s="21">
        <v>0.1366107</v>
      </c>
      <c r="P4694" s="21">
        <v>0.51637529999999998</v>
      </c>
      <c r="Q4694" s="21">
        <v>0.1155002</v>
      </c>
      <c r="R4694" s="21">
        <v>0.24562800000000001</v>
      </c>
      <c r="S4694" s="20">
        <v>6.3968210000000001</v>
      </c>
      <c r="T4694" s="19">
        <v>0.78057600000000005</v>
      </c>
    </row>
    <row r="4695" spans="1:20" ht="14.4" x14ac:dyDescent="0.3">
      <c r="A4695" s="23" t="s">
        <v>32</v>
      </c>
      <c r="B4695" s="22" t="s">
        <v>353</v>
      </c>
      <c r="C4695" s="22" t="s">
        <v>237</v>
      </c>
      <c r="D4695" s="22">
        <v>2014</v>
      </c>
      <c r="E4695" s="22" t="s">
        <v>234</v>
      </c>
      <c r="F4695" s="22" t="s">
        <v>413</v>
      </c>
      <c r="G4695" s="21">
        <v>9.1980599999999996E-2</v>
      </c>
      <c r="H4695" s="21">
        <v>0.73414880000000005</v>
      </c>
      <c r="I4695" s="21">
        <v>0.72423599999999999</v>
      </c>
      <c r="J4695" s="21">
        <v>0.40083449999999998</v>
      </c>
      <c r="K4695" s="21">
        <v>0.36550709999999997</v>
      </c>
      <c r="L4695" s="21">
        <v>0.20400170000000001</v>
      </c>
      <c r="M4695" s="21">
        <v>0.16515270000000001</v>
      </c>
      <c r="N4695" s="21">
        <v>7.9216099999999998E-2</v>
      </c>
      <c r="O4695" s="21">
        <v>0.16346340000000001</v>
      </c>
      <c r="P4695" s="21">
        <v>0.53562489999999996</v>
      </c>
      <c r="Q4695" s="21">
        <v>7.0395200000000005E-2</v>
      </c>
      <c r="R4695" s="21">
        <v>0.16716880000000001</v>
      </c>
      <c r="S4695" s="20">
        <v>7.491987</v>
      </c>
      <c r="T4695" s="19">
        <v>0.81582779999999999</v>
      </c>
    </row>
    <row r="4696" spans="1:20" ht="14.4" x14ac:dyDescent="0.3">
      <c r="A4696" s="23" t="s">
        <v>33</v>
      </c>
      <c r="B4696" s="22" t="s">
        <v>352</v>
      </c>
      <c r="C4696" s="22" t="s">
        <v>237</v>
      </c>
      <c r="D4696" s="22">
        <v>2011</v>
      </c>
      <c r="E4696" s="22" t="s">
        <v>234</v>
      </c>
      <c r="F4696" s="22" t="s">
        <v>413</v>
      </c>
      <c r="G4696" s="21">
        <v>0.15906129999999999</v>
      </c>
      <c r="H4696" s="21">
        <v>0.65651669999999995</v>
      </c>
      <c r="I4696" s="21">
        <v>0.65237849999999997</v>
      </c>
      <c r="J4696" s="21">
        <v>0.30773810000000001</v>
      </c>
      <c r="K4696" s="21">
        <v>0.27078799999999997</v>
      </c>
      <c r="L4696" s="21">
        <v>0.11076030000000001</v>
      </c>
      <c r="M4696" s="21">
        <v>0.1063991</v>
      </c>
      <c r="N4696" s="21">
        <v>0.17438329999999999</v>
      </c>
      <c r="O4696" s="21">
        <v>0.25283990000000001</v>
      </c>
      <c r="P4696" s="21">
        <v>0.49266870000000001</v>
      </c>
      <c r="Q4696" s="21">
        <v>0.20568159999999999</v>
      </c>
      <c r="R4696" s="21">
        <v>0.25568590000000002</v>
      </c>
      <c r="S4696" s="20">
        <v>6.7727040000000001</v>
      </c>
      <c r="T4696" s="19">
        <v>0.7351586</v>
      </c>
    </row>
    <row r="4697" spans="1:20" ht="14.4" x14ac:dyDescent="0.3">
      <c r="A4697" s="23" t="s">
        <v>34</v>
      </c>
      <c r="B4697" s="22" t="s">
        <v>351</v>
      </c>
      <c r="C4697" s="22" t="s">
        <v>350</v>
      </c>
      <c r="D4697" s="22">
        <v>2010</v>
      </c>
      <c r="E4697" s="22" t="s">
        <v>234</v>
      </c>
      <c r="F4697" s="22" t="s">
        <v>413</v>
      </c>
      <c r="G4697" s="21"/>
      <c r="H4697" s="21"/>
      <c r="I4697" s="21"/>
      <c r="J4697" s="21">
        <v>0.99309080000000005</v>
      </c>
      <c r="K4697" s="21">
        <v>0.99247320000000006</v>
      </c>
      <c r="L4697" s="21">
        <v>0.89060399999999995</v>
      </c>
      <c r="M4697" s="21">
        <v>0.92536589999999996</v>
      </c>
      <c r="N4697" s="21"/>
      <c r="O4697" s="21"/>
      <c r="P4697" s="21">
        <v>4.20151E-2</v>
      </c>
      <c r="Q4697" s="21"/>
      <c r="R4697" s="21"/>
      <c r="S4697" s="20"/>
      <c r="T4697" s="19"/>
    </row>
    <row r="4698" spans="1:20" ht="14.4" x14ac:dyDescent="0.3">
      <c r="A4698" s="23" t="s">
        <v>36</v>
      </c>
      <c r="B4698" s="22" t="s">
        <v>349</v>
      </c>
      <c r="C4698" s="22" t="s">
        <v>235</v>
      </c>
      <c r="D4698" s="22">
        <v>2010</v>
      </c>
      <c r="E4698" s="22" t="s">
        <v>234</v>
      </c>
      <c r="F4698" s="22" t="s">
        <v>413</v>
      </c>
      <c r="G4698" s="21">
        <v>0.22831499999999999</v>
      </c>
      <c r="H4698" s="21">
        <v>0.30687300000000001</v>
      </c>
      <c r="I4698" s="21">
        <v>0.33606029999999998</v>
      </c>
      <c r="J4698" s="21">
        <v>7.0851200000000003E-2</v>
      </c>
      <c r="K4698" s="21">
        <v>8.1866499999999995E-2</v>
      </c>
      <c r="L4698" s="21">
        <v>4.2122300000000001E-2</v>
      </c>
      <c r="M4698" s="21">
        <v>4.5133699999999999E-2</v>
      </c>
      <c r="N4698" s="21">
        <v>0.36442750000000002</v>
      </c>
      <c r="O4698" s="21">
        <v>0.35697580000000001</v>
      </c>
      <c r="P4698" s="21">
        <v>0.68708199999999997</v>
      </c>
      <c r="Q4698" s="21">
        <v>0.37036439999999998</v>
      </c>
      <c r="R4698" s="21">
        <v>0.53324649999999996</v>
      </c>
      <c r="S4698" s="20">
        <v>3.8777490000000001</v>
      </c>
      <c r="T4698" s="19">
        <v>0.27658630000000001</v>
      </c>
    </row>
    <row r="4699" spans="1:20" ht="14.4" x14ac:dyDescent="0.3">
      <c r="A4699" s="23" t="s">
        <v>37</v>
      </c>
      <c r="B4699" s="22" t="s">
        <v>348</v>
      </c>
      <c r="C4699" s="22" t="s">
        <v>235</v>
      </c>
      <c r="D4699" s="22">
        <v>2010</v>
      </c>
      <c r="E4699" s="22" t="s">
        <v>234</v>
      </c>
      <c r="F4699" s="22" t="s">
        <v>413</v>
      </c>
      <c r="G4699" s="21">
        <v>0.4866606</v>
      </c>
      <c r="H4699" s="21">
        <v>0.23969889999999999</v>
      </c>
      <c r="I4699" s="21">
        <v>0.1839942</v>
      </c>
      <c r="J4699" s="21">
        <v>8.7040500000000007E-2</v>
      </c>
      <c r="K4699" s="21">
        <v>6.1158799999999999E-2</v>
      </c>
      <c r="L4699" s="21">
        <v>3.60358E-2</v>
      </c>
      <c r="M4699" s="21">
        <v>3.21315E-2</v>
      </c>
      <c r="N4699" s="21">
        <v>0.49341600000000002</v>
      </c>
      <c r="O4699" s="21">
        <v>0.56554680000000002</v>
      </c>
      <c r="P4699" s="21">
        <v>0.7558899</v>
      </c>
      <c r="Q4699" s="21">
        <v>0.67414799999999997</v>
      </c>
      <c r="R4699" s="21">
        <v>0.75769790000000004</v>
      </c>
      <c r="S4699" s="20">
        <v>2.1510500000000001</v>
      </c>
      <c r="T4699" s="19">
        <v>0.16971430000000001</v>
      </c>
    </row>
    <row r="4700" spans="1:20" ht="14.4" x14ac:dyDescent="0.3">
      <c r="A4700" s="23" t="s">
        <v>38</v>
      </c>
      <c r="B4700" s="22" t="s">
        <v>347</v>
      </c>
      <c r="C4700" s="22" t="s">
        <v>346</v>
      </c>
      <c r="D4700" s="22">
        <v>2011</v>
      </c>
      <c r="E4700" s="22" t="s">
        <v>234</v>
      </c>
      <c r="F4700" s="22" t="s">
        <v>413</v>
      </c>
      <c r="G4700" s="21">
        <v>1.8554000000000001E-3</v>
      </c>
      <c r="H4700" s="21">
        <v>0.98638619999999999</v>
      </c>
      <c r="I4700" s="21">
        <v>0.98845170000000004</v>
      </c>
      <c r="J4700" s="21">
        <v>0.89056299999999999</v>
      </c>
      <c r="K4700" s="21">
        <v>0.86519639999999998</v>
      </c>
      <c r="L4700" s="21">
        <v>0.52496180000000003</v>
      </c>
      <c r="M4700" s="21">
        <v>0.4684373</v>
      </c>
      <c r="N4700" s="21">
        <v>5.5925000000000002E-3</v>
      </c>
      <c r="O4700" s="21">
        <v>1.71241E-2</v>
      </c>
      <c r="P4700" s="21">
        <v>0.20027929999999999</v>
      </c>
      <c r="Q4700" s="21">
        <v>2.8234000000000002E-3</v>
      </c>
      <c r="R4700" s="21">
        <v>3.8308000000000001E-3</v>
      </c>
      <c r="S4700" s="20">
        <v>12.901249999999999</v>
      </c>
      <c r="T4700" s="19"/>
    </row>
    <row r="4701" spans="1:20" ht="14.4" x14ac:dyDescent="0.3">
      <c r="A4701" s="23" t="s">
        <v>39</v>
      </c>
      <c r="B4701" s="22" t="s">
        <v>345</v>
      </c>
      <c r="C4701" s="22" t="s">
        <v>344</v>
      </c>
      <c r="D4701" s="22">
        <v>2010</v>
      </c>
      <c r="E4701" s="22" t="s">
        <v>234</v>
      </c>
      <c r="F4701" s="22" t="s">
        <v>413</v>
      </c>
      <c r="G4701" s="21">
        <v>3.9817999999999997E-3</v>
      </c>
      <c r="H4701" s="21">
        <v>0.94957020000000003</v>
      </c>
      <c r="I4701" s="21">
        <v>0.90192479999999997</v>
      </c>
      <c r="J4701" s="21">
        <v>0.81728639999999997</v>
      </c>
      <c r="K4701" s="21">
        <v>0.76287939999999999</v>
      </c>
      <c r="L4701" s="21">
        <v>0.41916360000000003</v>
      </c>
      <c r="M4701" s="21">
        <v>0.38547320000000002</v>
      </c>
      <c r="N4701" s="21">
        <v>4.2940800000000001E-2</v>
      </c>
      <c r="O4701" s="21">
        <v>5.0435399999999998E-2</v>
      </c>
      <c r="P4701" s="21">
        <v>0.26282620000000001</v>
      </c>
      <c r="Q4701" s="21">
        <v>8.4445099999999995E-2</v>
      </c>
      <c r="R4701" s="21">
        <v>0.12540960000000001</v>
      </c>
      <c r="S4701" s="20">
        <v>9.5882470000000009</v>
      </c>
      <c r="T4701" s="19"/>
    </row>
    <row r="4702" spans="1:20" ht="14.4" x14ac:dyDescent="0.3">
      <c r="A4702" s="23" t="s">
        <v>40</v>
      </c>
      <c r="B4702" s="22" t="s">
        <v>343</v>
      </c>
      <c r="C4702" s="22" t="s">
        <v>237</v>
      </c>
      <c r="D4702" s="22">
        <v>2010</v>
      </c>
      <c r="E4702" s="22" t="s">
        <v>234</v>
      </c>
      <c r="F4702" s="22" t="s">
        <v>413</v>
      </c>
      <c r="G4702" s="21">
        <v>3.5571499999999999E-2</v>
      </c>
      <c r="H4702" s="21">
        <v>0.90528790000000003</v>
      </c>
      <c r="I4702" s="21">
        <v>0.91667679999999996</v>
      </c>
      <c r="J4702" s="21">
        <v>0.74099119999999996</v>
      </c>
      <c r="K4702" s="21">
        <v>0.66713610000000001</v>
      </c>
      <c r="L4702" s="21">
        <v>0.67217190000000004</v>
      </c>
      <c r="M4702" s="21">
        <v>0.66925129999999999</v>
      </c>
      <c r="N4702" s="21">
        <v>2.5390300000000001E-2</v>
      </c>
      <c r="O4702" s="21">
        <v>3.1468500000000003E-2</v>
      </c>
      <c r="P4702" s="21">
        <v>0.18143029999999999</v>
      </c>
      <c r="Q4702" s="21">
        <v>3.5480699999999997E-2</v>
      </c>
      <c r="R4702" s="21">
        <v>6.3179100000000002E-2</v>
      </c>
      <c r="S4702" s="20">
        <v>10.20679</v>
      </c>
      <c r="T4702" s="19">
        <v>1</v>
      </c>
    </row>
    <row r="4703" spans="1:20" ht="14.4" x14ac:dyDescent="0.3">
      <c r="A4703" s="23" t="s">
        <v>41</v>
      </c>
      <c r="B4703" s="22" t="s">
        <v>342</v>
      </c>
      <c r="C4703" s="22" t="s">
        <v>237</v>
      </c>
      <c r="D4703" s="22">
        <v>2012</v>
      </c>
      <c r="E4703" s="22" t="s">
        <v>234</v>
      </c>
      <c r="F4703" s="22" t="s">
        <v>413</v>
      </c>
      <c r="G4703" s="21">
        <v>0.11611779999999999</v>
      </c>
      <c r="H4703" s="21">
        <v>0.71203479999999997</v>
      </c>
      <c r="I4703" s="21">
        <v>0.73231139999999995</v>
      </c>
      <c r="J4703" s="21">
        <v>0.43964130000000001</v>
      </c>
      <c r="K4703" s="21">
        <v>0.38078109999999998</v>
      </c>
      <c r="L4703" s="21">
        <v>0.28682029999999997</v>
      </c>
      <c r="M4703" s="21">
        <v>0.26979690000000001</v>
      </c>
      <c r="N4703" s="21">
        <v>0.18269389999999999</v>
      </c>
      <c r="O4703" s="21">
        <v>0.10822270000000001</v>
      </c>
      <c r="P4703" s="21">
        <v>0.28740870000000002</v>
      </c>
      <c r="Q4703" s="21">
        <v>0.19909879999999999</v>
      </c>
      <c r="R4703" s="21">
        <v>0.24371999999999999</v>
      </c>
      <c r="S4703" s="20">
        <v>8.0462939999999996</v>
      </c>
      <c r="T4703" s="19">
        <v>0.78647259999999997</v>
      </c>
    </row>
    <row r="4704" spans="1:20" ht="14.4" x14ac:dyDescent="0.3">
      <c r="A4704" s="23" t="s">
        <v>42</v>
      </c>
      <c r="B4704" s="22" t="s">
        <v>341</v>
      </c>
      <c r="C4704" s="22" t="s">
        <v>237</v>
      </c>
      <c r="D4704" s="22">
        <v>2011</v>
      </c>
      <c r="E4704" s="22" t="s">
        <v>234</v>
      </c>
      <c r="F4704" s="22" t="s">
        <v>413</v>
      </c>
      <c r="G4704" s="21">
        <v>2.6756200000000001E-2</v>
      </c>
      <c r="H4704" s="21">
        <v>0.73061560000000003</v>
      </c>
      <c r="I4704" s="21">
        <v>0.81237669999999995</v>
      </c>
      <c r="J4704" s="21">
        <v>0.34863470000000002</v>
      </c>
      <c r="K4704" s="21">
        <v>0.30819570000000002</v>
      </c>
      <c r="L4704" s="21">
        <v>0.14328560000000001</v>
      </c>
      <c r="M4704" s="21">
        <v>0.1406731</v>
      </c>
      <c r="N4704" s="21">
        <v>3.9640700000000001E-2</v>
      </c>
      <c r="O4704" s="21">
        <v>0.1123591</v>
      </c>
      <c r="P4704" s="21">
        <v>0.31447510000000001</v>
      </c>
      <c r="Q4704" s="21">
        <v>5.2202199999999997E-2</v>
      </c>
      <c r="R4704" s="21">
        <v>0.1043815</v>
      </c>
      <c r="S4704" s="20">
        <v>8.3725070000000006</v>
      </c>
      <c r="T4704" s="19">
        <v>0.85880489999999998</v>
      </c>
    </row>
    <row r="4705" spans="1:20" ht="14.4" x14ac:dyDescent="0.3">
      <c r="A4705" s="23" t="s">
        <v>43</v>
      </c>
      <c r="B4705" s="22" t="s">
        <v>340</v>
      </c>
      <c r="C4705" s="22" t="s">
        <v>235</v>
      </c>
      <c r="D4705" s="22">
        <v>2011</v>
      </c>
      <c r="E4705" s="22" t="s">
        <v>234</v>
      </c>
      <c r="F4705" s="22" t="s">
        <v>413</v>
      </c>
      <c r="G4705" s="21">
        <v>1.0589400000000001E-2</v>
      </c>
      <c r="H4705" s="21">
        <v>0.94446129999999995</v>
      </c>
      <c r="I4705" s="21">
        <v>0.94168499999999999</v>
      </c>
      <c r="J4705" s="21">
        <v>0.69885140000000001</v>
      </c>
      <c r="K4705" s="21">
        <v>0.66944119999999996</v>
      </c>
      <c r="L4705" s="21">
        <v>0.36330309999999999</v>
      </c>
      <c r="M4705" s="21">
        <v>0.30637579999999998</v>
      </c>
      <c r="N4705" s="21">
        <v>1.8769399999999999E-2</v>
      </c>
      <c r="O4705" s="21">
        <v>9.7925499999999999E-2</v>
      </c>
      <c r="P4705" s="21">
        <v>0.25588359999999999</v>
      </c>
      <c r="Q4705" s="21">
        <v>1.29243E-2</v>
      </c>
      <c r="R4705" s="21">
        <v>2.9017299999999999E-2</v>
      </c>
      <c r="S4705" s="20">
        <v>10.33165</v>
      </c>
      <c r="T4705" s="19">
        <v>0.99610659999999995</v>
      </c>
    </row>
    <row r="4706" spans="1:20" ht="14.4" x14ac:dyDescent="0.3">
      <c r="A4706" s="23" t="s">
        <v>44</v>
      </c>
      <c r="B4706" s="22" t="s">
        <v>339</v>
      </c>
      <c r="C4706" s="22" t="s">
        <v>237</v>
      </c>
      <c r="D4706" s="22">
        <v>2011</v>
      </c>
      <c r="E4706" s="22" t="s">
        <v>234</v>
      </c>
      <c r="F4706" s="22" t="s">
        <v>413</v>
      </c>
      <c r="G4706" s="21">
        <v>0.27213199999999999</v>
      </c>
      <c r="H4706" s="21">
        <v>0.43446210000000002</v>
      </c>
      <c r="I4706" s="21">
        <v>0.41286129999999999</v>
      </c>
      <c r="J4706" s="21">
        <v>0.25928430000000002</v>
      </c>
      <c r="K4706" s="21">
        <v>0.21740409999999999</v>
      </c>
      <c r="L4706" s="21">
        <v>0.1303453</v>
      </c>
      <c r="M4706" s="21">
        <v>0.1133169</v>
      </c>
      <c r="N4706" s="21">
        <v>0.297707</v>
      </c>
      <c r="O4706" s="21">
        <v>0.50217469999999997</v>
      </c>
      <c r="P4706" s="21">
        <v>0.72053869999999998</v>
      </c>
      <c r="Q4706" s="21">
        <v>0.42532239999999999</v>
      </c>
      <c r="R4706" s="21">
        <v>0.4948361</v>
      </c>
      <c r="S4706" s="20">
        <v>4.7766209999999996</v>
      </c>
      <c r="T4706" s="19"/>
    </row>
    <row r="4707" spans="1:20" ht="14.4" x14ac:dyDescent="0.3">
      <c r="A4707" s="23" t="s">
        <v>45</v>
      </c>
      <c r="B4707" s="22" t="s">
        <v>338</v>
      </c>
      <c r="C4707" s="22" t="s">
        <v>244</v>
      </c>
      <c r="D4707" s="22">
        <v>2013</v>
      </c>
      <c r="E4707" s="22" t="s">
        <v>234</v>
      </c>
      <c r="F4707" s="22" t="s">
        <v>413</v>
      </c>
      <c r="G4707" s="21"/>
      <c r="H4707" s="21"/>
      <c r="I4707" s="21"/>
      <c r="J4707" s="21">
        <v>0.99243029999999999</v>
      </c>
      <c r="K4707" s="21">
        <v>0.99560510000000002</v>
      </c>
      <c r="L4707" s="21">
        <v>0.93947670000000005</v>
      </c>
      <c r="M4707" s="21">
        <v>0.95228139999999994</v>
      </c>
      <c r="N4707" s="21"/>
      <c r="O4707" s="21"/>
      <c r="P4707" s="21"/>
      <c r="Q4707" s="21"/>
      <c r="R4707" s="21"/>
      <c r="S4707" s="20"/>
      <c r="T4707" s="19"/>
    </row>
    <row r="4708" spans="1:20" ht="14.4" x14ac:dyDescent="0.3">
      <c r="A4708" s="23" t="s">
        <v>47</v>
      </c>
      <c r="B4708" s="22" t="s">
        <v>337</v>
      </c>
      <c r="C4708" s="22" t="s">
        <v>244</v>
      </c>
      <c r="D4708" s="22">
        <v>2013</v>
      </c>
      <c r="E4708" s="22" t="s">
        <v>234</v>
      </c>
      <c r="F4708" s="22" t="s">
        <v>413</v>
      </c>
      <c r="G4708" s="21"/>
      <c r="H4708" s="21"/>
      <c r="I4708" s="21"/>
      <c r="J4708" s="21">
        <v>1</v>
      </c>
      <c r="K4708" s="21">
        <v>0.9911006</v>
      </c>
      <c r="L4708" s="21">
        <v>0.96691870000000002</v>
      </c>
      <c r="M4708" s="21">
        <v>0.93829390000000001</v>
      </c>
      <c r="N4708" s="21"/>
      <c r="O4708" s="21"/>
      <c r="P4708" s="21"/>
      <c r="Q4708" s="21"/>
      <c r="R4708" s="21"/>
      <c r="S4708" s="20"/>
      <c r="T4708" s="19"/>
    </row>
    <row r="4709" spans="1:20" ht="14.4" x14ac:dyDescent="0.3">
      <c r="A4709" s="23" t="s">
        <v>48</v>
      </c>
      <c r="B4709" s="22" t="s">
        <v>336</v>
      </c>
      <c r="C4709" s="22" t="s">
        <v>244</v>
      </c>
      <c r="D4709" s="22">
        <v>2013</v>
      </c>
      <c r="E4709" s="22" t="s">
        <v>234</v>
      </c>
      <c r="F4709" s="22" t="s">
        <v>413</v>
      </c>
      <c r="G4709" s="21"/>
      <c r="H4709" s="21"/>
      <c r="I4709" s="21"/>
      <c r="J4709" s="21">
        <v>0.99241040000000003</v>
      </c>
      <c r="K4709" s="21">
        <v>0.99756100000000003</v>
      </c>
      <c r="L4709" s="21">
        <v>0.90276999999999996</v>
      </c>
      <c r="M4709" s="21">
        <v>0.88886940000000003</v>
      </c>
      <c r="N4709" s="21"/>
      <c r="O4709" s="21"/>
      <c r="P4709" s="21"/>
      <c r="Q4709" s="21"/>
      <c r="R4709" s="21"/>
      <c r="S4709" s="20"/>
      <c r="T4709" s="19"/>
    </row>
    <row r="4710" spans="1:20" ht="14.4" x14ac:dyDescent="0.3">
      <c r="A4710" s="23" t="s">
        <v>50</v>
      </c>
      <c r="B4710" s="22" t="s">
        <v>335</v>
      </c>
      <c r="C4710" s="22" t="s">
        <v>235</v>
      </c>
      <c r="D4710" s="22">
        <v>2010</v>
      </c>
      <c r="E4710" s="22" t="s">
        <v>234</v>
      </c>
      <c r="F4710" s="22" t="s">
        <v>413</v>
      </c>
      <c r="G4710" s="21">
        <v>0.27322659999999999</v>
      </c>
      <c r="H4710" s="21">
        <v>0.4952858</v>
      </c>
      <c r="I4710" s="21">
        <v>0.46999590000000002</v>
      </c>
      <c r="J4710" s="21">
        <v>0.33914270000000002</v>
      </c>
      <c r="K4710" s="21">
        <v>0.3131854</v>
      </c>
      <c r="L4710" s="21">
        <v>0.10513500000000001</v>
      </c>
      <c r="M4710" s="21">
        <v>0.1105515</v>
      </c>
      <c r="N4710" s="21">
        <v>0.31638379999999999</v>
      </c>
      <c r="O4710" s="21">
        <v>0.19903080000000001</v>
      </c>
      <c r="P4710" s="21">
        <v>0.35905569999999998</v>
      </c>
      <c r="Q4710" s="21">
        <v>0.25980900000000001</v>
      </c>
      <c r="R4710" s="21">
        <v>0.38088899999999998</v>
      </c>
      <c r="S4710" s="20">
        <v>5.3639710000000003</v>
      </c>
      <c r="T4710" s="19">
        <v>0.64704159999999999</v>
      </c>
    </row>
    <row r="4711" spans="1:20" ht="14.4" x14ac:dyDescent="0.3">
      <c r="A4711" s="23" t="s">
        <v>50</v>
      </c>
      <c r="B4711" s="22" t="s">
        <v>335</v>
      </c>
      <c r="C4711" s="22" t="s">
        <v>237</v>
      </c>
      <c r="D4711" s="22">
        <v>2013</v>
      </c>
      <c r="E4711" s="22" t="s">
        <v>234</v>
      </c>
      <c r="F4711" s="22" t="s">
        <v>413</v>
      </c>
      <c r="G4711" s="21">
        <v>0.16804530000000001</v>
      </c>
      <c r="H4711" s="21">
        <v>0.67836149999999995</v>
      </c>
      <c r="I4711" s="21">
        <v>0.64653970000000005</v>
      </c>
      <c r="J4711" s="21">
        <v>0.49025800000000003</v>
      </c>
      <c r="K4711" s="21">
        <v>0.45008369999999998</v>
      </c>
      <c r="L4711" s="21">
        <v>0.2458167</v>
      </c>
      <c r="M4711" s="21">
        <v>0.17633499999999999</v>
      </c>
      <c r="N4711" s="21">
        <v>0.2159025</v>
      </c>
      <c r="O4711" s="21">
        <v>0.11064839999999999</v>
      </c>
      <c r="P4711" s="21">
        <v>0.2625246</v>
      </c>
      <c r="Q4711" s="21">
        <v>0.13529949999999999</v>
      </c>
      <c r="R4711" s="21">
        <v>0.22298470000000001</v>
      </c>
      <c r="S4711" s="20">
        <v>7.0158940000000003</v>
      </c>
      <c r="T4711" s="19">
        <v>0.76708080000000001</v>
      </c>
    </row>
    <row r="4712" spans="1:20" ht="14.4" x14ac:dyDescent="0.3">
      <c r="A4712" s="23" t="s">
        <v>51</v>
      </c>
      <c r="B4712" s="22" t="s">
        <v>334</v>
      </c>
      <c r="C4712" s="22" t="s">
        <v>244</v>
      </c>
      <c r="D4712" s="22">
        <v>2013</v>
      </c>
      <c r="E4712" s="22" t="s">
        <v>234</v>
      </c>
      <c r="F4712" s="22" t="s">
        <v>413</v>
      </c>
      <c r="G4712" s="21"/>
      <c r="H4712" s="21"/>
      <c r="I4712" s="21"/>
      <c r="J4712" s="21">
        <v>1</v>
      </c>
      <c r="K4712" s="21">
        <v>1</v>
      </c>
      <c r="L4712" s="21">
        <v>0.77873159999999997</v>
      </c>
      <c r="M4712" s="21">
        <v>0.75299400000000005</v>
      </c>
      <c r="N4712" s="21"/>
      <c r="O4712" s="21"/>
      <c r="P4712" s="21"/>
      <c r="Q4712" s="21"/>
      <c r="R4712" s="21"/>
      <c r="S4712" s="20"/>
      <c r="T4712" s="19"/>
    </row>
    <row r="4713" spans="1:20" ht="14.4" x14ac:dyDescent="0.3">
      <c r="A4713" s="23" t="s">
        <v>54</v>
      </c>
      <c r="B4713" s="22" t="s">
        <v>333</v>
      </c>
      <c r="C4713" s="22" t="s">
        <v>237</v>
      </c>
      <c r="D4713" s="22">
        <v>2013</v>
      </c>
      <c r="E4713" s="22" t="s">
        <v>234</v>
      </c>
      <c r="F4713" s="22" t="s">
        <v>413</v>
      </c>
      <c r="G4713" s="21">
        <v>1.1968899999999999E-2</v>
      </c>
      <c r="H4713" s="21">
        <v>0.95160820000000002</v>
      </c>
      <c r="I4713" s="21">
        <v>0.94153710000000002</v>
      </c>
      <c r="J4713" s="21">
        <v>0.88322400000000001</v>
      </c>
      <c r="K4713" s="21">
        <v>0.86392740000000001</v>
      </c>
      <c r="L4713" s="21">
        <v>0.68630709999999995</v>
      </c>
      <c r="M4713" s="21">
        <v>0.64232409999999995</v>
      </c>
      <c r="N4713" s="21">
        <v>3.11325E-2</v>
      </c>
      <c r="O4713" s="21">
        <v>2.31881E-2</v>
      </c>
      <c r="P4713" s="21">
        <v>7.0378999999999997E-2</v>
      </c>
      <c r="Q4713" s="21">
        <v>2.37652E-2</v>
      </c>
      <c r="R4713" s="21">
        <v>3.5399E-2</v>
      </c>
      <c r="S4713" s="20">
        <v>11.44483</v>
      </c>
      <c r="T4713" s="19">
        <v>0.98425700000000005</v>
      </c>
    </row>
    <row r="4714" spans="1:20" ht="14.4" x14ac:dyDescent="0.3">
      <c r="A4714" s="23" t="s">
        <v>55</v>
      </c>
      <c r="B4714" s="22" t="s">
        <v>332</v>
      </c>
      <c r="C4714" s="22" t="s">
        <v>331</v>
      </c>
      <c r="D4714" s="22">
        <v>2013</v>
      </c>
      <c r="E4714" s="22" t="s">
        <v>234</v>
      </c>
      <c r="F4714" s="22" t="s">
        <v>413</v>
      </c>
      <c r="G4714" s="21">
        <v>2.9797999999999999E-3</v>
      </c>
      <c r="H4714" s="21">
        <v>0.97360659999999999</v>
      </c>
      <c r="I4714" s="21">
        <v>0.96613199999999999</v>
      </c>
      <c r="J4714" s="21">
        <v>0.87146310000000005</v>
      </c>
      <c r="K4714" s="21">
        <v>0.82803139999999997</v>
      </c>
      <c r="L4714" s="21">
        <v>0.67745469999999997</v>
      </c>
      <c r="M4714" s="21">
        <v>0.63049980000000005</v>
      </c>
      <c r="N4714" s="21">
        <v>6.1809999999999999E-3</v>
      </c>
      <c r="O4714" s="21">
        <v>4.4534700000000003E-2</v>
      </c>
      <c r="P4714" s="21">
        <v>0.16946520000000001</v>
      </c>
      <c r="Q4714" s="21">
        <v>1.70838E-2</v>
      </c>
      <c r="R4714" s="21">
        <v>2.6693600000000001E-2</v>
      </c>
      <c r="S4714" s="20">
        <v>11.450570000000001</v>
      </c>
      <c r="T4714" s="19"/>
    </row>
    <row r="4715" spans="1:20" ht="14.4" x14ac:dyDescent="0.3">
      <c r="A4715" s="23" t="s">
        <v>56</v>
      </c>
      <c r="B4715" s="22" t="s">
        <v>330</v>
      </c>
      <c r="C4715" s="22" t="s">
        <v>237</v>
      </c>
      <c r="D4715" s="22">
        <v>2014</v>
      </c>
      <c r="E4715" s="22" t="s">
        <v>234</v>
      </c>
      <c r="F4715" s="22" t="s">
        <v>413</v>
      </c>
      <c r="G4715" s="21">
        <v>2.9425699999999999E-2</v>
      </c>
      <c r="H4715" s="21">
        <v>0.91496029999999995</v>
      </c>
      <c r="I4715" s="21">
        <v>0.87336360000000002</v>
      </c>
      <c r="J4715" s="21">
        <v>0.80548149999999996</v>
      </c>
      <c r="K4715" s="21">
        <v>0.78695170000000003</v>
      </c>
      <c r="L4715" s="21">
        <v>0.69477259999999996</v>
      </c>
      <c r="M4715" s="21">
        <v>0.6763728</v>
      </c>
      <c r="N4715" s="21">
        <v>3.3401899999999998E-2</v>
      </c>
      <c r="O4715" s="21">
        <v>0.1093872</v>
      </c>
      <c r="P4715" s="21">
        <v>0.30875760000000002</v>
      </c>
      <c r="Q4715" s="21">
        <v>0.1184588</v>
      </c>
      <c r="R4715" s="21">
        <v>0.12882270000000001</v>
      </c>
      <c r="S4715" s="20">
        <v>10.75886</v>
      </c>
      <c r="T4715" s="19">
        <v>0.94282149999999998</v>
      </c>
    </row>
    <row r="4716" spans="1:20" ht="14.4" x14ac:dyDescent="0.3">
      <c r="A4716" s="23" t="s">
        <v>60</v>
      </c>
      <c r="B4716" s="22" t="s">
        <v>329</v>
      </c>
      <c r="C4716" s="22" t="s">
        <v>244</v>
      </c>
      <c r="D4716" s="22">
        <v>2013</v>
      </c>
      <c r="E4716" s="22" t="s">
        <v>234</v>
      </c>
      <c r="F4716" s="22" t="s">
        <v>413</v>
      </c>
      <c r="G4716" s="21"/>
      <c r="H4716" s="21"/>
      <c r="I4716" s="21"/>
      <c r="J4716" s="21">
        <v>0.95586139999999997</v>
      </c>
      <c r="K4716" s="21">
        <v>0.9556557</v>
      </c>
      <c r="L4716" s="21">
        <v>0.81487270000000001</v>
      </c>
      <c r="M4716" s="21">
        <v>0.86645479999999997</v>
      </c>
      <c r="N4716" s="21"/>
      <c r="O4716" s="21"/>
      <c r="P4716" s="21"/>
      <c r="Q4716" s="21"/>
      <c r="R4716" s="21"/>
      <c r="S4716" s="20"/>
      <c r="T4716" s="19"/>
    </row>
    <row r="4717" spans="1:20" ht="14.4" x14ac:dyDescent="0.3">
      <c r="A4717" s="23" t="s">
        <v>61</v>
      </c>
      <c r="B4717" s="22" t="s">
        <v>328</v>
      </c>
      <c r="C4717" s="22" t="s">
        <v>237</v>
      </c>
      <c r="D4717" s="22">
        <v>2011</v>
      </c>
      <c r="E4717" s="22" t="s">
        <v>234</v>
      </c>
      <c r="F4717" s="22" t="s">
        <v>413</v>
      </c>
      <c r="G4717" s="21">
        <v>0.27203349999999998</v>
      </c>
      <c r="H4717" s="21">
        <v>0.43867729999999999</v>
      </c>
      <c r="I4717" s="21">
        <v>0.36365520000000001</v>
      </c>
      <c r="J4717" s="21">
        <v>0.16558819999999999</v>
      </c>
      <c r="K4717" s="21">
        <v>0.1264179</v>
      </c>
      <c r="L4717" s="21">
        <v>0.12079620000000001</v>
      </c>
      <c r="M4717" s="21">
        <v>8.36697E-2</v>
      </c>
      <c r="N4717" s="21">
        <v>0.29771039999999999</v>
      </c>
      <c r="O4717" s="21">
        <v>0.3172644</v>
      </c>
      <c r="P4717" s="21">
        <v>0.57673980000000002</v>
      </c>
      <c r="Q4717" s="21">
        <v>0.51478080000000004</v>
      </c>
      <c r="R4717" s="21">
        <v>0.61564890000000005</v>
      </c>
      <c r="S4717" s="20">
        <v>3.6729189999999998</v>
      </c>
      <c r="T4717" s="19">
        <v>0.43663879999999999</v>
      </c>
    </row>
    <row r="4718" spans="1:20" ht="14.4" x14ac:dyDescent="0.3">
      <c r="A4718" s="23" t="s">
        <v>63</v>
      </c>
      <c r="B4718" s="22" t="s">
        <v>327</v>
      </c>
      <c r="C4718" s="22" t="s">
        <v>244</v>
      </c>
      <c r="D4718" s="22">
        <v>2013</v>
      </c>
      <c r="E4718" s="22" t="s">
        <v>234</v>
      </c>
      <c r="F4718" s="22" t="s">
        <v>413</v>
      </c>
      <c r="G4718" s="21"/>
      <c r="H4718" s="21"/>
      <c r="I4718" s="21"/>
      <c r="J4718" s="21">
        <v>1</v>
      </c>
      <c r="K4718" s="21">
        <v>1</v>
      </c>
      <c r="L4718" s="21">
        <v>0.86570020000000003</v>
      </c>
      <c r="M4718" s="21">
        <v>0.90087629999999996</v>
      </c>
      <c r="N4718" s="21"/>
      <c r="O4718" s="21"/>
      <c r="P4718" s="21"/>
      <c r="Q4718" s="21"/>
      <c r="R4718" s="21"/>
      <c r="S4718" s="20"/>
      <c r="T4718" s="19"/>
    </row>
    <row r="4719" spans="1:20" ht="14.4" x14ac:dyDescent="0.3">
      <c r="A4719" s="23" t="s">
        <v>64</v>
      </c>
      <c r="B4719" s="22" t="s">
        <v>326</v>
      </c>
      <c r="C4719" s="22" t="s">
        <v>244</v>
      </c>
      <c r="D4719" s="22">
        <v>2013</v>
      </c>
      <c r="E4719" s="22" t="s">
        <v>234</v>
      </c>
      <c r="F4719" s="22" t="s">
        <v>413</v>
      </c>
      <c r="G4719" s="21"/>
      <c r="H4719" s="21"/>
      <c r="I4719" s="21"/>
      <c r="J4719" s="21">
        <v>0.71771280000000004</v>
      </c>
      <c r="K4719" s="21">
        <v>0.88676980000000005</v>
      </c>
      <c r="L4719" s="21">
        <v>0.85546880000000003</v>
      </c>
      <c r="M4719" s="21">
        <v>0.89775559999999999</v>
      </c>
      <c r="N4719" s="21"/>
      <c r="O4719" s="21"/>
      <c r="P4719" s="21"/>
      <c r="Q4719" s="21"/>
      <c r="R4719" s="21"/>
      <c r="S4719" s="20"/>
      <c r="T4719" s="19"/>
    </row>
    <row r="4720" spans="1:20" ht="14.4" x14ac:dyDescent="0.3">
      <c r="A4720" s="23" t="s">
        <v>65</v>
      </c>
      <c r="B4720" s="22" t="s">
        <v>325</v>
      </c>
      <c r="C4720" s="22" t="s">
        <v>237</v>
      </c>
      <c r="D4720" s="22">
        <v>2012</v>
      </c>
      <c r="E4720" s="22" t="s">
        <v>234</v>
      </c>
      <c r="F4720" s="22" t="s">
        <v>413</v>
      </c>
      <c r="G4720" s="21">
        <v>3.2338100000000002E-2</v>
      </c>
      <c r="H4720" s="21">
        <v>0.84481810000000002</v>
      </c>
      <c r="I4720" s="21">
        <v>0.86317710000000003</v>
      </c>
      <c r="J4720" s="21">
        <v>0.41746100000000003</v>
      </c>
      <c r="K4720" s="21">
        <v>0.37637999999999999</v>
      </c>
      <c r="L4720" s="21">
        <v>0.12555469999999999</v>
      </c>
      <c r="M4720" s="21">
        <v>0.17821580000000001</v>
      </c>
      <c r="N4720" s="21">
        <v>1.6346400000000001E-2</v>
      </c>
      <c r="O4720" s="21">
        <v>5.15696E-2</v>
      </c>
      <c r="P4720" s="21">
        <v>0.29787150000000001</v>
      </c>
      <c r="Q4720" s="21">
        <v>5.5669099999999999E-2</v>
      </c>
      <c r="R4720" s="21">
        <v>8.2374699999999995E-2</v>
      </c>
      <c r="S4720" s="20">
        <v>9.0721550000000004</v>
      </c>
      <c r="T4720" s="19">
        <v>0.93711049999999996</v>
      </c>
    </row>
    <row r="4721" spans="1:20" ht="14.4" x14ac:dyDescent="0.3">
      <c r="A4721" s="23" t="s">
        <v>66</v>
      </c>
      <c r="B4721" s="22" t="s">
        <v>324</v>
      </c>
      <c r="C4721" s="22" t="s">
        <v>237</v>
      </c>
      <c r="D4721" s="22">
        <v>2013</v>
      </c>
      <c r="E4721" s="22" t="s">
        <v>234</v>
      </c>
      <c r="F4721" s="22" t="s">
        <v>413</v>
      </c>
      <c r="G4721" s="21">
        <v>0.28131899999999999</v>
      </c>
      <c r="H4721" s="21">
        <v>0.59579210000000005</v>
      </c>
      <c r="I4721" s="21">
        <v>0.58516860000000004</v>
      </c>
      <c r="J4721" s="21">
        <v>0.4658254</v>
      </c>
      <c r="K4721" s="21">
        <v>0.39635130000000002</v>
      </c>
      <c r="L4721" s="21">
        <v>0.26756770000000002</v>
      </c>
      <c r="M4721" s="21">
        <v>0.2181882</v>
      </c>
      <c r="N4721" s="21">
        <v>0.2650612</v>
      </c>
      <c r="O4721" s="21">
        <v>0.3635371</v>
      </c>
      <c r="P4721" s="21">
        <v>0.59608030000000001</v>
      </c>
      <c r="Q4721" s="21">
        <v>0.35988750000000003</v>
      </c>
      <c r="R4721" s="21">
        <v>0.38532460000000002</v>
      </c>
      <c r="S4721" s="20">
        <v>6.1993369999999999</v>
      </c>
      <c r="T4721" s="19">
        <v>0.66321580000000002</v>
      </c>
    </row>
    <row r="4722" spans="1:20" ht="14.4" x14ac:dyDescent="0.3">
      <c r="A4722" s="23" t="s">
        <v>67</v>
      </c>
      <c r="B4722" s="22" t="s">
        <v>323</v>
      </c>
      <c r="C4722" s="22" t="s">
        <v>322</v>
      </c>
      <c r="D4722" s="22">
        <v>2013</v>
      </c>
      <c r="E4722" s="22" t="s">
        <v>234</v>
      </c>
      <c r="F4722" s="22" t="s">
        <v>413</v>
      </c>
      <c r="G4722" s="21"/>
      <c r="H4722" s="21"/>
      <c r="I4722" s="21">
        <v>0.99237070000000005</v>
      </c>
      <c r="J4722" s="21">
        <v>0.98657510000000004</v>
      </c>
      <c r="K4722" s="21">
        <v>0.96540170000000003</v>
      </c>
      <c r="L4722" s="21">
        <v>0.96033999999999997</v>
      </c>
      <c r="M4722" s="21">
        <v>0.95305850000000003</v>
      </c>
      <c r="N4722" s="21">
        <v>4.7835999999999997E-2</v>
      </c>
      <c r="O4722" s="21">
        <v>1.7264000000000002E-2</v>
      </c>
      <c r="P4722" s="21">
        <v>0.12270440000000001</v>
      </c>
      <c r="Q4722" s="21"/>
      <c r="R4722" s="21"/>
      <c r="S4722" s="20"/>
      <c r="T4722" s="19"/>
    </row>
    <row r="4723" spans="1:20" ht="14.4" x14ac:dyDescent="0.3">
      <c r="A4723" s="23" t="s">
        <v>68</v>
      </c>
      <c r="B4723" s="22" t="s">
        <v>321</v>
      </c>
      <c r="C4723" s="22" t="s">
        <v>244</v>
      </c>
      <c r="D4723" s="22">
        <v>2013</v>
      </c>
      <c r="E4723" s="22" t="s">
        <v>234</v>
      </c>
      <c r="F4723" s="22" t="s">
        <v>413</v>
      </c>
      <c r="G4723" s="21"/>
      <c r="H4723" s="21"/>
      <c r="I4723" s="21"/>
      <c r="J4723" s="21">
        <v>0.8787121</v>
      </c>
      <c r="K4723" s="21">
        <v>0.85179380000000005</v>
      </c>
      <c r="L4723" s="21">
        <v>0.78124740000000004</v>
      </c>
      <c r="M4723" s="21">
        <v>0.83053639999999995</v>
      </c>
      <c r="N4723" s="21"/>
      <c r="O4723" s="21"/>
      <c r="P4723" s="21"/>
      <c r="Q4723" s="21"/>
      <c r="R4723" s="21"/>
      <c r="S4723" s="20"/>
      <c r="T4723" s="19"/>
    </row>
    <row r="4724" spans="1:20" ht="14.4" x14ac:dyDescent="0.3">
      <c r="A4724" s="23" t="s">
        <v>69</v>
      </c>
      <c r="B4724" s="22" t="s">
        <v>320</v>
      </c>
      <c r="C4724" s="22" t="s">
        <v>235</v>
      </c>
      <c r="D4724" s="22">
        <v>2011</v>
      </c>
      <c r="E4724" s="22" t="s">
        <v>234</v>
      </c>
      <c r="F4724" s="22" t="s">
        <v>413</v>
      </c>
      <c r="G4724" s="21">
        <v>0.1129339</v>
      </c>
      <c r="H4724" s="21">
        <v>0.64324179999999997</v>
      </c>
      <c r="I4724" s="21">
        <v>0.76206390000000002</v>
      </c>
      <c r="J4724" s="21">
        <v>0.44669120000000001</v>
      </c>
      <c r="K4724" s="21">
        <v>0.46457890000000002</v>
      </c>
      <c r="L4724" s="21">
        <v>0.34477980000000003</v>
      </c>
      <c r="M4724" s="21">
        <v>0.26452009999999998</v>
      </c>
      <c r="N4724" s="21">
        <v>7.0089200000000004E-2</v>
      </c>
      <c r="O4724" s="21">
        <v>7.9297000000000006E-2</v>
      </c>
      <c r="P4724" s="21">
        <v>0.32544339999999999</v>
      </c>
      <c r="Q4724" s="21">
        <v>0.14191300000000001</v>
      </c>
      <c r="R4724" s="21">
        <v>0.18349170000000001</v>
      </c>
      <c r="S4724" s="20">
        <v>8.1825379999999992</v>
      </c>
      <c r="T4724" s="19">
        <v>0.84656889999999996</v>
      </c>
    </row>
    <row r="4725" spans="1:20" ht="14.4" x14ac:dyDescent="0.3">
      <c r="A4725" s="23" t="s">
        <v>69</v>
      </c>
      <c r="B4725" s="22" t="s">
        <v>320</v>
      </c>
      <c r="C4725" s="22" t="s">
        <v>237</v>
      </c>
      <c r="D4725" s="22">
        <v>2014</v>
      </c>
      <c r="E4725" s="22" t="s">
        <v>234</v>
      </c>
      <c r="F4725" s="22" t="s">
        <v>413</v>
      </c>
      <c r="G4725" s="21">
        <v>0.13897670000000001</v>
      </c>
      <c r="H4725" s="21">
        <v>0.66238419999999998</v>
      </c>
      <c r="I4725" s="21">
        <v>0.78817369999999998</v>
      </c>
      <c r="J4725" s="21">
        <v>0.53643549999999995</v>
      </c>
      <c r="K4725" s="21">
        <v>0.50681560000000003</v>
      </c>
      <c r="L4725" s="21">
        <v>0.3524371</v>
      </c>
      <c r="M4725" s="21">
        <v>0.31943339999999998</v>
      </c>
      <c r="N4725" s="21">
        <v>0.18999530000000001</v>
      </c>
      <c r="O4725" s="21">
        <v>0.2098409</v>
      </c>
      <c r="P4725" s="21">
        <v>0.49218289999999998</v>
      </c>
      <c r="Q4725" s="21">
        <v>0.13481960000000001</v>
      </c>
      <c r="R4725" s="21">
        <v>0.16910020000000001</v>
      </c>
      <c r="S4725" s="20">
        <v>9.3721359999999994</v>
      </c>
      <c r="T4725" s="19">
        <v>0.83755179999999996</v>
      </c>
    </row>
    <row r="4726" spans="1:20" ht="14.4" x14ac:dyDescent="0.3">
      <c r="A4726" s="23" t="s">
        <v>70</v>
      </c>
      <c r="B4726" s="22" t="s">
        <v>319</v>
      </c>
      <c r="C4726" s="22" t="s">
        <v>244</v>
      </c>
      <c r="D4726" s="22">
        <v>2013</v>
      </c>
      <c r="E4726" s="22" t="s">
        <v>234</v>
      </c>
      <c r="F4726" s="22" t="s">
        <v>413</v>
      </c>
      <c r="G4726" s="21"/>
      <c r="H4726" s="21"/>
      <c r="I4726" s="21"/>
      <c r="J4726" s="21">
        <v>0.97051089999999995</v>
      </c>
      <c r="K4726" s="21">
        <v>0.96932339999999995</v>
      </c>
      <c r="L4726" s="21">
        <v>0.93931229999999999</v>
      </c>
      <c r="M4726" s="21">
        <v>0.92283709999999997</v>
      </c>
      <c r="N4726" s="21"/>
      <c r="O4726" s="21"/>
      <c r="P4726" s="21"/>
      <c r="Q4726" s="21"/>
      <c r="R4726" s="21"/>
      <c r="S4726" s="20"/>
      <c r="T4726" s="19"/>
    </row>
    <row r="4727" spans="1:20" ht="14.4" x14ac:dyDescent="0.3">
      <c r="A4727" s="23" t="s">
        <v>72</v>
      </c>
      <c r="B4727" s="22" t="s">
        <v>318</v>
      </c>
      <c r="C4727" s="22" t="s">
        <v>317</v>
      </c>
      <c r="D4727" s="22">
        <v>2011</v>
      </c>
      <c r="E4727" s="22" t="s">
        <v>234</v>
      </c>
      <c r="F4727" s="22" t="s">
        <v>413</v>
      </c>
      <c r="G4727" s="21">
        <v>4.8997300000000001E-2</v>
      </c>
      <c r="H4727" s="21">
        <v>0.68546609999999997</v>
      </c>
      <c r="I4727" s="21">
        <v>0.66653249999999997</v>
      </c>
      <c r="J4727" s="21">
        <v>0.40920260000000003</v>
      </c>
      <c r="K4727" s="21">
        <v>0.34426220000000002</v>
      </c>
      <c r="L4727" s="21">
        <v>0.24077280000000001</v>
      </c>
      <c r="M4727" s="21">
        <v>0.2207645</v>
      </c>
      <c r="N4727" s="21">
        <v>5.5385499999999997E-2</v>
      </c>
      <c r="O4727" s="21">
        <v>0.28724329999999998</v>
      </c>
      <c r="P4727" s="21">
        <v>0.53179869999999996</v>
      </c>
      <c r="Q4727" s="21">
        <v>0.15738360000000001</v>
      </c>
      <c r="R4727" s="21">
        <v>0.27985989999999999</v>
      </c>
      <c r="S4727" s="20">
        <v>6.911537</v>
      </c>
      <c r="T4727" s="19"/>
    </row>
    <row r="4728" spans="1:20" ht="14.4" x14ac:dyDescent="0.3">
      <c r="A4728" s="23" t="s">
        <v>73</v>
      </c>
      <c r="B4728" s="22" t="s">
        <v>316</v>
      </c>
      <c r="C4728" s="22" t="s">
        <v>237</v>
      </c>
      <c r="D4728" s="22">
        <v>2012</v>
      </c>
      <c r="E4728" s="22" t="s">
        <v>234</v>
      </c>
      <c r="F4728" s="22" t="s">
        <v>413</v>
      </c>
      <c r="G4728" s="21">
        <v>0.42233029999999999</v>
      </c>
      <c r="H4728" s="21">
        <v>0.35547689999999998</v>
      </c>
      <c r="I4728" s="21">
        <v>0.33113490000000001</v>
      </c>
      <c r="J4728" s="21">
        <v>0.18315580000000001</v>
      </c>
      <c r="K4728" s="21">
        <v>0.1390702</v>
      </c>
      <c r="L4728" s="21">
        <v>0.1013323</v>
      </c>
      <c r="M4728" s="21">
        <v>8.77941E-2</v>
      </c>
      <c r="N4728" s="21">
        <v>0.47028900000000001</v>
      </c>
      <c r="O4728" s="21">
        <v>0.53494810000000004</v>
      </c>
      <c r="P4728" s="21">
        <v>0.75679339999999995</v>
      </c>
      <c r="Q4728" s="21">
        <v>0.58969879999999997</v>
      </c>
      <c r="R4728" s="21">
        <v>0.62315869999999995</v>
      </c>
      <c r="S4728" s="20">
        <v>3.8112509999999999</v>
      </c>
      <c r="T4728" s="19">
        <v>0.37292740000000002</v>
      </c>
    </row>
    <row r="4729" spans="1:20" ht="14.4" x14ac:dyDescent="0.3">
      <c r="A4729" s="23" t="s">
        <v>76</v>
      </c>
      <c r="B4729" s="22" t="s">
        <v>315</v>
      </c>
      <c r="C4729" s="22" t="s">
        <v>237</v>
      </c>
      <c r="D4729" s="22">
        <v>2012</v>
      </c>
      <c r="E4729" s="22" t="s">
        <v>234</v>
      </c>
      <c r="F4729" s="22" t="s">
        <v>413</v>
      </c>
      <c r="G4729" s="21">
        <v>0.16076009999999999</v>
      </c>
      <c r="H4729" s="21">
        <v>0.60440150000000004</v>
      </c>
      <c r="I4729" s="21">
        <v>0.63783610000000002</v>
      </c>
      <c r="J4729" s="21">
        <v>0.4469225</v>
      </c>
      <c r="K4729" s="21">
        <v>0.38242480000000001</v>
      </c>
      <c r="L4729" s="21">
        <v>0.12542639999999999</v>
      </c>
      <c r="M4729" s="21">
        <v>0.11432680000000001</v>
      </c>
      <c r="N4729" s="21">
        <v>5.5374699999999999E-2</v>
      </c>
      <c r="O4729" s="21">
        <v>5.48938E-2</v>
      </c>
      <c r="P4729" s="21">
        <v>0.2390632</v>
      </c>
      <c r="Q4729" s="21">
        <v>7.7990699999999996E-2</v>
      </c>
      <c r="R4729" s="21">
        <v>0.15421889999999999</v>
      </c>
      <c r="S4729" s="20">
        <v>7.8960090000000003</v>
      </c>
      <c r="T4729" s="19">
        <v>0.84215620000000002</v>
      </c>
    </row>
    <row r="4730" spans="1:20" ht="14.4" x14ac:dyDescent="0.3">
      <c r="A4730" s="23" t="s">
        <v>77</v>
      </c>
      <c r="B4730" s="22" t="s">
        <v>314</v>
      </c>
      <c r="C4730" s="22" t="s">
        <v>237</v>
      </c>
      <c r="D4730" s="22">
        <v>2011</v>
      </c>
      <c r="E4730" s="22" t="s">
        <v>234</v>
      </c>
      <c r="F4730" s="22" t="s">
        <v>413</v>
      </c>
      <c r="G4730" s="21">
        <v>4.8375700000000001E-2</v>
      </c>
      <c r="H4730" s="21">
        <v>0.81345749999999994</v>
      </c>
      <c r="I4730" s="21">
        <v>0.85371149999999996</v>
      </c>
      <c r="J4730" s="21">
        <v>0.56972219999999996</v>
      </c>
      <c r="K4730" s="21">
        <v>0.54871619999999999</v>
      </c>
      <c r="L4730" s="21">
        <v>0.4299868</v>
      </c>
      <c r="M4730" s="21">
        <v>0.41535739999999999</v>
      </c>
      <c r="N4730" s="21">
        <v>4.5592599999999997E-2</v>
      </c>
      <c r="O4730" s="21">
        <v>0.2329833</v>
      </c>
      <c r="P4730" s="21">
        <v>0.42949599999999999</v>
      </c>
      <c r="Q4730" s="21">
        <v>6.2565399999999993E-2</v>
      </c>
      <c r="R4730" s="21">
        <v>0.11224199999999999</v>
      </c>
      <c r="S4730" s="20">
        <v>9.2189979999999991</v>
      </c>
      <c r="T4730" s="19">
        <v>0.98325759999999995</v>
      </c>
    </row>
    <row r="4731" spans="1:20" ht="14.4" x14ac:dyDescent="0.3">
      <c r="A4731" s="23" t="s">
        <v>78</v>
      </c>
      <c r="B4731" s="22" t="s">
        <v>313</v>
      </c>
      <c r="C4731" s="22" t="s">
        <v>244</v>
      </c>
      <c r="D4731" s="22">
        <v>2013</v>
      </c>
      <c r="E4731" s="22" t="s">
        <v>234</v>
      </c>
      <c r="F4731" s="22" t="s">
        <v>413</v>
      </c>
      <c r="G4731" s="21"/>
      <c r="H4731" s="21"/>
      <c r="I4731" s="21"/>
      <c r="J4731" s="21">
        <v>0.98262300000000002</v>
      </c>
      <c r="K4731" s="21">
        <v>0.99000440000000001</v>
      </c>
      <c r="L4731" s="21">
        <v>0.85316630000000004</v>
      </c>
      <c r="M4731" s="21">
        <v>0.84944560000000002</v>
      </c>
      <c r="N4731" s="21"/>
      <c r="O4731" s="21"/>
      <c r="P4731" s="21"/>
      <c r="Q4731" s="21"/>
      <c r="R4731" s="21"/>
      <c r="S4731" s="20"/>
      <c r="T4731" s="19"/>
    </row>
    <row r="4732" spans="1:20" ht="14.4" x14ac:dyDescent="0.3">
      <c r="A4732" s="23" t="s">
        <v>79</v>
      </c>
      <c r="B4732" s="22" t="s">
        <v>312</v>
      </c>
      <c r="C4732" s="22" t="s">
        <v>244</v>
      </c>
      <c r="D4732" s="22">
        <v>2013</v>
      </c>
      <c r="E4732" s="22" t="s">
        <v>234</v>
      </c>
      <c r="F4732" s="22" t="s">
        <v>413</v>
      </c>
      <c r="G4732" s="21"/>
      <c r="H4732" s="21"/>
      <c r="I4732" s="21"/>
      <c r="J4732" s="21">
        <v>0.99589369999999999</v>
      </c>
      <c r="K4732" s="21">
        <v>0.99847319999999995</v>
      </c>
      <c r="L4732" s="21">
        <v>0.72096979999999999</v>
      </c>
      <c r="M4732" s="21">
        <v>0.68033960000000004</v>
      </c>
      <c r="N4732" s="21"/>
      <c r="O4732" s="21"/>
      <c r="P4732" s="21"/>
      <c r="Q4732" s="21"/>
      <c r="R4732" s="21"/>
      <c r="S4732" s="20"/>
      <c r="T4732" s="19"/>
    </row>
    <row r="4733" spans="1:20" ht="14.4" x14ac:dyDescent="0.3">
      <c r="A4733" s="23" t="s">
        <v>80</v>
      </c>
      <c r="B4733" s="22" t="s">
        <v>311</v>
      </c>
      <c r="C4733" s="22" t="s">
        <v>310</v>
      </c>
      <c r="D4733" s="22">
        <v>2011</v>
      </c>
      <c r="E4733" s="22" t="s">
        <v>234</v>
      </c>
      <c r="F4733" s="22" t="s">
        <v>413</v>
      </c>
      <c r="G4733" s="21">
        <v>6.0463500000000003E-2</v>
      </c>
      <c r="H4733" s="21">
        <v>0.87933220000000001</v>
      </c>
      <c r="I4733" s="21">
        <v>0.83269879999999996</v>
      </c>
      <c r="J4733" s="21">
        <v>0.74588080000000001</v>
      </c>
      <c r="K4733" s="21">
        <v>0.68065659999999995</v>
      </c>
      <c r="L4733" s="21">
        <v>0.33637489999999998</v>
      </c>
      <c r="M4733" s="21">
        <v>0.27353139999999998</v>
      </c>
      <c r="N4733" s="21">
        <v>6.6563999999999998E-3</v>
      </c>
      <c r="O4733" s="21">
        <v>4.7741499999999999E-2</v>
      </c>
      <c r="P4733" s="21">
        <v>0.2144317</v>
      </c>
      <c r="Q4733" s="21">
        <v>0.17005439999999999</v>
      </c>
      <c r="R4733" s="21">
        <v>0.19284689999999999</v>
      </c>
      <c r="S4733" s="20">
        <v>8.3656450000000007</v>
      </c>
      <c r="T4733" s="19"/>
    </row>
    <row r="4734" spans="1:20" ht="14.4" x14ac:dyDescent="0.3">
      <c r="A4734" s="23" t="s">
        <v>81</v>
      </c>
      <c r="B4734" s="22" t="s">
        <v>309</v>
      </c>
      <c r="C4734" s="22" t="s">
        <v>237</v>
      </c>
      <c r="D4734" s="22">
        <v>2012</v>
      </c>
      <c r="E4734" s="22" t="s">
        <v>234</v>
      </c>
      <c r="F4734" s="22" t="s">
        <v>413</v>
      </c>
      <c r="G4734" s="21">
        <v>1.2042499999999999E-2</v>
      </c>
      <c r="H4734" s="21">
        <v>0.96188620000000002</v>
      </c>
      <c r="I4734" s="21">
        <v>0.94648980000000005</v>
      </c>
      <c r="J4734" s="21">
        <v>0.8003709</v>
      </c>
      <c r="K4734" s="21">
        <v>0.78913710000000004</v>
      </c>
      <c r="L4734" s="21">
        <v>0.49543510000000002</v>
      </c>
      <c r="M4734" s="21">
        <v>0.47170000000000001</v>
      </c>
      <c r="N4734" s="21">
        <v>2.3094199999999999E-2</v>
      </c>
      <c r="O4734" s="21">
        <v>0.1877982</v>
      </c>
      <c r="P4734" s="21">
        <v>0.58527859999999998</v>
      </c>
      <c r="Q4734" s="21">
        <v>2.4239400000000001E-2</v>
      </c>
      <c r="R4734" s="21">
        <v>3.9477499999999999E-2</v>
      </c>
      <c r="S4734" s="20">
        <v>10.27244</v>
      </c>
      <c r="T4734" s="19">
        <v>0.98543159999999996</v>
      </c>
    </row>
    <row r="4735" spans="1:20" ht="14.4" x14ac:dyDescent="0.3">
      <c r="A4735" s="23" t="s">
        <v>83</v>
      </c>
      <c r="B4735" s="22" t="s">
        <v>308</v>
      </c>
      <c r="C4735" s="22" t="s">
        <v>235</v>
      </c>
      <c r="D4735" s="22">
        <v>2011</v>
      </c>
      <c r="E4735" s="22" t="s">
        <v>234</v>
      </c>
      <c r="F4735" s="22" t="s">
        <v>413</v>
      </c>
      <c r="G4735" s="21">
        <v>0.1007979</v>
      </c>
      <c r="H4735" s="21">
        <v>0.56391170000000002</v>
      </c>
      <c r="I4735" s="21">
        <v>0.53942270000000003</v>
      </c>
      <c r="J4735" s="21">
        <v>0.29744159999999997</v>
      </c>
      <c r="K4735" s="21">
        <v>0.28027020000000002</v>
      </c>
      <c r="L4735" s="21">
        <v>0.18851870000000001</v>
      </c>
      <c r="M4735" s="21">
        <v>0.1560385</v>
      </c>
      <c r="N4735" s="21">
        <v>0.1331465</v>
      </c>
      <c r="O4735" s="21">
        <v>0.39372210000000002</v>
      </c>
      <c r="P4735" s="21">
        <v>0.59695200000000004</v>
      </c>
      <c r="Q4735" s="21">
        <v>0.2143302</v>
      </c>
      <c r="R4735" s="21">
        <v>0.30443409999999999</v>
      </c>
      <c r="S4735" s="20">
        <v>6.2195220000000004</v>
      </c>
      <c r="T4735" s="19">
        <v>0.71943659999999998</v>
      </c>
    </row>
    <row r="4736" spans="1:20" ht="14.4" x14ac:dyDescent="0.3">
      <c r="A4736" s="23" t="s">
        <v>85</v>
      </c>
      <c r="B4736" s="22" t="s">
        <v>307</v>
      </c>
      <c r="C4736" s="22" t="s">
        <v>306</v>
      </c>
      <c r="D4736" s="22">
        <v>2012</v>
      </c>
      <c r="E4736" s="22" t="s">
        <v>234</v>
      </c>
      <c r="F4736" s="22" t="s">
        <v>413</v>
      </c>
      <c r="G4736" s="21"/>
      <c r="H4736" s="21">
        <v>1</v>
      </c>
      <c r="I4736" s="21">
        <v>0.99823660000000003</v>
      </c>
      <c r="J4736" s="21">
        <v>0.99358259999999998</v>
      </c>
      <c r="K4736" s="21">
        <v>0.98092489999999999</v>
      </c>
      <c r="L4736" s="21">
        <v>0.9271277</v>
      </c>
      <c r="M4736" s="21">
        <v>0.93656950000000005</v>
      </c>
      <c r="N4736" s="21">
        <v>2.9876999999999998E-3</v>
      </c>
      <c r="O4736" s="21">
        <v>1.5587000000000001E-3</v>
      </c>
      <c r="P4736" s="21">
        <v>3.3944299999999997E-2</v>
      </c>
      <c r="Q4736" s="21"/>
      <c r="R4736" s="21"/>
      <c r="S4736" s="20"/>
      <c r="T4736" s="19"/>
    </row>
    <row r="4737" spans="1:20" ht="14.4" x14ac:dyDescent="0.3">
      <c r="A4737" s="23" t="s">
        <v>86</v>
      </c>
      <c r="B4737" s="22" t="s">
        <v>305</v>
      </c>
      <c r="C4737" s="22" t="s">
        <v>244</v>
      </c>
      <c r="D4737" s="22">
        <v>2013</v>
      </c>
      <c r="E4737" s="22" t="s">
        <v>234</v>
      </c>
      <c r="F4737" s="22" t="s">
        <v>413</v>
      </c>
      <c r="G4737" s="21"/>
      <c r="H4737" s="21"/>
      <c r="I4737" s="21"/>
      <c r="J4737" s="21">
        <v>0.98840360000000005</v>
      </c>
      <c r="K4737" s="21">
        <v>0.99187170000000002</v>
      </c>
      <c r="L4737" s="21">
        <v>0.87980650000000005</v>
      </c>
      <c r="M4737" s="21">
        <v>0.85082670000000005</v>
      </c>
      <c r="N4737" s="21"/>
      <c r="O4737" s="21"/>
      <c r="P4737" s="21"/>
      <c r="Q4737" s="21"/>
      <c r="R4737" s="21"/>
      <c r="S4737" s="20"/>
      <c r="T4737" s="19"/>
    </row>
    <row r="4738" spans="1:20" ht="14.4" x14ac:dyDescent="0.3">
      <c r="A4738" s="23" t="s">
        <v>87</v>
      </c>
      <c r="B4738" s="22" t="s">
        <v>304</v>
      </c>
      <c r="C4738" s="22" t="s">
        <v>235</v>
      </c>
      <c r="D4738" s="22">
        <v>2011</v>
      </c>
      <c r="E4738" s="22" t="s">
        <v>234</v>
      </c>
      <c r="F4738" s="22" t="s">
        <v>413</v>
      </c>
      <c r="G4738" s="21">
        <v>0</v>
      </c>
      <c r="H4738" s="21">
        <v>0.99589289999999997</v>
      </c>
      <c r="I4738" s="21">
        <v>0.9940367</v>
      </c>
      <c r="J4738" s="21">
        <v>0.97045590000000004</v>
      </c>
      <c r="K4738" s="21">
        <v>0.95668949999999997</v>
      </c>
      <c r="L4738" s="21">
        <v>0.81349689999999997</v>
      </c>
      <c r="M4738" s="21">
        <v>0.76764969999999999</v>
      </c>
      <c r="N4738" s="21">
        <v>8.4279999999999999E-4</v>
      </c>
      <c r="O4738" s="21">
        <v>1.02735E-2</v>
      </c>
      <c r="P4738" s="21">
        <v>0.1585394</v>
      </c>
      <c r="Q4738" s="21">
        <v>2.0901000000000001E-3</v>
      </c>
      <c r="R4738" s="21">
        <v>2.7087999999999999E-3</v>
      </c>
      <c r="S4738" s="20">
        <v>11.4244</v>
      </c>
      <c r="T4738" s="19">
        <v>0.9971563</v>
      </c>
    </row>
    <row r="4739" spans="1:20" ht="14.4" x14ac:dyDescent="0.3">
      <c r="A4739" s="23" t="s">
        <v>89</v>
      </c>
      <c r="B4739" s="22" t="s">
        <v>303</v>
      </c>
      <c r="C4739" s="22" t="s">
        <v>237</v>
      </c>
      <c r="D4739" s="22">
        <v>2012</v>
      </c>
      <c r="E4739" s="22" t="s">
        <v>234</v>
      </c>
      <c r="F4739" s="22" t="s">
        <v>413</v>
      </c>
      <c r="G4739" s="21">
        <v>7.1110000000000001E-3</v>
      </c>
      <c r="H4739" s="21">
        <v>0.98245479999999996</v>
      </c>
      <c r="I4739" s="21">
        <v>0.97600900000000002</v>
      </c>
      <c r="J4739" s="21">
        <v>0.91628889999999996</v>
      </c>
      <c r="K4739" s="21">
        <v>0.81467219999999996</v>
      </c>
      <c r="L4739" s="21">
        <v>0.67210080000000005</v>
      </c>
      <c r="M4739" s="21">
        <v>0.62387959999999998</v>
      </c>
      <c r="N4739" s="21">
        <v>1.9161600000000001E-2</v>
      </c>
      <c r="O4739" s="21">
        <v>4.7704099999999999E-2</v>
      </c>
      <c r="P4739" s="21">
        <v>0.14432210000000001</v>
      </c>
      <c r="Q4739" s="21">
        <v>2.6094599999999999E-2</v>
      </c>
      <c r="R4739" s="21">
        <v>2.8456200000000001E-2</v>
      </c>
      <c r="S4739" s="20">
        <v>12.668200000000001</v>
      </c>
      <c r="T4739" s="19">
        <v>1</v>
      </c>
    </row>
    <row r="4740" spans="1:20" ht="14.4" x14ac:dyDescent="0.3">
      <c r="A4740" s="23" t="s">
        <v>90</v>
      </c>
      <c r="B4740" s="22" t="s">
        <v>302</v>
      </c>
      <c r="C4740" s="22" t="s">
        <v>235</v>
      </c>
      <c r="D4740" s="22">
        <v>2010</v>
      </c>
      <c r="E4740" s="22" t="s">
        <v>234</v>
      </c>
      <c r="F4740" s="22" t="s">
        <v>413</v>
      </c>
      <c r="G4740" s="21">
        <v>4.5028000000000004E-3</v>
      </c>
      <c r="H4740" s="21">
        <v>0.99941340000000001</v>
      </c>
      <c r="I4740" s="21">
        <v>0.99791609999999997</v>
      </c>
      <c r="J4740" s="21">
        <v>0.99578440000000001</v>
      </c>
      <c r="K4740" s="21">
        <v>0.91660920000000001</v>
      </c>
      <c r="L4740" s="21">
        <v>0.9445962</v>
      </c>
      <c r="M4740" s="21">
        <v>0.93052170000000001</v>
      </c>
      <c r="N4740" s="21">
        <v>3.8928299999999999E-2</v>
      </c>
      <c r="O4740" s="21">
        <v>1.3525E-3</v>
      </c>
      <c r="P4740" s="21">
        <v>6.6344000000000004E-3</v>
      </c>
      <c r="Q4740" s="21">
        <v>3.0173000000000001E-3</v>
      </c>
      <c r="R4740" s="21">
        <v>3.0173000000000001E-3</v>
      </c>
      <c r="S4740" s="20">
        <v>13.37884</v>
      </c>
      <c r="T4740" s="19">
        <v>0.99980599999999997</v>
      </c>
    </row>
    <row r="4741" spans="1:20" ht="14.4" x14ac:dyDescent="0.3">
      <c r="A4741" s="23" t="s">
        <v>91</v>
      </c>
      <c r="B4741" s="22" t="s">
        <v>301</v>
      </c>
      <c r="C4741" s="22" t="s">
        <v>237</v>
      </c>
      <c r="D4741" s="22">
        <v>2014</v>
      </c>
      <c r="E4741" s="22" t="s">
        <v>234</v>
      </c>
      <c r="F4741" s="22" t="s">
        <v>413</v>
      </c>
      <c r="G4741" s="21">
        <v>6.3418100000000005E-2</v>
      </c>
      <c r="H4741" s="21">
        <v>0.93374120000000005</v>
      </c>
      <c r="I4741" s="21">
        <v>0.91464699999999999</v>
      </c>
      <c r="J4741" s="21">
        <v>0.80486060000000004</v>
      </c>
      <c r="K4741" s="21">
        <v>0.74959160000000002</v>
      </c>
      <c r="L4741" s="21">
        <v>0.40556419999999999</v>
      </c>
      <c r="M4741" s="21">
        <v>0.3725677</v>
      </c>
      <c r="N4741" s="21">
        <v>3.0814899999999999E-2</v>
      </c>
      <c r="O4741" s="21">
        <v>2.9294600000000001E-2</v>
      </c>
      <c r="P4741" s="21">
        <v>0.193412</v>
      </c>
      <c r="Q4741" s="21">
        <v>4.7874800000000002E-2</v>
      </c>
      <c r="R4741" s="21">
        <v>6.1910199999999999E-2</v>
      </c>
      <c r="S4741" s="20">
        <v>9.4362860000000008</v>
      </c>
      <c r="T4741" s="19"/>
    </row>
    <row r="4742" spans="1:20" ht="14.4" x14ac:dyDescent="0.3">
      <c r="A4742" s="23" t="s">
        <v>94</v>
      </c>
      <c r="B4742" s="22" t="s">
        <v>300</v>
      </c>
      <c r="C4742" s="22" t="s">
        <v>237</v>
      </c>
      <c r="D4742" s="22">
        <v>2012</v>
      </c>
      <c r="E4742" s="22" t="s">
        <v>234</v>
      </c>
      <c r="F4742" s="22" t="s">
        <v>413</v>
      </c>
      <c r="G4742" s="21">
        <v>1.2026999999999999E-3</v>
      </c>
      <c r="H4742" s="21">
        <v>0.99810310000000002</v>
      </c>
      <c r="I4742" s="21">
        <v>0.99407520000000005</v>
      </c>
      <c r="J4742" s="21">
        <v>0.97952490000000003</v>
      </c>
      <c r="K4742" s="21">
        <v>0.92800459999999996</v>
      </c>
      <c r="L4742" s="21">
        <v>0.87183089999999996</v>
      </c>
      <c r="M4742" s="21">
        <v>0.87844129999999998</v>
      </c>
      <c r="N4742" s="21">
        <v>8.2484299999999997E-2</v>
      </c>
      <c r="O4742" s="21">
        <v>1.09541E-2</v>
      </c>
      <c r="P4742" s="21">
        <v>8.0071699999999996E-2</v>
      </c>
      <c r="Q4742" s="21">
        <v>3.7125000000000001E-3</v>
      </c>
      <c r="R4742" s="21">
        <v>5.5561999999999999E-3</v>
      </c>
      <c r="S4742" s="20">
        <v>12.495710000000001</v>
      </c>
      <c r="T4742" s="19"/>
    </row>
    <row r="4743" spans="1:20" ht="14.4" x14ac:dyDescent="0.3">
      <c r="A4743" s="23" t="s">
        <v>94</v>
      </c>
      <c r="B4743" s="22" t="s">
        <v>300</v>
      </c>
      <c r="C4743" s="22" t="s">
        <v>235</v>
      </c>
      <c r="D4743" s="22">
        <v>2014</v>
      </c>
      <c r="E4743" s="22" t="s">
        <v>234</v>
      </c>
      <c r="F4743" s="22" t="s">
        <v>413</v>
      </c>
      <c r="G4743" s="21">
        <v>4.8180000000000002E-3</v>
      </c>
      <c r="H4743" s="21">
        <v>0.99433519999999997</v>
      </c>
      <c r="I4743" s="21">
        <v>0.99047439999999998</v>
      </c>
      <c r="J4743" s="21">
        <v>0.9601461</v>
      </c>
      <c r="K4743" s="21">
        <v>0.9215487</v>
      </c>
      <c r="L4743" s="21">
        <v>0.82697149999999997</v>
      </c>
      <c r="M4743" s="21">
        <v>0.84779879999999996</v>
      </c>
      <c r="N4743" s="21">
        <v>6.5945999999999999E-3</v>
      </c>
      <c r="O4743" s="21">
        <v>1.8043500000000001E-2</v>
      </c>
      <c r="P4743" s="21">
        <v>0.223694</v>
      </c>
      <c r="Q4743" s="21">
        <v>1.00879E-2</v>
      </c>
      <c r="R4743" s="21">
        <v>1.00879E-2</v>
      </c>
      <c r="S4743" s="20">
        <v>12.259510000000001</v>
      </c>
      <c r="T4743" s="19">
        <v>0.99789799999999995</v>
      </c>
    </row>
    <row r="4744" spans="1:20" ht="14.4" x14ac:dyDescent="0.3">
      <c r="A4744" s="23" t="s">
        <v>95</v>
      </c>
      <c r="B4744" s="22" t="s">
        <v>299</v>
      </c>
      <c r="C4744" s="22" t="s">
        <v>235</v>
      </c>
      <c r="D4744" s="22">
        <v>2011</v>
      </c>
      <c r="E4744" s="22" t="s">
        <v>234</v>
      </c>
      <c r="F4744" s="22" t="s">
        <v>413</v>
      </c>
      <c r="G4744" s="21">
        <v>0.1836911</v>
      </c>
      <c r="H4744" s="21">
        <v>0.70995129999999995</v>
      </c>
      <c r="I4744" s="21">
        <v>0.67770699999999995</v>
      </c>
      <c r="J4744" s="21">
        <v>0.31533369999999999</v>
      </c>
      <c r="K4744" s="21">
        <v>0.29366809999999999</v>
      </c>
      <c r="L4744" s="21">
        <v>0.25471179999999999</v>
      </c>
      <c r="M4744" s="21">
        <v>0.2147857</v>
      </c>
      <c r="N4744" s="21">
        <v>0.14851639999999999</v>
      </c>
      <c r="O4744" s="21">
        <v>0.21305730000000001</v>
      </c>
      <c r="P4744" s="21">
        <v>0.50430019999999998</v>
      </c>
      <c r="Q4744" s="21">
        <v>0.1988451</v>
      </c>
      <c r="R4744" s="21">
        <v>0.3078552</v>
      </c>
      <c r="S4744" s="20">
        <v>7.0518530000000004</v>
      </c>
      <c r="T4744" s="19">
        <v>0.73350380000000004</v>
      </c>
    </row>
    <row r="4745" spans="1:20" ht="14.4" x14ac:dyDescent="0.3">
      <c r="A4745" s="23" t="s">
        <v>96</v>
      </c>
      <c r="B4745" s="22" t="s">
        <v>298</v>
      </c>
      <c r="C4745" s="22" t="s">
        <v>244</v>
      </c>
      <c r="D4745" s="22">
        <v>2013</v>
      </c>
      <c r="E4745" s="22" t="s">
        <v>234</v>
      </c>
      <c r="F4745" s="22" t="s">
        <v>413</v>
      </c>
      <c r="G4745" s="21"/>
      <c r="H4745" s="21"/>
      <c r="I4745" s="21"/>
      <c r="J4745" s="21">
        <v>0.97936040000000002</v>
      </c>
      <c r="K4745" s="21">
        <v>0.97587360000000001</v>
      </c>
      <c r="L4745" s="21">
        <v>0.89311390000000002</v>
      </c>
      <c r="M4745" s="21">
        <v>0.86515249999999999</v>
      </c>
      <c r="N4745" s="21"/>
      <c r="O4745" s="21"/>
      <c r="P4745" s="21"/>
      <c r="Q4745" s="21"/>
      <c r="R4745" s="21"/>
      <c r="S4745" s="20"/>
      <c r="T4745" s="19"/>
    </row>
    <row r="4746" spans="1:20" ht="14.4" x14ac:dyDescent="0.3">
      <c r="A4746" s="23" t="s">
        <v>99</v>
      </c>
      <c r="B4746" s="22" t="s">
        <v>297</v>
      </c>
      <c r="C4746" s="22" t="s">
        <v>237</v>
      </c>
      <c r="D4746" s="22">
        <v>2013</v>
      </c>
      <c r="E4746" s="22" t="s">
        <v>234</v>
      </c>
      <c r="F4746" s="22" t="s">
        <v>413</v>
      </c>
      <c r="G4746" s="21">
        <v>0.52317119999999995</v>
      </c>
      <c r="H4746" s="21">
        <v>0.47858529999999999</v>
      </c>
      <c r="I4746" s="21">
        <v>0.47932140000000001</v>
      </c>
      <c r="J4746" s="21">
        <v>0.29974400000000001</v>
      </c>
      <c r="K4746" s="21">
        <v>0.24936729999999999</v>
      </c>
      <c r="L4746" s="21">
        <v>0.1520956</v>
      </c>
      <c r="M4746" s="21">
        <v>0.16039700000000001</v>
      </c>
      <c r="N4746" s="21">
        <v>0.17008799999999999</v>
      </c>
      <c r="O4746" s="21">
        <v>0.1463904</v>
      </c>
      <c r="P4746" s="21">
        <v>0.3405977</v>
      </c>
      <c r="Q4746" s="21">
        <v>0.29940620000000001</v>
      </c>
      <c r="R4746" s="21">
        <v>0.37217090000000003</v>
      </c>
      <c r="S4746" s="20">
        <v>5.6329529999999997</v>
      </c>
      <c r="T4746" s="19">
        <v>0.63200129999999999</v>
      </c>
    </row>
    <row r="4747" spans="1:20" ht="14.4" x14ac:dyDescent="0.3">
      <c r="A4747" s="23" t="s">
        <v>102</v>
      </c>
      <c r="B4747" s="22" t="s">
        <v>296</v>
      </c>
      <c r="C4747" s="22" t="s">
        <v>244</v>
      </c>
      <c r="D4747" s="22">
        <v>2013</v>
      </c>
      <c r="E4747" s="22" t="s">
        <v>234</v>
      </c>
      <c r="F4747" s="22" t="s">
        <v>413</v>
      </c>
      <c r="G4747" s="21"/>
      <c r="H4747" s="21"/>
      <c r="I4747" s="21"/>
      <c r="J4747" s="21">
        <v>0.975935</v>
      </c>
      <c r="K4747" s="21">
        <v>0.8957927</v>
      </c>
      <c r="L4747" s="21">
        <v>0.95532660000000003</v>
      </c>
      <c r="M4747" s="21">
        <v>0.91585490000000003</v>
      </c>
      <c r="N4747" s="21"/>
      <c r="O4747" s="21"/>
      <c r="P4747" s="21"/>
      <c r="Q4747" s="21"/>
      <c r="R4747" s="21"/>
      <c r="S4747" s="20"/>
      <c r="T4747" s="19"/>
    </row>
    <row r="4748" spans="1:20" ht="14.4" x14ac:dyDescent="0.3">
      <c r="A4748" s="23" t="s">
        <v>103</v>
      </c>
      <c r="B4748" s="22" t="s">
        <v>295</v>
      </c>
      <c r="C4748" s="22" t="s">
        <v>244</v>
      </c>
      <c r="D4748" s="22">
        <v>2013</v>
      </c>
      <c r="E4748" s="22" t="s">
        <v>234</v>
      </c>
      <c r="F4748" s="22" t="s">
        <v>413</v>
      </c>
      <c r="G4748" s="21"/>
      <c r="H4748" s="21"/>
      <c r="I4748" s="21"/>
      <c r="J4748" s="21">
        <v>0.90714450000000002</v>
      </c>
      <c r="K4748" s="21">
        <v>0.88348470000000001</v>
      </c>
      <c r="L4748" s="21">
        <v>0.63251690000000005</v>
      </c>
      <c r="M4748" s="21">
        <v>0.71626469999999998</v>
      </c>
      <c r="N4748" s="21"/>
      <c r="O4748" s="21"/>
      <c r="P4748" s="21"/>
      <c r="Q4748" s="21"/>
      <c r="R4748" s="21"/>
      <c r="S4748" s="20"/>
      <c r="T4748" s="19"/>
    </row>
    <row r="4749" spans="1:20" ht="14.4" x14ac:dyDescent="0.3">
      <c r="A4749" s="23" t="s">
        <v>105</v>
      </c>
      <c r="B4749" s="22" t="s">
        <v>294</v>
      </c>
      <c r="C4749" s="22" t="s">
        <v>237</v>
      </c>
      <c r="D4749" s="22">
        <v>2010</v>
      </c>
      <c r="E4749" s="22" t="s">
        <v>234</v>
      </c>
      <c r="F4749" s="22" t="s">
        <v>413</v>
      </c>
      <c r="G4749" s="21">
        <v>6.1186299999999999E-2</v>
      </c>
      <c r="H4749" s="21">
        <v>0.59958040000000001</v>
      </c>
      <c r="I4749" s="21">
        <v>0.64015820000000001</v>
      </c>
      <c r="J4749" s="21">
        <v>0.28224850000000001</v>
      </c>
      <c r="K4749" s="21">
        <v>0.23171249999999999</v>
      </c>
      <c r="L4749" s="21">
        <v>0.15405189999999999</v>
      </c>
      <c r="M4749" s="21">
        <v>0.14581089999999999</v>
      </c>
      <c r="N4749" s="21">
        <v>7.9138299999999995E-2</v>
      </c>
      <c r="O4749" s="21">
        <v>0.15747459999999999</v>
      </c>
      <c r="P4749" s="21">
        <v>0.47933809999999999</v>
      </c>
      <c r="Q4749" s="21">
        <v>0.1094215</v>
      </c>
      <c r="R4749" s="21">
        <v>0.2074722</v>
      </c>
      <c r="S4749" s="20">
        <v>6.7254430000000003</v>
      </c>
      <c r="T4749" s="19"/>
    </row>
    <row r="4750" spans="1:20" ht="14.4" x14ac:dyDescent="0.3">
      <c r="A4750" s="23" t="s">
        <v>105</v>
      </c>
      <c r="B4750" s="22" t="s">
        <v>294</v>
      </c>
      <c r="C4750" s="22" t="s">
        <v>235</v>
      </c>
      <c r="D4750" s="22">
        <v>2013</v>
      </c>
      <c r="E4750" s="22" t="s">
        <v>234</v>
      </c>
      <c r="F4750" s="22" t="s">
        <v>413</v>
      </c>
      <c r="G4750" s="21">
        <v>1.7643699999999998E-2</v>
      </c>
      <c r="H4750" s="21">
        <v>0.4472738</v>
      </c>
      <c r="I4750" s="21">
        <v>0.62011859999999996</v>
      </c>
      <c r="J4750" s="21">
        <v>0.203068</v>
      </c>
      <c r="K4750" s="21">
        <v>0.16933819999999999</v>
      </c>
      <c r="L4750" s="21">
        <v>7.6774499999999996E-2</v>
      </c>
      <c r="M4750" s="21">
        <v>9.5599199999999995E-2</v>
      </c>
      <c r="N4750" s="21">
        <v>5.8732399999999997E-2</v>
      </c>
      <c r="O4750" s="21">
        <v>7.8455499999999997E-2</v>
      </c>
      <c r="P4750" s="21">
        <v>0.32058809999999999</v>
      </c>
      <c r="Q4750" s="21">
        <v>7.54354E-2</v>
      </c>
      <c r="R4750" s="21">
        <v>0.1922991</v>
      </c>
      <c r="S4750" s="20">
        <v>6.5916920000000001</v>
      </c>
      <c r="T4750" s="19">
        <v>0.75753910000000002</v>
      </c>
    </row>
    <row r="4751" spans="1:20" ht="14.4" x14ac:dyDescent="0.3">
      <c r="A4751" s="23" t="s">
        <v>108</v>
      </c>
      <c r="B4751" s="22" t="s">
        <v>293</v>
      </c>
      <c r="C4751" s="22" t="s">
        <v>237</v>
      </c>
      <c r="D4751" s="22">
        <v>2012</v>
      </c>
      <c r="E4751" s="22" t="s">
        <v>234</v>
      </c>
      <c r="F4751" s="22" t="s">
        <v>413</v>
      </c>
      <c r="G4751" s="21">
        <v>0.44312000000000001</v>
      </c>
      <c r="H4751" s="21">
        <v>0.3742394</v>
      </c>
      <c r="I4751" s="21">
        <v>0.29050130000000002</v>
      </c>
      <c r="J4751" s="21">
        <v>0.1241628</v>
      </c>
      <c r="K4751" s="21">
        <v>0.1233639</v>
      </c>
      <c r="L4751" s="21">
        <v>9.0447600000000003E-2</v>
      </c>
      <c r="M4751" s="21">
        <v>5.94516E-2</v>
      </c>
      <c r="N4751" s="21">
        <v>0.48507610000000001</v>
      </c>
      <c r="O4751" s="21">
        <v>0.57015479999999996</v>
      </c>
      <c r="P4751" s="21">
        <v>0.72229180000000004</v>
      </c>
      <c r="Q4751" s="21">
        <v>0.68924850000000004</v>
      </c>
      <c r="R4751" s="21">
        <v>0.71418939999999997</v>
      </c>
      <c r="S4751" s="20">
        <v>2.4678399999999998</v>
      </c>
      <c r="T4751" s="19"/>
    </row>
    <row r="4752" spans="1:20" ht="14.4" x14ac:dyDescent="0.3">
      <c r="A4752" s="23" t="s">
        <v>109</v>
      </c>
      <c r="B4752" s="22" t="s">
        <v>292</v>
      </c>
      <c r="C4752" s="22" t="s">
        <v>244</v>
      </c>
      <c r="D4752" s="22">
        <v>2013</v>
      </c>
      <c r="E4752" s="22" t="s">
        <v>234</v>
      </c>
      <c r="F4752" s="22" t="s">
        <v>413</v>
      </c>
      <c r="G4752" s="21"/>
      <c r="H4752" s="21"/>
      <c r="I4752" s="21"/>
      <c r="J4752" s="21">
        <v>1</v>
      </c>
      <c r="K4752" s="21">
        <v>1</v>
      </c>
      <c r="L4752" s="21">
        <v>0.82443909999999998</v>
      </c>
      <c r="M4752" s="21">
        <v>0.73215459999999999</v>
      </c>
      <c r="N4752" s="21"/>
      <c r="O4752" s="21"/>
      <c r="P4752" s="21"/>
      <c r="Q4752" s="21"/>
      <c r="R4752" s="21"/>
      <c r="S4752" s="20"/>
      <c r="T4752" s="19"/>
    </row>
    <row r="4753" spans="1:20" ht="14.4" x14ac:dyDescent="0.3">
      <c r="A4753" s="23" t="s">
        <v>111</v>
      </c>
      <c r="B4753" s="22" t="s">
        <v>291</v>
      </c>
      <c r="C4753" s="22" t="s">
        <v>235</v>
      </c>
      <c r="D4753" s="22">
        <v>2011</v>
      </c>
      <c r="E4753" s="22" t="s">
        <v>234</v>
      </c>
      <c r="F4753" s="22" t="s">
        <v>413</v>
      </c>
      <c r="G4753" s="21">
        <v>0.1085337</v>
      </c>
      <c r="H4753" s="21">
        <v>0.44830629999999999</v>
      </c>
      <c r="I4753" s="21">
        <v>0.42253099999999999</v>
      </c>
      <c r="J4753" s="21">
        <v>0.23536080000000001</v>
      </c>
      <c r="K4753" s="21">
        <v>0.17244609999999999</v>
      </c>
      <c r="L4753" s="21">
        <v>0.1226672</v>
      </c>
      <c r="M4753" s="21">
        <v>0.1112195</v>
      </c>
      <c r="N4753" s="21">
        <v>0.1721066</v>
      </c>
      <c r="O4753" s="21">
        <v>0.27999960000000002</v>
      </c>
      <c r="P4753" s="21">
        <v>0.52264770000000005</v>
      </c>
      <c r="Q4753" s="21">
        <v>0.23304559999999999</v>
      </c>
      <c r="R4753" s="21">
        <v>0.35084979999999999</v>
      </c>
      <c r="S4753" s="20">
        <v>5.4900969999999996</v>
      </c>
      <c r="T4753" s="19">
        <v>0.57586029999999999</v>
      </c>
    </row>
    <row r="4754" spans="1:20" ht="14.4" x14ac:dyDescent="0.3">
      <c r="A4754" s="23" t="s">
        <v>113</v>
      </c>
      <c r="B4754" s="22" t="s">
        <v>290</v>
      </c>
      <c r="C4754" s="22" t="s">
        <v>289</v>
      </c>
      <c r="D4754" s="22">
        <v>2012</v>
      </c>
      <c r="E4754" s="22" t="s">
        <v>234</v>
      </c>
      <c r="F4754" s="22" t="s">
        <v>413</v>
      </c>
      <c r="G4754" s="21">
        <v>3.2818000000000001E-3</v>
      </c>
      <c r="H4754" s="21">
        <v>0.9744372</v>
      </c>
      <c r="I4754" s="21">
        <v>0.96136029999999995</v>
      </c>
      <c r="J4754" s="21">
        <v>0.8499198</v>
      </c>
      <c r="K4754" s="21">
        <v>0.81811469999999997</v>
      </c>
      <c r="L4754" s="21">
        <v>0.54295389999999999</v>
      </c>
      <c r="M4754" s="21">
        <v>0.50785650000000004</v>
      </c>
      <c r="N4754" s="21">
        <v>5.8409000000000004E-3</v>
      </c>
      <c r="O4754" s="21">
        <v>6.9351399999999994E-2</v>
      </c>
      <c r="P4754" s="21">
        <v>0.26653660000000001</v>
      </c>
      <c r="Q4754" s="21">
        <v>4.9318000000000001E-3</v>
      </c>
      <c r="R4754" s="21">
        <v>1.8457899999999999E-2</v>
      </c>
      <c r="S4754" s="20">
        <v>10.91732</v>
      </c>
      <c r="T4754" s="19"/>
    </row>
    <row r="4755" spans="1:20" ht="14.4" x14ac:dyDescent="0.3">
      <c r="A4755" s="23" t="s">
        <v>116</v>
      </c>
      <c r="B4755" s="22" t="s">
        <v>288</v>
      </c>
      <c r="C4755" s="22" t="s">
        <v>235</v>
      </c>
      <c r="D4755" s="22">
        <v>2010</v>
      </c>
      <c r="E4755" s="22" t="s">
        <v>234</v>
      </c>
      <c r="F4755" s="22" t="s">
        <v>413</v>
      </c>
      <c r="G4755" s="21">
        <v>5.5782000000000002E-3</v>
      </c>
      <c r="H4755" s="21">
        <v>0.98465760000000002</v>
      </c>
      <c r="I4755" s="21">
        <v>0.95413890000000001</v>
      </c>
      <c r="J4755" s="21">
        <v>0.88851329999999995</v>
      </c>
      <c r="K4755" s="21">
        <v>0.8188185</v>
      </c>
      <c r="L4755" s="21">
        <v>0.75086810000000004</v>
      </c>
      <c r="M4755" s="21">
        <v>0.5790189</v>
      </c>
      <c r="N4755" s="21">
        <v>1.4753499999999999E-2</v>
      </c>
      <c r="O4755" s="21">
        <v>7.0597999999999998E-3</v>
      </c>
      <c r="P4755" s="21">
        <v>5.0857300000000001E-2</v>
      </c>
      <c r="Q4755" s="21">
        <v>2.6027000000000002E-2</v>
      </c>
      <c r="R4755" s="21">
        <v>4.0217000000000003E-2</v>
      </c>
      <c r="S4755" s="20">
        <v>11.89303</v>
      </c>
      <c r="T4755" s="19">
        <v>0.99442090000000005</v>
      </c>
    </row>
    <row r="4756" spans="1:20" ht="14.4" x14ac:dyDescent="0.3">
      <c r="A4756" s="23" t="s">
        <v>117</v>
      </c>
      <c r="B4756" s="22" t="s">
        <v>287</v>
      </c>
      <c r="C4756" s="22" t="s">
        <v>235</v>
      </c>
      <c r="D4756" s="22">
        <v>2013</v>
      </c>
      <c r="E4756" s="22" t="s">
        <v>234</v>
      </c>
      <c r="F4756" s="22" t="s">
        <v>413</v>
      </c>
      <c r="G4756" s="21">
        <v>1.2623999999999999E-3</v>
      </c>
      <c r="H4756" s="21">
        <v>0.99234270000000002</v>
      </c>
      <c r="I4756" s="21">
        <v>0.98860999999999999</v>
      </c>
      <c r="J4756" s="21">
        <v>0.93174959999999996</v>
      </c>
      <c r="K4756" s="21">
        <v>0.83830280000000001</v>
      </c>
      <c r="L4756" s="21">
        <v>0.86551389999999995</v>
      </c>
      <c r="M4756" s="21">
        <v>0.81915020000000005</v>
      </c>
      <c r="N4756" s="21">
        <v>2.6435999999999999E-3</v>
      </c>
      <c r="O4756" s="21">
        <v>3.1400499999999998E-2</v>
      </c>
      <c r="P4756" s="21">
        <v>7.7089199999999997E-2</v>
      </c>
      <c r="Q4756" s="21">
        <v>4.1304000000000002E-3</v>
      </c>
      <c r="R4756" s="21">
        <v>4.1304000000000002E-3</v>
      </c>
      <c r="S4756" s="20">
        <v>13.156129999999999</v>
      </c>
      <c r="T4756" s="19">
        <v>0.99763520000000006</v>
      </c>
    </row>
    <row r="4757" spans="1:20" ht="14.4" x14ac:dyDescent="0.3">
      <c r="A4757" s="23" t="s">
        <v>119</v>
      </c>
      <c r="B4757" s="22" t="s">
        <v>286</v>
      </c>
      <c r="C4757" s="22" t="s">
        <v>237</v>
      </c>
      <c r="D4757" s="22">
        <v>2011</v>
      </c>
      <c r="E4757" s="22" t="s">
        <v>234</v>
      </c>
      <c r="F4757" s="22" t="s">
        <v>413</v>
      </c>
      <c r="G4757" s="21">
        <v>0.22021370000000001</v>
      </c>
      <c r="H4757" s="21">
        <v>0.27267039999999998</v>
      </c>
      <c r="I4757" s="21">
        <v>0.2653894</v>
      </c>
      <c r="J4757" s="21">
        <v>7.0441199999999995E-2</v>
      </c>
      <c r="K4757" s="21">
        <v>5.54867E-2</v>
      </c>
      <c r="L4757" s="21">
        <v>2.2786299999999999E-2</v>
      </c>
      <c r="M4757" s="21">
        <v>2.5275800000000001E-2</v>
      </c>
      <c r="N4757" s="21">
        <v>0.23529649999999999</v>
      </c>
      <c r="O4757" s="21">
        <v>0.3913334</v>
      </c>
      <c r="P4757" s="21">
        <v>0.70425919999999997</v>
      </c>
      <c r="Q4757" s="21">
        <v>0.31263649999999998</v>
      </c>
      <c r="R4757" s="21">
        <v>0.4695551</v>
      </c>
      <c r="S4757" s="20">
        <v>4.0171970000000004</v>
      </c>
      <c r="T4757" s="19"/>
    </row>
    <row r="4758" spans="1:20" ht="14.4" x14ac:dyDescent="0.3">
      <c r="A4758" s="23" t="s">
        <v>121</v>
      </c>
      <c r="B4758" s="22" t="s">
        <v>285</v>
      </c>
      <c r="C4758" s="22" t="s">
        <v>237</v>
      </c>
      <c r="D4758" s="22">
        <v>2013</v>
      </c>
      <c r="E4758" s="22" t="s">
        <v>234</v>
      </c>
      <c r="F4758" s="22" t="s">
        <v>413</v>
      </c>
      <c r="G4758" s="21">
        <v>3.3344100000000002E-2</v>
      </c>
      <c r="H4758" s="21">
        <v>0.87631110000000001</v>
      </c>
      <c r="I4758" s="21">
        <v>0.87583180000000005</v>
      </c>
      <c r="J4758" s="21">
        <v>0.61668630000000002</v>
      </c>
      <c r="K4758" s="21">
        <v>0.51176480000000002</v>
      </c>
      <c r="L4758" s="21">
        <v>0.36298069999999999</v>
      </c>
      <c r="M4758" s="21">
        <v>0.33342329999999998</v>
      </c>
      <c r="N4758" s="21">
        <v>3.9021800000000002E-2</v>
      </c>
      <c r="O4758" s="21">
        <v>0.13725599999999999</v>
      </c>
      <c r="P4758" s="21">
        <v>0.41863600000000001</v>
      </c>
      <c r="Q4758" s="21">
        <v>3.5909499999999997E-2</v>
      </c>
      <c r="R4758" s="21">
        <v>5.1459299999999999E-2</v>
      </c>
      <c r="S4758" s="20">
        <v>9.9084719999999997</v>
      </c>
      <c r="T4758" s="19">
        <v>0.96095019999999998</v>
      </c>
    </row>
    <row r="4759" spans="1:20" ht="14.4" x14ac:dyDescent="0.3">
      <c r="A4759" s="23" t="s">
        <v>123</v>
      </c>
      <c r="B4759" s="22" t="s">
        <v>284</v>
      </c>
      <c r="C4759" s="22" t="s">
        <v>237</v>
      </c>
      <c r="D4759" s="22">
        <v>2011</v>
      </c>
      <c r="E4759" s="22" t="s">
        <v>234</v>
      </c>
      <c r="F4759" s="22" t="s">
        <v>413</v>
      </c>
      <c r="G4759" s="21">
        <v>0.1408336</v>
      </c>
      <c r="H4759" s="21">
        <v>0.73134909999999997</v>
      </c>
      <c r="I4759" s="21">
        <v>0.71933939999999996</v>
      </c>
      <c r="J4759" s="21">
        <v>0.56077460000000001</v>
      </c>
      <c r="K4759" s="21">
        <v>0.51497669999999995</v>
      </c>
      <c r="L4759" s="21">
        <v>0.36688510000000002</v>
      </c>
      <c r="M4759" s="21">
        <v>0.28135880000000002</v>
      </c>
      <c r="N4759" s="21">
        <v>8.7559200000000004E-2</v>
      </c>
      <c r="O4759" s="21">
        <v>0.1000376</v>
      </c>
      <c r="P4759" s="21">
        <v>0.15466289999999999</v>
      </c>
      <c r="Q4759" s="21">
        <v>0.24714169999999999</v>
      </c>
      <c r="R4759" s="21">
        <v>0.30796010000000001</v>
      </c>
      <c r="S4759" s="20">
        <v>6.0536050000000001</v>
      </c>
      <c r="T4759" s="19">
        <v>0.84389309999999995</v>
      </c>
    </row>
    <row r="4760" spans="1:20" ht="14.4" x14ac:dyDescent="0.3">
      <c r="A4760" s="23" t="s">
        <v>123</v>
      </c>
      <c r="B4760" s="22" t="s">
        <v>284</v>
      </c>
      <c r="C4760" s="22" t="s">
        <v>235</v>
      </c>
      <c r="D4760" s="22">
        <v>2014</v>
      </c>
      <c r="E4760" s="22" t="s">
        <v>234</v>
      </c>
      <c r="F4760" s="22" t="s">
        <v>413</v>
      </c>
      <c r="G4760" s="21">
        <v>0.1209191</v>
      </c>
      <c r="H4760" s="21">
        <v>0.78797499999999998</v>
      </c>
      <c r="I4760" s="21">
        <v>0.77590510000000001</v>
      </c>
      <c r="J4760" s="21">
        <v>0.6384898</v>
      </c>
      <c r="K4760" s="21">
        <v>0.59495120000000001</v>
      </c>
      <c r="L4760" s="21">
        <v>0.45628419999999997</v>
      </c>
      <c r="M4760" s="21">
        <v>0.36602560000000001</v>
      </c>
      <c r="N4760" s="21">
        <v>6.2366900000000003E-2</v>
      </c>
      <c r="O4760" s="21">
        <v>6.5578700000000004E-2</v>
      </c>
      <c r="P4760" s="21">
        <v>0.14492869999999999</v>
      </c>
      <c r="Q4760" s="21">
        <v>0.22055140000000001</v>
      </c>
      <c r="R4760" s="21">
        <v>0.26018049999999998</v>
      </c>
      <c r="S4760" s="20">
        <v>7.1964779999999999</v>
      </c>
      <c r="T4760" s="19">
        <v>0.87334120000000004</v>
      </c>
    </row>
    <row r="4761" spans="1:20" ht="14.4" x14ac:dyDescent="0.3">
      <c r="A4761" s="23" t="s">
        <v>124</v>
      </c>
      <c r="B4761" s="22" t="s">
        <v>283</v>
      </c>
      <c r="C4761" s="22" t="s">
        <v>244</v>
      </c>
      <c r="D4761" s="22">
        <v>2013</v>
      </c>
      <c r="E4761" s="22" t="s">
        <v>234</v>
      </c>
      <c r="F4761" s="22" t="s">
        <v>413</v>
      </c>
      <c r="G4761" s="21"/>
      <c r="H4761" s="21"/>
      <c r="I4761" s="21"/>
      <c r="J4761" s="21">
        <v>0.85578759999999998</v>
      </c>
      <c r="K4761" s="21">
        <v>0.93599429999999995</v>
      </c>
      <c r="L4761" s="21">
        <v>0.81155120000000003</v>
      </c>
      <c r="M4761" s="21">
        <v>0.86806879999999997</v>
      </c>
      <c r="N4761" s="21"/>
      <c r="O4761" s="21"/>
      <c r="P4761" s="21"/>
      <c r="Q4761" s="21"/>
      <c r="R4761" s="21"/>
      <c r="S4761" s="20"/>
      <c r="T4761" s="19"/>
    </row>
    <row r="4762" spans="1:20" ht="14.4" x14ac:dyDescent="0.3">
      <c r="A4762" s="23" t="s">
        <v>127</v>
      </c>
      <c r="B4762" s="22" t="s">
        <v>282</v>
      </c>
      <c r="C4762" s="22" t="s">
        <v>237</v>
      </c>
      <c r="D4762" s="22">
        <v>2012</v>
      </c>
      <c r="E4762" s="22" t="s">
        <v>234</v>
      </c>
      <c r="F4762" s="22" t="s">
        <v>413</v>
      </c>
      <c r="G4762" s="21">
        <v>0.51693929999999999</v>
      </c>
      <c r="H4762" s="21">
        <v>0.22285340000000001</v>
      </c>
      <c r="I4762" s="21">
        <v>0.1476237</v>
      </c>
      <c r="J4762" s="21">
        <v>4.1199199999999998E-2</v>
      </c>
      <c r="K4762" s="21">
        <v>3.5014999999999998E-2</v>
      </c>
      <c r="L4762" s="21">
        <v>9.1795000000000002E-3</v>
      </c>
      <c r="M4762" s="21">
        <v>1.1363399999999999E-2</v>
      </c>
      <c r="N4762" s="21">
        <v>0.54018299999999997</v>
      </c>
      <c r="O4762" s="21">
        <v>0.7617467</v>
      </c>
      <c r="P4762" s="21">
        <v>0.92585660000000003</v>
      </c>
      <c r="Q4762" s="21">
        <v>0.80482229999999999</v>
      </c>
      <c r="R4762" s="21">
        <v>0.83467159999999996</v>
      </c>
      <c r="S4762" s="20">
        <v>1.3168230000000001</v>
      </c>
      <c r="T4762" s="19">
        <v>0.179255</v>
      </c>
    </row>
    <row r="4763" spans="1:20" ht="14.4" x14ac:dyDescent="0.3">
      <c r="A4763" s="23" t="s">
        <v>128</v>
      </c>
      <c r="B4763" s="22" t="s">
        <v>281</v>
      </c>
      <c r="C4763" s="22" t="s">
        <v>235</v>
      </c>
      <c r="D4763" s="22">
        <v>2011</v>
      </c>
      <c r="E4763" s="22" t="s">
        <v>234</v>
      </c>
      <c r="F4763" s="22" t="s">
        <v>413</v>
      </c>
      <c r="G4763" s="21">
        <v>0.23573050000000001</v>
      </c>
      <c r="H4763" s="21">
        <v>0.79366009999999998</v>
      </c>
      <c r="I4763" s="21">
        <v>0.71798550000000005</v>
      </c>
      <c r="J4763" s="21">
        <v>0.53072649999999999</v>
      </c>
      <c r="K4763" s="21">
        <v>0.55596590000000001</v>
      </c>
      <c r="L4763" s="21">
        <v>0.43822810000000001</v>
      </c>
      <c r="M4763" s="21">
        <v>0.42987799999999998</v>
      </c>
      <c r="N4763" s="21">
        <v>0.23462259999999999</v>
      </c>
      <c r="O4763" s="21">
        <v>0.22015009999999999</v>
      </c>
      <c r="P4763" s="21">
        <v>0.39705430000000003</v>
      </c>
      <c r="Q4763" s="21">
        <v>0.2897226</v>
      </c>
      <c r="R4763" s="21">
        <v>0.29963509999999999</v>
      </c>
      <c r="S4763" s="20">
        <v>7.7143139999999999</v>
      </c>
      <c r="T4763" s="19">
        <v>0.79884770000000005</v>
      </c>
    </row>
    <row r="4764" spans="1:20" ht="14.4" x14ac:dyDescent="0.3">
      <c r="A4764" s="23" t="s">
        <v>128</v>
      </c>
      <c r="B4764" s="22" t="s">
        <v>281</v>
      </c>
      <c r="C4764" s="22" t="s">
        <v>237</v>
      </c>
      <c r="D4764" s="22">
        <v>2013</v>
      </c>
      <c r="E4764" s="22" t="s">
        <v>234</v>
      </c>
      <c r="F4764" s="22" t="s">
        <v>413</v>
      </c>
      <c r="G4764" s="21">
        <v>0.30642720000000001</v>
      </c>
      <c r="H4764" s="21">
        <v>0.66488919999999996</v>
      </c>
      <c r="I4764" s="21">
        <v>0.61455669999999996</v>
      </c>
      <c r="J4764" s="21">
        <v>0.45086120000000002</v>
      </c>
      <c r="K4764" s="21">
        <v>0.4526636</v>
      </c>
      <c r="L4764" s="21">
        <v>0.35001650000000001</v>
      </c>
      <c r="M4764" s="21">
        <v>0.3608789</v>
      </c>
      <c r="N4764" s="21">
        <v>0.30973420000000002</v>
      </c>
      <c r="O4764" s="21">
        <v>0.30262260000000002</v>
      </c>
      <c r="P4764" s="21">
        <v>0.53068660000000001</v>
      </c>
      <c r="Q4764" s="21">
        <v>0.35430719999999999</v>
      </c>
      <c r="R4764" s="21">
        <v>0.36984309999999998</v>
      </c>
      <c r="S4764" s="20">
        <v>6.6735239999999996</v>
      </c>
      <c r="T4764" s="19">
        <v>0.70846089999999995</v>
      </c>
    </row>
    <row r="4765" spans="1:20" ht="14.4" x14ac:dyDescent="0.3">
      <c r="A4765" s="23" t="s">
        <v>129</v>
      </c>
      <c r="B4765" s="22" t="s">
        <v>280</v>
      </c>
      <c r="C4765" s="22" t="s">
        <v>244</v>
      </c>
      <c r="D4765" s="22">
        <v>2013</v>
      </c>
      <c r="E4765" s="22" t="s">
        <v>234</v>
      </c>
      <c r="F4765" s="22" t="s">
        <v>413</v>
      </c>
      <c r="G4765" s="21"/>
      <c r="H4765" s="21"/>
      <c r="I4765" s="21"/>
      <c r="J4765" s="21">
        <v>1</v>
      </c>
      <c r="K4765" s="21">
        <v>0.99547719999999995</v>
      </c>
      <c r="L4765" s="21">
        <v>0.68456950000000005</v>
      </c>
      <c r="M4765" s="21">
        <v>0.75889249999999997</v>
      </c>
      <c r="N4765" s="21"/>
      <c r="O4765" s="21"/>
      <c r="P4765" s="21"/>
      <c r="Q4765" s="21"/>
      <c r="R4765" s="21"/>
      <c r="S4765" s="20"/>
      <c r="T4765" s="19"/>
    </row>
    <row r="4766" spans="1:20" ht="14.4" x14ac:dyDescent="0.3">
      <c r="A4766" s="23" t="s">
        <v>131</v>
      </c>
      <c r="B4766" s="22" t="s">
        <v>279</v>
      </c>
      <c r="C4766" s="22" t="s">
        <v>237</v>
      </c>
      <c r="D4766" s="22">
        <v>2012</v>
      </c>
      <c r="E4766" s="22" t="s">
        <v>234</v>
      </c>
      <c r="F4766" s="22" t="s">
        <v>413</v>
      </c>
      <c r="G4766" s="21">
        <v>0.36466900000000002</v>
      </c>
      <c r="H4766" s="21">
        <v>0.5842157</v>
      </c>
      <c r="I4766" s="21">
        <v>0.57971410000000001</v>
      </c>
      <c r="J4766" s="21">
        <v>0.41252539999999999</v>
      </c>
      <c r="K4766" s="21">
        <v>0.41490690000000002</v>
      </c>
      <c r="L4766" s="21">
        <v>0.1799559</v>
      </c>
      <c r="M4766" s="21">
        <v>0.1702996</v>
      </c>
      <c r="N4766" s="21">
        <v>0.30154710000000001</v>
      </c>
      <c r="O4766" s="21">
        <v>0.33637240000000002</v>
      </c>
      <c r="P4766" s="21">
        <v>0.55659029999999998</v>
      </c>
      <c r="Q4766" s="21">
        <v>0.38967449999999998</v>
      </c>
      <c r="R4766" s="21">
        <v>0.42052</v>
      </c>
      <c r="S4766" s="20">
        <v>5.5427059999999999</v>
      </c>
      <c r="T4766" s="19">
        <v>0.68341490000000005</v>
      </c>
    </row>
    <row r="4767" spans="1:20" ht="14.4" x14ac:dyDescent="0.3">
      <c r="A4767" s="23" t="s">
        <v>133</v>
      </c>
      <c r="B4767" s="22" t="s">
        <v>278</v>
      </c>
      <c r="C4767" s="22" t="s">
        <v>235</v>
      </c>
      <c r="D4767" s="22">
        <v>2010</v>
      </c>
      <c r="E4767" s="22" t="s">
        <v>234</v>
      </c>
      <c r="F4767" s="22" t="s">
        <v>413</v>
      </c>
      <c r="G4767" s="21">
        <v>5.8206000000000004E-3</v>
      </c>
      <c r="H4767" s="21">
        <v>0.98886419999999997</v>
      </c>
      <c r="I4767" s="21">
        <v>0.9896047</v>
      </c>
      <c r="J4767" s="21">
        <v>0.8974685</v>
      </c>
      <c r="K4767" s="21">
        <v>0.82557550000000002</v>
      </c>
      <c r="L4767" s="21">
        <v>0.70250520000000005</v>
      </c>
      <c r="M4767" s="21">
        <v>0.59038069999999998</v>
      </c>
      <c r="N4767" s="21">
        <v>1.07069E-2</v>
      </c>
      <c r="O4767" s="21">
        <v>2.86907E-2</v>
      </c>
      <c r="P4767" s="21">
        <v>0.1642777</v>
      </c>
      <c r="Q4767" s="21">
        <v>8.8173000000000001E-3</v>
      </c>
      <c r="R4767" s="21">
        <v>1.1852400000000001E-2</v>
      </c>
      <c r="S4767" s="20">
        <v>12.49771</v>
      </c>
      <c r="T4767" s="19">
        <v>1</v>
      </c>
    </row>
    <row r="4768" spans="1:20" ht="14.4" x14ac:dyDescent="0.3">
      <c r="A4768" s="23" t="s">
        <v>133</v>
      </c>
      <c r="B4768" s="22" t="s">
        <v>278</v>
      </c>
      <c r="C4768" s="22" t="s">
        <v>235</v>
      </c>
      <c r="D4768" s="22">
        <v>2014</v>
      </c>
      <c r="E4768" s="22" t="s">
        <v>234</v>
      </c>
      <c r="F4768" s="22" t="s">
        <v>413</v>
      </c>
      <c r="G4768" s="21">
        <v>3.4742000000000002E-3</v>
      </c>
      <c r="H4768" s="21">
        <v>0.9940485</v>
      </c>
      <c r="I4768" s="21">
        <v>0.99367170000000005</v>
      </c>
      <c r="J4768" s="21">
        <v>0.92463390000000001</v>
      </c>
      <c r="K4768" s="21">
        <v>0.88293109999999997</v>
      </c>
      <c r="L4768" s="21">
        <v>0.72438689999999994</v>
      </c>
      <c r="M4768" s="21">
        <v>0.69452309999999995</v>
      </c>
      <c r="N4768" s="21">
        <v>3.9490000000000003E-3</v>
      </c>
      <c r="O4768" s="21">
        <v>3.0231299999999999E-2</v>
      </c>
      <c r="P4768" s="21">
        <v>0.2139211</v>
      </c>
      <c r="Q4768" s="21">
        <v>5.0568999999999996E-3</v>
      </c>
      <c r="R4768" s="21">
        <v>5.5306000000000001E-3</v>
      </c>
      <c r="S4768" s="20">
        <v>13.101940000000001</v>
      </c>
      <c r="T4768" s="19">
        <v>0.98706450000000001</v>
      </c>
    </row>
    <row r="4769" spans="1:20" ht="14.4" x14ac:dyDescent="0.3">
      <c r="A4769" s="23" t="s">
        <v>134</v>
      </c>
      <c r="B4769" s="22" t="s">
        <v>277</v>
      </c>
      <c r="C4769" s="22" t="s">
        <v>235</v>
      </c>
      <c r="D4769" s="22">
        <v>2013</v>
      </c>
      <c r="E4769" s="22" t="s">
        <v>234</v>
      </c>
      <c r="F4769" s="22" t="s">
        <v>413</v>
      </c>
      <c r="G4769" s="21">
        <v>1.1971900000000001E-2</v>
      </c>
      <c r="H4769" s="21">
        <v>0.95137329999999998</v>
      </c>
      <c r="I4769" s="21">
        <v>0.95256609999999997</v>
      </c>
      <c r="J4769" s="21">
        <v>0.77945889999999995</v>
      </c>
      <c r="K4769" s="21">
        <v>0.78980170000000005</v>
      </c>
      <c r="L4769" s="21">
        <v>0.67833319999999997</v>
      </c>
      <c r="M4769" s="21">
        <v>0.66171840000000004</v>
      </c>
      <c r="N4769" s="21">
        <v>9.2571000000000007E-3</v>
      </c>
      <c r="O4769" s="21">
        <v>3.2290199999999998E-2</v>
      </c>
      <c r="P4769" s="21">
        <v>0.1631784</v>
      </c>
      <c r="Q4769" s="21">
        <v>1.9107900000000001E-2</v>
      </c>
      <c r="R4769" s="21">
        <v>2.9396100000000001E-2</v>
      </c>
      <c r="S4769" s="20">
        <v>11.58939</v>
      </c>
      <c r="T4769" s="19">
        <v>0.9912782</v>
      </c>
    </row>
    <row r="4770" spans="1:20" ht="14.4" x14ac:dyDescent="0.3">
      <c r="A4770" s="23" t="s">
        <v>137</v>
      </c>
      <c r="B4770" s="22" t="s">
        <v>276</v>
      </c>
      <c r="C4770" s="22" t="s">
        <v>237</v>
      </c>
      <c r="D4770" s="22">
        <v>2012</v>
      </c>
      <c r="E4770" s="22" t="s">
        <v>234</v>
      </c>
      <c r="F4770" s="22" t="s">
        <v>413</v>
      </c>
      <c r="G4770" s="21">
        <v>1.0181000000000001E-2</v>
      </c>
      <c r="H4770" s="21">
        <v>0.94445769999999996</v>
      </c>
      <c r="I4770" s="21">
        <v>0.94282670000000002</v>
      </c>
      <c r="J4770" s="21">
        <v>0.81197090000000005</v>
      </c>
      <c r="K4770" s="21">
        <v>0.77993710000000005</v>
      </c>
      <c r="L4770" s="21">
        <v>0.72934209999999999</v>
      </c>
      <c r="M4770" s="21">
        <v>0.69610260000000002</v>
      </c>
      <c r="N4770" s="21">
        <v>2.7524699999999999E-2</v>
      </c>
      <c r="O4770" s="21">
        <v>5.8211400000000003E-2</v>
      </c>
      <c r="P4770" s="21">
        <v>0.16518749999999999</v>
      </c>
      <c r="Q4770" s="21">
        <v>1.4859199999999999E-2</v>
      </c>
      <c r="R4770" s="21">
        <v>3.5159299999999997E-2</v>
      </c>
      <c r="S4770" s="20">
        <v>10.84605</v>
      </c>
      <c r="T4770" s="19">
        <v>0.98755820000000005</v>
      </c>
    </row>
    <row r="4771" spans="1:20" ht="14.4" x14ac:dyDescent="0.3">
      <c r="A4771" s="23" t="s">
        <v>138</v>
      </c>
      <c r="B4771" s="22" t="s">
        <v>275</v>
      </c>
      <c r="C4771" s="22" t="s">
        <v>237</v>
      </c>
      <c r="D4771" s="22">
        <v>2013</v>
      </c>
      <c r="E4771" s="22" t="s">
        <v>234</v>
      </c>
      <c r="F4771" s="22" t="s">
        <v>413</v>
      </c>
      <c r="G4771" s="21">
        <v>2.0083500000000001E-2</v>
      </c>
      <c r="H4771" s="21">
        <v>0.95233639999999997</v>
      </c>
      <c r="I4771" s="21">
        <v>0.95621929999999999</v>
      </c>
      <c r="J4771" s="21">
        <v>0.85031350000000006</v>
      </c>
      <c r="K4771" s="21">
        <v>0.78963269999999997</v>
      </c>
      <c r="L4771" s="21">
        <v>0.80851779999999995</v>
      </c>
      <c r="M4771" s="21">
        <v>0.78926719999999995</v>
      </c>
      <c r="N4771" s="21"/>
      <c r="O4771" s="21"/>
      <c r="P4771" s="21"/>
      <c r="Q4771" s="21">
        <v>1.05285E-2</v>
      </c>
      <c r="R4771" s="21">
        <v>1.8416700000000001E-2</v>
      </c>
      <c r="S4771" s="20">
        <v>11.12128</v>
      </c>
      <c r="T4771" s="19">
        <v>1</v>
      </c>
    </row>
    <row r="4772" spans="1:20" ht="14.4" x14ac:dyDescent="0.3">
      <c r="A4772" s="23" t="s">
        <v>139</v>
      </c>
      <c r="B4772" s="22" t="s">
        <v>274</v>
      </c>
      <c r="C4772" s="22" t="s">
        <v>244</v>
      </c>
      <c r="D4772" s="22">
        <v>2013</v>
      </c>
      <c r="E4772" s="22" t="s">
        <v>234</v>
      </c>
      <c r="F4772" s="22" t="s">
        <v>413</v>
      </c>
      <c r="G4772" s="21"/>
      <c r="H4772" s="21"/>
      <c r="I4772" s="21"/>
      <c r="J4772" s="21">
        <v>0.97935019999999995</v>
      </c>
      <c r="K4772" s="21">
        <v>0.98648150000000001</v>
      </c>
      <c r="L4772" s="21">
        <v>0.87779269999999998</v>
      </c>
      <c r="M4772" s="21">
        <v>0.93936509999999995</v>
      </c>
      <c r="N4772" s="21"/>
      <c r="O4772" s="21"/>
      <c r="P4772" s="21"/>
      <c r="Q4772" s="21"/>
      <c r="R4772" s="21"/>
      <c r="S4772" s="20"/>
      <c r="T4772" s="19"/>
    </row>
    <row r="4773" spans="1:20" ht="14.4" x14ac:dyDescent="0.3">
      <c r="A4773" s="23" t="s">
        <v>140</v>
      </c>
      <c r="B4773" s="22" t="s">
        <v>273</v>
      </c>
      <c r="C4773" s="22" t="s">
        <v>244</v>
      </c>
      <c r="D4773" s="22">
        <v>2013</v>
      </c>
      <c r="E4773" s="22" t="s">
        <v>234</v>
      </c>
      <c r="F4773" s="22" t="s">
        <v>413</v>
      </c>
      <c r="G4773" s="21"/>
      <c r="H4773" s="21"/>
      <c r="I4773" s="21"/>
      <c r="J4773" s="21">
        <v>0.89132789999999995</v>
      </c>
      <c r="K4773" s="21">
        <v>0.91099870000000005</v>
      </c>
      <c r="L4773" s="21">
        <v>0.70731250000000001</v>
      </c>
      <c r="M4773" s="21">
        <v>0.7277631</v>
      </c>
      <c r="N4773" s="21"/>
      <c r="O4773" s="21"/>
      <c r="P4773" s="21"/>
      <c r="Q4773" s="21"/>
      <c r="R4773" s="21"/>
      <c r="S4773" s="20"/>
      <c r="T4773" s="19"/>
    </row>
    <row r="4774" spans="1:20" ht="14.4" x14ac:dyDescent="0.3">
      <c r="A4774" s="23" t="s">
        <v>143</v>
      </c>
      <c r="B4774" s="22" t="s">
        <v>272</v>
      </c>
      <c r="C4774" s="22" t="s">
        <v>235</v>
      </c>
      <c r="D4774" s="22">
        <v>2012</v>
      </c>
      <c r="E4774" s="22" t="s">
        <v>234</v>
      </c>
      <c r="F4774" s="22" t="s">
        <v>413</v>
      </c>
      <c r="G4774" s="21">
        <v>8.1577000000000004E-3</v>
      </c>
      <c r="H4774" s="21">
        <v>0.9936739</v>
      </c>
      <c r="I4774" s="21">
        <v>0.98553869999999999</v>
      </c>
      <c r="J4774" s="21">
        <v>0.96376090000000003</v>
      </c>
      <c r="K4774" s="21">
        <v>0.8942795</v>
      </c>
      <c r="L4774" s="21">
        <v>0.71312660000000005</v>
      </c>
      <c r="M4774" s="21">
        <v>0.64800440000000004</v>
      </c>
      <c r="N4774" s="21">
        <v>8.8698000000000006E-3</v>
      </c>
      <c r="O4774" s="21">
        <v>2.86568E-2</v>
      </c>
      <c r="P4774" s="21">
        <v>0.22292699999999999</v>
      </c>
      <c r="Q4774" s="21">
        <v>7.0927000000000004E-3</v>
      </c>
      <c r="R4774" s="21">
        <v>1.14319E-2</v>
      </c>
      <c r="S4774" s="20">
        <v>12.27041</v>
      </c>
      <c r="T4774" s="19">
        <v>0.99839279999999997</v>
      </c>
    </row>
    <row r="4775" spans="1:20" ht="14.4" x14ac:dyDescent="0.3">
      <c r="A4775" s="23" t="s">
        <v>144</v>
      </c>
      <c r="B4775" s="22" t="s">
        <v>271</v>
      </c>
      <c r="C4775" s="22" t="s">
        <v>244</v>
      </c>
      <c r="D4775" s="22">
        <v>2013</v>
      </c>
      <c r="E4775" s="22" t="s">
        <v>234</v>
      </c>
      <c r="F4775" s="22" t="s">
        <v>413</v>
      </c>
      <c r="G4775" s="21"/>
      <c r="H4775" s="21"/>
      <c r="I4775" s="21"/>
      <c r="J4775" s="21">
        <v>0.98506300000000002</v>
      </c>
      <c r="K4775" s="21">
        <v>0.97127969999999997</v>
      </c>
      <c r="L4775" s="21">
        <v>0.84914339999999999</v>
      </c>
      <c r="M4775" s="21">
        <v>0.7844293</v>
      </c>
      <c r="N4775" s="21"/>
      <c r="O4775" s="21"/>
      <c r="P4775" s="21"/>
      <c r="Q4775" s="21"/>
      <c r="R4775" s="21"/>
      <c r="S4775" s="20"/>
      <c r="T4775" s="19"/>
    </row>
    <row r="4776" spans="1:20" ht="14.4" x14ac:dyDescent="0.3">
      <c r="A4776" s="23" t="s">
        <v>145</v>
      </c>
      <c r="B4776" s="22" t="s">
        <v>270</v>
      </c>
      <c r="C4776" s="22" t="s">
        <v>269</v>
      </c>
      <c r="D4776" s="22">
        <v>2013</v>
      </c>
      <c r="E4776" s="22" t="s">
        <v>234</v>
      </c>
      <c r="F4776" s="22" t="s">
        <v>413</v>
      </c>
      <c r="G4776" s="21"/>
      <c r="H4776" s="21">
        <v>1</v>
      </c>
      <c r="I4776" s="21">
        <v>0.99896479999999999</v>
      </c>
      <c r="J4776" s="21">
        <v>0.99634160000000005</v>
      </c>
      <c r="K4776" s="21">
        <v>0.91922470000000001</v>
      </c>
      <c r="L4776" s="21">
        <v>0.86910140000000002</v>
      </c>
      <c r="M4776" s="21">
        <v>0.89374509999999996</v>
      </c>
      <c r="N4776" s="21">
        <v>5.2766999999999996E-3</v>
      </c>
      <c r="O4776" s="21">
        <v>5.2069999999999998E-3</v>
      </c>
      <c r="P4776" s="21">
        <v>3.1013800000000001E-2</v>
      </c>
      <c r="Q4776" s="21"/>
      <c r="R4776" s="21"/>
      <c r="S4776" s="20"/>
      <c r="T4776" s="19"/>
    </row>
    <row r="4777" spans="1:20" ht="14.4" x14ac:dyDescent="0.3">
      <c r="A4777" s="23" t="s">
        <v>146</v>
      </c>
      <c r="B4777" s="22" t="s">
        <v>268</v>
      </c>
      <c r="C4777" s="22" t="s">
        <v>237</v>
      </c>
      <c r="D4777" s="22">
        <v>2010</v>
      </c>
      <c r="E4777" s="22" t="s">
        <v>234</v>
      </c>
      <c r="F4777" s="22" t="s">
        <v>413</v>
      </c>
      <c r="G4777" s="21">
        <v>8.0518500000000007E-2</v>
      </c>
      <c r="H4777" s="21">
        <v>0.3242215</v>
      </c>
      <c r="I4777" s="21">
        <v>0.35846440000000002</v>
      </c>
      <c r="J4777" s="21">
        <v>0.1280095</v>
      </c>
      <c r="K4777" s="21">
        <v>0.1029349</v>
      </c>
      <c r="L4777" s="21">
        <v>8.0345600000000003E-2</v>
      </c>
      <c r="M4777" s="21">
        <v>6.8587099999999998E-2</v>
      </c>
      <c r="N4777" s="21">
        <v>9.0078500000000006E-2</v>
      </c>
      <c r="O4777" s="21">
        <v>9.2990400000000001E-2</v>
      </c>
      <c r="P4777" s="21">
        <v>0.41400199999999998</v>
      </c>
      <c r="Q4777" s="21">
        <v>0.1794316</v>
      </c>
      <c r="R4777" s="21">
        <v>0.36901539999999999</v>
      </c>
      <c r="S4777" s="20">
        <v>4.8064419999999997</v>
      </c>
      <c r="T4777" s="19">
        <v>0.80083760000000004</v>
      </c>
    </row>
    <row r="4778" spans="1:20" ht="14.4" x14ac:dyDescent="0.3">
      <c r="A4778" s="23" t="s">
        <v>148</v>
      </c>
      <c r="B4778" s="22" t="s">
        <v>267</v>
      </c>
      <c r="C4778" s="22" t="s">
        <v>235</v>
      </c>
      <c r="D4778" s="22">
        <v>2012</v>
      </c>
      <c r="E4778" s="22" t="s">
        <v>234</v>
      </c>
      <c r="F4778" s="22" t="s">
        <v>413</v>
      </c>
      <c r="G4778" s="21">
        <v>0</v>
      </c>
      <c r="H4778" s="21">
        <v>0.99005169999999998</v>
      </c>
      <c r="I4778" s="21">
        <v>0.99366270000000001</v>
      </c>
      <c r="J4778" s="21">
        <v>0.9686766</v>
      </c>
      <c r="K4778" s="21">
        <v>0.95182659999999997</v>
      </c>
      <c r="L4778" s="21">
        <v>0.84590909999999997</v>
      </c>
      <c r="M4778" s="21">
        <v>0.80181999999999998</v>
      </c>
      <c r="N4778" s="21">
        <v>0</v>
      </c>
      <c r="O4778" s="21">
        <v>1.06455E-2</v>
      </c>
      <c r="P4778" s="21">
        <v>0.2204255</v>
      </c>
      <c r="Q4778" s="21">
        <v>6.8250000000000003E-3</v>
      </c>
      <c r="R4778" s="21">
        <v>6.8250000000000003E-3</v>
      </c>
      <c r="S4778" s="20">
        <v>12.37984</v>
      </c>
      <c r="T4778" s="19">
        <v>0.99955919999999998</v>
      </c>
    </row>
    <row r="4779" spans="1:20" ht="14.4" x14ac:dyDescent="0.3">
      <c r="A4779" s="23" t="s">
        <v>154</v>
      </c>
      <c r="B4779" s="22" t="s">
        <v>266</v>
      </c>
      <c r="C4779" s="22" t="s">
        <v>237</v>
      </c>
      <c r="D4779" s="22">
        <v>2010</v>
      </c>
      <c r="E4779" s="22" t="s">
        <v>234</v>
      </c>
      <c r="F4779" s="22" t="s">
        <v>413</v>
      </c>
      <c r="G4779" s="21">
        <v>0.35147099999999998</v>
      </c>
      <c r="H4779" s="21">
        <v>0.37218380000000001</v>
      </c>
      <c r="I4779" s="21">
        <v>0.29000039999999999</v>
      </c>
      <c r="J4779" s="21">
        <v>0.1219076</v>
      </c>
      <c r="K4779" s="21">
        <v>0.1080303</v>
      </c>
      <c r="L4779" s="21">
        <v>5.0473700000000003E-2</v>
      </c>
      <c r="M4779" s="21">
        <v>4.7731900000000001E-2</v>
      </c>
      <c r="N4779" s="21">
        <v>0.36298540000000001</v>
      </c>
      <c r="O4779" s="21">
        <v>0.51205350000000005</v>
      </c>
      <c r="P4779" s="21">
        <v>0.75649310000000003</v>
      </c>
      <c r="Q4779" s="21">
        <v>0.5825842</v>
      </c>
      <c r="R4779" s="21">
        <v>0.63639639999999997</v>
      </c>
      <c r="S4779" s="20">
        <v>3.0908159999999998</v>
      </c>
      <c r="T4779" s="19">
        <v>0.39427210000000001</v>
      </c>
    </row>
    <row r="4780" spans="1:20" ht="14.4" x14ac:dyDescent="0.3">
      <c r="A4780" s="23" t="s">
        <v>154</v>
      </c>
      <c r="B4780" s="22" t="s">
        <v>266</v>
      </c>
      <c r="C4780" s="22" t="s">
        <v>237</v>
      </c>
      <c r="D4780" s="22">
        <v>2014</v>
      </c>
      <c r="E4780" s="22" t="s">
        <v>234</v>
      </c>
      <c r="F4780" s="22" t="s">
        <v>413</v>
      </c>
      <c r="G4780" s="21">
        <v>0.31619049999999999</v>
      </c>
      <c r="H4780" s="21">
        <v>0.49897609999999998</v>
      </c>
      <c r="I4780" s="21">
        <v>0.4117267</v>
      </c>
      <c r="J4780" s="21">
        <v>0.1927759</v>
      </c>
      <c r="K4780" s="21">
        <v>0.15292269999999999</v>
      </c>
      <c r="L4780" s="21">
        <v>5.1620899999999997E-2</v>
      </c>
      <c r="M4780" s="21">
        <v>4.6519199999999997E-2</v>
      </c>
      <c r="N4780" s="21">
        <v>0.34050000000000002</v>
      </c>
      <c r="O4780" s="21">
        <v>0.43815199999999999</v>
      </c>
      <c r="P4780" s="21">
        <v>0.67621240000000005</v>
      </c>
      <c r="Q4780" s="21">
        <v>0.48646089999999997</v>
      </c>
      <c r="R4780" s="21">
        <v>0.53245759999999998</v>
      </c>
      <c r="S4780" s="20">
        <v>4.2433889999999996</v>
      </c>
      <c r="T4780" s="19">
        <v>0.51143110000000003</v>
      </c>
    </row>
    <row r="4781" spans="1:20" ht="14.4" x14ac:dyDescent="0.3">
      <c r="A4781" s="23" t="s">
        <v>155</v>
      </c>
      <c r="B4781" s="22" t="s">
        <v>265</v>
      </c>
      <c r="C4781" s="22" t="s">
        <v>235</v>
      </c>
      <c r="D4781" s="22">
        <v>2010</v>
      </c>
      <c r="E4781" s="22" t="s">
        <v>234</v>
      </c>
      <c r="F4781" s="22" t="s">
        <v>413</v>
      </c>
      <c r="G4781" s="21">
        <v>7.8050999999999997E-3</v>
      </c>
      <c r="H4781" s="21">
        <v>0.98099389999999997</v>
      </c>
      <c r="I4781" s="21">
        <v>0.97125419999999996</v>
      </c>
      <c r="J4781" s="21">
        <v>0.90604589999999996</v>
      </c>
      <c r="K4781" s="21">
        <v>0.80950710000000003</v>
      </c>
      <c r="L4781" s="21">
        <v>0.73948970000000003</v>
      </c>
      <c r="M4781" s="21">
        <v>0.71001669999999995</v>
      </c>
      <c r="N4781" s="21">
        <v>1.1030699999999999E-2</v>
      </c>
      <c r="O4781" s="21">
        <v>1.6581599999999998E-2</v>
      </c>
      <c r="P4781" s="21">
        <v>6.9678100000000007E-2</v>
      </c>
      <c r="Q4781" s="21">
        <v>6.1441000000000004E-3</v>
      </c>
      <c r="R4781" s="21">
        <v>6.6290999999999997E-3</v>
      </c>
      <c r="S4781" s="20">
        <v>12.71749</v>
      </c>
      <c r="T4781" s="19">
        <v>0.99909749999999997</v>
      </c>
    </row>
    <row r="4782" spans="1:20" ht="14.4" x14ac:dyDescent="0.3">
      <c r="A4782" s="23" t="s">
        <v>155</v>
      </c>
      <c r="B4782" s="22" t="s">
        <v>265</v>
      </c>
      <c r="C4782" s="22" t="s">
        <v>235</v>
      </c>
      <c r="D4782" s="22">
        <v>2014</v>
      </c>
      <c r="E4782" s="22" t="s">
        <v>234</v>
      </c>
      <c r="F4782" s="22" t="s">
        <v>413</v>
      </c>
      <c r="G4782" s="21">
        <v>7.6991999999999998E-3</v>
      </c>
      <c r="H4782" s="21">
        <v>0.97883869999999995</v>
      </c>
      <c r="I4782" s="21">
        <v>0.97942189999999996</v>
      </c>
      <c r="J4782" s="21">
        <v>0.93373329999999999</v>
      </c>
      <c r="K4782" s="21">
        <v>0.85329540000000004</v>
      </c>
      <c r="L4782" s="21">
        <v>0.81083669999999997</v>
      </c>
      <c r="M4782" s="21">
        <v>0.75479320000000005</v>
      </c>
      <c r="N4782" s="21">
        <v>7.3401999999999998E-3</v>
      </c>
      <c r="O4782" s="21">
        <v>1.61263E-2</v>
      </c>
      <c r="P4782" s="21">
        <v>6.4699599999999996E-2</v>
      </c>
      <c r="Q4782" s="21">
        <v>1.6870099999999999E-2</v>
      </c>
      <c r="R4782" s="21">
        <v>1.88078E-2</v>
      </c>
      <c r="S4782" s="20">
        <v>13.162850000000001</v>
      </c>
      <c r="T4782" s="19">
        <v>0.99834319999999999</v>
      </c>
    </row>
    <row r="4783" spans="1:20" ht="14.4" x14ac:dyDescent="0.3">
      <c r="A4783" s="23" t="s">
        <v>157</v>
      </c>
      <c r="B4783" s="22" t="s">
        <v>264</v>
      </c>
      <c r="C4783" s="22" t="s">
        <v>235</v>
      </c>
      <c r="D4783" s="22">
        <v>2010</v>
      </c>
      <c r="E4783" s="22" t="s">
        <v>234</v>
      </c>
      <c r="F4783" s="22" t="s">
        <v>413</v>
      </c>
      <c r="G4783" s="21">
        <v>0.15555050000000001</v>
      </c>
      <c r="H4783" s="21">
        <v>0.55400930000000004</v>
      </c>
      <c r="I4783" s="21">
        <v>0.73509789999999997</v>
      </c>
      <c r="J4783" s="21">
        <v>0.32922859999999998</v>
      </c>
      <c r="K4783" s="21">
        <v>0.3238433</v>
      </c>
      <c r="L4783" s="21">
        <v>0.22703280000000001</v>
      </c>
      <c r="M4783" s="21">
        <v>0.20882210000000001</v>
      </c>
      <c r="N4783" s="21">
        <v>1.2652500000000001E-2</v>
      </c>
      <c r="O4783" s="21">
        <v>4.6361199999999998E-2</v>
      </c>
      <c r="P4783" s="21">
        <v>0.17297860000000001</v>
      </c>
      <c r="Q4783" s="21">
        <v>0.50937100000000002</v>
      </c>
      <c r="R4783" s="21">
        <v>0.54384270000000001</v>
      </c>
      <c r="S4783" s="20">
        <v>4.1220910000000002</v>
      </c>
      <c r="T4783" s="19">
        <v>0.49387579999999998</v>
      </c>
    </row>
    <row r="4784" spans="1:20" ht="14.4" x14ac:dyDescent="0.3">
      <c r="A4784" s="23" t="s">
        <v>157</v>
      </c>
      <c r="B4784" s="22" t="s">
        <v>264</v>
      </c>
      <c r="C4784" s="22" t="s">
        <v>237</v>
      </c>
      <c r="D4784" s="22">
        <v>2013</v>
      </c>
      <c r="E4784" s="22" t="s">
        <v>234</v>
      </c>
      <c r="F4784" s="22" t="s">
        <v>413</v>
      </c>
      <c r="G4784" s="21">
        <v>0.1873187</v>
      </c>
      <c r="H4784" s="21">
        <v>0.68484730000000005</v>
      </c>
      <c r="I4784" s="21">
        <v>0.54523100000000002</v>
      </c>
      <c r="J4784" s="21">
        <v>0.33082109999999998</v>
      </c>
      <c r="K4784" s="21">
        <v>0.29382809999999998</v>
      </c>
      <c r="L4784" s="21">
        <v>0.1690354</v>
      </c>
      <c r="M4784" s="21">
        <v>0.107182</v>
      </c>
      <c r="N4784" s="21">
        <v>0.22154380000000001</v>
      </c>
      <c r="O4784" s="21">
        <v>0.2517644</v>
      </c>
      <c r="P4784" s="21">
        <v>0.42860999999999999</v>
      </c>
      <c r="Q4784" s="21">
        <v>0.50596249999999998</v>
      </c>
      <c r="R4784" s="21">
        <v>0.53846340000000004</v>
      </c>
      <c r="S4784" s="20">
        <v>4.2968820000000001</v>
      </c>
      <c r="T4784" s="19">
        <v>0.57408570000000003</v>
      </c>
    </row>
    <row r="4785" spans="1:20" ht="14.4" x14ac:dyDescent="0.3">
      <c r="A4785" s="23" t="s">
        <v>159</v>
      </c>
      <c r="B4785" s="22" t="s">
        <v>263</v>
      </c>
      <c r="C4785" s="22" t="s">
        <v>244</v>
      </c>
      <c r="D4785" s="22">
        <v>2013</v>
      </c>
      <c r="E4785" s="22" t="s">
        <v>234</v>
      </c>
      <c r="F4785" s="22" t="s">
        <v>413</v>
      </c>
      <c r="G4785" s="21"/>
      <c r="H4785" s="21"/>
      <c r="I4785" s="21"/>
      <c r="J4785" s="21">
        <v>1</v>
      </c>
      <c r="K4785" s="21">
        <v>0.99870859999999995</v>
      </c>
      <c r="L4785" s="21">
        <v>0.94907490000000005</v>
      </c>
      <c r="M4785" s="21">
        <v>0.91330120000000004</v>
      </c>
      <c r="N4785" s="21"/>
      <c r="O4785" s="21"/>
      <c r="P4785" s="21"/>
      <c r="Q4785" s="21"/>
      <c r="R4785" s="21"/>
      <c r="S4785" s="20"/>
      <c r="T4785" s="19"/>
    </row>
    <row r="4786" spans="1:20" ht="14.4" x14ac:dyDescent="0.3">
      <c r="A4786" s="23" t="s">
        <v>160</v>
      </c>
      <c r="B4786" s="22" t="s">
        <v>262</v>
      </c>
      <c r="C4786" s="22" t="s">
        <v>244</v>
      </c>
      <c r="D4786" s="22">
        <v>2013</v>
      </c>
      <c r="E4786" s="22" t="s">
        <v>234</v>
      </c>
      <c r="F4786" s="22" t="s">
        <v>413</v>
      </c>
      <c r="G4786" s="21"/>
      <c r="H4786" s="21"/>
      <c r="I4786" s="21"/>
      <c r="J4786" s="21">
        <v>0.99734210000000001</v>
      </c>
      <c r="K4786" s="21">
        <v>0.99761549999999999</v>
      </c>
      <c r="L4786" s="21">
        <v>0.92092350000000001</v>
      </c>
      <c r="M4786" s="21">
        <v>0.9316219</v>
      </c>
      <c r="N4786" s="21"/>
      <c r="O4786" s="21"/>
      <c r="P4786" s="21"/>
      <c r="Q4786" s="21"/>
      <c r="R4786" s="21"/>
      <c r="S4786" s="20"/>
      <c r="T4786" s="19"/>
    </row>
    <row r="4787" spans="1:20" ht="14.4" x14ac:dyDescent="0.3">
      <c r="A4787" s="23" t="s">
        <v>163</v>
      </c>
      <c r="B4787" s="22" t="s">
        <v>261</v>
      </c>
      <c r="C4787" s="22" t="s">
        <v>260</v>
      </c>
      <c r="D4787" s="22">
        <v>2013</v>
      </c>
      <c r="E4787" s="22" t="s">
        <v>234</v>
      </c>
      <c r="F4787" s="22" t="s">
        <v>413</v>
      </c>
      <c r="G4787" s="21">
        <v>7.2794000000000001E-3</v>
      </c>
      <c r="H4787" s="21">
        <v>0.96380200000000005</v>
      </c>
      <c r="I4787" s="21">
        <v>0.94642729999999997</v>
      </c>
      <c r="J4787" s="21">
        <v>0.87502310000000005</v>
      </c>
      <c r="K4787" s="21">
        <v>0.79519779999999995</v>
      </c>
      <c r="L4787" s="21">
        <v>0.49476959999999998</v>
      </c>
      <c r="M4787" s="21">
        <v>0.46819850000000002</v>
      </c>
      <c r="N4787" s="21">
        <v>6.2820000000000003E-3</v>
      </c>
      <c r="O4787" s="21">
        <v>2.6908999999999999E-2</v>
      </c>
      <c r="P4787" s="21">
        <v>0.15096699999999999</v>
      </c>
      <c r="Q4787" s="21">
        <v>9.7458000000000006E-3</v>
      </c>
      <c r="R4787" s="21">
        <v>1.7143700000000001E-2</v>
      </c>
      <c r="S4787" s="20">
        <v>10.52089</v>
      </c>
      <c r="T4787" s="19"/>
    </row>
    <row r="4788" spans="1:20" ht="14.4" x14ac:dyDescent="0.3">
      <c r="A4788" s="23" t="s">
        <v>164</v>
      </c>
      <c r="B4788" s="22" t="s">
        <v>259</v>
      </c>
      <c r="C4788" s="22" t="s">
        <v>235</v>
      </c>
      <c r="D4788" s="22">
        <v>2010</v>
      </c>
      <c r="E4788" s="22" t="s">
        <v>234</v>
      </c>
      <c r="F4788" s="22" t="s">
        <v>413</v>
      </c>
      <c r="G4788" s="21">
        <v>0.68379939999999995</v>
      </c>
      <c r="H4788" s="21">
        <v>0.38511469999999998</v>
      </c>
      <c r="I4788" s="21">
        <v>0.29530020000000001</v>
      </c>
      <c r="J4788" s="21">
        <v>8.2475300000000001E-2</v>
      </c>
      <c r="K4788" s="21">
        <v>8.2773799999999995E-2</v>
      </c>
      <c r="L4788" s="21">
        <v>4.0883900000000001E-2</v>
      </c>
      <c r="M4788" s="21">
        <v>2.7918700000000001E-2</v>
      </c>
      <c r="N4788" s="21">
        <v>0.76203169999999998</v>
      </c>
      <c r="O4788" s="21">
        <v>0.65277180000000001</v>
      </c>
      <c r="P4788" s="21">
        <v>0.65870200000000001</v>
      </c>
      <c r="Q4788" s="21">
        <v>0.79113440000000002</v>
      </c>
      <c r="R4788" s="21">
        <v>0.83561350000000001</v>
      </c>
      <c r="S4788" s="20">
        <v>1.372457</v>
      </c>
      <c r="T4788" s="19">
        <v>0.2479557</v>
      </c>
    </row>
    <row r="4789" spans="1:20" ht="14.4" x14ac:dyDescent="0.3">
      <c r="A4789" s="23" t="s">
        <v>165</v>
      </c>
      <c r="B4789" s="22" t="s">
        <v>258</v>
      </c>
      <c r="C4789" s="22" t="s">
        <v>244</v>
      </c>
      <c r="D4789" s="22">
        <v>2013</v>
      </c>
      <c r="E4789" s="22" t="s">
        <v>234</v>
      </c>
      <c r="F4789" s="22" t="s">
        <v>413</v>
      </c>
      <c r="G4789" s="21"/>
      <c r="H4789" s="21"/>
      <c r="I4789" s="21"/>
      <c r="J4789" s="21">
        <v>0.90138130000000005</v>
      </c>
      <c r="K4789" s="21">
        <v>0.90905709999999995</v>
      </c>
      <c r="L4789" s="21">
        <v>0.74233579999999999</v>
      </c>
      <c r="M4789" s="21">
        <v>0.72483529999999996</v>
      </c>
      <c r="N4789" s="21"/>
      <c r="O4789" s="21"/>
      <c r="P4789" s="21"/>
      <c r="Q4789" s="21"/>
      <c r="R4789" s="21"/>
      <c r="S4789" s="20"/>
      <c r="T4789" s="19"/>
    </row>
    <row r="4790" spans="1:20" ht="14.4" x14ac:dyDescent="0.3">
      <c r="A4790" s="23" t="s">
        <v>167</v>
      </c>
      <c r="B4790" s="22" t="s">
        <v>257</v>
      </c>
      <c r="C4790" s="22" t="s">
        <v>235</v>
      </c>
      <c r="D4790" s="22">
        <v>2010</v>
      </c>
      <c r="E4790" s="22" t="s">
        <v>234</v>
      </c>
      <c r="F4790" s="22" t="s">
        <v>413</v>
      </c>
      <c r="G4790" s="21">
        <v>0.18036669999999999</v>
      </c>
      <c r="H4790" s="21">
        <v>0.79128960000000004</v>
      </c>
      <c r="I4790" s="21">
        <v>0.6796584</v>
      </c>
      <c r="J4790" s="21">
        <v>0.48162090000000002</v>
      </c>
      <c r="K4790" s="21">
        <v>0.39226100000000003</v>
      </c>
      <c r="L4790" s="21">
        <v>0.1864451</v>
      </c>
      <c r="M4790" s="21">
        <v>0.15393390000000001</v>
      </c>
      <c r="N4790" s="21">
        <v>0.26048359999999998</v>
      </c>
      <c r="O4790" s="21">
        <v>0.2344919</v>
      </c>
      <c r="P4790" s="21">
        <v>0.3821716</v>
      </c>
      <c r="Q4790" s="21">
        <v>0.40553280000000003</v>
      </c>
      <c r="R4790" s="21">
        <v>0.47886269999999997</v>
      </c>
      <c r="S4790" s="20">
        <v>4.4643030000000001</v>
      </c>
      <c r="T4790" s="19">
        <v>0.64964100000000002</v>
      </c>
    </row>
    <row r="4791" spans="1:20" ht="14.4" x14ac:dyDescent="0.3">
      <c r="A4791" s="23" t="s">
        <v>168</v>
      </c>
      <c r="B4791" s="22" t="s">
        <v>256</v>
      </c>
      <c r="C4791" s="22" t="s">
        <v>235</v>
      </c>
      <c r="D4791" s="22">
        <v>2010</v>
      </c>
      <c r="E4791" s="22" t="s">
        <v>234</v>
      </c>
      <c r="F4791" s="22" t="s">
        <v>413</v>
      </c>
      <c r="G4791" s="21">
        <v>1.29687E-2</v>
      </c>
      <c r="H4791" s="21">
        <v>0.83953610000000001</v>
      </c>
      <c r="I4791" s="21">
        <v>0.87426470000000001</v>
      </c>
      <c r="J4791" s="21">
        <v>0.51888820000000002</v>
      </c>
      <c r="K4791" s="21">
        <v>0.46244970000000002</v>
      </c>
      <c r="L4791" s="21">
        <v>0.26099159999999999</v>
      </c>
      <c r="M4791" s="21">
        <v>0.24001649999999999</v>
      </c>
      <c r="N4791" s="21">
        <v>1.32751E-2</v>
      </c>
      <c r="O4791" s="21">
        <v>8.0234100000000003E-2</v>
      </c>
      <c r="P4791" s="21">
        <v>0.21557860000000001</v>
      </c>
      <c r="Q4791" s="21">
        <v>5.2883399999999997E-2</v>
      </c>
      <c r="R4791" s="21">
        <v>8.7717199999999995E-2</v>
      </c>
      <c r="S4791" s="20">
        <v>9.5186489999999999</v>
      </c>
      <c r="T4791" s="19">
        <v>0.96638100000000005</v>
      </c>
    </row>
    <row r="4792" spans="1:20" ht="14.4" x14ac:dyDescent="0.3">
      <c r="A4792" s="23" t="s">
        <v>169</v>
      </c>
      <c r="B4792" s="22" t="s">
        <v>255</v>
      </c>
      <c r="C4792" s="22" t="s">
        <v>235</v>
      </c>
      <c r="D4792" s="22">
        <v>2010</v>
      </c>
      <c r="E4792" s="22" t="s">
        <v>234</v>
      </c>
      <c r="F4792" s="22" t="s">
        <v>413</v>
      </c>
      <c r="G4792" s="21">
        <v>3.2966799999999997E-2</v>
      </c>
      <c r="H4792" s="21">
        <v>0.6379899</v>
      </c>
      <c r="I4792" s="21">
        <v>0.80120429999999998</v>
      </c>
      <c r="J4792" s="21">
        <v>0.51485539999999996</v>
      </c>
      <c r="K4792" s="21">
        <v>0.4102209</v>
      </c>
      <c r="L4792" s="21">
        <v>0.29855690000000001</v>
      </c>
      <c r="M4792" s="21">
        <v>0.3000949</v>
      </c>
      <c r="N4792" s="21">
        <v>1.6295299999999999E-2</v>
      </c>
      <c r="O4792" s="21">
        <v>8.2972099999999993E-2</v>
      </c>
      <c r="P4792" s="21">
        <v>0.26495950000000001</v>
      </c>
      <c r="Q4792" s="21">
        <v>3.4532199999999999E-2</v>
      </c>
      <c r="R4792" s="21">
        <v>6.3841599999999998E-2</v>
      </c>
      <c r="S4792" s="20">
        <v>9.1514970000000009</v>
      </c>
      <c r="T4792" s="19">
        <v>0.96304730000000005</v>
      </c>
    </row>
    <row r="4793" spans="1:20" ht="14.4" x14ac:dyDescent="0.3">
      <c r="A4793" s="23" t="s">
        <v>170</v>
      </c>
      <c r="B4793" s="22" t="s">
        <v>254</v>
      </c>
      <c r="C4793" s="22" t="s">
        <v>244</v>
      </c>
      <c r="D4793" s="22">
        <v>2013</v>
      </c>
      <c r="E4793" s="22" t="s">
        <v>234</v>
      </c>
      <c r="F4793" s="22" t="s">
        <v>413</v>
      </c>
      <c r="G4793" s="21"/>
      <c r="H4793" s="21"/>
      <c r="I4793" s="21"/>
      <c r="J4793" s="21">
        <v>0.99771569999999998</v>
      </c>
      <c r="K4793" s="21">
        <v>0.99651579999999995</v>
      </c>
      <c r="L4793" s="21">
        <v>0.95500070000000004</v>
      </c>
      <c r="M4793" s="21">
        <v>0.95348829999999996</v>
      </c>
      <c r="N4793" s="21"/>
      <c r="O4793" s="21"/>
      <c r="P4793" s="21"/>
      <c r="Q4793" s="21"/>
      <c r="R4793" s="21"/>
      <c r="S4793" s="20"/>
      <c r="T4793" s="19"/>
    </row>
    <row r="4794" spans="1:20" ht="14.4" x14ac:dyDescent="0.3">
      <c r="A4794" s="23" t="s">
        <v>171</v>
      </c>
      <c r="B4794" s="22" t="s">
        <v>253</v>
      </c>
      <c r="C4794" s="22" t="s">
        <v>244</v>
      </c>
      <c r="D4794" s="22">
        <v>2013</v>
      </c>
      <c r="E4794" s="22" t="s">
        <v>234</v>
      </c>
      <c r="F4794" s="22" t="s">
        <v>413</v>
      </c>
      <c r="G4794" s="21"/>
      <c r="H4794" s="21"/>
      <c r="I4794" s="21"/>
      <c r="J4794" s="21">
        <v>0.90647009999999995</v>
      </c>
      <c r="K4794" s="21">
        <v>0.96960869999999999</v>
      </c>
      <c r="L4794" s="21">
        <v>0.72088169999999996</v>
      </c>
      <c r="M4794" s="21">
        <v>0.84728040000000004</v>
      </c>
      <c r="N4794" s="21"/>
      <c r="O4794" s="21"/>
      <c r="P4794" s="21"/>
      <c r="Q4794" s="21"/>
      <c r="R4794" s="21"/>
      <c r="S4794" s="20"/>
      <c r="T4794" s="19"/>
    </row>
    <row r="4795" spans="1:20" ht="14.4" x14ac:dyDescent="0.3">
      <c r="A4795" s="23" t="s">
        <v>173</v>
      </c>
      <c r="B4795" s="22" t="s">
        <v>252</v>
      </c>
      <c r="C4795" s="22" t="s">
        <v>237</v>
      </c>
      <c r="D4795" s="22">
        <v>2012</v>
      </c>
      <c r="E4795" s="22" t="s">
        <v>234</v>
      </c>
      <c r="F4795" s="22" t="s">
        <v>413</v>
      </c>
      <c r="G4795" s="21">
        <v>1.7526E-2</v>
      </c>
      <c r="H4795" s="21">
        <v>0.97982820000000004</v>
      </c>
      <c r="I4795" s="21">
        <v>0.9455633</v>
      </c>
      <c r="J4795" s="21">
        <v>0.84489020000000004</v>
      </c>
      <c r="K4795" s="21">
        <v>0.8122047</v>
      </c>
      <c r="L4795" s="21">
        <v>0.47118789999999999</v>
      </c>
      <c r="M4795" s="21">
        <v>0.44804870000000002</v>
      </c>
      <c r="N4795" s="21">
        <v>3.4694500000000003E-2</v>
      </c>
      <c r="O4795" s="21">
        <v>7.7133400000000005E-2</v>
      </c>
      <c r="P4795" s="21">
        <v>0.4851163</v>
      </c>
      <c r="Q4795" s="21">
        <v>4.1505599999999997E-2</v>
      </c>
      <c r="R4795" s="21">
        <v>7.6332200000000003E-2</v>
      </c>
      <c r="S4795" s="20">
        <v>9.432321</v>
      </c>
      <c r="T4795" s="19">
        <v>1</v>
      </c>
    </row>
    <row r="4796" spans="1:20" ht="14.4" x14ac:dyDescent="0.3">
      <c r="A4796" s="23" t="s">
        <v>175</v>
      </c>
      <c r="B4796" s="22" t="s">
        <v>251</v>
      </c>
      <c r="C4796" s="22" t="s">
        <v>235</v>
      </c>
      <c r="D4796" s="22">
        <v>2011</v>
      </c>
      <c r="E4796" s="22" t="s">
        <v>234</v>
      </c>
      <c r="F4796" s="22" t="s">
        <v>413</v>
      </c>
      <c r="G4796" s="21">
        <v>6.3330000000000001E-3</v>
      </c>
      <c r="H4796" s="21">
        <v>0.97159030000000002</v>
      </c>
      <c r="I4796" s="21">
        <v>0.97205249999999999</v>
      </c>
      <c r="J4796" s="21">
        <v>0.74665289999999995</v>
      </c>
      <c r="K4796" s="21">
        <v>0.72258750000000005</v>
      </c>
      <c r="L4796" s="21">
        <v>0.71450760000000002</v>
      </c>
      <c r="M4796" s="21">
        <v>0.70459550000000004</v>
      </c>
      <c r="N4796" s="21">
        <v>1.0879700000000001E-2</v>
      </c>
      <c r="O4796" s="21">
        <v>5.9863399999999997E-2</v>
      </c>
      <c r="P4796" s="21">
        <v>0.17178789999999999</v>
      </c>
      <c r="Q4796" s="21">
        <v>8.5056999999999997E-3</v>
      </c>
      <c r="R4796" s="21">
        <v>1.35733E-2</v>
      </c>
      <c r="S4796" s="20">
        <v>12.28579</v>
      </c>
      <c r="T4796" s="19">
        <v>0.99357099999999998</v>
      </c>
    </row>
    <row r="4797" spans="1:20" ht="14.4" x14ac:dyDescent="0.3">
      <c r="A4797" s="23" t="s">
        <v>177</v>
      </c>
      <c r="B4797" s="22" t="s">
        <v>250</v>
      </c>
      <c r="C4797" s="22" t="s">
        <v>235</v>
      </c>
      <c r="D4797" s="22">
        <v>2010</v>
      </c>
      <c r="E4797" s="22" t="s">
        <v>234</v>
      </c>
      <c r="F4797" s="22" t="s">
        <v>413</v>
      </c>
      <c r="G4797" s="21">
        <v>5.42078E-2</v>
      </c>
      <c r="H4797" s="21">
        <v>0.45051790000000003</v>
      </c>
      <c r="I4797" s="21">
        <v>0.51746119999999995</v>
      </c>
      <c r="J4797" s="21">
        <v>0.16793269999999999</v>
      </c>
      <c r="K4797" s="21">
        <v>0.1639611</v>
      </c>
      <c r="L4797" s="21">
        <v>6.7463099999999998E-2</v>
      </c>
      <c r="M4797" s="21">
        <v>5.42599E-2</v>
      </c>
      <c r="N4797" s="21">
        <v>0.13453780000000001</v>
      </c>
      <c r="O4797" s="21">
        <v>0.22010350000000001</v>
      </c>
      <c r="P4797" s="21">
        <v>0.44866980000000001</v>
      </c>
      <c r="Q4797" s="21">
        <v>3.8516700000000001E-2</v>
      </c>
      <c r="R4797" s="21">
        <v>0.20579020000000001</v>
      </c>
      <c r="S4797" s="20">
        <v>6.9855689999999999</v>
      </c>
      <c r="T4797" s="19">
        <v>0.51179260000000004</v>
      </c>
    </row>
    <row r="4798" spans="1:20" ht="14.4" x14ac:dyDescent="0.3">
      <c r="A4798" s="23" t="s">
        <v>177</v>
      </c>
      <c r="B4798" s="22" t="s">
        <v>250</v>
      </c>
      <c r="C4798" s="22" t="s">
        <v>237</v>
      </c>
      <c r="D4798" s="22">
        <v>2013</v>
      </c>
      <c r="E4798" s="22" t="s">
        <v>234</v>
      </c>
      <c r="F4798" s="22" t="s">
        <v>413</v>
      </c>
      <c r="G4798" s="21">
        <v>0.11456710000000001</v>
      </c>
      <c r="H4798" s="21">
        <v>0.51760329999999999</v>
      </c>
      <c r="I4798" s="21">
        <v>0.58321730000000005</v>
      </c>
      <c r="J4798" s="21">
        <v>0.1717661</v>
      </c>
      <c r="K4798" s="21">
        <v>0.19173309999999999</v>
      </c>
      <c r="L4798" s="21">
        <v>9.4705600000000001E-2</v>
      </c>
      <c r="M4798" s="21">
        <v>7.7415100000000001E-2</v>
      </c>
      <c r="N4798" s="21">
        <v>0.13326779999999999</v>
      </c>
      <c r="O4798" s="21">
        <v>0.18937889999999999</v>
      </c>
      <c r="P4798" s="21">
        <v>0.44875599999999999</v>
      </c>
      <c r="Q4798" s="21">
        <v>0.21489610000000001</v>
      </c>
      <c r="R4798" s="21">
        <v>0.28633629999999999</v>
      </c>
      <c r="S4798" s="20">
        <v>6.4428729999999996</v>
      </c>
      <c r="T4798" s="19">
        <v>0.67631859999999999</v>
      </c>
    </row>
    <row r="4799" spans="1:20" ht="14.4" x14ac:dyDescent="0.3">
      <c r="A4799" s="23" t="s">
        <v>180</v>
      </c>
      <c r="B4799" s="22" t="s">
        <v>249</v>
      </c>
      <c r="C4799" s="22" t="s">
        <v>235</v>
      </c>
      <c r="D4799" s="22">
        <v>2011</v>
      </c>
      <c r="E4799" s="22" t="s">
        <v>234</v>
      </c>
      <c r="F4799" s="22" t="s">
        <v>413</v>
      </c>
      <c r="G4799" s="21">
        <v>1.2803699999999999E-2</v>
      </c>
      <c r="H4799" s="21">
        <v>0.95056459999999998</v>
      </c>
      <c r="I4799" s="21">
        <v>0.9106147</v>
      </c>
      <c r="J4799" s="21">
        <v>0.7092484</v>
      </c>
      <c r="K4799" s="21">
        <v>0.71187069999999997</v>
      </c>
      <c r="L4799" s="21">
        <v>0.54701730000000004</v>
      </c>
      <c r="M4799" s="21">
        <v>0.47702349999999999</v>
      </c>
      <c r="N4799" s="21">
        <v>2.0245099999999999E-2</v>
      </c>
      <c r="O4799" s="21">
        <v>0.1107004</v>
      </c>
      <c r="P4799" s="21">
        <v>0.317048</v>
      </c>
      <c r="Q4799" s="21">
        <v>4.6464100000000001E-2</v>
      </c>
      <c r="R4799" s="21">
        <v>6.9048200000000004E-2</v>
      </c>
      <c r="S4799" s="20">
        <v>11.28252</v>
      </c>
      <c r="T4799" s="19">
        <v>0.96783949999999996</v>
      </c>
    </row>
    <row r="4800" spans="1:20" ht="14.4" x14ac:dyDescent="0.3">
      <c r="A4800" s="23" t="s">
        <v>188</v>
      </c>
      <c r="B4800" s="22" t="s">
        <v>248</v>
      </c>
      <c r="C4800" s="22" t="s">
        <v>237</v>
      </c>
      <c r="D4800" s="22">
        <v>2010</v>
      </c>
      <c r="E4800" s="22" t="s">
        <v>234</v>
      </c>
      <c r="F4800" s="22" t="s">
        <v>413</v>
      </c>
      <c r="G4800" s="21">
        <v>0.10736900000000001</v>
      </c>
      <c r="H4800" s="21">
        <v>0.72394210000000003</v>
      </c>
      <c r="I4800" s="21">
        <v>0.6864806</v>
      </c>
      <c r="J4800" s="21">
        <v>0.12699869999999999</v>
      </c>
      <c r="K4800" s="21">
        <v>7.8528899999999999E-2</v>
      </c>
      <c r="L4800" s="21">
        <v>2.8015499999999999E-2</v>
      </c>
      <c r="M4800" s="21">
        <v>2.1710900000000002E-2</v>
      </c>
      <c r="N4800" s="21">
        <v>0.15128759999999999</v>
      </c>
      <c r="O4800" s="21">
        <v>0.46832659999999998</v>
      </c>
      <c r="P4800" s="21">
        <v>0.75733859999999997</v>
      </c>
      <c r="Q4800" s="21">
        <v>0.21162790000000001</v>
      </c>
      <c r="R4800" s="21">
        <v>0.25874449999999999</v>
      </c>
      <c r="S4800" s="20">
        <v>5.8229179999999996</v>
      </c>
      <c r="T4800" s="19"/>
    </row>
    <row r="4801" spans="1:20" ht="14.4" x14ac:dyDescent="0.3">
      <c r="A4801" s="23" t="s">
        <v>184</v>
      </c>
      <c r="B4801" s="22" t="s">
        <v>247</v>
      </c>
      <c r="C4801" s="22" t="s">
        <v>237</v>
      </c>
      <c r="D4801" s="22">
        <v>2011</v>
      </c>
      <c r="E4801" s="22" t="s">
        <v>234</v>
      </c>
      <c r="F4801" s="22" t="s">
        <v>413</v>
      </c>
      <c r="G4801" s="21">
        <v>0.1330423</v>
      </c>
      <c r="H4801" s="21">
        <v>0.41679890000000003</v>
      </c>
      <c r="I4801" s="21">
        <v>0.48943809999999999</v>
      </c>
      <c r="J4801" s="21">
        <v>0.20983769999999999</v>
      </c>
      <c r="K4801" s="21">
        <v>0.14949789999999999</v>
      </c>
      <c r="L4801" s="21">
        <v>0.1198958</v>
      </c>
      <c r="M4801" s="21">
        <v>0.1128584</v>
      </c>
      <c r="N4801" s="21">
        <v>7.8321799999999997E-2</v>
      </c>
      <c r="O4801" s="21">
        <v>0.2010033</v>
      </c>
      <c r="P4801" s="21">
        <v>0.69658900000000001</v>
      </c>
      <c r="Q4801" s="21">
        <v>8.6108299999999999E-2</v>
      </c>
      <c r="R4801" s="21">
        <v>0.16353019999999999</v>
      </c>
      <c r="S4801" s="20">
        <v>6.9393979999999997</v>
      </c>
      <c r="T4801" s="19"/>
    </row>
    <row r="4802" spans="1:20" ht="14.4" x14ac:dyDescent="0.3">
      <c r="A4802" s="23" t="s">
        <v>185</v>
      </c>
      <c r="B4802" s="22" t="s">
        <v>246</v>
      </c>
      <c r="C4802" s="22" t="s">
        <v>235</v>
      </c>
      <c r="D4802" s="22">
        <v>2012</v>
      </c>
      <c r="E4802" s="22" t="s">
        <v>234</v>
      </c>
      <c r="F4802" s="22" t="s">
        <v>413</v>
      </c>
      <c r="G4802" s="21">
        <v>4.8567999999999997E-3</v>
      </c>
      <c r="H4802" s="21">
        <v>0.99268599999999996</v>
      </c>
      <c r="I4802" s="21">
        <v>0.99642030000000004</v>
      </c>
      <c r="J4802" s="21">
        <v>0.9939308</v>
      </c>
      <c r="K4802" s="21">
        <v>0.96579669999999995</v>
      </c>
      <c r="L4802" s="21">
        <v>0.9573275</v>
      </c>
      <c r="M4802" s="21">
        <v>0.94340599999999997</v>
      </c>
      <c r="N4802" s="21">
        <v>2.29111E-2</v>
      </c>
      <c r="O4802" s="21">
        <v>1.11188E-2</v>
      </c>
      <c r="P4802" s="21">
        <v>1.1786400000000001E-2</v>
      </c>
      <c r="Q4802" s="21">
        <v>2.4015999999999998E-3</v>
      </c>
      <c r="R4802" s="21">
        <v>2.4015999999999998E-3</v>
      </c>
      <c r="S4802" s="20">
        <v>14.12283</v>
      </c>
      <c r="T4802" s="19">
        <v>0.99998679999999995</v>
      </c>
    </row>
    <row r="4803" spans="1:20" ht="14.4" x14ac:dyDescent="0.3">
      <c r="A4803" s="23" t="s">
        <v>187</v>
      </c>
      <c r="B4803" s="22" t="s">
        <v>245</v>
      </c>
      <c r="C4803" s="22" t="s">
        <v>244</v>
      </c>
      <c r="D4803" s="22">
        <v>2013</v>
      </c>
      <c r="E4803" s="22" t="s">
        <v>234</v>
      </c>
      <c r="F4803" s="22" t="s">
        <v>413</v>
      </c>
      <c r="G4803" s="21"/>
      <c r="H4803" s="21"/>
      <c r="I4803" s="21"/>
      <c r="J4803" s="21">
        <v>1</v>
      </c>
      <c r="K4803" s="21">
        <v>1</v>
      </c>
      <c r="L4803" s="21">
        <v>0.9664606</v>
      </c>
      <c r="M4803" s="21">
        <v>0.9400461</v>
      </c>
      <c r="N4803" s="21"/>
      <c r="O4803" s="21"/>
      <c r="P4803" s="21"/>
      <c r="Q4803" s="21"/>
      <c r="R4803" s="21"/>
      <c r="S4803" s="20"/>
      <c r="T4803" s="19"/>
    </row>
    <row r="4804" spans="1:20" ht="14.4" x14ac:dyDescent="0.3">
      <c r="A4804" s="23" t="s">
        <v>189</v>
      </c>
      <c r="B4804" s="22" t="s">
        <v>243</v>
      </c>
      <c r="C4804" s="22" t="s">
        <v>242</v>
      </c>
      <c r="D4804" s="22">
        <v>2013</v>
      </c>
      <c r="E4804" s="22" t="s">
        <v>234</v>
      </c>
      <c r="F4804" s="22" t="s">
        <v>413</v>
      </c>
      <c r="G4804" s="21"/>
      <c r="H4804" s="21">
        <v>0.99444540000000003</v>
      </c>
      <c r="I4804" s="21">
        <v>0.99470159999999996</v>
      </c>
      <c r="J4804" s="21">
        <v>0.986649</v>
      </c>
      <c r="K4804" s="21">
        <v>0.94727689999999998</v>
      </c>
      <c r="L4804" s="21">
        <v>0.93007700000000004</v>
      </c>
      <c r="M4804" s="21">
        <v>0.92423279999999997</v>
      </c>
      <c r="N4804" s="21"/>
      <c r="O4804" s="21"/>
      <c r="P4804" s="21">
        <v>5.6994200000000002E-2</v>
      </c>
      <c r="Q4804" s="21"/>
      <c r="R4804" s="21"/>
      <c r="S4804" s="20"/>
      <c r="T4804" s="19"/>
    </row>
    <row r="4805" spans="1:20" ht="14.4" x14ac:dyDescent="0.3">
      <c r="A4805" s="23" t="s">
        <v>190</v>
      </c>
      <c r="B4805" s="22" t="s">
        <v>241</v>
      </c>
      <c r="C4805" s="22" t="s">
        <v>235</v>
      </c>
      <c r="D4805" s="22">
        <v>2012</v>
      </c>
      <c r="E4805" s="22" t="s">
        <v>234</v>
      </c>
      <c r="F4805" s="22" t="s">
        <v>413</v>
      </c>
      <c r="G4805" s="21">
        <v>3.4610999999999999E-3</v>
      </c>
      <c r="H4805" s="21">
        <v>0.97041549999999999</v>
      </c>
      <c r="I4805" s="21">
        <v>0.97607440000000001</v>
      </c>
      <c r="J4805" s="21">
        <v>0.71863239999999995</v>
      </c>
      <c r="K4805" s="21">
        <v>0.67860450000000005</v>
      </c>
      <c r="L4805" s="21">
        <v>0.2781132</v>
      </c>
      <c r="M4805" s="21">
        <v>0.35461959999999998</v>
      </c>
      <c r="N4805" s="21">
        <v>7.9325000000000003E-3</v>
      </c>
      <c r="O4805" s="21">
        <v>0.109818</v>
      </c>
      <c r="P4805" s="21">
        <v>0.1214911</v>
      </c>
      <c r="Q4805" s="21">
        <v>1.5383300000000001E-2</v>
      </c>
      <c r="R4805" s="21">
        <v>1.5383300000000001E-2</v>
      </c>
      <c r="S4805" s="20">
        <v>10.15377</v>
      </c>
      <c r="T4805" s="19">
        <v>0.99624239999999997</v>
      </c>
    </row>
    <row r="4806" spans="1:20" ht="14.4" x14ac:dyDescent="0.3">
      <c r="A4806" s="23" t="s">
        <v>194</v>
      </c>
      <c r="B4806" s="22" t="s">
        <v>240</v>
      </c>
      <c r="C4806" s="22" t="s">
        <v>235</v>
      </c>
      <c r="D4806" s="22">
        <v>2010</v>
      </c>
      <c r="E4806" s="22" t="s">
        <v>234</v>
      </c>
      <c r="F4806" s="22" t="s">
        <v>413</v>
      </c>
      <c r="G4806" s="21">
        <v>1.5602E-2</v>
      </c>
      <c r="H4806" s="21">
        <v>0.94537819999999995</v>
      </c>
      <c r="I4806" s="21">
        <v>0.92227130000000002</v>
      </c>
      <c r="J4806" s="21">
        <v>0.80826450000000005</v>
      </c>
      <c r="K4806" s="21">
        <v>0.7182809</v>
      </c>
      <c r="L4806" s="21">
        <v>0.26257599999999998</v>
      </c>
      <c r="M4806" s="21">
        <v>0.2486235</v>
      </c>
      <c r="N4806" s="21">
        <v>1.42808E-2</v>
      </c>
      <c r="O4806" s="21">
        <v>6.7491999999999996E-2</v>
      </c>
      <c r="P4806" s="21">
        <v>0.20492109999999999</v>
      </c>
      <c r="Q4806" s="21">
        <v>5.5064099999999998E-2</v>
      </c>
      <c r="R4806" s="21">
        <v>7.9269099999999995E-2</v>
      </c>
      <c r="S4806" s="20">
        <v>8.5680890000000005</v>
      </c>
      <c r="T4806" s="19">
        <v>0.98325720000000005</v>
      </c>
    </row>
    <row r="4807" spans="1:20" ht="14.4" x14ac:dyDescent="0.3">
      <c r="A4807" s="23" t="s">
        <v>194</v>
      </c>
      <c r="B4807" s="22" t="s">
        <v>240</v>
      </c>
      <c r="C4807" s="22" t="s">
        <v>235</v>
      </c>
      <c r="D4807" s="22">
        <v>2013</v>
      </c>
      <c r="E4807" s="22" t="s">
        <v>234</v>
      </c>
      <c r="F4807" s="22" t="s">
        <v>413</v>
      </c>
      <c r="G4807" s="21">
        <v>1.6316000000000001E-2</v>
      </c>
      <c r="H4807" s="21">
        <v>0.96143290000000003</v>
      </c>
      <c r="I4807" s="21">
        <v>0.94124739999999996</v>
      </c>
      <c r="J4807" s="21">
        <v>0.85063820000000001</v>
      </c>
      <c r="K4807" s="21">
        <v>0.83155959999999995</v>
      </c>
      <c r="L4807" s="21">
        <v>0.59591450000000001</v>
      </c>
      <c r="M4807" s="21">
        <v>0.53233370000000002</v>
      </c>
      <c r="N4807" s="21">
        <v>1.84713E-2</v>
      </c>
      <c r="O4807" s="21">
        <v>9.1442899999999994E-2</v>
      </c>
      <c r="P4807" s="21">
        <v>0.31394169999999999</v>
      </c>
      <c r="Q4807" s="21">
        <v>4.5851200000000002E-2</v>
      </c>
      <c r="R4807" s="21">
        <v>6.7708299999999999E-2</v>
      </c>
      <c r="S4807" s="20">
        <v>10.707229999999999</v>
      </c>
      <c r="T4807" s="19">
        <v>0.98825719999999995</v>
      </c>
    </row>
    <row r="4808" spans="1:20" ht="14.4" x14ac:dyDescent="0.3">
      <c r="A4808" s="23" t="s">
        <v>195</v>
      </c>
      <c r="B4808" s="22" t="s">
        <v>239</v>
      </c>
      <c r="C4808" s="22" t="s">
        <v>237</v>
      </c>
      <c r="D4808" s="22">
        <v>2013</v>
      </c>
      <c r="E4808" s="22" t="s">
        <v>234</v>
      </c>
      <c r="F4808" s="22" t="s">
        <v>413</v>
      </c>
      <c r="G4808" s="21">
        <v>0.15963150000000001</v>
      </c>
      <c r="H4808" s="21">
        <v>0.54880969999999996</v>
      </c>
      <c r="I4808" s="21">
        <v>0.5391378</v>
      </c>
      <c r="J4808" s="21">
        <v>0.38162679999999999</v>
      </c>
      <c r="K4808" s="21">
        <v>0.3178976</v>
      </c>
      <c r="L4808" s="21">
        <v>0.23240479999999999</v>
      </c>
      <c r="M4808" s="21">
        <v>0.21704670000000001</v>
      </c>
      <c r="N4808" s="21">
        <v>0.27339869999999999</v>
      </c>
      <c r="O4808" s="21">
        <v>0.31331500000000001</v>
      </c>
      <c r="P4808" s="21">
        <v>0.556535</v>
      </c>
      <c r="Q4808" s="21">
        <v>0.32653260000000001</v>
      </c>
      <c r="R4808" s="21">
        <v>0.41327530000000001</v>
      </c>
      <c r="S4808" s="20">
        <v>5.6449629999999997</v>
      </c>
      <c r="T4808" s="19">
        <v>0.64155530000000005</v>
      </c>
    </row>
    <row r="4809" spans="1:20" ht="14.4" x14ac:dyDescent="0.3">
      <c r="A4809" s="23" t="s">
        <v>196</v>
      </c>
      <c r="B4809" s="22" t="s">
        <v>238</v>
      </c>
      <c r="C4809" s="22" t="s">
        <v>237</v>
      </c>
      <c r="D4809" s="22">
        <v>2013</v>
      </c>
      <c r="E4809" s="22" t="s">
        <v>234</v>
      </c>
      <c r="F4809" s="22" t="s">
        <v>413</v>
      </c>
      <c r="G4809" s="21">
        <v>0.1002854</v>
      </c>
      <c r="H4809" s="21">
        <v>0.76447270000000001</v>
      </c>
      <c r="I4809" s="21">
        <v>0.70269170000000003</v>
      </c>
      <c r="J4809" s="21">
        <v>0.49960280000000001</v>
      </c>
      <c r="K4809" s="21">
        <v>0.4060822</v>
      </c>
      <c r="L4809" s="21">
        <v>0.21930440000000001</v>
      </c>
      <c r="M4809" s="21">
        <v>0.2059908</v>
      </c>
      <c r="N4809" s="21">
        <v>0.1555861</v>
      </c>
      <c r="O4809" s="21">
        <v>0.16420969999999999</v>
      </c>
      <c r="P4809" s="21">
        <v>0.4348342</v>
      </c>
      <c r="Q4809" s="21">
        <v>6.22085E-2</v>
      </c>
      <c r="R4809" s="21">
        <v>0.11440019999999999</v>
      </c>
      <c r="S4809" s="20">
        <v>7.9823779999999998</v>
      </c>
      <c r="T4809" s="19"/>
    </row>
    <row r="4810" spans="1:20" ht="14.4" x14ac:dyDescent="0.3">
      <c r="A4810" s="23" t="s">
        <v>197</v>
      </c>
      <c r="B4810" s="22" t="s">
        <v>236</v>
      </c>
      <c r="C4810" s="22" t="s">
        <v>237</v>
      </c>
      <c r="D4810" s="22">
        <v>2010</v>
      </c>
      <c r="E4810" s="22" t="s">
        <v>234</v>
      </c>
      <c r="F4810" s="22" t="s">
        <v>413</v>
      </c>
      <c r="G4810" s="21">
        <v>2.0509199999999998E-2</v>
      </c>
      <c r="H4810" s="21">
        <v>0.92317389999999999</v>
      </c>
      <c r="I4810" s="21">
        <v>0.91531839999999998</v>
      </c>
      <c r="J4810" s="21">
        <v>0.70685169999999997</v>
      </c>
      <c r="K4810" s="21">
        <v>0.70918099999999995</v>
      </c>
      <c r="L4810" s="21">
        <v>9.2943899999999996E-2</v>
      </c>
      <c r="M4810" s="21">
        <v>8.7945899999999994E-2</v>
      </c>
      <c r="N4810" s="21">
        <v>4.5079300000000003E-2</v>
      </c>
      <c r="O4810" s="21">
        <v>0.174926</v>
      </c>
      <c r="P4810" s="21">
        <v>0.6128422</v>
      </c>
      <c r="Q4810" s="21">
        <v>1.30636E-2</v>
      </c>
      <c r="R4810" s="21">
        <v>2.5361499999999999E-2</v>
      </c>
      <c r="S4810" s="20">
        <v>10.396610000000001</v>
      </c>
      <c r="T4810" s="19"/>
    </row>
    <row r="4811" spans="1:20" ht="14.4" x14ac:dyDescent="0.3">
      <c r="A4811" s="18" t="s">
        <v>197</v>
      </c>
      <c r="B4811" s="17" t="s">
        <v>236</v>
      </c>
      <c r="C4811" s="17" t="s">
        <v>235</v>
      </c>
      <c r="D4811" s="17">
        <v>2014</v>
      </c>
      <c r="E4811" s="17" t="s">
        <v>234</v>
      </c>
      <c r="F4811" s="17" t="s">
        <v>413</v>
      </c>
      <c r="G4811" s="16">
        <v>2.7988900000000001E-2</v>
      </c>
      <c r="H4811" s="16">
        <v>0.89962960000000003</v>
      </c>
      <c r="I4811" s="16">
        <v>0.91166659999999999</v>
      </c>
      <c r="J4811" s="16">
        <v>0.75004490000000001</v>
      </c>
      <c r="K4811" s="16">
        <v>0.6976097</v>
      </c>
      <c r="L4811" s="16">
        <v>7.7642199999999995E-2</v>
      </c>
      <c r="M4811" s="16">
        <v>8.9075399999999999E-2</v>
      </c>
      <c r="N4811" s="16">
        <v>1.48381E-2</v>
      </c>
      <c r="O4811" s="16">
        <v>3.1354999999999998E-3</v>
      </c>
      <c r="P4811" s="16">
        <v>2.4253E-3</v>
      </c>
      <c r="Q4811" s="16">
        <v>9.3244999999999995E-3</v>
      </c>
      <c r="R4811" s="16">
        <v>1.78234E-2</v>
      </c>
      <c r="S4811" s="15">
        <v>9.567539</v>
      </c>
      <c r="T4811" s="14">
        <v>0.96340110000000001</v>
      </c>
    </row>
    <row r="4812" spans="1:20" ht="14.4" x14ac:dyDescent="0.3">
      <c r="A4812" s="33"/>
      <c r="B4812" s="33"/>
      <c r="C4812" s="33"/>
      <c r="D4812" s="33"/>
      <c r="E4812" s="33"/>
      <c r="F4812" s="33"/>
      <c r="G4812" s="63"/>
      <c r="H4812" s="63"/>
      <c r="I4812" s="63"/>
      <c r="J4812" s="63"/>
      <c r="K4812" s="63"/>
      <c r="L4812" s="63"/>
      <c r="M4812" s="63"/>
      <c r="N4812" s="63"/>
      <c r="O4812" s="63"/>
      <c r="P4812" s="63"/>
      <c r="Q4812" s="63"/>
      <c r="R4812" s="63"/>
      <c r="S4812" s="64"/>
      <c r="T4812" s="63"/>
    </row>
    <row r="4813" spans="1:20" ht="14.4" x14ac:dyDescent="0.3">
      <c r="A4813" s="65" t="s">
        <v>437</v>
      </c>
      <c r="B4813" s="13"/>
      <c r="C4813" s="13"/>
      <c r="D4813" s="13"/>
      <c r="E4813" s="13"/>
      <c r="F4813" s="13"/>
      <c r="G4813" s="13"/>
      <c r="H4813" s="13"/>
      <c r="I4813" s="13"/>
      <c r="J4813" s="13"/>
      <c r="K4813" s="13"/>
      <c r="L4813" s="13"/>
      <c r="M4813" s="13"/>
      <c r="N4813" s="13"/>
      <c r="O4813" s="13"/>
      <c r="P4813" s="13"/>
      <c r="Q4813" s="13"/>
      <c r="R4813" s="13"/>
      <c r="S4813" s="13"/>
      <c r="T4813" s="13"/>
    </row>
    <row r="4814" spans="1:20" ht="14.4" x14ac:dyDescent="0.3">
      <c r="A4814" s="31" t="s">
        <v>412</v>
      </c>
      <c r="B4814" s="32" t="s">
        <v>411</v>
      </c>
      <c r="C4814" s="31" t="s">
        <v>410</v>
      </c>
      <c r="D4814" s="31" t="s">
        <v>409</v>
      </c>
      <c r="E4814" s="31" t="s">
        <v>408</v>
      </c>
      <c r="F4814" s="31" t="s">
        <v>407</v>
      </c>
      <c r="G4814" s="31" t="s">
        <v>406</v>
      </c>
      <c r="H4814" s="31" t="s">
        <v>405</v>
      </c>
      <c r="I4814" s="31" t="s">
        <v>404</v>
      </c>
      <c r="J4814" s="31" t="s">
        <v>403</v>
      </c>
      <c r="K4814" s="31" t="s">
        <v>402</v>
      </c>
      <c r="L4814" s="31" t="s">
        <v>401</v>
      </c>
      <c r="M4814" s="31" t="s">
        <v>400</v>
      </c>
      <c r="N4814" s="31" t="s">
        <v>399</v>
      </c>
      <c r="O4814" s="31" t="s">
        <v>398</v>
      </c>
      <c r="P4814" s="31" t="s">
        <v>397</v>
      </c>
      <c r="Q4814" s="31" t="s">
        <v>396</v>
      </c>
      <c r="R4814" s="31" t="s">
        <v>395</v>
      </c>
      <c r="S4814" s="31" t="s">
        <v>394</v>
      </c>
      <c r="T4814" s="31" t="s">
        <v>393</v>
      </c>
    </row>
    <row r="4815" spans="1:20" ht="72.599999999999994" x14ac:dyDescent="0.3">
      <c r="A4815" s="30" t="s">
        <v>2</v>
      </c>
      <c r="B4815" s="29" t="s">
        <v>392</v>
      </c>
      <c r="C4815" s="26" t="s">
        <v>391</v>
      </c>
      <c r="D4815" s="26" t="s">
        <v>390</v>
      </c>
      <c r="E4815" s="26" t="s">
        <v>389</v>
      </c>
      <c r="F4815" s="26" t="s">
        <v>388</v>
      </c>
      <c r="G4815" s="25" t="s">
        <v>387</v>
      </c>
      <c r="H4815" s="26" t="s">
        <v>386</v>
      </c>
      <c r="I4815" s="25" t="s">
        <v>385</v>
      </c>
      <c r="J4815" s="26" t="s">
        <v>384</v>
      </c>
      <c r="K4815" s="25" t="s">
        <v>383</v>
      </c>
      <c r="L4815" s="28" t="s">
        <v>382</v>
      </c>
      <c r="M4815" s="25" t="s">
        <v>381</v>
      </c>
      <c r="N4815" s="27" t="s">
        <v>380</v>
      </c>
      <c r="O4815" s="25" t="s">
        <v>379</v>
      </c>
      <c r="P4815" s="25" t="s">
        <v>378</v>
      </c>
      <c r="Q4815" s="26" t="s">
        <v>377</v>
      </c>
      <c r="R4815" s="26" t="s">
        <v>376</v>
      </c>
      <c r="S4815" s="25" t="s">
        <v>375</v>
      </c>
      <c r="T4815" s="24" t="s">
        <v>374</v>
      </c>
    </row>
    <row r="4816" spans="1:20" ht="14.4" x14ac:dyDescent="0.3">
      <c r="A4816" s="23" t="s">
        <v>4</v>
      </c>
      <c r="B4816" s="22" t="s">
        <v>373</v>
      </c>
      <c r="C4816" s="22" t="s">
        <v>235</v>
      </c>
      <c r="D4816" s="22">
        <v>2010</v>
      </c>
      <c r="E4816" s="22" t="s">
        <v>234</v>
      </c>
      <c r="F4816" s="22" t="s">
        <v>233</v>
      </c>
      <c r="G4816" s="21">
        <v>0.30069889999999999</v>
      </c>
      <c r="H4816" s="21">
        <v>0.53748929999999995</v>
      </c>
      <c r="I4816" s="21">
        <v>0.47258539999999999</v>
      </c>
      <c r="J4816" s="21">
        <v>0.34652549999999999</v>
      </c>
      <c r="K4816" s="21">
        <v>0.2966994</v>
      </c>
      <c r="L4816" s="21">
        <v>0.20627819999999999</v>
      </c>
      <c r="M4816" s="21">
        <v>0.17786489999999999</v>
      </c>
      <c r="N4816" s="21">
        <v>0.35603950000000001</v>
      </c>
      <c r="O4816" s="21">
        <v>0.41213040000000001</v>
      </c>
      <c r="P4816" s="21">
        <v>0.54093049999999998</v>
      </c>
      <c r="Q4816" s="21">
        <v>0.50291459999999999</v>
      </c>
      <c r="R4816" s="21">
        <v>0.53144259999999999</v>
      </c>
      <c r="S4816" s="20">
        <v>4.693314</v>
      </c>
      <c r="T4816" s="19"/>
    </row>
    <row r="4817" spans="1:20" ht="14.4" x14ac:dyDescent="0.3">
      <c r="A4817" s="23" t="s">
        <v>10</v>
      </c>
      <c r="B4817" s="22" t="s">
        <v>372</v>
      </c>
      <c r="C4817" s="22" t="s">
        <v>371</v>
      </c>
      <c r="D4817" s="22">
        <v>2012</v>
      </c>
      <c r="E4817" s="22" t="s">
        <v>234</v>
      </c>
      <c r="F4817" s="22" t="s">
        <v>233</v>
      </c>
      <c r="G4817" s="21">
        <v>6.6859999999999999E-4</v>
      </c>
      <c r="H4817" s="21">
        <v>0.96201270000000005</v>
      </c>
      <c r="I4817" s="21">
        <v>0.97359340000000005</v>
      </c>
      <c r="J4817" s="21">
        <v>0.69853739999999998</v>
      </c>
      <c r="K4817" s="21">
        <v>0.72279360000000004</v>
      </c>
      <c r="L4817" s="21">
        <v>0.59793289999999999</v>
      </c>
      <c r="M4817" s="21">
        <v>0.65334049999999999</v>
      </c>
      <c r="N4817" s="21">
        <v>1.07099E-2</v>
      </c>
      <c r="O4817" s="21">
        <v>2.5901199999999999E-2</v>
      </c>
      <c r="P4817" s="21">
        <v>0.16059200000000001</v>
      </c>
      <c r="Q4817" s="21">
        <v>2.4328000000000002E-3</v>
      </c>
      <c r="R4817" s="21">
        <v>8.3134000000000003E-3</v>
      </c>
      <c r="S4817" s="20">
        <v>11.17381</v>
      </c>
      <c r="T4817" s="19"/>
    </row>
    <row r="4818" spans="1:20" ht="14.4" x14ac:dyDescent="0.3">
      <c r="A4818" s="23" t="s">
        <v>11</v>
      </c>
      <c r="B4818" s="22" t="s">
        <v>370</v>
      </c>
      <c r="C4818" s="22" t="s">
        <v>237</v>
      </c>
      <c r="D4818" s="22">
        <v>2010</v>
      </c>
      <c r="E4818" s="22" t="s">
        <v>234</v>
      </c>
      <c r="F4818" s="22" t="s">
        <v>233</v>
      </c>
      <c r="G4818" s="21">
        <v>0</v>
      </c>
      <c r="H4818" s="21">
        <v>1</v>
      </c>
      <c r="I4818" s="21">
        <v>1</v>
      </c>
      <c r="J4818" s="21">
        <v>0.9894501</v>
      </c>
      <c r="K4818" s="21">
        <v>0.99376699999999996</v>
      </c>
      <c r="L4818" s="21">
        <v>0.88815560000000005</v>
      </c>
      <c r="M4818" s="21">
        <v>0.88035110000000005</v>
      </c>
      <c r="N4818" s="21">
        <v>4.8710000000000003E-3</v>
      </c>
      <c r="O4818" s="21">
        <v>4.5830000000000003E-3</v>
      </c>
      <c r="P4818" s="21">
        <v>0.14061180000000001</v>
      </c>
      <c r="Q4818" s="21">
        <v>0</v>
      </c>
      <c r="R4818" s="21">
        <v>0</v>
      </c>
      <c r="S4818" s="20">
        <v>11.047330000000001</v>
      </c>
      <c r="T4818" s="19">
        <v>1</v>
      </c>
    </row>
    <row r="4819" spans="1:20" ht="14.4" x14ac:dyDescent="0.3">
      <c r="A4819" s="23" t="s">
        <v>12</v>
      </c>
      <c r="B4819" s="22" t="s">
        <v>369</v>
      </c>
      <c r="C4819" s="22" t="s">
        <v>368</v>
      </c>
      <c r="D4819" s="22">
        <v>2010</v>
      </c>
      <c r="E4819" s="22" t="s">
        <v>234</v>
      </c>
      <c r="F4819" s="22" t="s">
        <v>233</v>
      </c>
      <c r="G4819" s="21"/>
      <c r="H4819" s="21"/>
      <c r="I4819" s="21"/>
      <c r="J4819" s="21">
        <v>0.98820649999999999</v>
      </c>
      <c r="K4819" s="21">
        <v>0.97171839999999998</v>
      </c>
      <c r="L4819" s="21">
        <v>0.81469639999999999</v>
      </c>
      <c r="M4819" s="21">
        <v>0.83700110000000005</v>
      </c>
      <c r="N4819" s="21"/>
      <c r="O4819" s="21"/>
      <c r="P4819" s="21">
        <v>8.5498599999999994E-2</v>
      </c>
      <c r="Q4819" s="21"/>
      <c r="R4819" s="21"/>
      <c r="S4819" s="20"/>
      <c r="T4819" s="19"/>
    </row>
    <row r="4820" spans="1:20" ht="14.4" x14ac:dyDescent="0.3">
      <c r="A4820" s="23" t="s">
        <v>13</v>
      </c>
      <c r="B4820" s="22" t="s">
        <v>367</v>
      </c>
      <c r="C4820" s="22" t="s">
        <v>244</v>
      </c>
      <c r="D4820" s="22">
        <v>2013</v>
      </c>
      <c r="E4820" s="22" t="s">
        <v>234</v>
      </c>
      <c r="F4820" s="22" t="s">
        <v>233</v>
      </c>
      <c r="G4820" s="21"/>
      <c r="H4820" s="21"/>
      <c r="I4820" s="21"/>
      <c r="J4820" s="21">
        <v>0.98949600000000004</v>
      </c>
      <c r="K4820" s="21">
        <v>0.98810929999999997</v>
      </c>
      <c r="L4820" s="21">
        <v>0.86066310000000001</v>
      </c>
      <c r="M4820" s="21">
        <v>0.89205970000000001</v>
      </c>
      <c r="N4820" s="21"/>
      <c r="O4820" s="21"/>
      <c r="P4820" s="21"/>
      <c r="Q4820" s="21"/>
      <c r="R4820" s="21"/>
      <c r="S4820" s="20"/>
      <c r="T4820" s="19"/>
    </row>
    <row r="4821" spans="1:20" ht="14.4" x14ac:dyDescent="0.3">
      <c r="A4821" s="23" t="s">
        <v>17</v>
      </c>
      <c r="B4821" s="22" t="s">
        <v>366</v>
      </c>
      <c r="C4821" s="22" t="s">
        <v>237</v>
      </c>
      <c r="D4821" s="22">
        <v>2011</v>
      </c>
      <c r="E4821" s="22" t="s">
        <v>234</v>
      </c>
      <c r="F4821" s="22" t="s">
        <v>233</v>
      </c>
      <c r="G4821" s="21">
        <v>0.12988350000000001</v>
      </c>
      <c r="H4821" s="21">
        <v>0.69623009999999996</v>
      </c>
      <c r="I4821" s="21">
        <v>0.71661109999999995</v>
      </c>
      <c r="J4821" s="21">
        <v>0.50244979999999995</v>
      </c>
      <c r="K4821" s="21">
        <v>0.45810040000000002</v>
      </c>
      <c r="L4821" s="21">
        <v>0.3173646</v>
      </c>
      <c r="M4821" s="21">
        <v>0.2366521</v>
      </c>
      <c r="N4821" s="21">
        <v>0.1026233</v>
      </c>
      <c r="O4821" s="21">
        <v>0.24096139999999999</v>
      </c>
      <c r="P4821" s="21">
        <v>0.43778</v>
      </c>
      <c r="Q4821" s="21">
        <v>0.17347029999999999</v>
      </c>
      <c r="R4821" s="21">
        <v>0.25674849999999999</v>
      </c>
      <c r="S4821" s="20">
        <v>6.3265650000000004</v>
      </c>
      <c r="T4821" s="19">
        <v>0.86220620000000003</v>
      </c>
    </row>
    <row r="4822" spans="1:20" ht="14.4" x14ac:dyDescent="0.3">
      <c r="A4822" s="23" t="s">
        <v>17</v>
      </c>
      <c r="B4822" s="22" t="s">
        <v>366</v>
      </c>
      <c r="C4822" s="22" t="s">
        <v>235</v>
      </c>
      <c r="D4822" s="22">
        <v>2012</v>
      </c>
      <c r="E4822" s="22" t="s">
        <v>234</v>
      </c>
      <c r="F4822" s="22" t="s">
        <v>233</v>
      </c>
      <c r="G4822" s="21">
        <v>0.15438299999999999</v>
      </c>
      <c r="H4822" s="21">
        <v>0.62958270000000005</v>
      </c>
      <c r="I4822" s="21">
        <v>0.74767790000000001</v>
      </c>
      <c r="J4822" s="21">
        <v>0.49131999999999998</v>
      </c>
      <c r="K4822" s="21">
        <v>0.4751764</v>
      </c>
      <c r="L4822" s="21">
        <v>0.23788709999999999</v>
      </c>
      <c r="M4822" s="21">
        <v>0.20438390000000001</v>
      </c>
      <c r="N4822" s="21">
        <v>0.2304659</v>
      </c>
      <c r="O4822" s="21">
        <v>0.17803820000000001</v>
      </c>
      <c r="P4822" s="21">
        <v>0.40314299999999997</v>
      </c>
      <c r="Q4822" s="21">
        <v>0.13228819999999999</v>
      </c>
      <c r="R4822" s="21">
        <v>0.20680299999999999</v>
      </c>
      <c r="S4822" s="20">
        <v>7.02067</v>
      </c>
      <c r="T4822" s="19">
        <v>0.99959889999999996</v>
      </c>
    </row>
    <row r="4823" spans="1:20" ht="14.4" x14ac:dyDescent="0.3">
      <c r="A4823" s="23" t="s">
        <v>17</v>
      </c>
      <c r="B4823" s="22" t="s">
        <v>366</v>
      </c>
      <c r="C4823" s="22" t="s">
        <v>237</v>
      </c>
      <c r="D4823" s="22">
        <v>2014</v>
      </c>
      <c r="E4823" s="22" t="s">
        <v>234</v>
      </c>
      <c r="F4823" s="22" t="s">
        <v>233</v>
      </c>
      <c r="G4823" s="21">
        <v>9.9869100000000002E-2</v>
      </c>
      <c r="H4823" s="21">
        <v>0.75054030000000005</v>
      </c>
      <c r="I4823" s="21">
        <v>0.74400219999999995</v>
      </c>
      <c r="J4823" s="21">
        <v>0.54888060000000005</v>
      </c>
      <c r="K4823" s="21">
        <v>0.48979830000000002</v>
      </c>
      <c r="L4823" s="21">
        <v>0.26309280000000002</v>
      </c>
      <c r="M4823" s="21">
        <v>0.19122</v>
      </c>
      <c r="N4823" s="21">
        <v>7.4981800000000001E-2</v>
      </c>
      <c r="O4823" s="21">
        <v>0.21853939999999999</v>
      </c>
      <c r="P4823" s="21">
        <v>0.44442359999999997</v>
      </c>
      <c r="Q4823" s="21">
        <v>0.13742750000000001</v>
      </c>
      <c r="R4823" s="21">
        <v>0.22013569999999999</v>
      </c>
      <c r="S4823" s="20">
        <v>6.6305529999999999</v>
      </c>
      <c r="T4823" s="19"/>
    </row>
    <row r="4824" spans="1:20" ht="14.4" x14ac:dyDescent="0.3">
      <c r="A4824" s="23" t="s">
        <v>18</v>
      </c>
      <c r="B4824" s="22" t="s">
        <v>365</v>
      </c>
      <c r="C4824" s="22" t="s">
        <v>235</v>
      </c>
      <c r="D4824" s="22">
        <v>2012</v>
      </c>
      <c r="E4824" s="22" t="s">
        <v>234</v>
      </c>
      <c r="F4824" s="22" t="s">
        <v>233</v>
      </c>
      <c r="G4824" s="21">
        <v>2.9639499999999999E-2</v>
      </c>
      <c r="H4824" s="21">
        <v>0.98225399999999996</v>
      </c>
      <c r="I4824" s="21">
        <v>0.99428950000000005</v>
      </c>
      <c r="J4824" s="21">
        <v>0.98417310000000002</v>
      </c>
      <c r="K4824" s="21">
        <v>0.98758210000000002</v>
      </c>
      <c r="L4824" s="21">
        <v>0.887158</v>
      </c>
      <c r="M4824" s="21">
        <v>0.90552509999999997</v>
      </c>
      <c r="N4824" s="21">
        <v>2.7009E-3</v>
      </c>
      <c r="O4824" s="21">
        <v>4.8973000000000003E-3</v>
      </c>
      <c r="P4824" s="21">
        <v>4.2871899999999998E-2</v>
      </c>
      <c r="Q4824" s="21">
        <v>0</v>
      </c>
      <c r="R4824" s="21">
        <v>0</v>
      </c>
      <c r="S4824" s="20">
        <v>11.63672</v>
      </c>
      <c r="T4824" s="19">
        <v>1</v>
      </c>
    </row>
    <row r="4825" spans="1:20" ht="14.4" x14ac:dyDescent="0.3">
      <c r="A4825" s="23" t="s">
        <v>19</v>
      </c>
      <c r="B4825" s="22" t="s">
        <v>364</v>
      </c>
      <c r="C4825" s="22" t="s">
        <v>235</v>
      </c>
      <c r="D4825" s="22">
        <v>2012</v>
      </c>
      <c r="E4825" s="22" t="s">
        <v>234</v>
      </c>
      <c r="F4825" s="22" t="s">
        <v>233</v>
      </c>
      <c r="G4825" s="21">
        <v>4.5034000000000003E-3</v>
      </c>
      <c r="H4825" s="21">
        <v>1</v>
      </c>
      <c r="I4825" s="21">
        <v>0.99751429999999996</v>
      </c>
      <c r="J4825" s="21">
        <v>0.99385279999999998</v>
      </c>
      <c r="K4825" s="21">
        <v>0.99027659999999995</v>
      </c>
      <c r="L4825" s="21">
        <v>0.80524660000000003</v>
      </c>
      <c r="M4825" s="21">
        <v>0.84828289999999995</v>
      </c>
      <c r="N4825" s="21">
        <v>4.9851000000000001E-3</v>
      </c>
      <c r="O4825" s="21">
        <v>0</v>
      </c>
      <c r="P4825" s="21">
        <v>2.4923299999999999E-2</v>
      </c>
      <c r="Q4825" s="21">
        <v>1.6018E-3</v>
      </c>
      <c r="R4825" s="21">
        <v>1.6018E-3</v>
      </c>
      <c r="S4825" s="20">
        <v>12.367710000000001</v>
      </c>
      <c r="T4825" s="19">
        <v>1</v>
      </c>
    </row>
    <row r="4826" spans="1:20" ht="14.4" x14ac:dyDescent="0.3">
      <c r="A4826" s="23" t="s">
        <v>20</v>
      </c>
      <c r="B4826" s="22" t="s">
        <v>363</v>
      </c>
      <c r="C4826" s="22" t="s">
        <v>244</v>
      </c>
      <c r="D4826" s="22">
        <v>2013</v>
      </c>
      <c r="E4826" s="22" t="s">
        <v>234</v>
      </c>
      <c r="F4826" s="22" t="s">
        <v>233</v>
      </c>
      <c r="G4826" s="21"/>
      <c r="H4826" s="21"/>
      <c r="I4826" s="21"/>
      <c r="J4826" s="21">
        <v>0.85067910000000002</v>
      </c>
      <c r="K4826" s="21">
        <v>0.91070700000000004</v>
      </c>
      <c r="L4826" s="21">
        <v>0.78925630000000002</v>
      </c>
      <c r="M4826" s="21">
        <v>0.81723650000000003</v>
      </c>
      <c r="N4826" s="21"/>
      <c r="O4826" s="21"/>
      <c r="P4826" s="21"/>
      <c r="Q4826" s="21"/>
      <c r="R4826" s="21"/>
      <c r="S4826" s="20"/>
      <c r="T4826" s="19"/>
    </row>
    <row r="4827" spans="1:20" ht="14.4" x14ac:dyDescent="0.3">
      <c r="A4827" s="23" t="s">
        <v>21</v>
      </c>
      <c r="B4827" s="22" t="s">
        <v>362</v>
      </c>
      <c r="C4827" s="22" t="s">
        <v>235</v>
      </c>
      <c r="D4827" s="22">
        <v>2011</v>
      </c>
      <c r="E4827" s="22" t="s">
        <v>234</v>
      </c>
      <c r="F4827" s="22" t="s">
        <v>233</v>
      </c>
      <c r="G4827" s="21">
        <v>1.5370699999999999E-2</v>
      </c>
      <c r="H4827" s="21">
        <v>0.81325610000000004</v>
      </c>
      <c r="I4827" s="21">
        <v>0.84213510000000003</v>
      </c>
      <c r="J4827" s="21">
        <v>0.37261660000000002</v>
      </c>
      <c r="K4827" s="21">
        <v>0.35940149999999998</v>
      </c>
      <c r="L4827" s="21">
        <v>0.16961899999999999</v>
      </c>
      <c r="M4827" s="21">
        <v>0.1677294</v>
      </c>
      <c r="N4827" s="21">
        <v>3.0998100000000001E-2</v>
      </c>
      <c r="O4827" s="21">
        <v>9.4198599999999993E-2</v>
      </c>
      <c r="P4827" s="21">
        <v>0.4181569</v>
      </c>
      <c r="Q4827" s="21">
        <v>3.7569400000000003E-2</v>
      </c>
      <c r="R4827" s="21">
        <v>7.5905899999999998E-2</v>
      </c>
      <c r="S4827" s="20">
        <v>8.0364070000000005</v>
      </c>
      <c r="T4827" s="19"/>
    </row>
    <row r="4828" spans="1:20" ht="14.4" x14ac:dyDescent="0.3">
      <c r="A4828" s="23" t="s">
        <v>22</v>
      </c>
      <c r="B4828" s="22" t="s">
        <v>361</v>
      </c>
      <c r="C4828" s="22" t="s">
        <v>237</v>
      </c>
      <c r="D4828" s="22">
        <v>2011</v>
      </c>
      <c r="E4828" s="22" t="s">
        <v>234</v>
      </c>
      <c r="F4828" s="22" t="s">
        <v>233</v>
      </c>
      <c r="G4828" s="21">
        <v>0.18906600000000001</v>
      </c>
      <c r="H4828" s="21">
        <v>0.57425340000000002</v>
      </c>
      <c r="I4828" s="21">
        <v>0.62602020000000003</v>
      </c>
      <c r="J4828" s="21">
        <v>0.3676121</v>
      </c>
      <c r="K4828" s="21">
        <v>0.29916920000000002</v>
      </c>
      <c r="L4828" s="21">
        <v>0.1912885</v>
      </c>
      <c r="M4828" s="21">
        <v>0.1889371</v>
      </c>
      <c r="N4828" s="21">
        <v>0.22798740000000001</v>
      </c>
      <c r="O4828" s="21">
        <v>0.27049450000000003</v>
      </c>
      <c r="P4828" s="21">
        <v>0.3559793</v>
      </c>
      <c r="Q4828" s="21">
        <v>0.25940609999999997</v>
      </c>
      <c r="R4828" s="21">
        <v>0.31383339999999998</v>
      </c>
      <c r="S4828" s="20">
        <v>7.0893230000000003</v>
      </c>
      <c r="T4828" s="19">
        <v>0.7960199</v>
      </c>
    </row>
    <row r="4829" spans="1:20" ht="14.4" x14ac:dyDescent="0.3">
      <c r="A4829" s="23" t="s">
        <v>23</v>
      </c>
      <c r="B4829" s="22" t="s">
        <v>360</v>
      </c>
      <c r="C4829" s="22" t="s">
        <v>235</v>
      </c>
      <c r="D4829" s="22">
        <v>2010</v>
      </c>
      <c r="E4829" s="22" t="s">
        <v>234</v>
      </c>
      <c r="F4829" s="22" t="s">
        <v>233</v>
      </c>
      <c r="G4829" s="21">
        <v>0.1236836</v>
      </c>
      <c r="H4829" s="21">
        <v>0.55037670000000005</v>
      </c>
      <c r="I4829" s="21">
        <v>0.56353640000000005</v>
      </c>
      <c r="J4829" s="21">
        <v>0.26263360000000002</v>
      </c>
      <c r="K4829" s="21">
        <v>0.18707460000000001</v>
      </c>
      <c r="L4829" s="21">
        <v>4.4509899999999998E-2</v>
      </c>
      <c r="M4829" s="21">
        <v>8.64346E-2</v>
      </c>
      <c r="N4829" s="21">
        <v>9.3157299999999998E-2</v>
      </c>
      <c r="O4829" s="21">
        <v>0.19355430000000001</v>
      </c>
      <c r="P4829" s="21">
        <v>0.37218040000000002</v>
      </c>
      <c r="Q4829" s="21">
        <v>0.28314650000000002</v>
      </c>
      <c r="R4829" s="21">
        <v>0.34020450000000002</v>
      </c>
      <c r="S4829" s="20">
        <v>6.6012529999999998</v>
      </c>
      <c r="T4829" s="19"/>
    </row>
    <row r="4830" spans="1:20" ht="14.4" x14ac:dyDescent="0.3">
      <c r="A4830" s="23" t="s">
        <v>25</v>
      </c>
      <c r="B4830" s="22" t="s">
        <v>359</v>
      </c>
      <c r="C4830" s="22" t="s">
        <v>235</v>
      </c>
      <c r="D4830" s="22">
        <v>2011</v>
      </c>
      <c r="E4830" s="22" t="s">
        <v>234</v>
      </c>
      <c r="F4830" s="22" t="s">
        <v>233</v>
      </c>
      <c r="G4830" s="21">
        <v>8.3911999999999997E-3</v>
      </c>
      <c r="H4830" s="21">
        <v>0.99376759999999997</v>
      </c>
      <c r="I4830" s="21">
        <v>0.9886568</v>
      </c>
      <c r="J4830" s="21">
        <v>0.94128630000000002</v>
      </c>
      <c r="K4830" s="21">
        <v>0.82271179999999999</v>
      </c>
      <c r="L4830" s="21">
        <v>0.61283109999999996</v>
      </c>
      <c r="M4830" s="21">
        <v>0.57620680000000002</v>
      </c>
      <c r="N4830" s="21">
        <v>2.1876199999999998E-2</v>
      </c>
      <c r="O4830" s="21">
        <v>1.23115E-2</v>
      </c>
      <c r="P4830" s="21">
        <v>4.0828200000000002E-2</v>
      </c>
      <c r="Q4830" s="21">
        <v>1.85E-4</v>
      </c>
      <c r="R4830" s="21">
        <v>1.85E-4</v>
      </c>
      <c r="S4830" s="20">
        <v>12.09854</v>
      </c>
      <c r="T4830" s="19"/>
    </row>
    <row r="4831" spans="1:20" ht="14.4" x14ac:dyDescent="0.3">
      <c r="A4831" s="23" t="s">
        <v>27</v>
      </c>
      <c r="B4831" s="22" t="s">
        <v>358</v>
      </c>
      <c r="C4831" s="22" t="s">
        <v>357</v>
      </c>
      <c r="D4831" s="22">
        <v>2011</v>
      </c>
      <c r="E4831" s="22" t="s">
        <v>234</v>
      </c>
      <c r="F4831" s="22" t="s">
        <v>233</v>
      </c>
      <c r="G4831" s="21">
        <v>0.1195722</v>
      </c>
      <c r="H4831" s="21">
        <v>0.75083460000000002</v>
      </c>
      <c r="I4831" s="21">
        <v>0.88629789999999997</v>
      </c>
      <c r="J4831" s="21">
        <v>0.57037369999999998</v>
      </c>
      <c r="K4831" s="21">
        <v>0.53674929999999998</v>
      </c>
      <c r="L4831" s="21">
        <v>0.14742230000000001</v>
      </c>
      <c r="M4831" s="21">
        <v>0.17238319999999999</v>
      </c>
      <c r="N4831" s="21">
        <v>1.87656E-2</v>
      </c>
      <c r="O4831" s="21">
        <v>1.88024E-2</v>
      </c>
      <c r="P4831" s="21">
        <v>0.16919989999999999</v>
      </c>
      <c r="Q4831" s="21">
        <v>5.1754700000000001E-2</v>
      </c>
      <c r="R4831" s="21">
        <v>7.50107E-2</v>
      </c>
      <c r="S4831" s="20">
        <v>9.3276979999999998</v>
      </c>
      <c r="T4831" s="19"/>
    </row>
    <row r="4832" spans="1:20" ht="14.4" x14ac:dyDescent="0.3">
      <c r="A4832" s="23" t="s">
        <v>27</v>
      </c>
      <c r="B4832" s="22" t="s">
        <v>358</v>
      </c>
      <c r="C4832" s="22" t="s">
        <v>357</v>
      </c>
      <c r="D4832" s="22">
        <v>2012</v>
      </c>
      <c r="E4832" s="22" t="s">
        <v>234</v>
      </c>
      <c r="F4832" s="22" t="s">
        <v>233</v>
      </c>
      <c r="G4832" s="21">
        <v>0.1124334</v>
      </c>
      <c r="H4832" s="21">
        <v>0.77546820000000005</v>
      </c>
      <c r="I4832" s="21">
        <v>0.9058003</v>
      </c>
      <c r="J4832" s="21">
        <v>0.58581919999999998</v>
      </c>
      <c r="K4832" s="21">
        <v>0.55053669999999999</v>
      </c>
      <c r="L4832" s="21">
        <v>0.15546850000000001</v>
      </c>
      <c r="M4832" s="21">
        <v>0.19015190000000001</v>
      </c>
      <c r="N4832" s="21">
        <v>1.6239E-2</v>
      </c>
      <c r="O4832" s="21">
        <v>1.90636E-2</v>
      </c>
      <c r="P4832" s="21">
        <v>0.1639089</v>
      </c>
      <c r="Q4832" s="21">
        <v>3.2312800000000003E-2</v>
      </c>
      <c r="R4832" s="21">
        <v>5.4514E-2</v>
      </c>
      <c r="S4832" s="20">
        <v>9.4862319999999993</v>
      </c>
      <c r="T4832" s="19"/>
    </row>
    <row r="4833" spans="1:20" ht="14.4" x14ac:dyDescent="0.3">
      <c r="A4833" s="23" t="s">
        <v>29</v>
      </c>
      <c r="B4833" s="22" t="s">
        <v>356</v>
      </c>
      <c r="C4833" s="22" t="s">
        <v>244</v>
      </c>
      <c r="D4833" s="22">
        <v>2013</v>
      </c>
      <c r="E4833" s="22" t="s">
        <v>234</v>
      </c>
      <c r="F4833" s="22" t="s">
        <v>233</v>
      </c>
      <c r="G4833" s="21"/>
      <c r="H4833" s="21"/>
      <c r="I4833" s="21"/>
      <c r="J4833" s="21">
        <v>0.91582470000000005</v>
      </c>
      <c r="K4833" s="21">
        <v>0.92918299999999998</v>
      </c>
      <c r="L4833" s="21">
        <v>0.85050490000000001</v>
      </c>
      <c r="M4833" s="21">
        <v>0.82987840000000002</v>
      </c>
      <c r="N4833" s="21"/>
      <c r="O4833" s="21"/>
      <c r="P4833" s="21"/>
      <c r="Q4833" s="21"/>
      <c r="R4833" s="21"/>
      <c r="S4833" s="20"/>
      <c r="T4833" s="19"/>
    </row>
    <row r="4834" spans="1:20" ht="14.4" x14ac:dyDescent="0.3">
      <c r="A4834" s="23" t="s">
        <v>30</v>
      </c>
      <c r="B4834" s="22" t="s">
        <v>355</v>
      </c>
      <c r="C4834" s="22" t="s">
        <v>237</v>
      </c>
      <c r="D4834" s="22">
        <v>2010</v>
      </c>
      <c r="E4834" s="22" t="s">
        <v>234</v>
      </c>
      <c r="F4834" s="22" t="s">
        <v>233</v>
      </c>
      <c r="G4834" s="21">
        <v>0.41099419999999998</v>
      </c>
      <c r="H4834" s="21">
        <v>0.31292239999999999</v>
      </c>
      <c r="I4834" s="21">
        <v>0.3328004</v>
      </c>
      <c r="J4834" s="21">
        <v>0.12223539999999999</v>
      </c>
      <c r="K4834" s="21">
        <v>0.1069093</v>
      </c>
      <c r="L4834" s="21">
        <v>5.7333700000000001E-2</v>
      </c>
      <c r="M4834" s="21">
        <v>5.3986300000000001E-2</v>
      </c>
      <c r="N4834" s="21">
        <v>0.46856110000000001</v>
      </c>
      <c r="O4834" s="21">
        <v>0.56060390000000004</v>
      </c>
      <c r="P4834" s="21">
        <v>0.70051090000000005</v>
      </c>
      <c r="Q4834" s="21">
        <v>0.52409019999999995</v>
      </c>
      <c r="R4834" s="21">
        <v>0.58545329999999995</v>
      </c>
      <c r="S4834" s="20">
        <v>3.7636759999999998</v>
      </c>
      <c r="T4834" s="19">
        <v>0.46809020000000001</v>
      </c>
    </row>
    <row r="4835" spans="1:20" ht="14.4" x14ac:dyDescent="0.3">
      <c r="A4835" s="23" t="s">
        <v>31</v>
      </c>
      <c r="B4835" s="22" t="s">
        <v>354</v>
      </c>
      <c r="C4835" s="22" t="s">
        <v>237</v>
      </c>
      <c r="D4835" s="22">
        <v>2010</v>
      </c>
      <c r="E4835" s="22" t="s">
        <v>234</v>
      </c>
      <c r="F4835" s="22" t="s">
        <v>233</v>
      </c>
      <c r="G4835" s="21">
        <v>9.6611500000000003E-2</v>
      </c>
      <c r="H4835" s="21">
        <v>0.32378249999999997</v>
      </c>
      <c r="I4835" s="21">
        <v>0.42465849999999999</v>
      </c>
      <c r="J4835" s="21">
        <v>0.145007</v>
      </c>
      <c r="K4835" s="21">
        <v>9.2438300000000001E-2</v>
      </c>
      <c r="L4835" s="21">
        <v>4.9020800000000003E-2</v>
      </c>
      <c r="M4835" s="21">
        <v>5.0217199999999997E-2</v>
      </c>
      <c r="N4835" s="21">
        <v>0.26794420000000002</v>
      </c>
      <c r="O4835" s="21">
        <v>0.16925509999999999</v>
      </c>
      <c r="P4835" s="21">
        <v>0.40509020000000001</v>
      </c>
      <c r="Q4835" s="21"/>
      <c r="R4835" s="21"/>
      <c r="S4835" s="20">
        <v>5.1766389999999998</v>
      </c>
      <c r="T4835" s="19">
        <v>0.82720360000000004</v>
      </c>
    </row>
    <row r="4836" spans="1:20" ht="14.4" x14ac:dyDescent="0.3">
      <c r="A4836" s="23" t="s">
        <v>32</v>
      </c>
      <c r="B4836" s="22" t="s">
        <v>353</v>
      </c>
      <c r="C4836" s="22" t="s">
        <v>237</v>
      </c>
      <c r="D4836" s="22">
        <v>2010</v>
      </c>
      <c r="E4836" s="22" t="s">
        <v>234</v>
      </c>
      <c r="F4836" s="22" t="s">
        <v>233</v>
      </c>
      <c r="G4836" s="21">
        <v>0.13128919999999999</v>
      </c>
      <c r="H4836" s="21">
        <v>0.59283920000000001</v>
      </c>
      <c r="I4836" s="21">
        <v>0.67935809999999996</v>
      </c>
      <c r="J4836" s="21">
        <v>0.36917290000000003</v>
      </c>
      <c r="K4836" s="21">
        <v>0.32425409999999999</v>
      </c>
      <c r="L4836" s="21">
        <v>0.1289613</v>
      </c>
      <c r="M4836" s="21">
        <v>0.14655599999999999</v>
      </c>
      <c r="N4836" s="21">
        <v>0.1029726</v>
      </c>
      <c r="O4836" s="21">
        <v>0.14114479999999999</v>
      </c>
      <c r="P4836" s="21">
        <v>0.40986729999999999</v>
      </c>
      <c r="Q4836" s="21">
        <v>7.6061299999999998E-2</v>
      </c>
      <c r="R4836" s="21">
        <v>0.18204819999999999</v>
      </c>
      <c r="S4836" s="20">
        <v>7.1235270000000002</v>
      </c>
      <c r="T4836" s="19">
        <v>0.80762460000000003</v>
      </c>
    </row>
    <row r="4837" spans="1:20" ht="14.4" x14ac:dyDescent="0.3">
      <c r="A4837" s="23" t="s">
        <v>32</v>
      </c>
      <c r="B4837" s="22" t="s">
        <v>353</v>
      </c>
      <c r="C4837" s="22" t="s">
        <v>237</v>
      </c>
      <c r="D4837" s="22">
        <v>2014</v>
      </c>
      <c r="E4837" s="22" t="s">
        <v>234</v>
      </c>
      <c r="F4837" s="22" t="s">
        <v>233</v>
      </c>
      <c r="G4837" s="21">
        <v>0.1172243</v>
      </c>
      <c r="H4837" s="21">
        <v>0.6042902</v>
      </c>
      <c r="I4837" s="21">
        <v>0.69454930000000004</v>
      </c>
      <c r="J4837" s="21">
        <v>0.40948699999999999</v>
      </c>
      <c r="K4837" s="21">
        <v>0.35311589999999998</v>
      </c>
      <c r="L4837" s="21">
        <v>0.18302109999999999</v>
      </c>
      <c r="M4837" s="21">
        <v>0.19975039999999999</v>
      </c>
      <c r="N4837" s="21">
        <v>0.1131027</v>
      </c>
      <c r="O4837" s="21">
        <v>0.16555049999999999</v>
      </c>
      <c r="P4837" s="21">
        <v>0.52328220000000003</v>
      </c>
      <c r="Q4837" s="21">
        <v>6.9509600000000005E-2</v>
      </c>
      <c r="R4837" s="21">
        <v>0.16497010000000001</v>
      </c>
      <c r="S4837" s="20">
        <v>7.5368599999999999</v>
      </c>
      <c r="T4837" s="19">
        <v>0.81766519999999998</v>
      </c>
    </row>
    <row r="4838" spans="1:20" ht="14.4" x14ac:dyDescent="0.3">
      <c r="A4838" s="23" t="s">
        <v>33</v>
      </c>
      <c r="B4838" s="22" t="s">
        <v>352</v>
      </c>
      <c r="C4838" s="22" t="s">
        <v>237</v>
      </c>
      <c r="D4838" s="22">
        <v>2011</v>
      </c>
      <c r="E4838" s="22" t="s">
        <v>234</v>
      </c>
      <c r="F4838" s="22" t="s">
        <v>233</v>
      </c>
      <c r="G4838" s="21">
        <v>0.1147169</v>
      </c>
      <c r="H4838" s="21">
        <v>0.66484030000000005</v>
      </c>
      <c r="I4838" s="21">
        <v>0.74949189999999999</v>
      </c>
      <c r="J4838" s="21">
        <v>0.37004320000000002</v>
      </c>
      <c r="K4838" s="21">
        <v>0.32521529999999998</v>
      </c>
      <c r="L4838" s="21">
        <v>0.15700420000000001</v>
      </c>
      <c r="M4838" s="21">
        <v>0.16166359999999999</v>
      </c>
      <c r="N4838" s="21">
        <v>0.12549940000000001</v>
      </c>
      <c r="O4838" s="21">
        <v>0.16756499999999999</v>
      </c>
      <c r="P4838" s="21">
        <v>0.33105020000000002</v>
      </c>
      <c r="Q4838" s="21">
        <v>7.6675599999999997E-2</v>
      </c>
      <c r="R4838" s="21">
        <v>0.1224363</v>
      </c>
      <c r="S4838" s="20">
        <v>8.3219519999999996</v>
      </c>
      <c r="T4838" s="19">
        <v>0.86989419999999995</v>
      </c>
    </row>
    <row r="4839" spans="1:20" ht="14.4" x14ac:dyDescent="0.3">
      <c r="A4839" s="23" t="s">
        <v>34</v>
      </c>
      <c r="B4839" s="22" t="s">
        <v>351</v>
      </c>
      <c r="C4839" s="22" t="s">
        <v>350</v>
      </c>
      <c r="D4839" s="22">
        <v>2010</v>
      </c>
      <c r="E4839" s="22" t="s">
        <v>234</v>
      </c>
      <c r="F4839" s="22" t="s">
        <v>233</v>
      </c>
      <c r="G4839" s="21"/>
      <c r="H4839" s="21"/>
      <c r="I4839" s="21"/>
      <c r="J4839" s="21">
        <v>0.99690029999999996</v>
      </c>
      <c r="K4839" s="21">
        <v>0.98818700000000004</v>
      </c>
      <c r="L4839" s="21">
        <v>0.82366030000000001</v>
      </c>
      <c r="M4839" s="21">
        <v>0.89069449999999994</v>
      </c>
      <c r="N4839" s="21"/>
      <c r="O4839" s="21"/>
      <c r="P4839" s="21">
        <v>2.12217E-2</v>
      </c>
      <c r="Q4839" s="21"/>
      <c r="R4839" s="21"/>
      <c r="S4839" s="20"/>
      <c r="T4839" s="19"/>
    </row>
    <row r="4840" spans="1:20" ht="14.4" x14ac:dyDescent="0.3">
      <c r="A4840" s="23" t="s">
        <v>36</v>
      </c>
      <c r="B4840" s="22" t="s">
        <v>349</v>
      </c>
      <c r="C4840" s="22" t="s">
        <v>235</v>
      </c>
      <c r="D4840" s="22">
        <v>2010</v>
      </c>
      <c r="E4840" s="22" t="s">
        <v>234</v>
      </c>
      <c r="F4840" s="22" t="s">
        <v>233</v>
      </c>
      <c r="G4840" s="21">
        <v>0.1309333</v>
      </c>
      <c r="H4840" s="21">
        <v>0.44987690000000002</v>
      </c>
      <c r="I4840" s="21">
        <v>0.55218109999999998</v>
      </c>
      <c r="J4840" s="21">
        <v>0.12132809999999999</v>
      </c>
      <c r="K4840" s="21">
        <v>0.1361531</v>
      </c>
      <c r="L4840" s="21">
        <v>7.9363500000000003E-2</v>
      </c>
      <c r="M4840" s="21">
        <v>8.6540300000000001E-2</v>
      </c>
      <c r="N4840" s="21">
        <v>0.28501680000000001</v>
      </c>
      <c r="O4840" s="21">
        <v>0.169935</v>
      </c>
      <c r="P4840" s="21">
        <v>0.34274549999999998</v>
      </c>
      <c r="Q4840" s="21">
        <v>0.1301081</v>
      </c>
      <c r="R4840" s="21">
        <v>0.24576100000000001</v>
      </c>
      <c r="S4840" s="20">
        <v>6.1109600000000004</v>
      </c>
      <c r="T4840" s="19"/>
    </row>
    <row r="4841" spans="1:20" ht="14.4" x14ac:dyDescent="0.3">
      <c r="A4841" s="23" t="s">
        <v>37</v>
      </c>
      <c r="B4841" s="22" t="s">
        <v>348</v>
      </c>
      <c r="C4841" s="22" t="s">
        <v>235</v>
      </c>
      <c r="D4841" s="22">
        <v>2010</v>
      </c>
      <c r="E4841" s="22" t="s">
        <v>234</v>
      </c>
      <c r="F4841" s="22" t="s">
        <v>233</v>
      </c>
      <c r="G4841" s="21">
        <v>0.3904762</v>
      </c>
      <c r="H4841" s="21">
        <v>0.40728110000000001</v>
      </c>
      <c r="I4841" s="21">
        <v>0.39944990000000002</v>
      </c>
      <c r="J4841" s="21">
        <v>0.26598889999999997</v>
      </c>
      <c r="K4841" s="21">
        <v>0.16657369999999999</v>
      </c>
      <c r="L4841" s="21">
        <v>0.10940560000000001</v>
      </c>
      <c r="M4841" s="21">
        <v>0.1107915</v>
      </c>
      <c r="N4841" s="21">
        <v>0.40535559999999998</v>
      </c>
      <c r="O4841" s="21">
        <v>0.38162750000000001</v>
      </c>
      <c r="P4841" s="21">
        <v>0.45326889999999997</v>
      </c>
      <c r="Q4841" s="21">
        <v>0.39458339999999997</v>
      </c>
      <c r="R4841" s="21">
        <v>0.46783190000000002</v>
      </c>
      <c r="S4841" s="20">
        <v>5.0797639999999999</v>
      </c>
      <c r="T4841" s="19"/>
    </row>
    <row r="4842" spans="1:20" ht="14.4" x14ac:dyDescent="0.3">
      <c r="A4842" s="23" t="s">
        <v>38</v>
      </c>
      <c r="B4842" s="22" t="s">
        <v>347</v>
      </c>
      <c r="C4842" s="22" t="s">
        <v>346</v>
      </c>
      <c r="D4842" s="22">
        <v>2011</v>
      </c>
      <c r="E4842" s="22" t="s">
        <v>234</v>
      </c>
      <c r="F4842" s="22" t="s">
        <v>233</v>
      </c>
      <c r="G4842" s="21">
        <v>2.4226999999999999E-3</v>
      </c>
      <c r="H4842" s="21">
        <v>0.97890920000000003</v>
      </c>
      <c r="I4842" s="21">
        <v>0.97840629999999995</v>
      </c>
      <c r="J4842" s="21">
        <v>0.86402610000000002</v>
      </c>
      <c r="K4842" s="21">
        <v>0.83381519999999998</v>
      </c>
      <c r="L4842" s="21">
        <v>0.4843672</v>
      </c>
      <c r="M4842" s="21">
        <v>0.44400109999999998</v>
      </c>
      <c r="N4842" s="21">
        <v>8.2223000000000001E-3</v>
      </c>
      <c r="O4842" s="21">
        <v>2.2365099999999999E-2</v>
      </c>
      <c r="P4842" s="21">
        <v>0.19004799999999999</v>
      </c>
      <c r="Q4842" s="21">
        <v>5.6363999999999997E-3</v>
      </c>
      <c r="R4842" s="21">
        <v>7.7904999999999997E-3</v>
      </c>
      <c r="S4842" s="20">
        <v>12.643380000000001</v>
      </c>
      <c r="T4842" s="19"/>
    </row>
    <row r="4843" spans="1:20" ht="14.4" x14ac:dyDescent="0.3">
      <c r="A4843" s="23" t="s">
        <v>39</v>
      </c>
      <c r="B4843" s="22" t="s">
        <v>345</v>
      </c>
      <c r="C4843" s="22" t="s">
        <v>344</v>
      </c>
      <c r="D4843" s="22">
        <v>2010</v>
      </c>
      <c r="E4843" s="22" t="s">
        <v>234</v>
      </c>
      <c r="F4843" s="22" t="s">
        <v>233</v>
      </c>
      <c r="G4843" s="21">
        <v>2.4680000000000001E-3</v>
      </c>
      <c r="H4843" s="21">
        <v>0.93030990000000002</v>
      </c>
      <c r="I4843" s="21">
        <v>0.91740659999999996</v>
      </c>
      <c r="J4843" s="21">
        <v>0.80803159999999996</v>
      </c>
      <c r="K4843" s="21">
        <v>0.77080099999999996</v>
      </c>
      <c r="L4843" s="21">
        <v>0.44035819999999998</v>
      </c>
      <c r="M4843" s="21">
        <v>0.38565480000000002</v>
      </c>
      <c r="N4843" s="21">
        <v>2.8917399999999999E-2</v>
      </c>
      <c r="O4843" s="21">
        <v>4.7218999999999997E-2</v>
      </c>
      <c r="P4843" s="21">
        <v>0.30540689999999998</v>
      </c>
      <c r="Q4843" s="21">
        <v>4.6343000000000002E-2</v>
      </c>
      <c r="R4843" s="21">
        <v>8.5930599999999996E-2</v>
      </c>
      <c r="S4843" s="20">
        <v>9.8705300000000005</v>
      </c>
      <c r="T4843" s="19"/>
    </row>
    <row r="4844" spans="1:20" ht="14.4" x14ac:dyDescent="0.3">
      <c r="A4844" s="23" t="s">
        <v>40</v>
      </c>
      <c r="B4844" s="22" t="s">
        <v>343</v>
      </c>
      <c r="C4844" s="22" t="s">
        <v>237</v>
      </c>
      <c r="D4844" s="22">
        <v>2010</v>
      </c>
      <c r="E4844" s="22" t="s">
        <v>234</v>
      </c>
      <c r="F4844" s="22" t="s">
        <v>233</v>
      </c>
      <c r="G4844" s="21">
        <v>4.9461999999999999E-2</v>
      </c>
      <c r="H4844" s="21">
        <v>0.92435290000000003</v>
      </c>
      <c r="I4844" s="21">
        <v>0.91153439999999997</v>
      </c>
      <c r="J4844" s="21">
        <v>0.73295779999999999</v>
      </c>
      <c r="K4844" s="21">
        <v>0.62028139999999998</v>
      </c>
      <c r="L4844" s="21">
        <v>0.62331519999999996</v>
      </c>
      <c r="M4844" s="21">
        <v>0.60651929999999998</v>
      </c>
      <c r="N4844" s="21">
        <v>2.8907499999999999E-2</v>
      </c>
      <c r="O4844" s="21">
        <v>5.4403399999999998E-2</v>
      </c>
      <c r="P4844" s="21">
        <v>0.1642825</v>
      </c>
      <c r="Q4844" s="21">
        <v>3.4397200000000003E-2</v>
      </c>
      <c r="R4844" s="21">
        <v>7.8704800000000005E-2</v>
      </c>
      <c r="S4844" s="20">
        <v>9.6738040000000005</v>
      </c>
      <c r="T4844" s="19"/>
    </row>
    <row r="4845" spans="1:20" ht="14.4" x14ac:dyDescent="0.3">
      <c r="A4845" s="23" t="s">
        <v>41</v>
      </c>
      <c r="B4845" s="22" t="s">
        <v>342</v>
      </c>
      <c r="C4845" s="22" t="s">
        <v>237</v>
      </c>
      <c r="D4845" s="22">
        <v>2012</v>
      </c>
      <c r="E4845" s="22" t="s">
        <v>234</v>
      </c>
      <c r="F4845" s="22" t="s">
        <v>233</v>
      </c>
      <c r="G4845" s="21">
        <v>0.1028116</v>
      </c>
      <c r="H4845" s="21">
        <v>0.66603500000000004</v>
      </c>
      <c r="I4845" s="21">
        <v>0.73367910000000003</v>
      </c>
      <c r="J4845" s="21">
        <v>0.40969179999999999</v>
      </c>
      <c r="K4845" s="21">
        <v>0.34742590000000001</v>
      </c>
      <c r="L4845" s="21">
        <v>0.2002969</v>
      </c>
      <c r="M4845" s="21">
        <v>0.24424679999999999</v>
      </c>
      <c r="N4845" s="21">
        <v>0.18023439999999999</v>
      </c>
      <c r="O4845" s="21">
        <v>0.1220579</v>
      </c>
      <c r="P4845" s="21">
        <v>0.2435581</v>
      </c>
      <c r="Q4845" s="21">
        <v>0.17206350000000001</v>
      </c>
      <c r="R4845" s="21">
        <v>0.22295190000000001</v>
      </c>
      <c r="S4845" s="20">
        <v>7.8462509999999996</v>
      </c>
      <c r="T4845" s="19">
        <v>0.84955259999999999</v>
      </c>
    </row>
    <row r="4846" spans="1:20" ht="14.4" x14ac:dyDescent="0.3">
      <c r="A4846" s="23" t="s">
        <v>42</v>
      </c>
      <c r="B4846" s="22" t="s">
        <v>341</v>
      </c>
      <c r="C4846" s="22" t="s">
        <v>237</v>
      </c>
      <c r="D4846" s="22">
        <v>2011</v>
      </c>
      <c r="E4846" s="22" t="s">
        <v>234</v>
      </c>
      <c r="F4846" s="22" t="s">
        <v>233</v>
      </c>
      <c r="G4846" s="21">
        <v>3.0925999999999999E-2</v>
      </c>
      <c r="H4846" s="21">
        <v>0.75170840000000005</v>
      </c>
      <c r="I4846" s="21">
        <v>0.83081139999999998</v>
      </c>
      <c r="J4846" s="21">
        <v>0.38111679999999998</v>
      </c>
      <c r="K4846" s="21">
        <v>0.33922910000000001</v>
      </c>
      <c r="L4846" s="21">
        <v>0.1566476</v>
      </c>
      <c r="M4846" s="21">
        <v>0.2033227</v>
      </c>
      <c r="N4846" s="21">
        <v>4.0002299999999998E-2</v>
      </c>
      <c r="O4846" s="21">
        <v>7.6868699999999998E-2</v>
      </c>
      <c r="P4846" s="21">
        <v>0.25544169999999999</v>
      </c>
      <c r="Q4846" s="21">
        <v>3.0584699999999999E-2</v>
      </c>
      <c r="R4846" s="21">
        <v>7.7959000000000001E-2</v>
      </c>
      <c r="S4846" s="20">
        <v>9.0489230000000003</v>
      </c>
      <c r="T4846" s="19">
        <v>0.94765659999999996</v>
      </c>
    </row>
    <row r="4847" spans="1:20" ht="14.4" x14ac:dyDescent="0.3">
      <c r="A4847" s="23" t="s">
        <v>43</v>
      </c>
      <c r="B4847" s="22" t="s">
        <v>340</v>
      </c>
      <c r="C4847" s="22" t="s">
        <v>235</v>
      </c>
      <c r="D4847" s="22">
        <v>2011</v>
      </c>
      <c r="E4847" s="22" t="s">
        <v>234</v>
      </c>
      <c r="F4847" s="22" t="s">
        <v>233</v>
      </c>
      <c r="G4847" s="21">
        <v>1.9289799999999999E-2</v>
      </c>
      <c r="H4847" s="21">
        <v>0.92605470000000001</v>
      </c>
      <c r="I4847" s="21">
        <v>0.93147740000000001</v>
      </c>
      <c r="J4847" s="21">
        <v>0.53352290000000002</v>
      </c>
      <c r="K4847" s="21">
        <v>0.56431310000000001</v>
      </c>
      <c r="L4847" s="21">
        <v>0.28863250000000001</v>
      </c>
      <c r="M4847" s="21">
        <v>0.2692754</v>
      </c>
      <c r="N4847" s="21">
        <v>1.35914E-2</v>
      </c>
      <c r="O4847" s="21">
        <v>0.1204688</v>
      </c>
      <c r="P4847" s="21">
        <v>0.31185859999999999</v>
      </c>
      <c r="Q4847" s="21">
        <v>2.1765E-2</v>
      </c>
      <c r="R4847" s="21">
        <v>3.6711199999999999E-2</v>
      </c>
      <c r="S4847" s="20">
        <v>9.8832240000000002</v>
      </c>
      <c r="T4847" s="19"/>
    </row>
    <row r="4848" spans="1:20" ht="14.4" x14ac:dyDescent="0.3">
      <c r="A4848" s="23" t="s">
        <v>44</v>
      </c>
      <c r="B4848" s="22" t="s">
        <v>339</v>
      </c>
      <c r="C4848" s="22" t="s">
        <v>237</v>
      </c>
      <c r="D4848" s="22">
        <v>2011</v>
      </c>
      <c r="E4848" s="22" t="s">
        <v>234</v>
      </c>
      <c r="F4848" s="22" t="s">
        <v>233</v>
      </c>
      <c r="G4848" s="21">
        <v>0.20440120000000001</v>
      </c>
      <c r="H4848" s="21">
        <v>0.55493400000000004</v>
      </c>
      <c r="I4848" s="21">
        <v>0.54466139999999996</v>
      </c>
      <c r="J4848" s="21">
        <v>0.38046210000000003</v>
      </c>
      <c r="K4848" s="21">
        <v>0.3163453</v>
      </c>
      <c r="L4848" s="21">
        <v>0.19107080000000001</v>
      </c>
      <c r="M4848" s="21">
        <v>0.19287889999999999</v>
      </c>
      <c r="N4848" s="21">
        <v>0.23507059999999999</v>
      </c>
      <c r="O4848" s="21">
        <v>0.3361537</v>
      </c>
      <c r="P4848" s="21">
        <v>0.5649537</v>
      </c>
      <c r="Q4848" s="21">
        <v>0.3076913</v>
      </c>
      <c r="R4848" s="21">
        <v>0.39174900000000001</v>
      </c>
      <c r="S4848" s="20">
        <v>6.141591</v>
      </c>
      <c r="T4848" s="19"/>
    </row>
    <row r="4849" spans="1:20" ht="14.4" x14ac:dyDescent="0.3">
      <c r="A4849" s="23" t="s">
        <v>45</v>
      </c>
      <c r="B4849" s="22" t="s">
        <v>338</v>
      </c>
      <c r="C4849" s="22" t="s">
        <v>244</v>
      </c>
      <c r="D4849" s="22">
        <v>2013</v>
      </c>
      <c r="E4849" s="22" t="s">
        <v>234</v>
      </c>
      <c r="F4849" s="22" t="s">
        <v>233</v>
      </c>
      <c r="G4849" s="21"/>
      <c r="H4849" s="21"/>
      <c r="I4849" s="21"/>
      <c r="J4849" s="21">
        <v>1</v>
      </c>
      <c r="K4849" s="21">
        <v>0.99551420000000002</v>
      </c>
      <c r="L4849" s="21">
        <v>0.96489119999999995</v>
      </c>
      <c r="M4849" s="21">
        <v>0.93857420000000003</v>
      </c>
      <c r="N4849" s="21"/>
      <c r="O4849" s="21"/>
      <c r="P4849" s="21"/>
      <c r="Q4849" s="21"/>
      <c r="R4849" s="21"/>
      <c r="S4849" s="20"/>
      <c r="T4849" s="19"/>
    </row>
    <row r="4850" spans="1:20" ht="14.4" x14ac:dyDescent="0.3">
      <c r="A4850" s="23" t="s">
        <v>47</v>
      </c>
      <c r="B4850" s="22" t="s">
        <v>337</v>
      </c>
      <c r="C4850" s="22" t="s">
        <v>244</v>
      </c>
      <c r="D4850" s="22">
        <v>2013</v>
      </c>
      <c r="E4850" s="22" t="s">
        <v>234</v>
      </c>
      <c r="F4850" s="22" t="s">
        <v>233</v>
      </c>
      <c r="G4850" s="21"/>
      <c r="H4850" s="21"/>
      <c r="I4850" s="21"/>
      <c r="J4850" s="21">
        <v>0.98384570000000005</v>
      </c>
      <c r="K4850" s="21">
        <v>0.97836849999999997</v>
      </c>
      <c r="L4850" s="21">
        <v>0.89248760000000005</v>
      </c>
      <c r="M4850" s="21">
        <v>0.86921879999999996</v>
      </c>
      <c r="N4850" s="21"/>
      <c r="O4850" s="21"/>
      <c r="P4850" s="21"/>
      <c r="Q4850" s="21"/>
      <c r="R4850" s="21"/>
      <c r="S4850" s="20"/>
      <c r="T4850" s="19"/>
    </row>
    <row r="4851" spans="1:20" ht="14.4" x14ac:dyDescent="0.3">
      <c r="A4851" s="23" t="s">
        <v>48</v>
      </c>
      <c r="B4851" s="22" t="s">
        <v>336</v>
      </c>
      <c r="C4851" s="22" t="s">
        <v>244</v>
      </c>
      <c r="D4851" s="22">
        <v>2013</v>
      </c>
      <c r="E4851" s="22" t="s">
        <v>234</v>
      </c>
      <c r="F4851" s="22" t="s">
        <v>233</v>
      </c>
      <c r="G4851" s="21"/>
      <c r="H4851" s="21"/>
      <c r="I4851" s="21"/>
      <c r="J4851" s="21">
        <v>0.99232960000000003</v>
      </c>
      <c r="K4851" s="21">
        <v>0.99569799999999997</v>
      </c>
      <c r="L4851" s="21">
        <v>0.89225209999999999</v>
      </c>
      <c r="M4851" s="21">
        <v>0.87888060000000001</v>
      </c>
      <c r="N4851" s="21"/>
      <c r="O4851" s="21"/>
      <c r="P4851" s="21"/>
      <c r="Q4851" s="21"/>
      <c r="R4851" s="21"/>
      <c r="S4851" s="20"/>
      <c r="T4851" s="19"/>
    </row>
    <row r="4852" spans="1:20" ht="14.4" x14ac:dyDescent="0.3">
      <c r="A4852" s="23" t="s">
        <v>50</v>
      </c>
      <c r="B4852" s="22" t="s">
        <v>335</v>
      </c>
      <c r="C4852" s="22" t="s">
        <v>235</v>
      </c>
      <c r="D4852" s="22">
        <v>2010</v>
      </c>
      <c r="E4852" s="22" t="s">
        <v>234</v>
      </c>
      <c r="F4852" s="22" t="s">
        <v>233</v>
      </c>
      <c r="G4852" s="21">
        <v>0.2170842</v>
      </c>
      <c r="H4852" s="21">
        <v>0.57625170000000003</v>
      </c>
      <c r="I4852" s="21">
        <v>0.61717639999999996</v>
      </c>
      <c r="J4852" s="21">
        <v>0.4782903</v>
      </c>
      <c r="K4852" s="21">
        <v>0.44277620000000001</v>
      </c>
      <c r="L4852" s="21">
        <v>0.17979680000000001</v>
      </c>
      <c r="M4852" s="21">
        <v>0.19772190000000001</v>
      </c>
      <c r="N4852" s="21">
        <v>0.2667233</v>
      </c>
      <c r="O4852" s="21">
        <v>0.14883640000000001</v>
      </c>
      <c r="P4852" s="21">
        <v>0.1929469</v>
      </c>
      <c r="Q4852" s="21">
        <v>0.1081293</v>
      </c>
      <c r="R4852" s="21">
        <v>0.18614159999999999</v>
      </c>
      <c r="S4852" s="20">
        <v>7.3922660000000002</v>
      </c>
      <c r="T4852" s="19"/>
    </row>
    <row r="4853" spans="1:20" ht="14.4" x14ac:dyDescent="0.3">
      <c r="A4853" s="23" t="s">
        <v>50</v>
      </c>
      <c r="B4853" s="22" t="s">
        <v>335</v>
      </c>
      <c r="C4853" s="22" t="s">
        <v>237</v>
      </c>
      <c r="D4853" s="22">
        <v>2013</v>
      </c>
      <c r="E4853" s="22" t="s">
        <v>234</v>
      </c>
      <c r="F4853" s="22" t="s">
        <v>233</v>
      </c>
      <c r="G4853" s="21">
        <v>0.129804</v>
      </c>
      <c r="H4853" s="21">
        <v>0.74884689999999998</v>
      </c>
      <c r="I4853" s="21">
        <v>0.78043660000000004</v>
      </c>
      <c r="J4853" s="21">
        <v>0.65688630000000003</v>
      </c>
      <c r="K4853" s="21">
        <v>0.60592250000000003</v>
      </c>
      <c r="L4853" s="21">
        <v>0.35445450000000001</v>
      </c>
      <c r="M4853" s="21">
        <v>0.3377346</v>
      </c>
      <c r="N4853" s="21">
        <v>0.1837937</v>
      </c>
      <c r="O4853" s="21">
        <v>7.3157100000000003E-2</v>
      </c>
      <c r="P4853" s="21">
        <v>0.12890389999999999</v>
      </c>
      <c r="Q4853" s="21">
        <v>4.0230700000000001E-2</v>
      </c>
      <c r="R4853" s="21">
        <v>7.1268100000000001E-2</v>
      </c>
      <c r="S4853" s="20">
        <v>9.1246189999999991</v>
      </c>
      <c r="T4853" s="19">
        <v>0.92735279999999998</v>
      </c>
    </row>
    <row r="4854" spans="1:20" ht="14.4" x14ac:dyDescent="0.3">
      <c r="A4854" s="23" t="s">
        <v>51</v>
      </c>
      <c r="B4854" s="22" t="s">
        <v>334</v>
      </c>
      <c r="C4854" s="22" t="s">
        <v>244</v>
      </c>
      <c r="D4854" s="22">
        <v>2013</v>
      </c>
      <c r="E4854" s="22" t="s">
        <v>234</v>
      </c>
      <c r="F4854" s="22" t="s">
        <v>233</v>
      </c>
      <c r="G4854" s="21"/>
      <c r="H4854" s="21"/>
      <c r="I4854" s="21"/>
      <c r="J4854" s="21">
        <v>0.99754449999999995</v>
      </c>
      <c r="K4854" s="21">
        <v>0.9991428</v>
      </c>
      <c r="L4854" s="21">
        <v>0.68422119999999997</v>
      </c>
      <c r="M4854" s="21">
        <v>0.70456189999999996</v>
      </c>
      <c r="N4854" s="21"/>
      <c r="O4854" s="21"/>
      <c r="P4854" s="21"/>
      <c r="Q4854" s="21"/>
      <c r="R4854" s="21"/>
      <c r="S4854" s="20"/>
      <c r="T4854" s="19"/>
    </row>
    <row r="4855" spans="1:20" ht="14.4" x14ac:dyDescent="0.3">
      <c r="A4855" s="23" t="s">
        <v>54</v>
      </c>
      <c r="B4855" s="22" t="s">
        <v>333</v>
      </c>
      <c r="C4855" s="22" t="s">
        <v>237</v>
      </c>
      <c r="D4855" s="22">
        <v>2013</v>
      </c>
      <c r="E4855" s="22" t="s">
        <v>234</v>
      </c>
      <c r="F4855" s="22" t="s">
        <v>233</v>
      </c>
      <c r="G4855" s="21">
        <v>3.3904200000000002E-2</v>
      </c>
      <c r="H4855" s="21">
        <v>0.88885259999999999</v>
      </c>
      <c r="I4855" s="21">
        <v>0.88298840000000001</v>
      </c>
      <c r="J4855" s="21">
        <v>0.80425880000000005</v>
      </c>
      <c r="K4855" s="21">
        <v>0.78198659999999998</v>
      </c>
      <c r="L4855" s="21">
        <v>0.50719709999999996</v>
      </c>
      <c r="M4855" s="21">
        <v>0.4889078</v>
      </c>
      <c r="N4855" s="21">
        <v>4.7891799999999998E-2</v>
      </c>
      <c r="O4855" s="21">
        <v>2.9589399999999998E-2</v>
      </c>
      <c r="P4855" s="21">
        <v>8.2791600000000007E-2</v>
      </c>
      <c r="Q4855" s="21">
        <v>3.88253E-2</v>
      </c>
      <c r="R4855" s="21">
        <v>6.8395300000000006E-2</v>
      </c>
      <c r="S4855" s="20">
        <v>10.31659</v>
      </c>
      <c r="T4855" s="19">
        <v>0.96894740000000001</v>
      </c>
    </row>
    <row r="4856" spans="1:20" ht="14.4" x14ac:dyDescent="0.3">
      <c r="A4856" s="23" t="s">
        <v>55</v>
      </c>
      <c r="B4856" s="22" t="s">
        <v>332</v>
      </c>
      <c r="C4856" s="22" t="s">
        <v>331</v>
      </c>
      <c r="D4856" s="22">
        <v>2013</v>
      </c>
      <c r="E4856" s="22" t="s">
        <v>234</v>
      </c>
      <c r="F4856" s="22" t="s">
        <v>233</v>
      </c>
      <c r="G4856" s="21">
        <v>7.4847999999999998E-3</v>
      </c>
      <c r="H4856" s="21">
        <v>0.97334980000000004</v>
      </c>
      <c r="I4856" s="21">
        <v>0.96367360000000002</v>
      </c>
      <c r="J4856" s="21">
        <v>0.8460394</v>
      </c>
      <c r="K4856" s="21">
        <v>0.80872750000000004</v>
      </c>
      <c r="L4856" s="21">
        <v>0.6371753</v>
      </c>
      <c r="M4856" s="21">
        <v>0.62170080000000005</v>
      </c>
      <c r="N4856" s="21">
        <v>1.3863800000000001E-2</v>
      </c>
      <c r="O4856" s="21">
        <v>4.6519999999999999E-2</v>
      </c>
      <c r="P4856" s="21">
        <v>0.1422051</v>
      </c>
      <c r="Q4856" s="21">
        <v>1.9758100000000001E-2</v>
      </c>
      <c r="R4856" s="21">
        <v>3.1377700000000001E-2</v>
      </c>
      <c r="S4856" s="20">
        <v>10.99741</v>
      </c>
      <c r="T4856" s="19"/>
    </row>
    <row r="4857" spans="1:20" ht="14.4" x14ac:dyDescent="0.3">
      <c r="A4857" s="23" t="s">
        <v>56</v>
      </c>
      <c r="B4857" s="22" t="s">
        <v>330</v>
      </c>
      <c r="C4857" s="22" t="s">
        <v>237</v>
      </c>
      <c r="D4857" s="22">
        <v>2014</v>
      </c>
      <c r="E4857" s="22" t="s">
        <v>234</v>
      </c>
      <c r="F4857" s="22" t="s">
        <v>233</v>
      </c>
      <c r="G4857" s="21">
        <v>1.7182300000000001E-2</v>
      </c>
      <c r="H4857" s="21">
        <v>0.90027939999999995</v>
      </c>
      <c r="I4857" s="21">
        <v>0.88846829999999999</v>
      </c>
      <c r="J4857" s="21">
        <v>0.78500650000000005</v>
      </c>
      <c r="K4857" s="21">
        <v>0.7887748</v>
      </c>
      <c r="L4857" s="21">
        <v>0.71969059999999996</v>
      </c>
      <c r="M4857" s="21">
        <v>0.71111919999999995</v>
      </c>
      <c r="N4857" s="21">
        <v>2.9289200000000001E-2</v>
      </c>
      <c r="O4857" s="21">
        <v>0.1022404</v>
      </c>
      <c r="P4857" s="21">
        <v>0.2577412</v>
      </c>
      <c r="Q4857" s="21">
        <v>5.8415000000000002E-2</v>
      </c>
      <c r="R4857" s="21">
        <v>7.8839699999999999E-2</v>
      </c>
      <c r="S4857" s="20">
        <v>11.187939999999999</v>
      </c>
      <c r="T4857" s="19"/>
    </row>
    <row r="4858" spans="1:20" ht="14.4" x14ac:dyDescent="0.3">
      <c r="A4858" s="23" t="s">
        <v>60</v>
      </c>
      <c r="B4858" s="22" t="s">
        <v>329</v>
      </c>
      <c r="C4858" s="22" t="s">
        <v>244</v>
      </c>
      <c r="D4858" s="22">
        <v>2013</v>
      </c>
      <c r="E4858" s="22" t="s">
        <v>234</v>
      </c>
      <c r="F4858" s="22" t="s">
        <v>233</v>
      </c>
      <c r="G4858" s="21"/>
      <c r="H4858" s="21"/>
      <c r="I4858" s="21"/>
      <c r="J4858" s="21">
        <v>0.92880030000000002</v>
      </c>
      <c r="K4858" s="21">
        <v>0.92429810000000001</v>
      </c>
      <c r="L4858" s="21">
        <v>0.76678619999999997</v>
      </c>
      <c r="M4858" s="21">
        <v>0.77169259999999995</v>
      </c>
      <c r="N4858" s="21"/>
      <c r="O4858" s="21"/>
      <c r="P4858" s="21"/>
      <c r="Q4858" s="21"/>
      <c r="R4858" s="21"/>
      <c r="S4858" s="20"/>
      <c r="T4858" s="19"/>
    </row>
    <row r="4859" spans="1:20" ht="14.4" x14ac:dyDescent="0.3">
      <c r="A4859" s="23" t="s">
        <v>61</v>
      </c>
      <c r="B4859" s="22" t="s">
        <v>328</v>
      </c>
      <c r="C4859" s="22" t="s">
        <v>237</v>
      </c>
      <c r="D4859" s="22">
        <v>2011</v>
      </c>
      <c r="E4859" s="22" t="s">
        <v>234</v>
      </c>
      <c r="F4859" s="22" t="s">
        <v>233</v>
      </c>
      <c r="G4859" s="21">
        <v>0.29068169999999999</v>
      </c>
      <c r="H4859" s="21">
        <v>0.46124179999999998</v>
      </c>
      <c r="I4859" s="21">
        <v>0.4567215</v>
      </c>
      <c r="J4859" s="21">
        <v>0.17355400000000001</v>
      </c>
      <c r="K4859" s="21">
        <v>0.15134230000000001</v>
      </c>
      <c r="L4859" s="21">
        <v>0.14211560000000001</v>
      </c>
      <c r="M4859" s="21">
        <v>0.12964980000000001</v>
      </c>
      <c r="N4859" s="21">
        <v>0.31591750000000002</v>
      </c>
      <c r="O4859" s="21">
        <v>0.34917209999999999</v>
      </c>
      <c r="P4859" s="21">
        <v>0.50066920000000004</v>
      </c>
      <c r="Q4859" s="21">
        <v>0.28146209999999999</v>
      </c>
      <c r="R4859" s="21">
        <v>0.39027879999999998</v>
      </c>
      <c r="S4859" s="20">
        <v>5.5028220000000001</v>
      </c>
      <c r="T4859" s="19">
        <v>0.6509336</v>
      </c>
    </row>
    <row r="4860" spans="1:20" ht="14.4" x14ac:dyDescent="0.3">
      <c r="A4860" s="23" t="s">
        <v>63</v>
      </c>
      <c r="B4860" s="22" t="s">
        <v>327</v>
      </c>
      <c r="C4860" s="22" t="s">
        <v>244</v>
      </c>
      <c r="D4860" s="22">
        <v>2013</v>
      </c>
      <c r="E4860" s="22" t="s">
        <v>234</v>
      </c>
      <c r="F4860" s="22" t="s">
        <v>233</v>
      </c>
      <c r="G4860" s="21"/>
      <c r="H4860" s="21"/>
      <c r="I4860" s="21"/>
      <c r="J4860" s="21">
        <v>1</v>
      </c>
      <c r="K4860" s="21">
        <v>1</v>
      </c>
      <c r="L4860" s="21">
        <v>0.83095669999999999</v>
      </c>
      <c r="M4860" s="21">
        <v>0.84518709999999997</v>
      </c>
      <c r="N4860" s="21"/>
      <c r="O4860" s="21"/>
      <c r="P4860" s="21"/>
      <c r="Q4860" s="21"/>
      <c r="R4860" s="21"/>
      <c r="S4860" s="20"/>
      <c r="T4860" s="19"/>
    </row>
    <row r="4861" spans="1:20" ht="14.4" x14ac:dyDescent="0.3">
      <c r="A4861" s="23" t="s">
        <v>64</v>
      </c>
      <c r="B4861" s="22" t="s">
        <v>326</v>
      </c>
      <c r="C4861" s="22" t="s">
        <v>244</v>
      </c>
      <c r="D4861" s="22">
        <v>2013</v>
      </c>
      <c r="E4861" s="22" t="s">
        <v>234</v>
      </c>
      <c r="F4861" s="22" t="s">
        <v>233</v>
      </c>
      <c r="G4861" s="21"/>
      <c r="H4861" s="21"/>
      <c r="I4861" s="21"/>
      <c r="J4861" s="21">
        <v>0.70417779999999996</v>
      </c>
      <c r="K4861" s="21">
        <v>0.86774370000000001</v>
      </c>
      <c r="L4861" s="21">
        <v>0.80606040000000001</v>
      </c>
      <c r="M4861" s="21">
        <v>0.85989740000000003</v>
      </c>
      <c r="N4861" s="21"/>
      <c r="O4861" s="21"/>
      <c r="P4861" s="21"/>
      <c r="Q4861" s="21"/>
      <c r="R4861" s="21"/>
      <c r="S4861" s="20"/>
      <c r="T4861" s="19"/>
    </row>
    <row r="4862" spans="1:20" ht="14.4" x14ac:dyDescent="0.3">
      <c r="A4862" s="23" t="s">
        <v>65</v>
      </c>
      <c r="B4862" s="22" t="s">
        <v>325</v>
      </c>
      <c r="C4862" s="22" t="s">
        <v>237</v>
      </c>
      <c r="D4862" s="22">
        <v>2012</v>
      </c>
      <c r="E4862" s="22" t="s">
        <v>234</v>
      </c>
      <c r="F4862" s="22" t="s">
        <v>233</v>
      </c>
      <c r="G4862" s="21">
        <v>3.9822499999999997E-2</v>
      </c>
      <c r="H4862" s="21">
        <v>0.74400849999999996</v>
      </c>
      <c r="I4862" s="21">
        <v>0.83485330000000002</v>
      </c>
      <c r="J4862" s="21">
        <v>0.46374480000000001</v>
      </c>
      <c r="K4862" s="21">
        <v>0.36426180000000002</v>
      </c>
      <c r="L4862" s="21">
        <v>0.1560493</v>
      </c>
      <c r="M4862" s="21">
        <v>0.194578</v>
      </c>
      <c r="N4862" s="21">
        <v>2.9310099999999999E-2</v>
      </c>
      <c r="O4862" s="21">
        <v>6.4520999999999995E-2</v>
      </c>
      <c r="P4862" s="21">
        <v>0.25635720000000001</v>
      </c>
      <c r="Q4862" s="21">
        <v>8.0796599999999996E-2</v>
      </c>
      <c r="R4862" s="21">
        <v>8.8844000000000006E-2</v>
      </c>
      <c r="S4862" s="20">
        <v>9.225422</v>
      </c>
      <c r="T4862" s="19">
        <v>0.94858469999999995</v>
      </c>
    </row>
    <row r="4863" spans="1:20" ht="14.4" x14ac:dyDescent="0.3">
      <c r="A4863" s="23" t="s">
        <v>66</v>
      </c>
      <c r="B4863" s="22" t="s">
        <v>324</v>
      </c>
      <c r="C4863" s="22" t="s">
        <v>237</v>
      </c>
      <c r="D4863" s="22">
        <v>2013</v>
      </c>
      <c r="E4863" s="22" t="s">
        <v>234</v>
      </c>
      <c r="F4863" s="22" t="s">
        <v>233</v>
      </c>
      <c r="G4863" s="21">
        <v>0.27047880000000002</v>
      </c>
      <c r="H4863" s="21">
        <v>0.62829749999999995</v>
      </c>
      <c r="I4863" s="21">
        <v>0.65650249999999999</v>
      </c>
      <c r="J4863" s="21">
        <v>0.48825930000000001</v>
      </c>
      <c r="K4863" s="21">
        <v>0.44216810000000001</v>
      </c>
      <c r="L4863" s="21">
        <v>0.31726520000000002</v>
      </c>
      <c r="M4863" s="21">
        <v>0.31790210000000002</v>
      </c>
      <c r="N4863" s="21">
        <v>0.27822550000000001</v>
      </c>
      <c r="O4863" s="21">
        <v>0.31902520000000001</v>
      </c>
      <c r="P4863" s="21">
        <v>0.48373650000000001</v>
      </c>
      <c r="Q4863" s="21">
        <v>0.26572210000000002</v>
      </c>
      <c r="R4863" s="21">
        <v>0.2873386</v>
      </c>
      <c r="S4863" s="20">
        <v>7.3089899999999997</v>
      </c>
      <c r="T4863" s="19">
        <v>0.78368709999999997</v>
      </c>
    </row>
    <row r="4864" spans="1:20" ht="14.4" x14ac:dyDescent="0.3">
      <c r="A4864" s="23" t="s">
        <v>67</v>
      </c>
      <c r="B4864" s="22" t="s">
        <v>323</v>
      </c>
      <c r="C4864" s="22" t="s">
        <v>322</v>
      </c>
      <c r="D4864" s="22">
        <v>2013</v>
      </c>
      <c r="E4864" s="22" t="s">
        <v>234</v>
      </c>
      <c r="F4864" s="22" t="s">
        <v>233</v>
      </c>
      <c r="G4864" s="21"/>
      <c r="H4864" s="21"/>
      <c r="I4864" s="21">
        <v>0.99693609999999999</v>
      </c>
      <c r="J4864" s="21">
        <v>0.98649070000000005</v>
      </c>
      <c r="K4864" s="21">
        <v>0.96128709999999995</v>
      </c>
      <c r="L4864" s="21">
        <v>0.95980379999999998</v>
      </c>
      <c r="M4864" s="21">
        <v>0.94003610000000004</v>
      </c>
      <c r="N4864" s="21">
        <v>4.0774400000000002E-2</v>
      </c>
      <c r="O4864" s="21">
        <v>0</v>
      </c>
      <c r="P4864" s="21">
        <v>0.1199484</v>
      </c>
      <c r="Q4864" s="21"/>
      <c r="R4864" s="21"/>
      <c r="S4864" s="20"/>
      <c r="T4864" s="19"/>
    </row>
    <row r="4865" spans="1:20" ht="14.4" x14ac:dyDescent="0.3">
      <c r="A4865" s="23" t="s">
        <v>68</v>
      </c>
      <c r="B4865" s="22" t="s">
        <v>321</v>
      </c>
      <c r="C4865" s="22" t="s">
        <v>244</v>
      </c>
      <c r="D4865" s="22">
        <v>2013</v>
      </c>
      <c r="E4865" s="22" t="s">
        <v>234</v>
      </c>
      <c r="F4865" s="22" t="s">
        <v>233</v>
      </c>
      <c r="G4865" s="21"/>
      <c r="H4865" s="21"/>
      <c r="I4865" s="21"/>
      <c r="J4865" s="21">
        <v>0.88490650000000004</v>
      </c>
      <c r="K4865" s="21">
        <v>0.85353699999999999</v>
      </c>
      <c r="L4865" s="21">
        <v>0.78281650000000003</v>
      </c>
      <c r="M4865" s="21">
        <v>0.787663</v>
      </c>
      <c r="N4865" s="21"/>
      <c r="O4865" s="21"/>
      <c r="P4865" s="21"/>
      <c r="Q4865" s="21"/>
      <c r="R4865" s="21"/>
      <c r="S4865" s="20"/>
      <c r="T4865" s="19"/>
    </row>
    <row r="4866" spans="1:20" ht="14.4" x14ac:dyDescent="0.3">
      <c r="A4866" s="23" t="s">
        <v>69</v>
      </c>
      <c r="B4866" s="22" t="s">
        <v>320</v>
      </c>
      <c r="C4866" s="22" t="s">
        <v>235</v>
      </c>
      <c r="D4866" s="22">
        <v>2011</v>
      </c>
      <c r="E4866" s="22" t="s">
        <v>234</v>
      </c>
      <c r="F4866" s="22" t="s">
        <v>233</v>
      </c>
      <c r="G4866" s="21">
        <v>0.1182214</v>
      </c>
      <c r="H4866" s="21">
        <v>0.58376980000000001</v>
      </c>
      <c r="I4866" s="21">
        <v>0.78056139999999996</v>
      </c>
      <c r="J4866" s="21">
        <v>0.43413839999999998</v>
      </c>
      <c r="K4866" s="21">
        <v>0.46072730000000001</v>
      </c>
      <c r="L4866" s="21">
        <v>0.40653800000000001</v>
      </c>
      <c r="M4866" s="21">
        <v>0.3809765</v>
      </c>
      <c r="N4866" s="21">
        <v>7.5502100000000003E-2</v>
      </c>
      <c r="O4866" s="21">
        <v>7.1976600000000002E-2</v>
      </c>
      <c r="P4866" s="21">
        <v>0.26808969999999999</v>
      </c>
      <c r="Q4866" s="21">
        <v>8.40336E-2</v>
      </c>
      <c r="R4866" s="21">
        <v>0.109027</v>
      </c>
      <c r="S4866" s="20">
        <v>9.1851079999999996</v>
      </c>
      <c r="T4866" s="19"/>
    </row>
    <row r="4867" spans="1:20" ht="14.4" x14ac:dyDescent="0.3">
      <c r="A4867" s="23" t="s">
        <v>69</v>
      </c>
      <c r="B4867" s="22" t="s">
        <v>320</v>
      </c>
      <c r="C4867" s="22" t="s">
        <v>237</v>
      </c>
      <c r="D4867" s="22">
        <v>2014</v>
      </c>
      <c r="E4867" s="22" t="s">
        <v>234</v>
      </c>
      <c r="F4867" s="22" t="s">
        <v>233</v>
      </c>
      <c r="G4867" s="21">
        <v>0.16263569999999999</v>
      </c>
      <c r="H4867" s="21">
        <v>0.63223320000000005</v>
      </c>
      <c r="I4867" s="21">
        <v>0.81758649999999999</v>
      </c>
      <c r="J4867" s="21">
        <v>0.52628739999999996</v>
      </c>
      <c r="K4867" s="21">
        <v>0.53619669999999997</v>
      </c>
      <c r="L4867" s="21">
        <v>0.42384820000000001</v>
      </c>
      <c r="M4867" s="21">
        <v>0.42383280000000001</v>
      </c>
      <c r="N4867" s="21">
        <v>0.17224120000000001</v>
      </c>
      <c r="O4867" s="21">
        <v>0.19666990000000001</v>
      </c>
      <c r="P4867" s="21">
        <v>0.42478860000000002</v>
      </c>
      <c r="Q4867" s="21">
        <v>6.31993E-2</v>
      </c>
      <c r="R4867" s="21">
        <v>8.5917400000000005E-2</v>
      </c>
      <c r="S4867" s="20">
        <v>10.685919999999999</v>
      </c>
      <c r="T4867" s="19">
        <v>0.91230809999999996</v>
      </c>
    </row>
    <row r="4868" spans="1:20" ht="14.4" x14ac:dyDescent="0.3">
      <c r="A4868" s="23" t="s">
        <v>70</v>
      </c>
      <c r="B4868" s="22" t="s">
        <v>319</v>
      </c>
      <c r="C4868" s="22" t="s">
        <v>244</v>
      </c>
      <c r="D4868" s="22">
        <v>2013</v>
      </c>
      <c r="E4868" s="22" t="s">
        <v>234</v>
      </c>
      <c r="F4868" s="22" t="s">
        <v>233</v>
      </c>
      <c r="G4868" s="21"/>
      <c r="H4868" s="21"/>
      <c r="I4868" s="21"/>
      <c r="J4868" s="21">
        <v>0.98899320000000002</v>
      </c>
      <c r="K4868" s="21">
        <v>0.98962939999999999</v>
      </c>
      <c r="L4868" s="21">
        <v>0.91876559999999996</v>
      </c>
      <c r="M4868" s="21">
        <v>0.89230520000000002</v>
      </c>
      <c r="N4868" s="21"/>
      <c r="O4868" s="21"/>
      <c r="P4868" s="21"/>
      <c r="Q4868" s="21"/>
      <c r="R4868" s="21"/>
      <c r="S4868" s="20"/>
      <c r="T4868" s="19"/>
    </row>
    <row r="4869" spans="1:20" ht="14.4" x14ac:dyDescent="0.3">
      <c r="A4869" s="23" t="s">
        <v>72</v>
      </c>
      <c r="B4869" s="22" t="s">
        <v>318</v>
      </c>
      <c r="C4869" s="22" t="s">
        <v>317</v>
      </c>
      <c r="D4869" s="22">
        <v>2011</v>
      </c>
      <c r="E4869" s="22" t="s">
        <v>234</v>
      </c>
      <c r="F4869" s="22" t="s">
        <v>233</v>
      </c>
      <c r="G4869" s="21">
        <v>4.9040899999999998E-2</v>
      </c>
      <c r="H4869" s="21">
        <v>0.73114679999999999</v>
      </c>
      <c r="I4869" s="21">
        <v>0.74759169999999997</v>
      </c>
      <c r="J4869" s="21">
        <v>0.45165280000000002</v>
      </c>
      <c r="K4869" s="21">
        <v>0.38046600000000003</v>
      </c>
      <c r="L4869" s="21">
        <v>0.24973100000000001</v>
      </c>
      <c r="M4869" s="21">
        <v>0.2229284</v>
      </c>
      <c r="N4869" s="21">
        <v>5.0968600000000003E-2</v>
      </c>
      <c r="O4869" s="21">
        <v>0.23163110000000001</v>
      </c>
      <c r="P4869" s="21">
        <v>0.4889443</v>
      </c>
      <c r="Q4869" s="21">
        <v>8.6344299999999999E-2</v>
      </c>
      <c r="R4869" s="21">
        <v>0.17495179999999999</v>
      </c>
      <c r="S4869" s="20">
        <v>7.737406</v>
      </c>
      <c r="T4869" s="19"/>
    </row>
    <row r="4870" spans="1:20" ht="14.4" x14ac:dyDescent="0.3">
      <c r="A4870" s="23" t="s">
        <v>73</v>
      </c>
      <c r="B4870" s="22" t="s">
        <v>316</v>
      </c>
      <c r="C4870" s="22" t="s">
        <v>237</v>
      </c>
      <c r="D4870" s="22">
        <v>2012</v>
      </c>
      <c r="E4870" s="22" t="s">
        <v>234</v>
      </c>
      <c r="F4870" s="22" t="s">
        <v>233</v>
      </c>
      <c r="G4870" s="21">
        <v>0.31824809999999998</v>
      </c>
      <c r="H4870" s="21">
        <v>0.49243140000000002</v>
      </c>
      <c r="I4870" s="21">
        <v>0.55896749999999995</v>
      </c>
      <c r="J4870" s="21">
        <v>0.3242929</v>
      </c>
      <c r="K4870" s="21">
        <v>0.25947049999999999</v>
      </c>
      <c r="L4870" s="21">
        <v>0.2285924</v>
      </c>
      <c r="M4870" s="21">
        <v>0.1846814</v>
      </c>
      <c r="N4870" s="21">
        <v>0.3695582</v>
      </c>
      <c r="O4870" s="21">
        <v>0.35466039999999999</v>
      </c>
      <c r="P4870" s="21">
        <v>0.474578</v>
      </c>
      <c r="Q4870" s="21">
        <v>0.29779630000000001</v>
      </c>
      <c r="R4870" s="21">
        <v>0.32868320000000001</v>
      </c>
      <c r="S4870" s="20">
        <v>7.2891360000000001</v>
      </c>
      <c r="T4870" s="19">
        <v>0.72031489999999998</v>
      </c>
    </row>
    <row r="4871" spans="1:20" ht="14.4" x14ac:dyDescent="0.3">
      <c r="A4871" s="23" t="s">
        <v>76</v>
      </c>
      <c r="B4871" s="22" t="s">
        <v>315</v>
      </c>
      <c r="C4871" s="22" t="s">
        <v>237</v>
      </c>
      <c r="D4871" s="22">
        <v>2012</v>
      </c>
      <c r="E4871" s="22" t="s">
        <v>234</v>
      </c>
      <c r="F4871" s="22" t="s">
        <v>233</v>
      </c>
      <c r="G4871" s="21">
        <v>0.170069</v>
      </c>
      <c r="H4871" s="21">
        <v>0.50405849999999996</v>
      </c>
      <c r="I4871" s="21">
        <v>0.60222710000000002</v>
      </c>
      <c r="J4871" s="21">
        <v>0.46702260000000001</v>
      </c>
      <c r="K4871" s="21">
        <v>0.36732880000000001</v>
      </c>
      <c r="L4871" s="21">
        <v>0.17178689999999999</v>
      </c>
      <c r="M4871" s="21">
        <v>0.15482080000000001</v>
      </c>
      <c r="N4871" s="21">
        <v>6.8101900000000007E-2</v>
      </c>
      <c r="O4871" s="21">
        <v>5.7583200000000001E-2</v>
      </c>
      <c r="P4871" s="21">
        <v>0.14337369999999999</v>
      </c>
      <c r="Q4871" s="21">
        <v>6.9220500000000004E-2</v>
      </c>
      <c r="R4871" s="21">
        <v>0.14823620000000001</v>
      </c>
      <c r="S4871" s="20">
        <v>8.3211910000000007</v>
      </c>
      <c r="T4871" s="19">
        <v>0.86527989999999999</v>
      </c>
    </row>
    <row r="4872" spans="1:20" ht="14.4" x14ac:dyDescent="0.3">
      <c r="A4872" s="23" t="s">
        <v>77</v>
      </c>
      <c r="B4872" s="22" t="s">
        <v>314</v>
      </c>
      <c r="C4872" s="22" t="s">
        <v>237</v>
      </c>
      <c r="D4872" s="22">
        <v>2011</v>
      </c>
      <c r="E4872" s="22" t="s">
        <v>234</v>
      </c>
      <c r="F4872" s="22" t="s">
        <v>233</v>
      </c>
      <c r="G4872" s="21">
        <v>6.6876500000000005E-2</v>
      </c>
      <c r="H4872" s="21">
        <v>0.78692019999999996</v>
      </c>
      <c r="I4872" s="21">
        <v>0.78901399999999999</v>
      </c>
      <c r="J4872" s="21">
        <v>0.3889744</v>
      </c>
      <c r="K4872" s="21">
        <v>0.37532690000000002</v>
      </c>
      <c r="L4872" s="21">
        <v>0.28142909999999999</v>
      </c>
      <c r="M4872" s="21">
        <v>0.27242100000000002</v>
      </c>
      <c r="N4872" s="21">
        <v>5.9872700000000001E-2</v>
      </c>
      <c r="O4872" s="21">
        <v>0.27926099999999998</v>
      </c>
      <c r="P4872" s="21">
        <v>0.56687189999999998</v>
      </c>
      <c r="Q4872" s="21">
        <v>7.2913599999999995E-2</v>
      </c>
      <c r="R4872" s="21">
        <v>0.16124930000000001</v>
      </c>
      <c r="S4872" s="20">
        <v>7.8080670000000003</v>
      </c>
      <c r="T4872" s="19">
        <v>0.99016300000000002</v>
      </c>
    </row>
    <row r="4873" spans="1:20" ht="14.4" x14ac:dyDescent="0.3">
      <c r="A4873" s="23" t="s">
        <v>78</v>
      </c>
      <c r="B4873" s="22" t="s">
        <v>313</v>
      </c>
      <c r="C4873" s="22" t="s">
        <v>244</v>
      </c>
      <c r="D4873" s="22">
        <v>2013</v>
      </c>
      <c r="E4873" s="22" t="s">
        <v>234</v>
      </c>
      <c r="F4873" s="22" t="s">
        <v>233</v>
      </c>
      <c r="G4873" s="21"/>
      <c r="H4873" s="21"/>
      <c r="I4873" s="21"/>
      <c r="J4873" s="21">
        <v>0.95512509999999995</v>
      </c>
      <c r="K4873" s="21">
        <v>0.98231250000000003</v>
      </c>
      <c r="L4873" s="21">
        <v>0.85013470000000002</v>
      </c>
      <c r="M4873" s="21">
        <v>0.85243919999999995</v>
      </c>
      <c r="N4873" s="21"/>
      <c r="O4873" s="21"/>
      <c r="P4873" s="21"/>
      <c r="Q4873" s="21"/>
      <c r="R4873" s="21"/>
      <c r="S4873" s="20"/>
      <c r="T4873" s="19"/>
    </row>
    <row r="4874" spans="1:20" ht="14.4" x14ac:dyDescent="0.3">
      <c r="A4874" s="23" t="s">
        <v>79</v>
      </c>
      <c r="B4874" s="22" t="s">
        <v>312</v>
      </c>
      <c r="C4874" s="22" t="s">
        <v>244</v>
      </c>
      <c r="D4874" s="22">
        <v>2013</v>
      </c>
      <c r="E4874" s="22" t="s">
        <v>234</v>
      </c>
      <c r="F4874" s="22" t="s">
        <v>233</v>
      </c>
      <c r="G4874" s="21"/>
      <c r="H4874" s="21"/>
      <c r="I4874" s="21"/>
      <c r="J4874" s="21">
        <v>1</v>
      </c>
      <c r="K4874" s="21">
        <v>0.99743590000000004</v>
      </c>
      <c r="L4874" s="21">
        <v>0.54331989999999997</v>
      </c>
      <c r="M4874" s="21">
        <v>0.53229930000000003</v>
      </c>
      <c r="N4874" s="21"/>
      <c r="O4874" s="21"/>
      <c r="P4874" s="21"/>
      <c r="Q4874" s="21"/>
      <c r="R4874" s="21"/>
      <c r="S4874" s="20"/>
      <c r="T4874" s="19"/>
    </row>
    <row r="4875" spans="1:20" ht="14.4" x14ac:dyDescent="0.3">
      <c r="A4875" s="23" t="s">
        <v>80</v>
      </c>
      <c r="B4875" s="22" t="s">
        <v>311</v>
      </c>
      <c r="C4875" s="22" t="s">
        <v>310</v>
      </c>
      <c r="D4875" s="22">
        <v>2011</v>
      </c>
      <c r="E4875" s="22" t="s">
        <v>234</v>
      </c>
      <c r="F4875" s="22" t="s">
        <v>233</v>
      </c>
      <c r="G4875" s="21">
        <v>6.9131899999999996E-2</v>
      </c>
      <c r="H4875" s="21">
        <v>0.88756650000000004</v>
      </c>
      <c r="I4875" s="21">
        <v>0.88936789999999999</v>
      </c>
      <c r="J4875" s="21">
        <v>0.77711220000000003</v>
      </c>
      <c r="K4875" s="21">
        <v>0.73583069999999995</v>
      </c>
      <c r="L4875" s="21">
        <v>0.36376849999999999</v>
      </c>
      <c r="M4875" s="21">
        <v>0.33475149999999998</v>
      </c>
      <c r="N4875" s="21">
        <v>5.2443999999999998E-3</v>
      </c>
      <c r="O4875" s="21">
        <v>2.9654900000000001E-2</v>
      </c>
      <c r="P4875" s="21">
        <v>0.17260300000000001</v>
      </c>
      <c r="Q4875" s="21">
        <v>8.1771700000000003E-2</v>
      </c>
      <c r="R4875" s="21">
        <v>0.10855629999999999</v>
      </c>
      <c r="S4875" s="20">
        <v>9.2483740000000001</v>
      </c>
      <c r="T4875" s="19"/>
    </row>
    <row r="4876" spans="1:20" ht="14.4" x14ac:dyDescent="0.3">
      <c r="A4876" s="23" t="s">
        <v>81</v>
      </c>
      <c r="B4876" s="22" t="s">
        <v>309</v>
      </c>
      <c r="C4876" s="22" t="s">
        <v>237</v>
      </c>
      <c r="D4876" s="22">
        <v>2012</v>
      </c>
      <c r="E4876" s="22" t="s">
        <v>234</v>
      </c>
      <c r="F4876" s="22" t="s">
        <v>233</v>
      </c>
      <c r="G4876" s="21">
        <v>1.5333899999999999E-2</v>
      </c>
      <c r="H4876" s="21">
        <v>0.9434186</v>
      </c>
      <c r="I4876" s="21">
        <v>0.93430449999999998</v>
      </c>
      <c r="J4876" s="21">
        <v>0.74944339999999998</v>
      </c>
      <c r="K4876" s="21">
        <v>0.75871160000000004</v>
      </c>
      <c r="L4876" s="21">
        <v>0.52495009999999998</v>
      </c>
      <c r="M4876" s="21">
        <v>0.488041</v>
      </c>
      <c r="N4876" s="21">
        <v>2.6001E-2</v>
      </c>
      <c r="O4876" s="21">
        <v>0.1859671</v>
      </c>
      <c r="P4876" s="21">
        <v>0.54334910000000003</v>
      </c>
      <c r="Q4876" s="21">
        <v>1.5848399999999999E-2</v>
      </c>
      <c r="R4876" s="21">
        <v>3.8464499999999999E-2</v>
      </c>
      <c r="S4876" s="20">
        <v>10.232100000000001</v>
      </c>
      <c r="T4876" s="19">
        <v>0.99210100000000001</v>
      </c>
    </row>
    <row r="4877" spans="1:20" ht="14.4" x14ac:dyDescent="0.3">
      <c r="A4877" s="23" t="s">
        <v>83</v>
      </c>
      <c r="B4877" s="22" t="s">
        <v>308</v>
      </c>
      <c r="C4877" s="22" t="s">
        <v>235</v>
      </c>
      <c r="D4877" s="22">
        <v>2011</v>
      </c>
      <c r="E4877" s="22" t="s">
        <v>234</v>
      </c>
      <c r="F4877" s="22" t="s">
        <v>233</v>
      </c>
      <c r="G4877" s="21">
        <v>4.8849999999999998E-2</v>
      </c>
      <c r="H4877" s="21">
        <v>0.62840039999999997</v>
      </c>
      <c r="I4877" s="21">
        <v>0.66749499999999995</v>
      </c>
      <c r="J4877" s="21">
        <v>0.3247929</v>
      </c>
      <c r="K4877" s="21">
        <v>0.31945390000000001</v>
      </c>
      <c r="L4877" s="21">
        <v>0.19230659999999999</v>
      </c>
      <c r="M4877" s="21">
        <v>0.2158514</v>
      </c>
      <c r="N4877" s="21">
        <v>6.1871700000000002E-2</v>
      </c>
      <c r="O4877" s="21">
        <v>0.2018925</v>
      </c>
      <c r="P4877" s="21">
        <v>0.45502029999999999</v>
      </c>
      <c r="Q4877" s="21">
        <v>0.1000722</v>
      </c>
      <c r="R4877" s="21">
        <v>0.17137849999999999</v>
      </c>
      <c r="S4877" s="20">
        <v>7.4533209999999999</v>
      </c>
      <c r="T4877" s="19"/>
    </row>
    <row r="4878" spans="1:20" ht="14.4" x14ac:dyDescent="0.3">
      <c r="A4878" s="23" t="s">
        <v>85</v>
      </c>
      <c r="B4878" s="22" t="s">
        <v>307</v>
      </c>
      <c r="C4878" s="22" t="s">
        <v>306</v>
      </c>
      <c r="D4878" s="22">
        <v>2012</v>
      </c>
      <c r="E4878" s="22" t="s">
        <v>234</v>
      </c>
      <c r="F4878" s="22" t="s">
        <v>233</v>
      </c>
      <c r="G4878" s="21"/>
      <c r="H4878" s="21">
        <v>0.9989536</v>
      </c>
      <c r="I4878" s="21">
        <v>0.99886589999999997</v>
      </c>
      <c r="J4878" s="21">
        <v>0.96925799999999995</v>
      </c>
      <c r="K4878" s="21">
        <v>0.95346249999999999</v>
      </c>
      <c r="L4878" s="21">
        <v>0.83321350000000005</v>
      </c>
      <c r="M4878" s="21">
        <v>0.84348730000000005</v>
      </c>
      <c r="N4878" s="21">
        <v>2.6605999999999999E-3</v>
      </c>
      <c r="O4878" s="21">
        <v>0</v>
      </c>
      <c r="P4878" s="21">
        <v>3.7045000000000002E-2</v>
      </c>
      <c r="Q4878" s="21"/>
      <c r="R4878" s="21"/>
      <c r="S4878" s="20"/>
      <c r="T4878" s="19"/>
    </row>
    <row r="4879" spans="1:20" ht="14.4" x14ac:dyDescent="0.3">
      <c r="A4879" s="23" t="s">
        <v>86</v>
      </c>
      <c r="B4879" s="22" t="s">
        <v>305</v>
      </c>
      <c r="C4879" s="22" t="s">
        <v>244</v>
      </c>
      <c r="D4879" s="22">
        <v>2013</v>
      </c>
      <c r="E4879" s="22" t="s">
        <v>234</v>
      </c>
      <c r="F4879" s="22" t="s">
        <v>233</v>
      </c>
      <c r="G4879" s="21"/>
      <c r="H4879" s="21"/>
      <c r="I4879" s="21"/>
      <c r="J4879" s="21">
        <v>0.96328360000000002</v>
      </c>
      <c r="K4879" s="21">
        <v>0.98199270000000005</v>
      </c>
      <c r="L4879" s="21">
        <v>0.79269650000000003</v>
      </c>
      <c r="M4879" s="21">
        <v>0.79489589999999999</v>
      </c>
      <c r="N4879" s="21"/>
      <c r="O4879" s="21"/>
      <c r="P4879" s="21"/>
      <c r="Q4879" s="21"/>
      <c r="R4879" s="21"/>
      <c r="S4879" s="20"/>
      <c r="T4879" s="19"/>
    </row>
    <row r="4880" spans="1:20" ht="14.4" x14ac:dyDescent="0.3">
      <c r="A4880" s="23" t="s">
        <v>87</v>
      </c>
      <c r="B4880" s="22" t="s">
        <v>304</v>
      </c>
      <c r="C4880" s="22" t="s">
        <v>235</v>
      </c>
      <c r="D4880" s="22">
        <v>2011</v>
      </c>
      <c r="E4880" s="22" t="s">
        <v>234</v>
      </c>
      <c r="F4880" s="22" t="s">
        <v>233</v>
      </c>
      <c r="G4880" s="21">
        <v>1.4162999999999999E-3</v>
      </c>
      <c r="H4880" s="21">
        <v>0.99401740000000005</v>
      </c>
      <c r="I4880" s="21">
        <v>0.99550369999999999</v>
      </c>
      <c r="J4880" s="21">
        <v>0.95895330000000001</v>
      </c>
      <c r="K4880" s="21">
        <v>0.94633179999999995</v>
      </c>
      <c r="L4880" s="21">
        <v>0.76512389999999997</v>
      </c>
      <c r="M4880" s="21">
        <v>0.72809029999999997</v>
      </c>
      <c r="N4880" s="21">
        <v>5.6949000000000001E-3</v>
      </c>
      <c r="O4880" s="21">
        <v>1.7572600000000001E-2</v>
      </c>
      <c r="P4880" s="21">
        <v>0.20110800000000001</v>
      </c>
      <c r="Q4880" s="21">
        <v>0</v>
      </c>
      <c r="R4880" s="21">
        <v>3.1825999999999998E-3</v>
      </c>
      <c r="S4880" s="20">
        <v>10.92456</v>
      </c>
      <c r="T4880" s="19"/>
    </row>
    <row r="4881" spans="1:20" ht="14.4" x14ac:dyDescent="0.3">
      <c r="A4881" s="23" t="s">
        <v>89</v>
      </c>
      <c r="B4881" s="22" t="s">
        <v>303</v>
      </c>
      <c r="C4881" s="22" t="s">
        <v>237</v>
      </c>
      <c r="D4881" s="22">
        <v>2012</v>
      </c>
      <c r="E4881" s="22" t="s">
        <v>234</v>
      </c>
      <c r="F4881" s="22" t="s">
        <v>233</v>
      </c>
      <c r="G4881" s="21">
        <v>9.1999000000000004E-3</v>
      </c>
      <c r="H4881" s="21">
        <v>0.97062110000000001</v>
      </c>
      <c r="I4881" s="21">
        <v>0.97456229999999999</v>
      </c>
      <c r="J4881" s="21">
        <v>0.86094409999999999</v>
      </c>
      <c r="K4881" s="21">
        <v>0.77886619999999995</v>
      </c>
      <c r="L4881" s="21">
        <v>0.51107939999999996</v>
      </c>
      <c r="M4881" s="21">
        <v>0.53099160000000001</v>
      </c>
      <c r="N4881" s="21">
        <v>2.0453800000000001E-2</v>
      </c>
      <c r="O4881" s="21">
        <v>6.5929000000000001E-2</v>
      </c>
      <c r="P4881" s="21">
        <v>0.23034750000000001</v>
      </c>
      <c r="Q4881" s="21">
        <v>6.8180000000000003E-3</v>
      </c>
      <c r="R4881" s="21">
        <v>9.9457999999999994E-3</v>
      </c>
      <c r="S4881" s="20">
        <v>12.032500000000001</v>
      </c>
      <c r="T4881" s="19"/>
    </row>
    <row r="4882" spans="1:20" ht="14.4" x14ac:dyDescent="0.3">
      <c r="A4882" s="23" t="s">
        <v>90</v>
      </c>
      <c r="B4882" s="22" t="s">
        <v>302</v>
      </c>
      <c r="C4882" s="22" t="s">
        <v>235</v>
      </c>
      <c r="D4882" s="22">
        <v>2010</v>
      </c>
      <c r="E4882" s="22" t="s">
        <v>234</v>
      </c>
      <c r="F4882" s="22" t="s">
        <v>233</v>
      </c>
      <c r="G4882" s="21">
        <v>5.7121999999999997E-3</v>
      </c>
      <c r="H4882" s="21">
        <v>0.99803030000000004</v>
      </c>
      <c r="I4882" s="21">
        <v>0.99345510000000004</v>
      </c>
      <c r="J4882" s="21">
        <v>0.99240819999999996</v>
      </c>
      <c r="K4882" s="21">
        <v>0.8987328</v>
      </c>
      <c r="L4882" s="21">
        <v>0.92518750000000005</v>
      </c>
      <c r="M4882" s="21">
        <v>0.90640810000000005</v>
      </c>
      <c r="N4882" s="21">
        <v>4.0607299999999999E-2</v>
      </c>
      <c r="O4882" s="21">
        <v>2.1448000000000001E-3</v>
      </c>
      <c r="P4882" s="21">
        <v>1.9312200000000002E-2</v>
      </c>
      <c r="Q4882" s="21">
        <v>6.4939000000000004E-3</v>
      </c>
      <c r="R4882" s="21">
        <v>6.4939000000000004E-3</v>
      </c>
      <c r="S4882" s="20">
        <v>12.921430000000001</v>
      </c>
      <c r="T4882" s="19"/>
    </row>
    <row r="4883" spans="1:20" ht="14.4" x14ac:dyDescent="0.3">
      <c r="A4883" s="23" t="s">
        <v>91</v>
      </c>
      <c r="B4883" s="22" t="s">
        <v>301</v>
      </c>
      <c r="C4883" s="22" t="s">
        <v>237</v>
      </c>
      <c r="D4883" s="22">
        <v>2014</v>
      </c>
      <c r="E4883" s="22" t="s">
        <v>234</v>
      </c>
      <c r="F4883" s="22" t="s">
        <v>233</v>
      </c>
      <c r="G4883" s="21">
        <v>8.0368499999999995E-2</v>
      </c>
      <c r="H4883" s="21">
        <v>0.89136820000000005</v>
      </c>
      <c r="I4883" s="21">
        <v>0.89947259999999996</v>
      </c>
      <c r="J4883" s="21">
        <v>0.77534840000000005</v>
      </c>
      <c r="K4883" s="21">
        <v>0.71015110000000004</v>
      </c>
      <c r="L4883" s="21">
        <v>0.48233619999999999</v>
      </c>
      <c r="M4883" s="21">
        <v>0.45733629999999997</v>
      </c>
      <c r="N4883" s="21">
        <v>3.2828099999999999E-2</v>
      </c>
      <c r="O4883" s="21">
        <v>2.9432099999999999E-2</v>
      </c>
      <c r="P4883" s="21">
        <v>0.1584082</v>
      </c>
      <c r="Q4883" s="21">
        <v>3.0778199999999999E-2</v>
      </c>
      <c r="R4883" s="21">
        <v>4.6496700000000002E-2</v>
      </c>
      <c r="S4883" s="20">
        <v>9.9408639999999995</v>
      </c>
      <c r="T4883" s="19"/>
    </row>
    <row r="4884" spans="1:20" ht="14.4" x14ac:dyDescent="0.3">
      <c r="A4884" s="23" t="s">
        <v>94</v>
      </c>
      <c r="B4884" s="22" t="s">
        <v>300</v>
      </c>
      <c r="C4884" s="22" t="s">
        <v>237</v>
      </c>
      <c r="D4884" s="22">
        <v>2012</v>
      </c>
      <c r="E4884" s="22" t="s">
        <v>234</v>
      </c>
      <c r="F4884" s="22" t="s">
        <v>233</v>
      </c>
      <c r="G4884" s="21">
        <v>5.6521000000000002E-3</v>
      </c>
      <c r="H4884" s="21">
        <v>0.99489419999999995</v>
      </c>
      <c r="I4884" s="21">
        <v>0.991869</v>
      </c>
      <c r="J4884" s="21">
        <v>0.96238679999999999</v>
      </c>
      <c r="K4884" s="21">
        <v>0.91266190000000003</v>
      </c>
      <c r="L4884" s="21">
        <v>0.83800520000000001</v>
      </c>
      <c r="M4884" s="21">
        <v>0.84528700000000001</v>
      </c>
      <c r="N4884" s="21">
        <v>9.1577199999999997E-2</v>
      </c>
      <c r="O4884" s="21">
        <v>7.0181000000000002E-3</v>
      </c>
      <c r="P4884" s="21">
        <v>9.6464900000000006E-2</v>
      </c>
      <c r="Q4884" s="21">
        <v>6.2312000000000001E-3</v>
      </c>
      <c r="R4884" s="21">
        <v>8.8608999999999997E-3</v>
      </c>
      <c r="S4884" s="20">
        <v>11.97391</v>
      </c>
      <c r="T4884" s="19"/>
    </row>
    <row r="4885" spans="1:20" ht="14.4" x14ac:dyDescent="0.3">
      <c r="A4885" s="23" t="s">
        <v>94</v>
      </c>
      <c r="B4885" s="22" t="s">
        <v>300</v>
      </c>
      <c r="C4885" s="22" t="s">
        <v>235</v>
      </c>
      <c r="D4885" s="22">
        <v>2014</v>
      </c>
      <c r="E4885" s="22" t="s">
        <v>234</v>
      </c>
      <c r="F4885" s="22" t="s">
        <v>233</v>
      </c>
      <c r="G4885" s="21">
        <v>7.0399E-3</v>
      </c>
      <c r="H4885" s="21">
        <v>0.99136820000000003</v>
      </c>
      <c r="I4885" s="21">
        <v>0.98295679999999996</v>
      </c>
      <c r="J4885" s="21">
        <v>0.94662670000000004</v>
      </c>
      <c r="K4885" s="21">
        <v>0.90933180000000002</v>
      </c>
      <c r="L4885" s="21">
        <v>0.79176630000000003</v>
      </c>
      <c r="M4885" s="21">
        <v>0.81843469999999996</v>
      </c>
      <c r="N4885" s="21">
        <v>5.5085999999999998E-3</v>
      </c>
      <c r="O4885" s="21">
        <v>2.7856200000000001E-2</v>
      </c>
      <c r="P4885" s="21">
        <v>0.2849216</v>
      </c>
      <c r="Q4885" s="21">
        <v>1.1380400000000001E-2</v>
      </c>
      <c r="R4885" s="21">
        <v>1.1769399999999999E-2</v>
      </c>
      <c r="S4885" s="20">
        <v>11.84266</v>
      </c>
      <c r="T4885" s="19"/>
    </row>
    <row r="4886" spans="1:20" ht="14.4" x14ac:dyDescent="0.3">
      <c r="A4886" s="23" t="s">
        <v>95</v>
      </c>
      <c r="B4886" s="22" t="s">
        <v>299</v>
      </c>
      <c r="C4886" s="22" t="s">
        <v>235</v>
      </c>
      <c r="D4886" s="22">
        <v>2011</v>
      </c>
      <c r="E4886" s="22" t="s">
        <v>234</v>
      </c>
      <c r="F4886" s="22" t="s">
        <v>233</v>
      </c>
      <c r="G4886" s="21">
        <v>0.1807464</v>
      </c>
      <c r="H4886" s="21">
        <v>0.74607520000000005</v>
      </c>
      <c r="I4886" s="21">
        <v>0.76033439999999997</v>
      </c>
      <c r="J4886" s="21">
        <v>0.3793474</v>
      </c>
      <c r="K4886" s="21">
        <v>0.32234659999999998</v>
      </c>
      <c r="L4886" s="21">
        <v>0.2899312</v>
      </c>
      <c r="M4886" s="21">
        <v>0.26923049999999998</v>
      </c>
      <c r="N4886" s="21">
        <v>0.14694309999999999</v>
      </c>
      <c r="O4886" s="21">
        <v>0.15933800000000001</v>
      </c>
      <c r="P4886" s="21">
        <v>0.4109429</v>
      </c>
      <c r="Q4886" s="21">
        <v>9.4765100000000005E-2</v>
      </c>
      <c r="R4886" s="21">
        <v>0.19337840000000001</v>
      </c>
      <c r="S4886" s="20">
        <v>8.0686640000000001</v>
      </c>
      <c r="T4886" s="19"/>
    </row>
    <row r="4887" spans="1:20" ht="14.4" x14ac:dyDescent="0.3">
      <c r="A4887" s="23" t="s">
        <v>96</v>
      </c>
      <c r="B4887" s="22" t="s">
        <v>298</v>
      </c>
      <c r="C4887" s="22" t="s">
        <v>244</v>
      </c>
      <c r="D4887" s="22">
        <v>2013</v>
      </c>
      <c r="E4887" s="22" t="s">
        <v>234</v>
      </c>
      <c r="F4887" s="22" t="s">
        <v>233</v>
      </c>
      <c r="G4887" s="21"/>
      <c r="H4887" s="21"/>
      <c r="I4887" s="21"/>
      <c r="J4887" s="21">
        <v>0.97498229999999997</v>
      </c>
      <c r="K4887" s="21">
        <v>0.96303839999999996</v>
      </c>
      <c r="L4887" s="21">
        <v>0.76798770000000005</v>
      </c>
      <c r="M4887" s="21">
        <v>0.73614049999999998</v>
      </c>
      <c r="N4887" s="21"/>
      <c r="O4887" s="21"/>
      <c r="P4887" s="21"/>
      <c r="Q4887" s="21"/>
      <c r="R4887" s="21"/>
      <c r="S4887" s="20"/>
      <c r="T4887" s="19"/>
    </row>
    <row r="4888" spans="1:20" ht="14.4" x14ac:dyDescent="0.3">
      <c r="A4888" s="23" t="s">
        <v>99</v>
      </c>
      <c r="B4888" s="22" t="s">
        <v>297</v>
      </c>
      <c r="C4888" s="22" t="s">
        <v>237</v>
      </c>
      <c r="D4888" s="22">
        <v>2013</v>
      </c>
      <c r="E4888" s="22" t="s">
        <v>234</v>
      </c>
      <c r="F4888" s="22" t="s">
        <v>233</v>
      </c>
      <c r="G4888" s="21">
        <v>0.54547460000000003</v>
      </c>
      <c r="H4888" s="21">
        <v>0.54230999999999996</v>
      </c>
      <c r="I4888" s="21">
        <v>0.62787769999999998</v>
      </c>
      <c r="J4888" s="21">
        <v>0.44775219999999999</v>
      </c>
      <c r="K4888" s="21">
        <v>0.37056660000000002</v>
      </c>
      <c r="L4888" s="21">
        <v>0.33103159999999998</v>
      </c>
      <c r="M4888" s="21">
        <v>0.29996129999999999</v>
      </c>
      <c r="N4888" s="21">
        <v>0.17932039999999999</v>
      </c>
      <c r="O4888" s="21">
        <v>0.1557625</v>
      </c>
      <c r="P4888" s="21">
        <v>0.1886466</v>
      </c>
      <c r="Q4888" s="21">
        <v>0.118893</v>
      </c>
      <c r="R4888" s="21">
        <v>0.16786709999999999</v>
      </c>
      <c r="S4888" s="20">
        <v>8.1503770000000006</v>
      </c>
      <c r="T4888" s="19">
        <v>0.83579530000000002</v>
      </c>
    </row>
    <row r="4889" spans="1:20" ht="14.4" x14ac:dyDescent="0.3">
      <c r="A4889" s="23" t="s">
        <v>102</v>
      </c>
      <c r="B4889" s="22" t="s">
        <v>296</v>
      </c>
      <c r="C4889" s="22" t="s">
        <v>244</v>
      </c>
      <c r="D4889" s="22">
        <v>2013</v>
      </c>
      <c r="E4889" s="22" t="s">
        <v>234</v>
      </c>
      <c r="F4889" s="22" t="s">
        <v>233</v>
      </c>
      <c r="G4889" s="21"/>
      <c r="H4889" s="21"/>
      <c r="I4889" s="21"/>
      <c r="J4889" s="21">
        <v>0.98187579999999997</v>
      </c>
      <c r="K4889" s="21">
        <v>0.894872</v>
      </c>
      <c r="L4889" s="21">
        <v>0.87829880000000005</v>
      </c>
      <c r="M4889" s="21">
        <v>0.84902449999999996</v>
      </c>
      <c r="N4889" s="21"/>
      <c r="O4889" s="21"/>
      <c r="P4889" s="21"/>
      <c r="Q4889" s="21"/>
      <c r="R4889" s="21"/>
      <c r="S4889" s="20"/>
      <c r="T4889" s="19"/>
    </row>
    <row r="4890" spans="1:20" ht="14.4" x14ac:dyDescent="0.3">
      <c r="A4890" s="23" t="s">
        <v>103</v>
      </c>
      <c r="B4890" s="22" t="s">
        <v>295</v>
      </c>
      <c r="C4890" s="22" t="s">
        <v>244</v>
      </c>
      <c r="D4890" s="22">
        <v>2013</v>
      </c>
      <c r="E4890" s="22" t="s">
        <v>234</v>
      </c>
      <c r="F4890" s="22" t="s">
        <v>233</v>
      </c>
      <c r="G4890" s="21"/>
      <c r="H4890" s="21"/>
      <c r="I4890" s="21"/>
      <c r="J4890" s="21">
        <v>0.86720010000000003</v>
      </c>
      <c r="K4890" s="21">
        <v>0.78619799999999995</v>
      </c>
      <c r="L4890" s="21">
        <v>0.57489400000000002</v>
      </c>
      <c r="M4890" s="21">
        <v>0.64199110000000004</v>
      </c>
      <c r="N4890" s="21"/>
      <c r="O4890" s="21"/>
      <c r="P4890" s="21"/>
      <c r="Q4890" s="21"/>
      <c r="R4890" s="21"/>
      <c r="S4890" s="20"/>
      <c r="T4890" s="19"/>
    </row>
    <row r="4891" spans="1:20" ht="14.4" x14ac:dyDescent="0.3">
      <c r="A4891" s="23" t="s">
        <v>105</v>
      </c>
      <c r="B4891" s="22" t="s">
        <v>294</v>
      </c>
      <c r="C4891" s="22" t="s">
        <v>237</v>
      </c>
      <c r="D4891" s="22">
        <v>2010</v>
      </c>
      <c r="E4891" s="22" t="s">
        <v>234</v>
      </c>
      <c r="F4891" s="22" t="s">
        <v>233</v>
      </c>
      <c r="G4891" s="21">
        <v>7.4204199999999998E-2</v>
      </c>
      <c r="H4891" s="21">
        <v>0.49399520000000002</v>
      </c>
      <c r="I4891" s="21">
        <v>0.64286449999999995</v>
      </c>
      <c r="J4891" s="21">
        <v>0.29555720000000002</v>
      </c>
      <c r="K4891" s="21">
        <v>0.2488224</v>
      </c>
      <c r="L4891" s="21">
        <v>0.19915240000000001</v>
      </c>
      <c r="M4891" s="21">
        <v>0.21695790000000001</v>
      </c>
      <c r="N4891" s="21">
        <v>9.6686999999999995E-2</v>
      </c>
      <c r="O4891" s="21">
        <v>0.13833000000000001</v>
      </c>
      <c r="P4891" s="21">
        <v>0.37539450000000002</v>
      </c>
      <c r="Q4891" s="21">
        <v>8.5803699999999997E-2</v>
      </c>
      <c r="R4891" s="21">
        <v>0.17454040000000001</v>
      </c>
      <c r="S4891" s="20">
        <v>7.5021279999999999</v>
      </c>
      <c r="T4891" s="19"/>
    </row>
    <row r="4892" spans="1:20" ht="14.4" x14ac:dyDescent="0.3">
      <c r="A4892" s="23" t="s">
        <v>105</v>
      </c>
      <c r="B4892" s="22" t="s">
        <v>294</v>
      </c>
      <c r="C4892" s="22" t="s">
        <v>235</v>
      </c>
      <c r="D4892" s="22">
        <v>2013</v>
      </c>
      <c r="E4892" s="22" t="s">
        <v>234</v>
      </c>
      <c r="F4892" s="22" t="s">
        <v>233</v>
      </c>
      <c r="G4892" s="21">
        <v>2.7010599999999999E-2</v>
      </c>
      <c r="H4892" s="21">
        <v>0.38908219999999999</v>
      </c>
      <c r="I4892" s="21">
        <v>0.62754299999999996</v>
      </c>
      <c r="J4892" s="21">
        <v>0.23613029999999999</v>
      </c>
      <c r="K4892" s="21">
        <v>0.21125659999999999</v>
      </c>
      <c r="L4892" s="21">
        <v>0.13965459999999999</v>
      </c>
      <c r="M4892" s="21">
        <v>0.18437120000000001</v>
      </c>
      <c r="N4892" s="21">
        <v>7.3176099999999994E-2</v>
      </c>
      <c r="O4892" s="21">
        <v>8.3155800000000002E-2</v>
      </c>
      <c r="P4892" s="21">
        <v>0.1965383</v>
      </c>
      <c r="Q4892" s="21">
        <v>5.8381200000000001E-2</v>
      </c>
      <c r="R4892" s="21">
        <v>0.1470146</v>
      </c>
      <c r="S4892" s="20">
        <v>7.5613010000000003</v>
      </c>
      <c r="T4892" s="19"/>
    </row>
    <row r="4893" spans="1:20" ht="14.4" x14ac:dyDescent="0.3">
      <c r="A4893" s="23" t="s">
        <v>108</v>
      </c>
      <c r="B4893" s="22" t="s">
        <v>293</v>
      </c>
      <c r="C4893" s="22" t="s">
        <v>237</v>
      </c>
      <c r="D4893" s="22">
        <v>2012</v>
      </c>
      <c r="E4893" s="22" t="s">
        <v>234</v>
      </c>
      <c r="F4893" s="22" t="s">
        <v>233</v>
      </c>
      <c r="G4893" s="21">
        <v>0.3970688</v>
      </c>
      <c r="H4893" s="21">
        <v>0.45382420000000001</v>
      </c>
      <c r="I4893" s="21">
        <v>0.4277454</v>
      </c>
      <c r="J4893" s="21">
        <v>0.24845500000000001</v>
      </c>
      <c r="K4893" s="21">
        <v>0.19796459999999999</v>
      </c>
      <c r="L4893" s="21">
        <v>0.21371989999999999</v>
      </c>
      <c r="M4893" s="21">
        <v>0.1504297</v>
      </c>
      <c r="N4893" s="21">
        <v>0.43510480000000001</v>
      </c>
      <c r="O4893" s="21">
        <v>0.4873017</v>
      </c>
      <c r="P4893" s="21">
        <v>0.61446650000000003</v>
      </c>
      <c r="Q4893" s="21">
        <v>0.51683290000000004</v>
      </c>
      <c r="R4893" s="21">
        <v>0.55001840000000002</v>
      </c>
      <c r="S4893" s="20">
        <v>4.377777</v>
      </c>
      <c r="T4893" s="19"/>
    </row>
    <row r="4894" spans="1:20" ht="14.4" x14ac:dyDescent="0.3">
      <c r="A4894" s="23" t="s">
        <v>109</v>
      </c>
      <c r="B4894" s="22" t="s">
        <v>292</v>
      </c>
      <c r="C4894" s="22" t="s">
        <v>244</v>
      </c>
      <c r="D4894" s="22">
        <v>2013</v>
      </c>
      <c r="E4894" s="22" t="s">
        <v>234</v>
      </c>
      <c r="F4894" s="22" t="s">
        <v>233</v>
      </c>
      <c r="G4894" s="21"/>
      <c r="H4894" s="21"/>
      <c r="I4894" s="21"/>
      <c r="J4894" s="21">
        <v>0.99322869999999996</v>
      </c>
      <c r="K4894" s="21">
        <v>0.99543079999999995</v>
      </c>
      <c r="L4894" s="21">
        <v>0.6339863</v>
      </c>
      <c r="M4894" s="21">
        <v>0.63160910000000003</v>
      </c>
      <c r="N4894" s="21"/>
      <c r="O4894" s="21"/>
      <c r="P4894" s="21"/>
      <c r="Q4894" s="21"/>
      <c r="R4894" s="21"/>
      <c r="S4894" s="20"/>
      <c r="T4894" s="19"/>
    </row>
    <row r="4895" spans="1:20" ht="14.4" x14ac:dyDescent="0.3">
      <c r="A4895" s="23" t="s">
        <v>111</v>
      </c>
      <c r="B4895" s="22" t="s">
        <v>291</v>
      </c>
      <c r="C4895" s="22" t="s">
        <v>235</v>
      </c>
      <c r="D4895" s="22">
        <v>2011</v>
      </c>
      <c r="E4895" s="22" t="s">
        <v>234</v>
      </c>
      <c r="F4895" s="22" t="s">
        <v>233</v>
      </c>
      <c r="G4895" s="21">
        <v>9.8960199999999998E-2</v>
      </c>
      <c r="H4895" s="21">
        <v>0.53925619999999996</v>
      </c>
      <c r="I4895" s="21">
        <v>0.55580280000000004</v>
      </c>
      <c r="J4895" s="21">
        <v>0.33816740000000001</v>
      </c>
      <c r="K4895" s="21">
        <v>0.24814</v>
      </c>
      <c r="L4895" s="21">
        <v>0.23345350000000001</v>
      </c>
      <c r="M4895" s="21">
        <v>0.20736750000000001</v>
      </c>
      <c r="N4895" s="21">
        <v>0.16051080000000001</v>
      </c>
      <c r="O4895" s="21">
        <v>0.22347729999999999</v>
      </c>
      <c r="P4895" s="21">
        <v>0.385098</v>
      </c>
      <c r="Q4895" s="21">
        <v>0.12737970000000001</v>
      </c>
      <c r="R4895" s="21">
        <v>0.2103759</v>
      </c>
      <c r="S4895" s="20">
        <v>7.2695699999999999</v>
      </c>
      <c r="T4895" s="19"/>
    </row>
    <row r="4896" spans="1:20" ht="14.4" x14ac:dyDescent="0.3">
      <c r="A4896" s="23" t="s">
        <v>113</v>
      </c>
      <c r="B4896" s="22" t="s">
        <v>290</v>
      </c>
      <c r="C4896" s="22" t="s">
        <v>289</v>
      </c>
      <c r="D4896" s="22">
        <v>2012</v>
      </c>
      <c r="E4896" s="22" t="s">
        <v>234</v>
      </c>
      <c r="F4896" s="22" t="s">
        <v>233</v>
      </c>
      <c r="G4896" s="21">
        <v>8.0727000000000004E-3</v>
      </c>
      <c r="H4896" s="21">
        <v>0.95144689999999998</v>
      </c>
      <c r="I4896" s="21">
        <v>0.96211899999999995</v>
      </c>
      <c r="J4896" s="21">
        <v>0.83437760000000005</v>
      </c>
      <c r="K4896" s="21">
        <v>0.79662330000000003</v>
      </c>
      <c r="L4896" s="21">
        <v>0.52378029999999998</v>
      </c>
      <c r="M4896" s="21">
        <v>0.48508679999999998</v>
      </c>
      <c r="N4896" s="21">
        <v>1.6324000000000002E-2</v>
      </c>
      <c r="O4896" s="21">
        <v>9.3188300000000002E-2</v>
      </c>
      <c r="P4896" s="21">
        <v>0.26042159999999998</v>
      </c>
      <c r="Q4896" s="21">
        <v>8.2567000000000005E-3</v>
      </c>
      <c r="R4896" s="21">
        <v>2.6250300000000001E-2</v>
      </c>
      <c r="S4896" s="20">
        <v>10.68689</v>
      </c>
      <c r="T4896" s="19"/>
    </row>
    <row r="4897" spans="1:20" ht="14.4" x14ac:dyDescent="0.3">
      <c r="A4897" s="23" t="s">
        <v>116</v>
      </c>
      <c r="B4897" s="22" t="s">
        <v>288</v>
      </c>
      <c r="C4897" s="22" t="s">
        <v>235</v>
      </c>
      <c r="D4897" s="22">
        <v>2010</v>
      </c>
      <c r="E4897" s="22" t="s">
        <v>234</v>
      </c>
      <c r="F4897" s="22" t="s">
        <v>233</v>
      </c>
      <c r="G4897" s="21">
        <v>9.7193999999999996E-3</v>
      </c>
      <c r="H4897" s="21">
        <v>0.96528709999999995</v>
      </c>
      <c r="I4897" s="21">
        <v>0.89906200000000003</v>
      </c>
      <c r="J4897" s="21">
        <v>0.79669319999999999</v>
      </c>
      <c r="K4897" s="21">
        <v>0.70056640000000003</v>
      </c>
      <c r="L4897" s="21">
        <v>0.54964009999999996</v>
      </c>
      <c r="M4897" s="21">
        <v>0.43469000000000002</v>
      </c>
      <c r="N4897" s="21">
        <v>2.46299E-2</v>
      </c>
      <c r="O4897" s="21">
        <v>2.96669E-2</v>
      </c>
      <c r="P4897" s="21">
        <v>0.1155225</v>
      </c>
      <c r="Q4897" s="21">
        <v>4.4430799999999999E-2</v>
      </c>
      <c r="R4897" s="21">
        <v>7.3383199999999996E-2</v>
      </c>
      <c r="S4897" s="20">
        <v>10.44811</v>
      </c>
      <c r="T4897" s="19"/>
    </row>
    <row r="4898" spans="1:20" ht="14.4" x14ac:dyDescent="0.3">
      <c r="A4898" s="23" t="s">
        <v>117</v>
      </c>
      <c r="B4898" s="22" t="s">
        <v>287</v>
      </c>
      <c r="C4898" s="22" t="s">
        <v>235</v>
      </c>
      <c r="D4898" s="22">
        <v>2013</v>
      </c>
      <c r="E4898" s="22" t="s">
        <v>234</v>
      </c>
      <c r="F4898" s="22" t="s">
        <v>233</v>
      </c>
      <c r="G4898" s="21">
        <v>5.9343E-3</v>
      </c>
      <c r="H4898" s="21">
        <v>0.98533700000000002</v>
      </c>
      <c r="I4898" s="21">
        <v>0.98883929999999998</v>
      </c>
      <c r="J4898" s="21">
        <v>0.95200099999999999</v>
      </c>
      <c r="K4898" s="21">
        <v>0.86273160000000004</v>
      </c>
      <c r="L4898" s="21">
        <v>0.83483669999999999</v>
      </c>
      <c r="M4898" s="21">
        <v>0.7651753</v>
      </c>
      <c r="N4898" s="21">
        <v>7.9024000000000004E-3</v>
      </c>
      <c r="O4898" s="21">
        <v>1.05209E-2</v>
      </c>
      <c r="P4898" s="21">
        <v>7.9733299999999993E-2</v>
      </c>
      <c r="Q4898" s="21">
        <v>4.0353999999999998E-3</v>
      </c>
      <c r="R4898" s="21">
        <v>4.5011000000000001E-3</v>
      </c>
      <c r="S4898" s="20">
        <v>12.72659</v>
      </c>
      <c r="T4898" s="19"/>
    </row>
    <row r="4899" spans="1:20" ht="14.4" x14ac:dyDescent="0.3">
      <c r="A4899" s="23" t="s">
        <v>119</v>
      </c>
      <c r="B4899" s="22" t="s">
        <v>286</v>
      </c>
      <c r="C4899" s="22" t="s">
        <v>237</v>
      </c>
      <c r="D4899" s="22">
        <v>2011</v>
      </c>
      <c r="E4899" s="22" t="s">
        <v>234</v>
      </c>
      <c r="F4899" s="22" t="s">
        <v>233</v>
      </c>
      <c r="G4899" s="21">
        <v>0.21465819999999999</v>
      </c>
      <c r="H4899" s="21">
        <v>0.36996509999999999</v>
      </c>
      <c r="I4899" s="21">
        <v>0.4578294</v>
      </c>
      <c r="J4899" s="21">
        <v>0.1573929</v>
      </c>
      <c r="K4899" s="21">
        <v>0.12919079999999999</v>
      </c>
      <c r="L4899" s="21">
        <v>8.1732399999999997E-2</v>
      </c>
      <c r="M4899" s="21">
        <v>9.3506300000000001E-2</v>
      </c>
      <c r="N4899" s="21">
        <v>0.2339408</v>
      </c>
      <c r="O4899" s="21">
        <v>0.2821574</v>
      </c>
      <c r="P4899" s="21">
        <v>0.44924530000000001</v>
      </c>
      <c r="Q4899" s="21">
        <v>0.1059634</v>
      </c>
      <c r="R4899" s="21">
        <v>0.2196438</v>
      </c>
      <c r="S4899" s="20">
        <v>6.3299709999999996</v>
      </c>
      <c r="T4899" s="19"/>
    </row>
    <row r="4900" spans="1:20" ht="14.4" x14ac:dyDescent="0.3">
      <c r="A4900" s="23" t="s">
        <v>121</v>
      </c>
      <c r="B4900" s="22" t="s">
        <v>285</v>
      </c>
      <c r="C4900" s="22" t="s">
        <v>237</v>
      </c>
      <c r="D4900" s="22">
        <v>2013</v>
      </c>
      <c r="E4900" s="22" t="s">
        <v>234</v>
      </c>
      <c r="F4900" s="22" t="s">
        <v>233</v>
      </c>
      <c r="G4900" s="21">
        <v>4.5239500000000002E-2</v>
      </c>
      <c r="H4900" s="21">
        <v>0.75273849999999998</v>
      </c>
      <c r="I4900" s="21">
        <v>0.76351619999999998</v>
      </c>
      <c r="J4900" s="21">
        <v>0.47961920000000002</v>
      </c>
      <c r="K4900" s="21">
        <v>0.41825889999999999</v>
      </c>
      <c r="L4900" s="21">
        <v>0.34344839999999999</v>
      </c>
      <c r="M4900" s="21">
        <v>0.3229629</v>
      </c>
      <c r="N4900" s="21">
        <v>5.3761700000000003E-2</v>
      </c>
      <c r="O4900" s="21">
        <v>0.12563859999999999</v>
      </c>
      <c r="P4900" s="21">
        <v>0.4052752</v>
      </c>
      <c r="Q4900" s="21">
        <v>7.9533199999999998E-2</v>
      </c>
      <c r="R4900" s="21">
        <v>0.1060595</v>
      </c>
      <c r="S4900" s="20">
        <v>9.1132069999999992</v>
      </c>
      <c r="T4900" s="19">
        <v>0.92086509999999999</v>
      </c>
    </row>
    <row r="4901" spans="1:20" ht="14.4" x14ac:dyDescent="0.3">
      <c r="A4901" s="23" t="s">
        <v>123</v>
      </c>
      <c r="B4901" s="22" t="s">
        <v>284</v>
      </c>
      <c r="C4901" s="22" t="s">
        <v>237</v>
      </c>
      <c r="D4901" s="22">
        <v>2011</v>
      </c>
      <c r="E4901" s="22" t="s">
        <v>234</v>
      </c>
      <c r="F4901" s="22" t="s">
        <v>233</v>
      </c>
      <c r="G4901" s="21">
        <v>0.13088459999999999</v>
      </c>
      <c r="H4901" s="21">
        <v>0.80463249999999997</v>
      </c>
      <c r="I4901" s="21">
        <v>0.85011380000000003</v>
      </c>
      <c r="J4901" s="21">
        <v>0.66787830000000004</v>
      </c>
      <c r="K4901" s="21">
        <v>0.66220429999999997</v>
      </c>
      <c r="L4901" s="21">
        <v>0.4860699</v>
      </c>
      <c r="M4901" s="21">
        <v>0.4121822</v>
      </c>
      <c r="N4901" s="21">
        <v>4.6434700000000002E-2</v>
      </c>
      <c r="O4901" s="21">
        <v>4.7698900000000002E-2</v>
      </c>
      <c r="P4901" s="21">
        <v>8.9698399999999998E-2</v>
      </c>
      <c r="Q4901" s="21">
        <v>7.2002300000000005E-2</v>
      </c>
      <c r="R4901" s="21">
        <v>0.12973850000000001</v>
      </c>
      <c r="S4901" s="20">
        <v>7.8197979999999996</v>
      </c>
      <c r="T4901" s="19">
        <v>0.9553604</v>
      </c>
    </row>
    <row r="4902" spans="1:20" ht="14.4" x14ac:dyDescent="0.3">
      <c r="A4902" s="23" t="s">
        <v>123</v>
      </c>
      <c r="B4902" s="22" t="s">
        <v>284</v>
      </c>
      <c r="C4902" s="22" t="s">
        <v>235</v>
      </c>
      <c r="D4902" s="22">
        <v>2014</v>
      </c>
      <c r="E4902" s="22" t="s">
        <v>234</v>
      </c>
      <c r="F4902" s="22" t="s">
        <v>233</v>
      </c>
      <c r="G4902" s="21">
        <v>0.11900570000000001</v>
      </c>
      <c r="H4902" s="21">
        <v>0.81016169999999998</v>
      </c>
      <c r="I4902" s="21">
        <v>0.88571449999999996</v>
      </c>
      <c r="J4902" s="21">
        <v>0.72570950000000001</v>
      </c>
      <c r="K4902" s="21">
        <v>0.704488</v>
      </c>
      <c r="L4902" s="21">
        <v>0.58657040000000005</v>
      </c>
      <c r="M4902" s="21">
        <v>0.50555499999999998</v>
      </c>
      <c r="N4902" s="21">
        <v>4.8777300000000003E-2</v>
      </c>
      <c r="O4902" s="21">
        <v>3.64231E-2</v>
      </c>
      <c r="P4902" s="21">
        <v>0.1116969</v>
      </c>
      <c r="Q4902" s="21">
        <v>8.5856799999999997E-2</v>
      </c>
      <c r="R4902" s="21">
        <v>0.1232669</v>
      </c>
      <c r="S4902" s="20">
        <v>8.6542490000000001</v>
      </c>
      <c r="T4902" s="19"/>
    </row>
    <row r="4903" spans="1:20" ht="14.4" x14ac:dyDescent="0.3">
      <c r="A4903" s="23" t="s">
        <v>124</v>
      </c>
      <c r="B4903" s="22" t="s">
        <v>283</v>
      </c>
      <c r="C4903" s="22" t="s">
        <v>244</v>
      </c>
      <c r="D4903" s="22">
        <v>2013</v>
      </c>
      <c r="E4903" s="22" t="s">
        <v>234</v>
      </c>
      <c r="F4903" s="22" t="s">
        <v>233</v>
      </c>
      <c r="G4903" s="21"/>
      <c r="H4903" s="21"/>
      <c r="I4903" s="21"/>
      <c r="J4903" s="21">
        <v>0.87640169999999995</v>
      </c>
      <c r="K4903" s="21">
        <v>0.93620499999999995</v>
      </c>
      <c r="L4903" s="21">
        <v>0.66100159999999997</v>
      </c>
      <c r="M4903" s="21">
        <v>0.78930460000000002</v>
      </c>
      <c r="N4903" s="21"/>
      <c r="O4903" s="21"/>
      <c r="P4903" s="21"/>
      <c r="Q4903" s="21"/>
      <c r="R4903" s="21"/>
      <c r="S4903" s="20"/>
      <c r="T4903" s="19"/>
    </row>
    <row r="4904" spans="1:20" ht="14.4" x14ac:dyDescent="0.3">
      <c r="A4904" s="23" t="s">
        <v>127</v>
      </c>
      <c r="B4904" s="22" t="s">
        <v>282</v>
      </c>
      <c r="C4904" s="22" t="s">
        <v>237</v>
      </c>
      <c r="D4904" s="22">
        <v>2012</v>
      </c>
      <c r="E4904" s="22" t="s">
        <v>234</v>
      </c>
      <c r="F4904" s="22" t="s">
        <v>233</v>
      </c>
      <c r="G4904" s="21">
        <v>0.4200352</v>
      </c>
      <c r="H4904" s="21">
        <v>0.34281040000000002</v>
      </c>
      <c r="I4904" s="21">
        <v>0.29886309999999999</v>
      </c>
      <c r="J4904" s="21">
        <v>9.3062000000000006E-2</v>
      </c>
      <c r="K4904" s="21">
        <v>6.9957500000000006E-2</v>
      </c>
      <c r="L4904" s="21">
        <v>3.0583099999999998E-2</v>
      </c>
      <c r="M4904" s="21">
        <v>2.98135E-2</v>
      </c>
      <c r="N4904" s="21">
        <v>0.4587408</v>
      </c>
      <c r="O4904" s="21">
        <v>0.68735020000000002</v>
      </c>
      <c r="P4904" s="21">
        <v>0.81511250000000002</v>
      </c>
      <c r="Q4904" s="21">
        <v>0.59648049999999997</v>
      </c>
      <c r="R4904" s="21">
        <v>0.63916240000000002</v>
      </c>
      <c r="S4904" s="20">
        <v>3.0072390000000002</v>
      </c>
      <c r="T4904" s="19">
        <v>0.4518721</v>
      </c>
    </row>
    <row r="4905" spans="1:20" ht="14.4" x14ac:dyDescent="0.3">
      <c r="A4905" s="23" t="s">
        <v>128</v>
      </c>
      <c r="B4905" s="22" t="s">
        <v>281</v>
      </c>
      <c r="C4905" s="22" t="s">
        <v>235</v>
      </c>
      <c r="D4905" s="22">
        <v>2011</v>
      </c>
      <c r="E4905" s="22" t="s">
        <v>234</v>
      </c>
      <c r="F4905" s="22" t="s">
        <v>233</v>
      </c>
      <c r="G4905" s="21">
        <v>0.18347669999999999</v>
      </c>
      <c r="H4905" s="21">
        <v>0.82881649999999996</v>
      </c>
      <c r="I4905" s="21">
        <v>0.82991119999999996</v>
      </c>
      <c r="J4905" s="21">
        <v>0.72723669999999996</v>
      </c>
      <c r="K4905" s="21">
        <v>0.66685030000000001</v>
      </c>
      <c r="L4905" s="21">
        <v>0.58442000000000005</v>
      </c>
      <c r="M4905" s="21">
        <v>0.59026480000000003</v>
      </c>
      <c r="N4905" s="21">
        <v>0.1846863</v>
      </c>
      <c r="O4905" s="21">
        <v>0.1948164</v>
      </c>
      <c r="P4905" s="21">
        <v>0.29120059999999998</v>
      </c>
      <c r="Q4905" s="21">
        <v>0.13611799999999999</v>
      </c>
      <c r="R4905" s="21">
        <v>0.14320260000000001</v>
      </c>
      <c r="S4905" s="20">
        <v>9.8447189999999996</v>
      </c>
      <c r="T4905" s="19"/>
    </row>
    <row r="4906" spans="1:20" ht="14.4" x14ac:dyDescent="0.3">
      <c r="A4906" s="23" t="s">
        <v>128</v>
      </c>
      <c r="B4906" s="22" t="s">
        <v>281</v>
      </c>
      <c r="C4906" s="22" t="s">
        <v>237</v>
      </c>
      <c r="D4906" s="22">
        <v>2013</v>
      </c>
      <c r="E4906" s="22" t="s">
        <v>234</v>
      </c>
      <c r="F4906" s="22" t="s">
        <v>233</v>
      </c>
      <c r="G4906" s="21">
        <v>0.25791389999999997</v>
      </c>
      <c r="H4906" s="21">
        <v>0.78881889999999999</v>
      </c>
      <c r="I4906" s="21">
        <v>0.76600489999999999</v>
      </c>
      <c r="J4906" s="21">
        <v>0.62718189999999996</v>
      </c>
      <c r="K4906" s="21">
        <v>0.59920410000000002</v>
      </c>
      <c r="L4906" s="21">
        <v>0.54876749999999996</v>
      </c>
      <c r="M4906" s="21">
        <v>0.53832080000000004</v>
      </c>
      <c r="N4906" s="21">
        <v>0.26632250000000002</v>
      </c>
      <c r="O4906" s="21">
        <v>0.24938630000000001</v>
      </c>
      <c r="P4906" s="21">
        <v>0.37488339999999998</v>
      </c>
      <c r="Q4906" s="21">
        <v>0.1968202</v>
      </c>
      <c r="R4906" s="21">
        <v>0.2058682</v>
      </c>
      <c r="S4906" s="20">
        <v>8.9693070000000006</v>
      </c>
      <c r="T4906" s="19">
        <v>0.86350870000000002</v>
      </c>
    </row>
    <row r="4907" spans="1:20" ht="14.4" x14ac:dyDescent="0.3">
      <c r="A4907" s="23" t="s">
        <v>129</v>
      </c>
      <c r="B4907" s="22" t="s">
        <v>280</v>
      </c>
      <c r="C4907" s="22" t="s">
        <v>244</v>
      </c>
      <c r="D4907" s="22">
        <v>2013</v>
      </c>
      <c r="E4907" s="22" t="s">
        <v>234</v>
      </c>
      <c r="F4907" s="22" t="s">
        <v>233</v>
      </c>
      <c r="G4907" s="21"/>
      <c r="H4907" s="21"/>
      <c r="I4907" s="21"/>
      <c r="J4907" s="21">
        <v>1</v>
      </c>
      <c r="K4907" s="21">
        <v>1</v>
      </c>
      <c r="L4907" s="21">
        <v>0.67244170000000003</v>
      </c>
      <c r="M4907" s="21">
        <v>0.67309960000000002</v>
      </c>
      <c r="N4907" s="21"/>
      <c r="O4907" s="21"/>
      <c r="P4907" s="21"/>
      <c r="Q4907" s="21"/>
      <c r="R4907" s="21"/>
      <c r="S4907" s="20"/>
      <c r="T4907" s="19"/>
    </row>
    <row r="4908" spans="1:20" ht="14.4" x14ac:dyDescent="0.3">
      <c r="A4908" s="23" t="s">
        <v>131</v>
      </c>
      <c r="B4908" s="22" t="s">
        <v>279</v>
      </c>
      <c r="C4908" s="22" t="s">
        <v>237</v>
      </c>
      <c r="D4908" s="22">
        <v>2012</v>
      </c>
      <c r="E4908" s="22" t="s">
        <v>234</v>
      </c>
      <c r="F4908" s="22" t="s">
        <v>233</v>
      </c>
      <c r="G4908" s="21">
        <v>0.27826279999999998</v>
      </c>
      <c r="H4908" s="21">
        <v>0.63142039999999999</v>
      </c>
      <c r="I4908" s="21">
        <v>0.72369740000000005</v>
      </c>
      <c r="J4908" s="21">
        <v>0.50020439999999999</v>
      </c>
      <c r="K4908" s="21">
        <v>0.54045840000000001</v>
      </c>
      <c r="L4908" s="21">
        <v>0.21261749999999999</v>
      </c>
      <c r="M4908" s="21">
        <v>0.21707460000000001</v>
      </c>
      <c r="N4908" s="21">
        <v>0.222049</v>
      </c>
      <c r="O4908" s="21">
        <v>0.22849739999999999</v>
      </c>
      <c r="P4908" s="21">
        <v>0.42352580000000001</v>
      </c>
      <c r="Q4908" s="21">
        <v>0.2075092</v>
      </c>
      <c r="R4908" s="21">
        <v>0.25822109999999998</v>
      </c>
      <c r="S4908" s="20">
        <v>7.2347390000000003</v>
      </c>
      <c r="T4908" s="19">
        <v>0.89967390000000003</v>
      </c>
    </row>
    <row r="4909" spans="1:20" ht="14.4" x14ac:dyDescent="0.3">
      <c r="A4909" s="23" t="s">
        <v>133</v>
      </c>
      <c r="B4909" s="22" t="s">
        <v>278</v>
      </c>
      <c r="C4909" s="22" t="s">
        <v>235</v>
      </c>
      <c r="D4909" s="22">
        <v>2010</v>
      </c>
      <c r="E4909" s="22" t="s">
        <v>234</v>
      </c>
      <c r="F4909" s="22" t="s">
        <v>233</v>
      </c>
      <c r="G4909" s="21">
        <v>6.2131E-3</v>
      </c>
      <c r="H4909" s="21">
        <v>0.98862740000000005</v>
      </c>
      <c r="I4909" s="21">
        <v>0.98864079999999999</v>
      </c>
      <c r="J4909" s="21">
        <v>0.83254430000000001</v>
      </c>
      <c r="K4909" s="21">
        <v>0.76170740000000003</v>
      </c>
      <c r="L4909" s="21">
        <v>0.57711710000000005</v>
      </c>
      <c r="M4909" s="21">
        <v>0.52261579999999996</v>
      </c>
      <c r="N4909" s="21">
        <v>1.1652600000000001E-2</v>
      </c>
      <c r="O4909" s="21">
        <v>6.2204200000000001E-2</v>
      </c>
      <c r="P4909" s="21">
        <v>0.30560850000000001</v>
      </c>
      <c r="Q4909" s="21">
        <v>7.6685E-3</v>
      </c>
      <c r="R4909" s="21">
        <v>1.4052E-2</v>
      </c>
      <c r="S4909" s="20">
        <v>11.86397</v>
      </c>
      <c r="T4909" s="19"/>
    </row>
    <row r="4910" spans="1:20" ht="14.4" x14ac:dyDescent="0.3">
      <c r="A4910" s="23" t="s">
        <v>133</v>
      </c>
      <c r="B4910" s="22" t="s">
        <v>278</v>
      </c>
      <c r="C4910" s="22" t="s">
        <v>235</v>
      </c>
      <c r="D4910" s="22">
        <v>2014</v>
      </c>
      <c r="E4910" s="22" t="s">
        <v>234</v>
      </c>
      <c r="F4910" s="22" t="s">
        <v>233</v>
      </c>
      <c r="G4910" s="21">
        <v>5.8957000000000002E-3</v>
      </c>
      <c r="H4910" s="21">
        <v>0.9914037</v>
      </c>
      <c r="I4910" s="21">
        <v>0.98829750000000005</v>
      </c>
      <c r="J4910" s="21">
        <v>0.78481659999999998</v>
      </c>
      <c r="K4910" s="21">
        <v>0.77278340000000001</v>
      </c>
      <c r="L4910" s="21">
        <v>0.52129230000000004</v>
      </c>
      <c r="M4910" s="21">
        <v>0.54650569999999998</v>
      </c>
      <c r="N4910" s="21">
        <v>7.6962000000000003E-3</v>
      </c>
      <c r="O4910" s="21">
        <v>9.3329800000000004E-2</v>
      </c>
      <c r="P4910" s="21">
        <v>0.40452749999999998</v>
      </c>
      <c r="Q4910" s="21">
        <v>6.6666E-3</v>
      </c>
      <c r="R4910" s="21">
        <v>1.11915E-2</v>
      </c>
      <c r="S4910" s="20">
        <v>11.96054</v>
      </c>
      <c r="T4910" s="19"/>
    </row>
    <row r="4911" spans="1:20" ht="14.4" x14ac:dyDescent="0.3">
      <c r="A4911" s="23" t="s">
        <v>134</v>
      </c>
      <c r="B4911" s="22" t="s">
        <v>277</v>
      </c>
      <c r="C4911" s="22" t="s">
        <v>235</v>
      </c>
      <c r="D4911" s="22">
        <v>2013</v>
      </c>
      <c r="E4911" s="22" t="s">
        <v>234</v>
      </c>
      <c r="F4911" s="22" t="s">
        <v>233</v>
      </c>
      <c r="G4911" s="21">
        <v>1.8759000000000001E-2</v>
      </c>
      <c r="H4911" s="21">
        <v>0.94256930000000005</v>
      </c>
      <c r="I4911" s="21">
        <v>0.95768929999999997</v>
      </c>
      <c r="J4911" s="21">
        <v>0.75370510000000002</v>
      </c>
      <c r="K4911" s="21">
        <v>0.72417500000000001</v>
      </c>
      <c r="L4911" s="21">
        <v>0.55506440000000001</v>
      </c>
      <c r="M4911" s="21">
        <v>0.53293100000000004</v>
      </c>
      <c r="N4911" s="21">
        <v>1.0791200000000001E-2</v>
      </c>
      <c r="O4911" s="21">
        <v>4.6051399999999999E-2</v>
      </c>
      <c r="P4911" s="21">
        <v>0.22191939999999999</v>
      </c>
      <c r="Q4911" s="21">
        <v>1.6672599999999999E-2</v>
      </c>
      <c r="R4911" s="21">
        <v>2.1815299999999999E-2</v>
      </c>
      <c r="S4911" s="20">
        <v>10.781180000000001</v>
      </c>
      <c r="T4911" s="19"/>
    </row>
    <row r="4912" spans="1:20" ht="14.4" x14ac:dyDescent="0.3">
      <c r="A4912" s="23" t="s">
        <v>137</v>
      </c>
      <c r="B4912" s="22" t="s">
        <v>276</v>
      </c>
      <c r="C4912" s="22" t="s">
        <v>237</v>
      </c>
      <c r="D4912" s="22">
        <v>2012</v>
      </c>
      <c r="E4912" s="22" t="s">
        <v>234</v>
      </c>
      <c r="F4912" s="22" t="s">
        <v>233</v>
      </c>
      <c r="G4912" s="21">
        <v>9.1193999999999997E-3</v>
      </c>
      <c r="H4912" s="21">
        <v>0.92088689999999995</v>
      </c>
      <c r="I4912" s="21">
        <v>0.9523568</v>
      </c>
      <c r="J4912" s="21">
        <v>0.79857259999999997</v>
      </c>
      <c r="K4912" s="21">
        <v>0.76538249999999997</v>
      </c>
      <c r="L4912" s="21">
        <v>0.74983359999999999</v>
      </c>
      <c r="M4912" s="21">
        <v>0.75491269999999999</v>
      </c>
      <c r="N4912" s="21">
        <v>3.0609999999999998E-2</v>
      </c>
      <c r="O4912" s="21">
        <v>5.6684999999999999E-2</v>
      </c>
      <c r="P4912" s="21">
        <v>0.1716365</v>
      </c>
      <c r="Q4912" s="21">
        <v>8.3056999999999992E-3</v>
      </c>
      <c r="R4912" s="21">
        <v>1.93943E-2</v>
      </c>
      <c r="S4912" s="20">
        <v>10.98213</v>
      </c>
      <c r="T4912" s="19"/>
    </row>
    <row r="4913" spans="1:20" ht="14.4" x14ac:dyDescent="0.3">
      <c r="A4913" s="23" t="s">
        <v>138</v>
      </c>
      <c r="B4913" s="22" t="s">
        <v>275</v>
      </c>
      <c r="C4913" s="22" t="s">
        <v>237</v>
      </c>
      <c r="D4913" s="22">
        <v>2013</v>
      </c>
      <c r="E4913" s="22" t="s">
        <v>234</v>
      </c>
      <c r="F4913" s="22" t="s">
        <v>233</v>
      </c>
      <c r="G4913" s="21">
        <v>3.3951599999999998E-2</v>
      </c>
      <c r="H4913" s="21">
        <v>0.86684879999999997</v>
      </c>
      <c r="I4913" s="21">
        <v>0.87236210000000003</v>
      </c>
      <c r="J4913" s="21">
        <v>0.68115689999999995</v>
      </c>
      <c r="K4913" s="21">
        <v>0.6141411</v>
      </c>
      <c r="L4913" s="21">
        <v>0.6479395</v>
      </c>
      <c r="M4913" s="21">
        <v>0.64576350000000005</v>
      </c>
      <c r="N4913" s="21"/>
      <c r="O4913" s="21"/>
      <c r="P4913" s="21"/>
      <c r="Q4913" s="21">
        <v>1.78309E-2</v>
      </c>
      <c r="R4913" s="21">
        <v>5.5934299999999999E-2</v>
      </c>
      <c r="S4913" s="20">
        <v>9.8412349999999993</v>
      </c>
      <c r="T4913" s="19"/>
    </row>
    <row r="4914" spans="1:20" ht="14.4" x14ac:dyDescent="0.3">
      <c r="A4914" s="23" t="s">
        <v>139</v>
      </c>
      <c r="B4914" s="22" t="s">
        <v>274</v>
      </c>
      <c r="C4914" s="22" t="s">
        <v>244</v>
      </c>
      <c r="D4914" s="22">
        <v>2013</v>
      </c>
      <c r="E4914" s="22" t="s">
        <v>234</v>
      </c>
      <c r="F4914" s="22" t="s">
        <v>233</v>
      </c>
      <c r="G4914" s="21"/>
      <c r="H4914" s="21"/>
      <c r="I4914" s="21"/>
      <c r="J4914" s="21">
        <v>0.91440480000000002</v>
      </c>
      <c r="K4914" s="21">
        <v>0.96023000000000003</v>
      </c>
      <c r="L4914" s="21">
        <v>0.78295780000000004</v>
      </c>
      <c r="M4914" s="21">
        <v>0.88823180000000002</v>
      </c>
      <c r="N4914" s="21"/>
      <c r="O4914" s="21"/>
      <c r="P4914" s="21"/>
      <c r="Q4914" s="21"/>
      <c r="R4914" s="21"/>
      <c r="S4914" s="20"/>
      <c r="T4914" s="19"/>
    </row>
    <row r="4915" spans="1:20" ht="14.4" x14ac:dyDescent="0.3">
      <c r="A4915" s="23" t="s">
        <v>140</v>
      </c>
      <c r="B4915" s="22" t="s">
        <v>273</v>
      </c>
      <c r="C4915" s="22" t="s">
        <v>244</v>
      </c>
      <c r="D4915" s="22">
        <v>2013</v>
      </c>
      <c r="E4915" s="22" t="s">
        <v>234</v>
      </c>
      <c r="F4915" s="22" t="s">
        <v>233</v>
      </c>
      <c r="G4915" s="21"/>
      <c r="H4915" s="21"/>
      <c r="I4915" s="21"/>
      <c r="J4915" s="21">
        <v>0.79822280000000001</v>
      </c>
      <c r="K4915" s="21">
        <v>0.85219750000000005</v>
      </c>
      <c r="L4915" s="21">
        <v>0.49026039999999999</v>
      </c>
      <c r="M4915" s="21">
        <v>0.55569849999999998</v>
      </c>
      <c r="N4915" s="21"/>
      <c r="O4915" s="21"/>
      <c r="P4915" s="21"/>
      <c r="Q4915" s="21"/>
      <c r="R4915" s="21"/>
      <c r="S4915" s="20"/>
      <c r="T4915" s="19"/>
    </row>
    <row r="4916" spans="1:20" ht="14.4" x14ac:dyDescent="0.3">
      <c r="A4916" s="23" t="s">
        <v>143</v>
      </c>
      <c r="B4916" s="22" t="s">
        <v>272</v>
      </c>
      <c r="C4916" s="22" t="s">
        <v>235</v>
      </c>
      <c r="D4916" s="22">
        <v>2012</v>
      </c>
      <c r="E4916" s="22" t="s">
        <v>234</v>
      </c>
      <c r="F4916" s="22" t="s">
        <v>233</v>
      </c>
      <c r="G4916" s="21">
        <v>1.18528E-2</v>
      </c>
      <c r="H4916" s="21">
        <v>0.98966679999999996</v>
      </c>
      <c r="I4916" s="21">
        <v>0.97443690000000005</v>
      </c>
      <c r="J4916" s="21">
        <v>0.92699580000000004</v>
      </c>
      <c r="K4916" s="21">
        <v>0.85123519999999997</v>
      </c>
      <c r="L4916" s="21">
        <v>0.61070639999999998</v>
      </c>
      <c r="M4916" s="21">
        <v>0.53567180000000003</v>
      </c>
      <c r="N4916" s="21">
        <v>5.0447000000000001E-3</v>
      </c>
      <c r="O4916" s="21">
        <v>4.6743300000000002E-2</v>
      </c>
      <c r="P4916" s="21">
        <v>0.33347019999999999</v>
      </c>
      <c r="Q4916" s="21">
        <v>1.9491000000000001E-2</v>
      </c>
      <c r="R4916" s="21">
        <v>2.4472799999999999E-2</v>
      </c>
      <c r="S4916" s="20">
        <v>11.377280000000001</v>
      </c>
      <c r="T4916" s="19">
        <v>1</v>
      </c>
    </row>
    <row r="4917" spans="1:20" ht="14.4" x14ac:dyDescent="0.3">
      <c r="A4917" s="23" t="s">
        <v>144</v>
      </c>
      <c r="B4917" s="22" t="s">
        <v>271</v>
      </c>
      <c r="C4917" s="22" t="s">
        <v>244</v>
      </c>
      <c r="D4917" s="22">
        <v>2013</v>
      </c>
      <c r="E4917" s="22" t="s">
        <v>234</v>
      </c>
      <c r="F4917" s="22" t="s">
        <v>233</v>
      </c>
      <c r="G4917" s="21"/>
      <c r="H4917" s="21"/>
      <c r="I4917" s="21"/>
      <c r="J4917" s="21">
        <v>0.96972020000000003</v>
      </c>
      <c r="K4917" s="21">
        <v>0.96883260000000004</v>
      </c>
      <c r="L4917" s="21">
        <v>0.79892240000000003</v>
      </c>
      <c r="M4917" s="21">
        <v>0.76043559999999999</v>
      </c>
      <c r="N4917" s="21"/>
      <c r="O4917" s="21"/>
      <c r="P4917" s="21"/>
      <c r="Q4917" s="21"/>
      <c r="R4917" s="21"/>
      <c r="S4917" s="20"/>
      <c r="T4917" s="19"/>
    </row>
    <row r="4918" spans="1:20" ht="14.4" x14ac:dyDescent="0.3">
      <c r="A4918" s="23" t="s">
        <v>145</v>
      </c>
      <c r="B4918" s="22" t="s">
        <v>270</v>
      </c>
      <c r="C4918" s="22" t="s">
        <v>269</v>
      </c>
      <c r="D4918" s="22">
        <v>2013</v>
      </c>
      <c r="E4918" s="22" t="s">
        <v>234</v>
      </c>
      <c r="F4918" s="22" t="s">
        <v>233</v>
      </c>
      <c r="G4918" s="21"/>
      <c r="H4918" s="21">
        <v>0.99645490000000003</v>
      </c>
      <c r="I4918" s="21">
        <v>0.99674300000000005</v>
      </c>
      <c r="J4918" s="21">
        <v>0.99171399999999998</v>
      </c>
      <c r="K4918" s="21">
        <v>0.89551159999999996</v>
      </c>
      <c r="L4918" s="21">
        <v>0.87237030000000004</v>
      </c>
      <c r="M4918" s="21">
        <v>0.87793299999999996</v>
      </c>
      <c r="N4918" s="21">
        <v>9.4356000000000006E-3</v>
      </c>
      <c r="O4918" s="21">
        <v>4.6160999999999997E-3</v>
      </c>
      <c r="P4918" s="21">
        <v>5.4774200000000002E-2</v>
      </c>
      <c r="Q4918" s="21"/>
      <c r="R4918" s="21"/>
      <c r="S4918" s="20"/>
      <c r="T4918" s="19"/>
    </row>
    <row r="4919" spans="1:20" ht="14.4" x14ac:dyDescent="0.3">
      <c r="A4919" s="23" t="s">
        <v>146</v>
      </c>
      <c r="B4919" s="22" t="s">
        <v>268</v>
      </c>
      <c r="C4919" s="22" t="s">
        <v>237</v>
      </c>
      <c r="D4919" s="22">
        <v>2010</v>
      </c>
      <c r="E4919" s="22" t="s">
        <v>234</v>
      </c>
      <c r="F4919" s="22" t="s">
        <v>233</v>
      </c>
      <c r="G4919" s="21">
        <v>0.10982219999999999</v>
      </c>
      <c r="H4919" s="21">
        <v>0.26524920000000002</v>
      </c>
      <c r="I4919" s="21">
        <v>0.35539710000000002</v>
      </c>
      <c r="J4919" s="21">
        <v>0.12442060000000001</v>
      </c>
      <c r="K4919" s="21">
        <v>0.11490590000000001</v>
      </c>
      <c r="L4919" s="21">
        <v>9.09137E-2</v>
      </c>
      <c r="M4919" s="21">
        <v>8.7409100000000003E-2</v>
      </c>
      <c r="N4919" s="21">
        <v>0.1048944</v>
      </c>
      <c r="O4919" s="21">
        <v>0.1036228</v>
      </c>
      <c r="P4919" s="21">
        <v>0.38698640000000001</v>
      </c>
      <c r="Q4919" s="21">
        <v>0.13270000000000001</v>
      </c>
      <c r="R4919" s="21">
        <v>0.32750420000000002</v>
      </c>
      <c r="S4919" s="20">
        <v>5.238327</v>
      </c>
      <c r="T4919" s="19">
        <v>0.80260520000000002</v>
      </c>
    </row>
    <row r="4920" spans="1:20" ht="14.4" x14ac:dyDescent="0.3">
      <c r="A4920" s="23" t="s">
        <v>148</v>
      </c>
      <c r="B4920" s="22" t="s">
        <v>267</v>
      </c>
      <c r="C4920" s="22" t="s">
        <v>235</v>
      </c>
      <c r="D4920" s="22">
        <v>2012</v>
      </c>
      <c r="E4920" s="22" t="s">
        <v>234</v>
      </c>
      <c r="F4920" s="22" t="s">
        <v>233</v>
      </c>
      <c r="G4920" s="21">
        <v>0</v>
      </c>
      <c r="H4920" s="21">
        <v>0.99159280000000005</v>
      </c>
      <c r="I4920" s="21">
        <v>0.97892159999999995</v>
      </c>
      <c r="J4920" s="21">
        <v>0.86332089999999995</v>
      </c>
      <c r="K4920" s="21">
        <v>0.86965740000000002</v>
      </c>
      <c r="L4920" s="21">
        <v>0.73053449999999998</v>
      </c>
      <c r="M4920" s="21">
        <v>0.68498490000000001</v>
      </c>
      <c r="N4920" s="21">
        <v>0</v>
      </c>
      <c r="O4920" s="21">
        <v>2.1569000000000001E-2</v>
      </c>
      <c r="P4920" s="21">
        <v>0.31232280000000001</v>
      </c>
      <c r="Q4920" s="21">
        <v>6.4105000000000004E-3</v>
      </c>
      <c r="R4920" s="21">
        <v>6.4105000000000004E-3</v>
      </c>
      <c r="S4920" s="20">
        <v>11.75816</v>
      </c>
      <c r="T4920" s="19">
        <v>1</v>
      </c>
    </row>
    <row r="4921" spans="1:20" ht="14.4" x14ac:dyDescent="0.3">
      <c r="A4921" s="23" t="s">
        <v>154</v>
      </c>
      <c r="B4921" s="22" t="s">
        <v>266</v>
      </c>
      <c r="C4921" s="22" t="s">
        <v>237</v>
      </c>
      <c r="D4921" s="22">
        <v>2010</v>
      </c>
      <c r="E4921" s="22" t="s">
        <v>234</v>
      </c>
      <c r="F4921" s="22" t="s">
        <v>233</v>
      </c>
      <c r="G4921" s="21">
        <v>0.36999280000000001</v>
      </c>
      <c r="H4921" s="21">
        <v>0.46402080000000001</v>
      </c>
      <c r="I4921" s="21">
        <v>0.39879730000000002</v>
      </c>
      <c r="J4921" s="21">
        <v>0.2079848</v>
      </c>
      <c r="K4921" s="21">
        <v>0.17500470000000001</v>
      </c>
      <c r="L4921" s="21">
        <v>8.5849200000000001E-2</v>
      </c>
      <c r="M4921" s="21">
        <v>9.0638999999999997E-2</v>
      </c>
      <c r="N4921" s="21">
        <v>0.37678279999999997</v>
      </c>
      <c r="O4921" s="21">
        <v>0.45722079999999998</v>
      </c>
      <c r="P4921" s="21">
        <v>0.61393960000000003</v>
      </c>
      <c r="Q4921" s="21">
        <v>0.48241620000000002</v>
      </c>
      <c r="R4921" s="21">
        <v>0.54968209999999995</v>
      </c>
      <c r="S4921" s="20">
        <v>4.2462710000000001</v>
      </c>
      <c r="T4921" s="19">
        <v>0.58135890000000001</v>
      </c>
    </row>
    <row r="4922" spans="1:20" ht="14.4" x14ac:dyDescent="0.3">
      <c r="A4922" s="23" t="s">
        <v>154</v>
      </c>
      <c r="B4922" s="22" t="s">
        <v>266</v>
      </c>
      <c r="C4922" s="22" t="s">
        <v>237</v>
      </c>
      <c r="D4922" s="22">
        <v>2014</v>
      </c>
      <c r="E4922" s="22" t="s">
        <v>234</v>
      </c>
      <c r="F4922" s="22" t="s">
        <v>233</v>
      </c>
      <c r="G4922" s="21">
        <v>0.32968239999999999</v>
      </c>
      <c r="H4922" s="21">
        <v>0.5219859</v>
      </c>
      <c r="I4922" s="21">
        <v>0.48237380000000002</v>
      </c>
      <c r="J4922" s="21">
        <v>0.30052889999999999</v>
      </c>
      <c r="K4922" s="21">
        <v>0.2094654</v>
      </c>
      <c r="L4922" s="21">
        <v>0.14017569999999999</v>
      </c>
      <c r="M4922" s="21">
        <v>0.1119396</v>
      </c>
      <c r="N4922" s="21">
        <v>0.37209809999999999</v>
      </c>
      <c r="O4922" s="21">
        <v>0.42004760000000002</v>
      </c>
      <c r="P4922" s="21">
        <v>0.59165420000000002</v>
      </c>
      <c r="Q4922" s="21">
        <v>0.39396550000000002</v>
      </c>
      <c r="R4922" s="21">
        <v>0.44391019999999998</v>
      </c>
      <c r="S4922" s="20">
        <v>5.4744010000000003</v>
      </c>
      <c r="T4922" s="19">
        <v>0.63683250000000002</v>
      </c>
    </row>
    <row r="4923" spans="1:20" ht="14.4" x14ac:dyDescent="0.3">
      <c r="A4923" s="23" t="s">
        <v>155</v>
      </c>
      <c r="B4923" s="22" t="s">
        <v>265</v>
      </c>
      <c r="C4923" s="22" t="s">
        <v>235</v>
      </c>
      <c r="D4923" s="22">
        <v>2010</v>
      </c>
      <c r="E4923" s="22" t="s">
        <v>234</v>
      </c>
      <c r="F4923" s="22" t="s">
        <v>233</v>
      </c>
      <c r="G4923" s="21">
        <v>1.40994E-2</v>
      </c>
      <c r="H4923" s="21">
        <v>0.98108530000000005</v>
      </c>
      <c r="I4923" s="21">
        <v>0.98268800000000001</v>
      </c>
      <c r="J4923" s="21">
        <v>0.89941400000000005</v>
      </c>
      <c r="K4923" s="21">
        <v>0.8194553</v>
      </c>
      <c r="L4923" s="21">
        <v>0.63574149999999996</v>
      </c>
      <c r="M4923" s="21">
        <v>0.59489150000000002</v>
      </c>
      <c r="N4923" s="21">
        <v>1.8060099999999999E-2</v>
      </c>
      <c r="O4923" s="21">
        <v>2.0126700000000001E-2</v>
      </c>
      <c r="P4923" s="21">
        <v>6.7062800000000006E-2</v>
      </c>
      <c r="Q4923" s="21">
        <v>1.3133000000000001E-3</v>
      </c>
      <c r="R4923" s="21">
        <v>1.3133000000000001E-3</v>
      </c>
      <c r="S4923" s="20">
        <v>12.14659</v>
      </c>
      <c r="T4923" s="19"/>
    </row>
    <row r="4924" spans="1:20" ht="14.4" x14ac:dyDescent="0.3">
      <c r="A4924" s="23" t="s">
        <v>155</v>
      </c>
      <c r="B4924" s="22" t="s">
        <v>265</v>
      </c>
      <c r="C4924" s="22" t="s">
        <v>235</v>
      </c>
      <c r="D4924" s="22">
        <v>2014</v>
      </c>
      <c r="E4924" s="22" t="s">
        <v>234</v>
      </c>
      <c r="F4924" s="22" t="s">
        <v>233</v>
      </c>
      <c r="G4924" s="21">
        <v>8.6414000000000005E-3</v>
      </c>
      <c r="H4924" s="21">
        <v>0.97856100000000001</v>
      </c>
      <c r="I4924" s="21">
        <v>0.97787250000000003</v>
      </c>
      <c r="J4924" s="21">
        <v>0.90807859999999996</v>
      </c>
      <c r="K4924" s="21">
        <v>0.79677290000000001</v>
      </c>
      <c r="L4924" s="21">
        <v>0.69461079999999997</v>
      </c>
      <c r="M4924" s="21">
        <v>0.60613170000000005</v>
      </c>
      <c r="N4924" s="21">
        <v>8.8117999999999998E-3</v>
      </c>
      <c r="O4924" s="21">
        <v>4.1090300000000003E-2</v>
      </c>
      <c r="P4924" s="21">
        <v>0.17033809999999999</v>
      </c>
      <c r="Q4924" s="21">
        <v>1.43965E-2</v>
      </c>
      <c r="R4924" s="21">
        <v>1.5599399999999999E-2</v>
      </c>
      <c r="S4924" s="20">
        <v>12.287179999999999</v>
      </c>
      <c r="T4924" s="19"/>
    </row>
    <row r="4925" spans="1:20" ht="14.4" x14ac:dyDescent="0.3">
      <c r="A4925" s="23" t="s">
        <v>157</v>
      </c>
      <c r="B4925" s="22" t="s">
        <v>264</v>
      </c>
      <c r="C4925" s="22" t="s">
        <v>235</v>
      </c>
      <c r="D4925" s="22">
        <v>2010</v>
      </c>
      <c r="E4925" s="22" t="s">
        <v>234</v>
      </c>
      <c r="F4925" s="22" t="s">
        <v>233</v>
      </c>
      <c r="G4925" s="21">
        <v>0.17550009999999999</v>
      </c>
      <c r="H4925" s="21">
        <v>0.59729750000000004</v>
      </c>
      <c r="I4925" s="21">
        <v>0.79754309999999995</v>
      </c>
      <c r="J4925" s="21">
        <v>0.39517020000000003</v>
      </c>
      <c r="K4925" s="21">
        <v>0.38258229999999999</v>
      </c>
      <c r="L4925" s="21">
        <v>0.2475125</v>
      </c>
      <c r="M4925" s="21">
        <v>0.29412870000000002</v>
      </c>
      <c r="N4925" s="21">
        <v>1.0941599999999999E-2</v>
      </c>
      <c r="O4925" s="21">
        <v>3.4965099999999999E-2</v>
      </c>
      <c r="P4925" s="21">
        <v>8.9981400000000003E-2</v>
      </c>
      <c r="Q4925" s="21">
        <v>0.29118670000000002</v>
      </c>
      <c r="R4925" s="21">
        <v>0.3062647</v>
      </c>
      <c r="S4925" s="20">
        <v>6.5566740000000001</v>
      </c>
      <c r="T4925" s="19"/>
    </row>
    <row r="4926" spans="1:20" ht="14.4" x14ac:dyDescent="0.3">
      <c r="A4926" s="23" t="s">
        <v>157</v>
      </c>
      <c r="B4926" s="22" t="s">
        <v>264</v>
      </c>
      <c r="C4926" s="22" t="s">
        <v>237</v>
      </c>
      <c r="D4926" s="22">
        <v>2013</v>
      </c>
      <c r="E4926" s="22" t="s">
        <v>234</v>
      </c>
      <c r="F4926" s="22" t="s">
        <v>233</v>
      </c>
      <c r="G4926" s="21">
        <v>0.2223222</v>
      </c>
      <c r="H4926" s="21">
        <v>0.64678040000000003</v>
      </c>
      <c r="I4926" s="21">
        <v>0.67843850000000006</v>
      </c>
      <c r="J4926" s="21">
        <v>0.50692110000000001</v>
      </c>
      <c r="K4926" s="21">
        <v>0.465748</v>
      </c>
      <c r="L4926" s="21">
        <v>0.22940830000000001</v>
      </c>
      <c r="M4926" s="21">
        <v>0.2194982</v>
      </c>
      <c r="N4926" s="21">
        <v>0.26289770000000001</v>
      </c>
      <c r="O4926" s="21">
        <v>0.2486611</v>
      </c>
      <c r="P4926" s="21">
        <v>0.32456740000000001</v>
      </c>
      <c r="Q4926" s="21">
        <v>0.30085119999999999</v>
      </c>
      <c r="R4926" s="21">
        <v>0.3293529</v>
      </c>
      <c r="S4926" s="20">
        <v>6.6871510000000001</v>
      </c>
      <c r="T4926" s="19">
        <v>0.79648960000000002</v>
      </c>
    </row>
    <row r="4927" spans="1:20" ht="14.4" x14ac:dyDescent="0.3">
      <c r="A4927" s="23" t="s">
        <v>159</v>
      </c>
      <c r="B4927" s="22" t="s">
        <v>263</v>
      </c>
      <c r="C4927" s="22" t="s">
        <v>244</v>
      </c>
      <c r="D4927" s="22">
        <v>2013</v>
      </c>
      <c r="E4927" s="22" t="s">
        <v>234</v>
      </c>
      <c r="F4927" s="22" t="s">
        <v>233</v>
      </c>
      <c r="G4927" s="21"/>
      <c r="H4927" s="21"/>
      <c r="I4927" s="21"/>
      <c r="J4927" s="21">
        <v>0.99416380000000004</v>
      </c>
      <c r="K4927" s="21">
        <v>0.9979557</v>
      </c>
      <c r="L4927" s="21">
        <v>0.91490380000000004</v>
      </c>
      <c r="M4927" s="21">
        <v>0.89700729999999995</v>
      </c>
      <c r="N4927" s="21"/>
      <c r="O4927" s="21"/>
      <c r="P4927" s="21"/>
      <c r="Q4927" s="21"/>
      <c r="R4927" s="21"/>
      <c r="S4927" s="20"/>
      <c r="T4927" s="19"/>
    </row>
    <row r="4928" spans="1:20" ht="14.4" x14ac:dyDescent="0.3">
      <c r="A4928" s="23" t="s">
        <v>160</v>
      </c>
      <c r="B4928" s="22" t="s">
        <v>262</v>
      </c>
      <c r="C4928" s="22" t="s">
        <v>244</v>
      </c>
      <c r="D4928" s="22">
        <v>2013</v>
      </c>
      <c r="E4928" s="22" t="s">
        <v>234</v>
      </c>
      <c r="F4928" s="22" t="s">
        <v>233</v>
      </c>
      <c r="G4928" s="21"/>
      <c r="H4928" s="21"/>
      <c r="I4928" s="21"/>
      <c r="J4928" s="21">
        <v>0.98948499999999995</v>
      </c>
      <c r="K4928" s="21">
        <v>0.9928051</v>
      </c>
      <c r="L4928" s="21">
        <v>0.86685939999999995</v>
      </c>
      <c r="M4928" s="21">
        <v>0.86681200000000003</v>
      </c>
      <c r="N4928" s="21"/>
      <c r="O4928" s="21"/>
      <c r="P4928" s="21"/>
      <c r="Q4928" s="21"/>
      <c r="R4928" s="21"/>
      <c r="S4928" s="20"/>
      <c r="T4928" s="19"/>
    </row>
    <row r="4929" spans="1:20" ht="14.4" x14ac:dyDescent="0.3">
      <c r="A4929" s="23" t="s">
        <v>163</v>
      </c>
      <c r="B4929" s="22" t="s">
        <v>261</v>
      </c>
      <c r="C4929" s="22" t="s">
        <v>260</v>
      </c>
      <c r="D4929" s="22">
        <v>2013</v>
      </c>
      <c r="E4929" s="22" t="s">
        <v>234</v>
      </c>
      <c r="F4929" s="22" t="s">
        <v>233</v>
      </c>
      <c r="G4929" s="21">
        <v>1.1720100000000001E-2</v>
      </c>
      <c r="H4929" s="21">
        <v>0.92028650000000001</v>
      </c>
      <c r="I4929" s="21">
        <v>0.91015409999999997</v>
      </c>
      <c r="J4929" s="21">
        <v>0.78208009999999994</v>
      </c>
      <c r="K4929" s="21">
        <v>0.70876859999999997</v>
      </c>
      <c r="L4929" s="21">
        <v>0.40560259999999998</v>
      </c>
      <c r="M4929" s="21">
        <v>0.4158232</v>
      </c>
      <c r="N4929" s="21">
        <v>8.5258E-3</v>
      </c>
      <c r="O4929" s="21">
        <v>3.4452799999999999E-2</v>
      </c>
      <c r="P4929" s="21">
        <v>0.12574360000000001</v>
      </c>
      <c r="Q4929" s="21">
        <v>1.1030099999999999E-2</v>
      </c>
      <c r="R4929" s="21">
        <v>1.9819799999999999E-2</v>
      </c>
      <c r="S4929" s="20">
        <v>10.15042</v>
      </c>
      <c r="T4929" s="19"/>
    </row>
    <row r="4930" spans="1:20" ht="14.4" x14ac:dyDescent="0.3">
      <c r="A4930" s="23" t="s">
        <v>164</v>
      </c>
      <c r="B4930" s="22" t="s">
        <v>259</v>
      </c>
      <c r="C4930" s="22" t="s">
        <v>235</v>
      </c>
      <c r="D4930" s="22">
        <v>2010</v>
      </c>
      <c r="E4930" s="22" t="s">
        <v>234</v>
      </c>
      <c r="F4930" s="22" t="s">
        <v>233</v>
      </c>
      <c r="G4930" s="21">
        <v>0.60559030000000003</v>
      </c>
      <c r="H4930" s="21">
        <v>0.62901980000000002</v>
      </c>
      <c r="I4930" s="21">
        <v>0.57995370000000002</v>
      </c>
      <c r="J4930" s="21">
        <v>0.27766059999999998</v>
      </c>
      <c r="K4930" s="21">
        <v>0.24284639999999999</v>
      </c>
      <c r="L4930" s="21">
        <v>0.11935129999999999</v>
      </c>
      <c r="M4930" s="21">
        <v>0.1209669</v>
      </c>
      <c r="N4930" s="21">
        <v>0.70970279999999997</v>
      </c>
      <c r="O4930" s="21">
        <v>0.56273059999999997</v>
      </c>
      <c r="P4930" s="21">
        <v>0.4908921</v>
      </c>
      <c r="Q4930" s="21">
        <v>0.48153560000000001</v>
      </c>
      <c r="R4930" s="21">
        <v>0.53704719999999995</v>
      </c>
      <c r="S4930" s="20">
        <v>4.0034130000000001</v>
      </c>
      <c r="T4930" s="19"/>
    </row>
    <row r="4931" spans="1:20" ht="14.4" x14ac:dyDescent="0.3">
      <c r="A4931" s="23" t="s">
        <v>165</v>
      </c>
      <c r="B4931" s="22" t="s">
        <v>258</v>
      </c>
      <c r="C4931" s="22" t="s">
        <v>244</v>
      </c>
      <c r="D4931" s="22">
        <v>2013</v>
      </c>
      <c r="E4931" s="22" t="s">
        <v>234</v>
      </c>
      <c r="F4931" s="22" t="s">
        <v>233</v>
      </c>
      <c r="G4931" s="21"/>
      <c r="H4931" s="21"/>
      <c r="I4931" s="21"/>
      <c r="J4931" s="21">
        <v>0.85069790000000001</v>
      </c>
      <c r="K4931" s="21">
        <v>0.85327569999999997</v>
      </c>
      <c r="L4931" s="21">
        <v>0.5990723</v>
      </c>
      <c r="M4931" s="21">
        <v>0.60482049999999998</v>
      </c>
      <c r="N4931" s="21"/>
      <c r="O4931" s="21"/>
      <c r="P4931" s="21"/>
      <c r="Q4931" s="21"/>
      <c r="R4931" s="21"/>
      <c r="S4931" s="20"/>
      <c r="T4931" s="19"/>
    </row>
    <row r="4932" spans="1:20" ht="14.4" x14ac:dyDescent="0.3">
      <c r="A4932" s="23" t="s">
        <v>167</v>
      </c>
      <c r="B4932" s="22" t="s">
        <v>257</v>
      </c>
      <c r="C4932" s="22" t="s">
        <v>235</v>
      </c>
      <c r="D4932" s="22">
        <v>2010</v>
      </c>
      <c r="E4932" s="22" t="s">
        <v>234</v>
      </c>
      <c r="F4932" s="22" t="s">
        <v>233</v>
      </c>
      <c r="G4932" s="21">
        <v>0.1200784</v>
      </c>
      <c r="H4932" s="21">
        <v>0.92709059999999999</v>
      </c>
      <c r="I4932" s="21">
        <v>0.86770009999999997</v>
      </c>
      <c r="J4932" s="21">
        <v>0.58929600000000004</v>
      </c>
      <c r="K4932" s="21">
        <v>0.52283659999999998</v>
      </c>
      <c r="L4932" s="21">
        <v>0.24941569999999999</v>
      </c>
      <c r="M4932" s="21">
        <v>0.22274969999999999</v>
      </c>
      <c r="N4932" s="21">
        <v>0.21433749999999999</v>
      </c>
      <c r="O4932" s="21">
        <v>0.16667760000000001</v>
      </c>
      <c r="P4932" s="21">
        <v>0.24609329999999999</v>
      </c>
      <c r="Q4932" s="21">
        <v>0.2060611</v>
      </c>
      <c r="R4932" s="21">
        <v>0.27702870000000002</v>
      </c>
      <c r="S4932" s="20">
        <v>6.2682479999999998</v>
      </c>
      <c r="T4932" s="19"/>
    </row>
    <row r="4933" spans="1:20" ht="14.4" x14ac:dyDescent="0.3">
      <c r="A4933" s="23" t="s">
        <v>168</v>
      </c>
      <c r="B4933" s="22" t="s">
        <v>256</v>
      </c>
      <c r="C4933" s="22" t="s">
        <v>235</v>
      </c>
      <c r="D4933" s="22">
        <v>2010</v>
      </c>
      <c r="E4933" s="22" t="s">
        <v>234</v>
      </c>
      <c r="F4933" s="22" t="s">
        <v>233</v>
      </c>
      <c r="G4933" s="21">
        <v>7.6172000000000002E-3</v>
      </c>
      <c r="H4933" s="21">
        <v>0.782115</v>
      </c>
      <c r="I4933" s="21">
        <v>0.85521290000000005</v>
      </c>
      <c r="J4933" s="21">
        <v>0.35403980000000002</v>
      </c>
      <c r="K4933" s="21">
        <v>0.35185630000000001</v>
      </c>
      <c r="L4933" s="21">
        <v>0.16500699999999999</v>
      </c>
      <c r="M4933" s="21">
        <v>0.14177880000000001</v>
      </c>
      <c r="N4933" s="21">
        <v>2.2869799999999999E-2</v>
      </c>
      <c r="O4933" s="21">
        <v>9.0878299999999995E-2</v>
      </c>
      <c r="P4933" s="21">
        <v>0.30075079999999998</v>
      </c>
      <c r="Q4933" s="21">
        <v>3.9829400000000001E-2</v>
      </c>
      <c r="R4933" s="21">
        <v>9.1395000000000004E-2</v>
      </c>
      <c r="S4933" s="20">
        <v>8.7380940000000002</v>
      </c>
      <c r="T4933" s="19"/>
    </row>
    <row r="4934" spans="1:20" ht="14.4" x14ac:dyDescent="0.3">
      <c r="A4934" s="23" t="s">
        <v>169</v>
      </c>
      <c r="B4934" s="22" t="s">
        <v>255</v>
      </c>
      <c r="C4934" s="22" t="s">
        <v>235</v>
      </c>
      <c r="D4934" s="22">
        <v>2010</v>
      </c>
      <c r="E4934" s="22" t="s">
        <v>234</v>
      </c>
      <c r="F4934" s="22" t="s">
        <v>233</v>
      </c>
      <c r="G4934" s="21">
        <v>4.2621699999999998E-2</v>
      </c>
      <c r="H4934" s="21">
        <v>0.51382329999999998</v>
      </c>
      <c r="I4934" s="21">
        <v>0.70686369999999998</v>
      </c>
      <c r="J4934" s="21">
        <v>0.41988989999999998</v>
      </c>
      <c r="K4934" s="21">
        <v>0.36010710000000001</v>
      </c>
      <c r="L4934" s="21">
        <v>0.29216409999999998</v>
      </c>
      <c r="M4934" s="21">
        <v>0.33876210000000001</v>
      </c>
      <c r="N4934" s="21">
        <v>2.1056100000000001E-2</v>
      </c>
      <c r="O4934" s="21">
        <v>6.3516600000000006E-2</v>
      </c>
      <c r="P4934" s="21">
        <v>0.18580440000000001</v>
      </c>
      <c r="Q4934" s="21">
        <v>4.6360999999999999E-2</v>
      </c>
      <c r="R4934" s="21">
        <v>9.8556099999999994E-2</v>
      </c>
      <c r="S4934" s="20">
        <v>8.8905370000000001</v>
      </c>
      <c r="T4934" s="19"/>
    </row>
    <row r="4935" spans="1:20" ht="14.4" x14ac:dyDescent="0.3">
      <c r="A4935" s="23" t="s">
        <v>170</v>
      </c>
      <c r="B4935" s="22" t="s">
        <v>254</v>
      </c>
      <c r="C4935" s="22" t="s">
        <v>244</v>
      </c>
      <c r="D4935" s="22">
        <v>2013</v>
      </c>
      <c r="E4935" s="22" t="s">
        <v>234</v>
      </c>
      <c r="F4935" s="22" t="s">
        <v>233</v>
      </c>
      <c r="G4935" s="21"/>
      <c r="H4935" s="21"/>
      <c r="I4935" s="21"/>
      <c r="J4935" s="21">
        <v>1</v>
      </c>
      <c r="K4935" s="21">
        <v>0.99696030000000002</v>
      </c>
      <c r="L4935" s="21">
        <v>0.89596149999999997</v>
      </c>
      <c r="M4935" s="21">
        <v>0.9229617</v>
      </c>
      <c r="N4935" s="21"/>
      <c r="O4935" s="21"/>
      <c r="P4935" s="21"/>
      <c r="Q4935" s="21"/>
      <c r="R4935" s="21"/>
      <c r="S4935" s="20"/>
      <c r="T4935" s="19"/>
    </row>
    <row r="4936" spans="1:20" ht="14.4" x14ac:dyDescent="0.3">
      <c r="A4936" s="23" t="s">
        <v>171</v>
      </c>
      <c r="B4936" s="22" t="s">
        <v>253</v>
      </c>
      <c r="C4936" s="22" t="s">
        <v>244</v>
      </c>
      <c r="D4936" s="22">
        <v>2013</v>
      </c>
      <c r="E4936" s="22" t="s">
        <v>234</v>
      </c>
      <c r="F4936" s="22" t="s">
        <v>233</v>
      </c>
      <c r="G4936" s="21"/>
      <c r="H4936" s="21"/>
      <c r="I4936" s="21"/>
      <c r="J4936" s="21">
        <v>0.9312357</v>
      </c>
      <c r="K4936" s="21">
        <v>0.97663789999999995</v>
      </c>
      <c r="L4936" s="21">
        <v>0.71366890000000005</v>
      </c>
      <c r="M4936" s="21">
        <v>0.83812880000000001</v>
      </c>
      <c r="N4936" s="21"/>
      <c r="O4936" s="21"/>
      <c r="P4936" s="21"/>
      <c r="Q4936" s="21"/>
      <c r="R4936" s="21"/>
      <c r="S4936" s="20"/>
      <c r="T4936" s="19"/>
    </row>
    <row r="4937" spans="1:20" ht="14.4" x14ac:dyDescent="0.3">
      <c r="A4937" s="23" t="s">
        <v>173</v>
      </c>
      <c r="B4937" s="22" t="s">
        <v>252</v>
      </c>
      <c r="C4937" s="22" t="s">
        <v>237</v>
      </c>
      <c r="D4937" s="22">
        <v>2012</v>
      </c>
      <c r="E4937" s="22" t="s">
        <v>234</v>
      </c>
      <c r="F4937" s="22" t="s">
        <v>233</v>
      </c>
      <c r="G4937" s="21">
        <v>9.0567000000000009E-3</v>
      </c>
      <c r="H4937" s="21">
        <v>0.98647870000000004</v>
      </c>
      <c r="I4937" s="21">
        <v>0.98151299999999997</v>
      </c>
      <c r="J4937" s="21">
        <v>0.93595989999999996</v>
      </c>
      <c r="K4937" s="21">
        <v>0.92395749999999999</v>
      </c>
      <c r="L4937" s="21">
        <v>0.73982130000000002</v>
      </c>
      <c r="M4937" s="21">
        <v>0.70390269999999999</v>
      </c>
      <c r="N4937" s="21">
        <v>2.0703599999999999E-2</v>
      </c>
      <c r="O4937" s="21">
        <v>2.9725499999999998E-2</v>
      </c>
      <c r="P4937" s="21">
        <v>0.26138169999999999</v>
      </c>
      <c r="Q4937" s="21">
        <v>1.19109E-2</v>
      </c>
      <c r="R4937" s="21">
        <v>1.9196399999999999E-2</v>
      </c>
      <c r="S4937" s="20">
        <v>11.4895</v>
      </c>
      <c r="T4937" s="19"/>
    </row>
    <row r="4938" spans="1:20" ht="14.4" x14ac:dyDescent="0.3">
      <c r="A4938" s="23" t="s">
        <v>175</v>
      </c>
      <c r="B4938" s="22" t="s">
        <v>251</v>
      </c>
      <c r="C4938" s="22" t="s">
        <v>235</v>
      </c>
      <c r="D4938" s="22">
        <v>2011</v>
      </c>
      <c r="E4938" s="22" t="s">
        <v>234</v>
      </c>
      <c r="F4938" s="22" t="s">
        <v>233</v>
      </c>
      <c r="G4938" s="21">
        <v>5.1127000000000004E-3</v>
      </c>
      <c r="H4938" s="21">
        <v>0.97012019999999999</v>
      </c>
      <c r="I4938" s="21">
        <v>0.97881260000000003</v>
      </c>
      <c r="J4938" s="21">
        <v>0.86267110000000002</v>
      </c>
      <c r="K4938" s="21">
        <v>0.81261919999999999</v>
      </c>
      <c r="L4938" s="21">
        <v>0.78717079999999995</v>
      </c>
      <c r="M4938" s="21">
        <v>0.73671430000000004</v>
      </c>
      <c r="N4938" s="21">
        <v>8.1019999999999998E-3</v>
      </c>
      <c r="O4938" s="21">
        <v>2.7789700000000001E-2</v>
      </c>
      <c r="P4938" s="21">
        <v>0.15528110000000001</v>
      </c>
      <c r="Q4938" s="21">
        <v>2.1437000000000001E-3</v>
      </c>
      <c r="R4938" s="21">
        <v>4.0011999999999999E-3</v>
      </c>
      <c r="S4938" s="20">
        <v>12.69538</v>
      </c>
      <c r="T4938" s="19"/>
    </row>
    <row r="4939" spans="1:20" ht="14.4" x14ac:dyDescent="0.3">
      <c r="A4939" s="23" t="s">
        <v>177</v>
      </c>
      <c r="B4939" s="22" t="s">
        <v>250</v>
      </c>
      <c r="C4939" s="22" t="s">
        <v>235</v>
      </c>
      <c r="D4939" s="22">
        <v>2010</v>
      </c>
      <c r="E4939" s="22" t="s">
        <v>234</v>
      </c>
      <c r="F4939" s="22" t="s">
        <v>233</v>
      </c>
      <c r="G4939" s="21">
        <v>4.4785800000000001E-2</v>
      </c>
      <c r="H4939" s="21">
        <v>0.50952750000000002</v>
      </c>
      <c r="I4939" s="21">
        <v>0.68964669999999995</v>
      </c>
      <c r="J4939" s="21">
        <v>0.31829809999999997</v>
      </c>
      <c r="K4939" s="21">
        <v>0.27140239999999999</v>
      </c>
      <c r="L4939" s="21">
        <v>0.1134078</v>
      </c>
      <c r="M4939" s="21">
        <v>0.14051569999999999</v>
      </c>
      <c r="N4939" s="21">
        <v>9.3001700000000007E-2</v>
      </c>
      <c r="O4939" s="21">
        <v>0.11812789999999999</v>
      </c>
      <c r="P4939" s="21">
        <v>0.26028210000000002</v>
      </c>
      <c r="Q4939" s="21">
        <v>1.8647299999999999E-2</v>
      </c>
      <c r="R4939" s="21">
        <v>8.5480500000000001E-2</v>
      </c>
      <c r="S4939" s="20">
        <v>8.7604190000000006</v>
      </c>
      <c r="T4939" s="19"/>
    </row>
    <row r="4940" spans="1:20" ht="14.4" x14ac:dyDescent="0.3">
      <c r="A4940" s="23" t="s">
        <v>177</v>
      </c>
      <c r="B4940" s="22" t="s">
        <v>250</v>
      </c>
      <c r="C4940" s="22" t="s">
        <v>237</v>
      </c>
      <c r="D4940" s="22">
        <v>2013</v>
      </c>
      <c r="E4940" s="22" t="s">
        <v>234</v>
      </c>
      <c r="F4940" s="22" t="s">
        <v>233</v>
      </c>
      <c r="G4940" s="21">
        <v>8.6870000000000003E-2</v>
      </c>
      <c r="H4940" s="21">
        <v>0.57658149999999997</v>
      </c>
      <c r="I4940" s="21">
        <v>0.71770610000000001</v>
      </c>
      <c r="J4940" s="21">
        <v>0.30998189999999998</v>
      </c>
      <c r="K4940" s="21">
        <v>0.29434569999999999</v>
      </c>
      <c r="L4940" s="21">
        <v>0.19288730000000001</v>
      </c>
      <c r="M4940" s="21">
        <v>0.20316390000000001</v>
      </c>
      <c r="N4940" s="21">
        <v>0.10069980000000001</v>
      </c>
      <c r="O4940" s="21">
        <v>0.1216373</v>
      </c>
      <c r="P4940" s="21">
        <v>0.26174029999999998</v>
      </c>
      <c r="Q4940" s="21">
        <v>0.1015008</v>
      </c>
      <c r="R4940" s="21">
        <v>0.1717004</v>
      </c>
      <c r="S4940" s="20">
        <v>8.3659549999999996</v>
      </c>
      <c r="T4940" s="19">
        <v>0.88590290000000005</v>
      </c>
    </row>
    <row r="4941" spans="1:20" ht="14.4" x14ac:dyDescent="0.3">
      <c r="A4941" s="23" t="s">
        <v>180</v>
      </c>
      <c r="B4941" s="22" t="s">
        <v>249</v>
      </c>
      <c r="C4941" s="22" t="s">
        <v>235</v>
      </c>
      <c r="D4941" s="22">
        <v>2011</v>
      </c>
      <c r="E4941" s="22" t="s">
        <v>234</v>
      </c>
      <c r="F4941" s="22" t="s">
        <v>233</v>
      </c>
      <c r="G4941" s="21">
        <v>4.738E-3</v>
      </c>
      <c r="H4941" s="21">
        <v>0.93235129999999999</v>
      </c>
      <c r="I4941" s="21">
        <v>0.91367569999999998</v>
      </c>
      <c r="J4941" s="21">
        <v>0.62803690000000001</v>
      </c>
      <c r="K4941" s="21">
        <v>0.62392860000000006</v>
      </c>
      <c r="L4941" s="21">
        <v>0.4313341</v>
      </c>
      <c r="M4941" s="21">
        <v>0.40895369999999998</v>
      </c>
      <c r="N4941" s="21">
        <v>8.9773000000000006E-3</v>
      </c>
      <c r="O4941" s="21">
        <v>0.1247992</v>
      </c>
      <c r="P4941" s="21">
        <v>0.41069159999999999</v>
      </c>
      <c r="Q4941" s="21">
        <v>2.05031E-2</v>
      </c>
      <c r="R4941" s="21">
        <v>4.2093199999999997E-2</v>
      </c>
      <c r="S4941" s="20">
        <v>10.538220000000001</v>
      </c>
      <c r="T4941" s="19"/>
    </row>
    <row r="4942" spans="1:20" ht="14.4" x14ac:dyDescent="0.3">
      <c r="A4942" s="23" t="s">
        <v>188</v>
      </c>
      <c r="B4942" s="22" t="s">
        <v>248</v>
      </c>
      <c r="C4942" s="22" t="s">
        <v>237</v>
      </c>
      <c r="D4942" s="22">
        <v>2010</v>
      </c>
      <c r="E4942" s="22" t="s">
        <v>234</v>
      </c>
      <c r="F4942" s="22" t="s">
        <v>233</v>
      </c>
      <c r="G4942" s="21">
        <v>0.13944390000000001</v>
      </c>
      <c r="H4942" s="21">
        <v>0.69981360000000004</v>
      </c>
      <c r="I4942" s="21">
        <v>0.69936430000000005</v>
      </c>
      <c r="J4942" s="21">
        <v>0.1594922</v>
      </c>
      <c r="K4942" s="21">
        <v>8.56127E-2</v>
      </c>
      <c r="L4942" s="21">
        <v>3.8259799999999997E-2</v>
      </c>
      <c r="M4942" s="21">
        <v>3.7690599999999998E-2</v>
      </c>
      <c r="N4942" s="21">
        <v>0.17429749999999999</v>
      </c>
      <c r="O4942" s="21">
        <v>0.37786229999999998</v>
      </c>
      <c r="P4942" s="21">
        <v>0.61023530000000004</v>
      </c>
      <c r="Q4942" s="21">
        <v>0.1244632</v>
      </c>
      <c r="R4942" s="21">
        <v>0.16671469999999999</v>
      </c>
      <c r="S4942" s="20">
        <v>6.7363340000000003</v>
      </c>
      <c r="T4942" s="19"/>
    </row>
    <row r="4943" spans="1:20" ht="14.4" x14ac:dyDescent="0.3">
      <c r="A4943" s="23" t="s">
        <v>184</v>
      </c>
      <c r="B4943" s="22" t="s">
        <v>247</v>
      </c>
      <c r="C4943" s="22" t="s">
        <v>237</v>
      </c>
      <c r="D4943" s="22">
        <v>2011</v>
      </c>
      <c r="E4943" s="22" t="s">
        <v>234</v>
      </c>
      <c r="F4943" s="22" t="s">
        <v>233</v>
      </c>
      <c r="G4943" s="21">
        <v>0.13709679999999999</v>
      </c>
      <c r="H4943" s="21">
        <v>0.32371709999999998</v>
      </c>
      <c r="I4943" s="21">
        <v>0.47377350000000001</v>
      </c>
      <c r="J4943" s="21">
        <v>0.24903459999999999</v>
      </c>
      <c r="K4943" s="21">
        <v>0.17616580000000001</v>
      </c>
      <c r="L4943" s="21">
        <v>0.20189119999999999</v>
      </c>
      <c r="M4943" s="21">
        <v>0.16882539999999999</v>
      </c>
      <c r="N4943" s="21">
        <v>6.8404499999999993E-2</v>
      </c>
      <c r="O4943" s="21">
        <v>0.1531959</v>
      </c>
      <c r="P4943" s="21">
        <v>0.47381459999999997</v>
      </c>
      <c r="Q4943" s="21">
        <v>7.2600100000000001E-2</v>
      </c>
      <c r="R4943" s="21">
        <v>0.14222199999999999</v>
      </c>
      <c r="S4943" s="20">
        <v>7.5750400000000004</v>
      </c>
      <c r="T4943" s="19"/>
    </row>
    <row r="4944" spans="1:20" ht="14.4" x14ac:dyDescent="0.3">
      <c r="A4944" s="23" t="s">
        <v>185</v>
      </c>
      <c r="B4944" s="22" t="s">
        <v>246</v>
      </c>
      <c r="C4944" s="22" t="s">
        <v>235</v>
      </c>
      <c r="D4944" s="22">
        <v>2012</v>
      </c>
      <c r="E4944" s="22" t="s">
        <v>234</v>
      </c>
      <c r="F4944" s="22" t="s">
        <v>233</v>
      </c>
      <c r="G4944" s="21">
        <v>1.0196999999999999E-3</v>
      </c>
      <c r="H4944" s="21">
        <v>0.99896600000000002</v>
      </c>
      <c r="I4944" s="21">
        <v>0.99689150000000004</v>
      </c>
      <c r="J4944" s="21">
        <v>0.99304999999999999</v>
      </c>
      <c r="K4944" s="21">
        <v>0.95410589999999995</v>
      </c>
      <c r="L4944" s="21">
        <v>0.9509708</v>
      </c>
      <c r="M4944" s="21">
        <v>0.93777699999999997</v>
      </c>
      <c r="N4944" s="21">
        <v>2.2081E-2</v>
      </c>
      <c r="O4944" s="21">
        <v>6.9763000000000004E-3</v>
      </c>
      <c r="P4944" s="21">
        <v>2.27564E-2</v>
      </c>
      <c r="Q4944" s="21">
        <v>2.4432E-3</v>
      </c>
      <c r="R4944" s="21">
        <v>2.4432E-3</v>
      </c>
      <c r="S4944" s="20">
        <v>13.66409</v>
      </c>
      <c r="T4944" s="19">
        <v>1</v>
      </c>
    </row>
    <row r="4945" spans="1:20" ht="14.4" x14ac:dyDescent="0.3">
      <c r="A4945" s="23" t="s">
        <v>187</v>
      </c>
      <c r="B4945" s="22" t="s">
        <v>245</v>
      </c>
      <c r="C4945" s="22" t="s">
        <v>244</v>
      </c>
      <c r="D4945" s="22">
        <v>2013</v>
      </c>
      <c r="E4945" s="22" t="s">
        <v>234</v>
      </c>
      <c r="F4945" s="22" t="s">
        <v>233</v>
      </c>
      <c r="G4945" s="21"/>
      <c r="H4945" s="21"/>
      <c r="I4945" s="21"/>
      <c r="J4945" s="21">
        <v>1</v>
      </c>
      <c r="K4945" s="21">
        <v>1</v>
      </c>
      <c r="L4945" s="21">
        <v>0.9108444</v>
      </c>
      <c r="M4945" s="21">
        <v>0.89833180000000001</v>
      </c>
      <c r="N4945" s="21"/>
      <c r="O4945" s="21"/>
      <c r="P4945" s="21"/>
      <c r="Q4945" s="21"/>
      <c r="R4945" s="21"/>
      <c r="S4945" s="20"/>
      <c r="T4945" s="19"/>
    </row>
    <row r="4946" spans="1:20" ht="14.4" x14ac:dyDescent="0.3">
      <c r="A4946" s="23" t="s">
        <v>189</v>
      </c>
      <c r="B4946" s="22" t="s">
        <v>243</v>
      </c>
      <c r="C4946" s="22" t="s">
        <v>242</v>
      </c>
      <c r="D4946" s="22">
        <v>2013</v>
      </c>
      <c r="E4946" s="22" t="s">
        <v>234</v>
      </c>
      <c r="F4946" s="22" t="s">
        <v>233</v>
      </c>
      <c r="G4946" s="21"/>
      <c r="H4946" s="21">
        <v>0.99242470000000005</v>
      </c>
      <c r="I4946" s="21">
        <v>0.98969050000000003</v>
      </c>
      <c r="J4946" s="21">
        <v>0.98434270000000001</v>
      </c>
      <c r="K4946" s="21">
        <v>0.9322551</v>
      </c>
      <c r="L4946" s="21">
        <v>0.90140379999999998</v>
      </c>
      <c r="M4946" s="21">
        <v>0.90359219999999996</v>
      </c>
      <c r="N4946" s="21"/>
      <c r="O4946" s="21"/>
      <c r="P4946" s="21">
        <v>7.4327199999999996E-2</v>
      </c>
      <c r="Q4946" s="21"/>
      <c r="R4946" s="21"/>
      <c r="S4946" s="20"/>
      <c r="T4946" s="19"/>
    </row>
    <row r="4947" spans="1:20" ht="14.4" x14ac:dyDescent="0.3">
      <c r="A4947" s="23" t="s">
        <v>190</v>
      </c>
      <c r="B4947" s="22" t="s">
        <v>241</v>
      </c>
      <c r="C4947" s="22" t="s">
        <v>235</v>
      </c>
      <c r="D4947" s="22">
        <v>2012</v>
      </c>
      <c r="E4947" s="22" t="s">
        <v>234</v>
      </c>
      <c r="F4947" s="22" t="s">
        <v>233</v>
      </c>
      <c r="G4947" s="21">
        <v>5.6366999999999997E-3</v>
      </c>
      <c r="H4947" s="21">
        <v>0.96148929999999999</v>
      </c>
      <c r="I4947" s="21">
        <v>0.96517540000000002</v>
      </c>
      <c r="J4947" s="21">
        <v>0.61840320000000004</v>
      </c>
      <c r="K4947" s="21">
        <v>0.6567906</v>
      </c>
      <c r="L4947" s="21">
        <v>0.40555239999999998</v>
      </c>
      <c r="M4947" s="21">
        <v>0.31981959999999998</v>
      </c>
      <c r="N4947" s="21">
        <v>1.8276000000000001E-2</v>
      </c>
      <c r="O4947" s="21">
        <v>3.8829900000000001E-2</v>
      </c>
      <c r="P4947" s="21">
        <v>0.22372020000000001</v>
      </c>
      <c r="Q4947" s="21">
        <v>9.4915999999999993E-3</v>
      </c>
      <c r="R4947" s="21">
        <v>2.9271499999999999E-2</v>
      </c>
      <c r="S4947" s="20">
        <v>10.500030000000001</v>
      </c>
      <c r="T4947" s="19">
        <v>1</v>
      </c>
    </row>
    <row r="4948" spans="1:20" ht="14.4" x14ac:dyDescent="0.3">
      <c r="A4948" s="23" t="s">
        <v>194</v>
      </c>
      <c r="B4948" s="22" t="s">
        <v>240</v>
      </c>
      <c r="C4948" s="22" t="s">
        <v>235</v>
      </c>
      <c r="D4948" s="22">
        <v>2010</v>
      </c>
      <c r="E4948" s="22" t="s">
        <v>234</v>
      </c>
      <c r="F4948" s="22" t="s">
        <v>233</v>
      </c>
      <c r="G4948" s="21">
        <v>1.76925E-2</v>
      </c>
      <c r="H4948" s="21">
        <v>0.94409290000000001</v>
      </c>
      <c r="I4948" s="21">
        <v>0.90997899999999998</v>
      </c>
      <c r="J4948" s="21">
        <v>0.75167870000000003</v>
      </c>
      <c r="K4948" s="21">
        <v>0.655497</v>
      </c>
      <c r="L4948" s="21">
        <v>0.22066060000000001</v>
      </c>
      <c r="M4948" s="21">
        <v>0.23906720000000001</v>
      </c>
      <c r="N4948" s="21">
        <v>1.54307E-2</v>
      </c>
      <c r="O4948" s="21">
        <v>7.0680800000000002E-2</v>
      </c>
      <c r="P4948" s="21">
        <v>0.32678849999999998</v>
      </c>
      <c r="Q4948" s="21">
        <v>4.7274200000000002E-2</v>
      </c>
      <c r="R4948" s="21">
        <v>8.6906600000000001E-2</v>
      </c>
      <c r="S4948" s="20">
        <v>8.409891</v>
      </c>
      <c r="T4948" s="19"/>
    </row>
    <row r="4949" spans="1:20" ht="14.4" x14ac:dyDescent="0.3">
      <c r="A4949" s="23" t="s">
        <v>194</v>
      </c>
      <c r="B4949" s="22" t="s">
        <v>240</v>
      </c>
      <c r="C4949" s="22" t="s">
        <v>235</v>
      </c>
      <c r="D4949" s="22">
        <v>2013</v>
      </c>
      <c r="E4949" s="22" t="s">
        <v>234</v>
      </c>
      <c r="F4949" s="22" t="s">
        <v>233</v>
      </c>
      <c r="G4949" s="21">
        <v>1.6320299999999999E-2</v>
      </c>
      <c r="H4949" s="21">
        <v>0.94995090000000004</v>
      </c>
      <c r="I4949" s="21">
        <v>0.94187120000000002</v>
      </c>
      <c r="J4949" s="21">
        <v>0.77628370000000002</v>
      </c>
      <c r="K4949" s="21">
        <v>0.77762679999999995</v>
      </c>
      <c r="L4949" s="21">
        <v>0.50857430000000003</v>
      </c>
      <c r="M4949" s="21">
        <v>0.4892415</v>
      </c>
      <c r="N4949" s="21">
        <v>1.46406E-2</v>
      </c>
      <c r="O4949" s="21">
        <v>0.10031710000000001</v>
      </c>
      <c r="P4949" s="21">
        <v>0.37507639999999998</v>
      </c>
      <c r="Q4949" s="21">
        <v>3.6370100000000002E-2</v>
      </c>
      <c r="R4949" s="21">
        <v>5.5746200000000003E-2</v>
      </c>
      <c r="S4949" s="20">
        <v>10.36192</v>
      </c>
      <c r="T4949" s="19"/>
    </row>
    <row r="4950" spans="1:20" ht="14.4" x14ac:dyDescent="0.3">
      <c r="A4950" s="23" t="s">
        <v>195</v>
      </c>
      <c r="B4950" s="22" t="s">
        <v>239</v>
      </c>
      <c r="C4950" s="22" t="s">
        <v>237</v>
      </c>
      <c r="D4950" s="22">
        <v>2013</v>
      </c>
      <c r="E4950" s="22" t="s">
        <v>234</v>
      </c>
      <c r="F4950" s="22" t="s">
        <v>233</v>
      </c>
      <c r="G4950" s="21">
        <v>8.0466599999999999E-2</v>
      </c>
      <c r="H4950" s="21">
        <v>0.70090589999999997</v>
      </c>
      <c r="I4950" s="21">
        <v>0.78485050000000001</v>
      </c>
      <c r="J4950" s="21">
        <v>0.52980550000000004</v>
      </c>
      <c r="K4950" s="21">
        <v>0.49568190000000001</v>
      </c>
      <c r="L4950" s="21">
        <v>0.36661729999999998</v>
      </c>
      <c r="M4950" s="21">
        <v>0.3830131</v>
      </c>
      <c r="N4950" s="21">
        <v>0.19043299999999999</v>
      </c>
      <c r="O4950" s="21">
        <v>0.1223706</v>
      </c>
      <c r="P4950" s="21">
        <v>0.3175962</v>
      </c>
      <c r="Q4950" s="21">
        <v>7.7663399999999994E-2</v>
      </c>
      <c r="R4950" s="21">
        <v>0.1308137</v>
      </c>
      <c r="S4950" s="20">
        <v>8.7702480000000005</v>
      </c>
      <c r="T4950" s="19"/>
    </row>
    <row r="4951" spans="1:20" ht="14.4" x14ac:dyDescent="0.3">
      <c r="A4951" s="23" t="s">
        <v>196</v>
      </c>
      <c r="B4951" s="22" t="s">
        <v>238</v>
      </c>
      <c r="C4951" s="22" t="s">
        <v>237</v>
      </c>
      <c r="D4951" s="22">
        <v>2013</v>
      </c>
      <c r="E4951" s="22" t="s">
        <v>234</v>
      </c>
      <c r="F4951" s="22" t="s">
        <v>233</v>
      </c>
      <c r="G4951" s="21">
        <v>0.12377920000000001</v>
      </c>
      <c r="H4951" s="21">
        <v>0.76995259999999999</v>
      </c>
      <c r="I4951" s="21">
        <v>0.72195419999999999</v>
      </c>
      <c r="J4951" s="21">
        <v>0.59931900000000005</v>
      </c>
      <c r="K4951" s="21">
        <v>0.43592639999999999</v>
      </c>
      <c r="L4951" s="21">
        <v>0.3382289</v>
      </c>
      <c r="M4951" s="21">
        <v>0.30815320000000002</v>
      </c>
      <c r="N4951" s="21">
        <v>0.18944649999999999</v>
      </c>
      <c r="O4951" s="21">
        <v>0.14540210000000001</v>
      </c>
      <c r="P4951" s="21">
        <v>0.29075709999999999</v>
      </c>
      <c r="Q4951" s="21">
        <v>3.50525E-2</v>
      </c>
      <c r="R4951" s="21">
        <v>5.8069299999999997E-2</v>
      </c>
      <c r="S4951" s="20">
        <v>9.0181950000000004</v>
      </c>
      <c r="T4951" s="19"/>
    </row>
    <row r="4952" spans="1:20" ht="14.4" x14ac:dyDescent="0.3">
      <c r="A4952" s="23" t="s">
        <v>197</v>
      </c>
      <c r="B4952" s="22" t="s">
        <v>236</v>
      </c>
      <c r="C4952" s="22" t="s">
        <v>237</v>
      </c>
      <c r="D4952" s="22">
        <v>2010</v>
      </c>
      <c r="E4952" s="22" t="s">
        <v>234</v>
      </c>
      <c r="F4952" s="22" t="s">
        <v>233</v>
      </c>
      <c r="G4952" s="21">
        <v>3.2152899999999998E-2</v>
      </c>
      <c r="H4952" s="21">
        <v>0.92206869999999996</v>
      </c>
      <c r="I4952" s="21">
        <v>0.90328240000000004</v>
      </c>
      <c r="J4952" s="21">
        <v>0.77790590000000004</v>
      </c>
      <c r="K4952" s="21">
        <v>0.73051379999999999</v>
      </c>
      <c r="L4952" s="21">
        <v>0.17606959999999999</v>
      </c>
      <c r="M4952" s="21">
        <v>0.15627779999999999</v>
      </c>
      <c r="N4952" s="21">
        <v>5.4258599999999997E-2</v>
      </c>
      <c r="O4952" s="21">
        <v>0.17159289999999999</v>
      </c>
      <c r="P4952" s="21">
        <v>0.44715310000000003</v>
      </c>
      <c r="Q4952" s="21">
        <v>1.40228E-2</v>
      </c>
      <c r="R4952" s="21">
        <v>2.4385899999999999E-2</v>
      </c>
      <c r="S4952" s="20">
        <v>11.01756</v>
      </c>
      <c r="T4952" s="19"/>
    </row>
    <row r="4953" spans="1:20" ht="14.4" x14ac:dyDescent="0.3">
      <c r="A4953" s="18" t="s">
        <v>197</v>
      </c>
      <c r="B4953" s="17" t="s">
        <v>236</v>
      </c>
      <c r="C4953" s="17" t="s">
        <v>235</v>
      </c>
      <c r="D4953" s="17">
        <v>2014</v>
      </c>
      <c r="E4953" s="17" t="s">
        <v>234</v>
      </c>
      <c r="F4953" s="17" t="s">
        <v>233</v>
      </c>
      <c r="G4953" s="16">
        <v>4.1301600000000001E-2</v>
      </c>
      <c r="H4953" s="16">
        <v>0.81686650000000005</v>
      </c>
      <c r="I4953" s="16">
        <v>0.85781739999999995</v>
      </c>
      <c r="J4953" s="16">
        <v>0.6651764</v>
      </c>
      <c r="K4953" s="16">
        <v>0.6245887</v>
      </c>
      <c r="L4953" s="16">
        <v>0.1066916</v>
      </c>
      <c r="M4953" s="16">
        <v>0.1349659</v>
      </c>
      <c r="N4953" s="16">
        <v>2.3967599999999999E-2</v>
      </c>
      <c r="O4953" s="16">
        <v>5.4463000000000003E-3</v>
      </c>
      <c r="P4953" s="16">
        <v>4.9132999999999998E-3</v>
      </c>
      <c r="Q4953" s="16">
        <v>9.5378000000000008E-3</v>
      </c>
      <c r="R4953" s="16">
        <v>2.4625399999999999E-2</v>
      </c>
      <c r="S4953" s="15">
        <v>9.5791690000000003</v>
      </c>
      <c r="T4953" s="14"/>
    </row>
  </sheetData>
  <autoFilter ref="A2:M4658">
    <sortState ref="A1409:M1664">
      <sortCondition ref="B2:B4658"/>
    </sortState>
  </autoFilter>
  <hyperlinks>
    <hyperlink ref="A1" r:id="rId1" tooltip="Click once to display linked information. Click and hold to select this cell." display="http://data.uis.unesco.org/OECDStat_Metadata/ShowMetadata.ashx?Dataset=EDULIT_DS&amp;ShowOnWeb=true&amp;Lang=en"/>
    <hyperlink ref="D3107" r:id="rId2" tooltip="Click once to display linked information. Click and hold to select this cell." display="http://data.uis.unesco.org/OECDStat_Metadata/ShowMetadata.ashx?Dataset=EDULIT_DS&amp;Coords=%5bLOCATION%5d.%5bAFG%5d,%5bEDULIT_IND%5d.%5bROFST_H_1_F%5d,%5bTIME%5d.%5b2011%5d&amp;ShowOnWeb=true"/>
    <hyperlink ref="F3109" r:id="rId3" tooltip="Click once to display linked information. Click and hold to select this cell." display="http://data.uis.unesco.org/OECDStat_Metadata/ShowMetadata.ashx?Dataset=EDULIT_DS&amp;Coords=[LOCATION].[DZA],[EDULIT_IND].[ROFST_H_1_F],[TIME].[2013]&amp;ShowOnWeb=true"/>
    <hyperlink ref="D3114" r:id="rId4" tooltip="Click once to display linked information. Click and hold to select this cell." display="http://data.uis.unesco.org/OECDStat_Metadata/ShowMetadata.ashx?Dataset=EDULIT_DS&amp;Coords=[LOCATION].[ARM],[EDULIT_IND].[ROFST_H_1_F],[TIME].[2011]&amp;ShowOnWeb=true"/>
    <hyperlink ref="D3120" r:id="rId5" tooltip="Click once to display linked information. Click and hold to select this cell." display="http://data.uis.unesco.org/OECDStat_Metadata/ShowMetadata.ashx?Dataset=EDULIT_DS&amp;Coords=[LOCATION].[BGD],[EDULIT_IND].[ROFST_H_1_F],[TIME].[2011]&amp;ShowOnWeb=true"/>
    <hyperlink ref="G3120" r:id="rId6" tooltip="Click once to display linked information. Click and hold to select this cell." display="http://data.uis.unesco.org/OECDStat_Metadata/ShowMetadata.ashx?Dataset=EDULIT_DS&amp;Coords=[LOCATION].[BGD],[EDULIT_IND].[ROFST_H_1_F],[TIME].[2014]&amp;ShowOnWeb=true"/>
    <hyperlink ref="E3121" r:id="rId7" tooltip="Click once to display linked information. Click and hold to select this cell." display="http://data.uis.unesco.org/OECDStat_Metadata/ShowMetadata.ashx?Dataset=EDULIT_DS&amp;Coords=[LOCATION].[BRB],[EDULIT_IND].[ROFST_H_1_F],[TIME].[2012]&amp;ShowOnWeb=true"/>
    <hyperlink ref="E3122" r:id="rId8" tooltip="Click once to display linked information. Click and hold to select this cell." display="http://data.uis.unesco.org/OECDStat_Metadata/ShowMetadata.ashx?Dataset=EDULIT_DS&amp;Coords=[LOCATION].[BLR],[EDULIT_IND].[ROFST_H_1_F],[TIME].[2012]&amp;ShowOnWeb=true"/>
    <hyperlink ref="D3125" r:id="rId9" tooltip="Click once to display linked information. Click and hold to select this cell." display="http://data.uis.unesco.org/OECDStat_Metadata/ShowMetadata.ashx?Dataset=EDULIT_DS&amp;Coords=[LOCATION].[BEN],[EDULIT_IND].[ROFST_H_1_F],[TIME].[2011]&amp;ShowOnWeb=true"/>
    <hyperlink ref="C3126" r:id="rId10" tooltip="Click once to display linked information. Click and hold to select this cell." display="http://data.uis.unesco.org/OECDStat_Metadata/ShowMetadata.ashx?Dataset=EDULIT_DS&amp;Coords=[LOCATION].[BTN],[EDULIT_IND].[ROFST_H_1_F],[TIME].[2010]&amp;ShowOnWeb=true"/>
    <hyperlink ref="C3133" r:id="rId11" tooltip="Click once to display linked information. Click and hold to select this cell." display="http://data.uis.unesco.org/OECDStat_Metadata/ShowMetadata.ashx?Dataset=EDULIT_DS&amp;Coords=[LOCATION].[BFA],[EDULIT_IND].[ROFST_H_1_F],[TIME].[2010]&amp;ShowOnWeb=true"/>
    <hyperlink ref="C3134" r:id="rId12" tooltip="Click once to display linked information. Click and hold to select this cell." display="http://data.uis.unesco.org/OECDStat_Metadata/ShowMetadata.ashx?Dataset=EDULIT_DS&amp;Coords=[LOCATION].[BDI],[EDULIT_IND].[ROFST_H_1_F],[TIME].[2010]&amp;ShowOnWeb=true"/>
    <hyperlink ref="C3136" r:id="rId13" tooltip="Click once to display linked information. Click and hold to select this cell." display="http://data.uis.unesco.org/OECDStat_Metadata/ShowMetadata.ashx?Dataset=EDULIT_DS&amp;Coords=[LOCATION].[KHM],[EDULIT_IND].[ROFST_H_1_F],[TIME].[2010]&amp;ShowOnWeb=true"/>
    <hyperlink ref="G3136" r:id="rId14" tooltip="Click once to display linked information. Click and hold to select this cell." display="http://data.uis.unesco.org/OECDStat_Metadata/ShowMetadata.ashx?Dataset=EDULIT_DS&amp;Coords=[LOCATION].[KHM],[EDULIT_IND].[ROFST_H_1_F],[TIME].[2014]&amp;ShowOnWeb=true"/>
    <hyperlink ref="D3137" r:id="rId15" tooltip="Click once to display linked information. Click and hold to select this cell." display="http://data.uis.unesco.org/OECDStat_Metadata/ShowMetadata.ashx?Dataset=EDULIT_DS&amp;Coords=[LOCATION].[CMR],[EDULIT_IND].[ROFST_H_1_F],[TIME].[2011]&amp;ShowOnWeb=true"/>
    <hyperlink ref="G3140" r:id="rId16" tooltip="Click once to display linked information. Click and hold to select this cell." display="http://data.uis.unesco.org/OECDStat_Metadata/ShowMetadata.ashx?Dataset=EDULIT_DS&amp;Coords=[LOCATION].[TCD],[EDULIT_IND].[ROFST_H_1_F],[TIME].[2014]&amp;ShowOnWeb=true"/>
    <hyperlink ref="C3143" r:id="rId17" tooltip="Click once to display linked information. Click and hold to select this cell." display="http://data.uis.unesco.org/OECDStat_Metadata/ShowMetadata.ashx?Dataset=EDULIT_DS&amp;Coords=[LOCATION].[COL],[EDULIT_IND].[ROFST_H_1_F],[TIME].[2010]&amp;ShowOnWeb=true"/>
    <hyperlink ref="E3145" r:id="rId18" tooltip="Click once to display linked information. Click and hold to select this cell." display="http://data.uis.unesco.org/OECDStat_Metadata/ShowMetadata.ashx?Dataset=EDULIT_DS&amp;Coords=[LOCATION].[COG],[EDULIT_IND].[ROFST_H_1_F],[TIME].[2012]&amp;ShowOnWeb=true"/>
    <hyperlink ref="D3146" r:id="rId19" tooltip="Click once to display linked information. Click and hold to select this cell." display="http://data.uis.unesco.org/OECDStat_Metadata/ShowMetadata.ashx?Dataset=EDULIT_DS&amp;Coords=[LOCATION].[CRI],[EDULIT_IND].[ROFST_H_1_F],[TIME].[2011]&amp;ShowOnWeb=true"/>
    <hyperlink ref="E3147" r:id="rId20" tooltip="Click once to display linked information. Click and hold to select this cell." display="http://data.uis.unesco.org/OECDStat_Metadata/ShowMetadata.ashx?Dataset=EDULIT_DS&amp;Coords=[LOCATION].[CIV],[EDULIT_IND].[ROFST_H_1_F],[TIME].[2012]&amp;ShowOnWeb=true"/>
    <hyperlink ref="C3153" r:id="rId21" tooltip="Click once to display linked information. Click and hold to select this cell." display="http://data.uis.unesco.org/OECDStat_Metadata/ShowMetadata.ashx?Dataset=EDULIT_DS&amp;Coords=[LOCATION].[COD],[EDULIT_IND].[ROFST_H_1_F],[TIME].[2010]&amp;ShowOnWeb=true"/>
    <hyperlink ref="F3153" r:id="rId22" tooltip="Click once to display linked information. Click and hold to select this cell." display="http://data.uis.unesco.org/OECDStat_Metadata/ShowMetadata.ashx?Dataset=EDULIT_DS&amp;Coords=[LOCATION].[COD],[EDULIT_IND].[ROFST_H_1_F],[TIME].[2013]&amp;ShowOnWeb=true"/>
    <hyperlink ref="F3157" r:id="rId23" tooltip="Click once to display linked information. Click and hold to select this cell." display="http://data.uis.unesco.org/OECDStat_Metadata/ShowMetadata.ashx?Dataset=EDULIT_DS&amp;Coords=[LOCATION].[DOM],[EDULIT_IND].[ROFST_H_1_F],[TIME].[2013]&amp;ShowOnWeb=true"/>
    <hyperlink ref="G3159" r:id="rId24" tooltip="Click once to display linked information. Click and hold to select this cell." display="http://data.uis.unesco.org/OECDStat_Metadata/ShowMetadata.ashx?Dataset=EDULIT_DS&amp;Coords=[LOCATION].[EGY],[EDULIT_IND].[ROFST_H_1_F],[TIME].[2014]&amp;ShowOnWeb=true"/>
    <hyperlink ref="D3164" r:id="rId25" tooltip="Click once to display linked information. Click and hold to select this cell." display="http://data.uis.unesco.org/OECDStat_Metadata/ShowMetadata.ashx?Dataset=EDULIT_DS&amp;Coords=[LOCATION].[ETH],[EDULIT_IND].[ROFST_H_1_F],[TIME].[2011]&amp;ShowOnWeb=true"/>
    <hyperlink ref="E3168" r:id="rId26" tooltip="Click once to display linked information. Click and hold to select this cell." display="http://data.uis.unesco.org/OECDStat_Metadata/ShowMetadata.ashx?Dataset=EDULIT_DS&amp;Coords=[LOCATION].[GAB],[EDULIT_IND].[ROFST_H_1_F],[TIME].[2012]&amp;ShowOnWeb=true"/>
    <hyperlink ref="F3169" r:id="rId27" tooltip="Click once to display linked information. Click and hold to select this cell." display="http://data.uis.unesco.org/OECDStat_Metadata/ShowMetadata.ashx?Dataset=EDULIT_DS&amp;Coords=[LOCATION].[GMB],[EDULIT_IND].[ROFST_H_1_F],[TIME].[2013]&amp;ShowOnWeb=true"/>
    <hyperlink ref="H3172" r:id="rId28" tooltip="Click once to display linked information. Click and hold to select this cell." display="http://data.uis.unesco.org/OECDStat_Metadata/ShowMetadata.ashx?Dataset=EDULIT_DS&amp;Coords=[LOCATION].[GHA],[EDULIT_IND].[ROFST_H_1_F],[TIME].[2015]&amp;ShowOnWeb=true"/>
    <hyperlink ref="E3176" r:id="rId29" tooltip="Click once to display linked information. Click and hold to select this cell." display="http://data.uis.unesco.org/OECDStat_Metadata/ShowMetadata.ashx?Dataset=EDULIT_DS&amp;Coords=[LOCATION].[GIN],[EDULIT_IND].[ROFST_H_1_F],[TIME].[2012]&amp;ShowOnWeb=true"/>
    <hyperlink ref="E3179" r:id="rId30" tooltip="Click once to display linked information. Click and hold to select this cell." display="http://data.uis.unesco.org/OECDStat_Metadata/ShowMetadata.ashx?Dataset=EDULIT_DS&amp;Coords=[LOCATION].[HTI],[EDULIT_IND].[ROFST_H_1_F],[TIME].[2012]&amp;ShowOnWeb=true"/>
    <hyperlink ref="D3180" r:id="rId31" tooltip="Click once to display linked information. Click and hold to select this cell." display="http://data.uis.unesco.org/OECDStat_Metadata/ShowMetadata.ashx?Dataset=EDULIT_DS&amp;Coords=[LOCATION].[HND],[EDULIT_IND].[ROFST_H_1_F],[TIME].[2011]&amp;ShowOnWeb=true"/>
    <hyperlink ref="D3186" r:id="rId32" tooltip="Click once to display linked information. Click and hold to select this cell." display="http://data.uis.unesco.org/OECDStat_Metadata/ShowMetadata.ashx?Dataset=EDULIT_DS&amp;Coords=[LOCATION].[IRQ],[EDULIT_IND].[ROFST_H_1_F],[TIME].[2011]&amp;ShowOnWeb=true"/>
    <hyperlink ref="G3194" r:id="rId33" tooltip="Click once to display linked information. Click and hold to select this cell." display="http://data.uis.unesco.org/OECDStat_Metadata/ShowMetadata.ashx?Dataset=EDULIT_DS&amp;Coords=[LOCATION].[KEN],[EDULIT_IND].[ROFST_H_1_F],[TIME].[2014]&amp;ShowOnWeb=true"/>
    <hyperlink ref="E3197" r:id="rId34" tooltip="Click once to display linked information. Click and hold to select this cell." display="http://data.uis.unesco.org/OECDStat_Metadata/ShowMetadata.ashx?Dataset=EDULIT_DS&amp;Coords=[LOCATION].[KGZ],[EDULIT_IND].[ROFST_H_1_F],[TIME].[2012]&amp;ShowOnWeb=true"/>
    <hyperlink ref="E3198" r:id="rId35" tooltip="Click once to display linked information. Click and hold to select this cell." display="http://data.uis.unesco.org/OECDStat_Metadata/ShowMetadata.ashx?Dataset=EDULIT_DS&amp;Coords=[LOCATION].[LAO],[EDULIT_IND].[ROFST_H_1_F],[TIME].[2012]&amp;ShowOnWeb=true"/>
    <hyperlink ref="G3201" r:id="rId36" tooltip="Click once to display linked information. Click and hold to select this cell." display="http://data.uis.unesco.org/OECDStat_Metadata/ShowMetadata.ashx?Dataset=EDULIT_DS&amp;Coords=[LOCATION].[LSO],[EDULIT_IND].[ROFST_H_1_F],[TIME].[2014]&amp;ShowOnWeb=true"/>
    <hyperlink ref="F3202" r:id="rId37" tooltip="Click once to display linked information. Click and hold to select this cell." display="http://data.uis.unesco.org/OECDStat_Metadata/ShowMetadata.ashx?Dataset=EDULIT_DS&amp;Coords=[LOCATION].[LBR],[EDULIT_IND].[ROFST_H_1_F],[TIME].[2013]&amp;ShowOnWeb=true"/>
    <hyperlink ref="C3208" r:id="rId38" tooltip="Click once to display linked information. Click and hold to select this cell." display="http://data.uis.unesco.org/OECDStat_Metadata/ShowMetadata.ashx?Dataset=EDULIT_DS&amp;Coords=[LOCATION].[MWI],[EDULIT_IND].[ROFST_H_1_F],[TIME].[2010]&amp;ShowOnWeb=true"/>
    <hyperlink ref="F3211" r:id="rId39" tooltip="Click once to display linked information. Click and hold to select this cell." display="http://data.uis.unesco.org/OECDStat_Metadata/ShowMetadata.ashx?Dataset=EDULIT_DS&amp;Coords=[LOCATION].[MLI],[EDULIT_IND].[ROFST_H_1_F],[TIME].[2013]&amp;ShowOnWeb=true"/>
    <hyperlink ref="F3220" r:id="rId40" tooltip="Click once to display linked information. Click and hold to select this cell." display="http://data.uis.unesco.org/OECDStat_Metadata/ShowMetadata.ashx?Dataset=EDULIT_DS&amp;Coords=[LOCATION].[MNE],[EDULIT_IND].[ROFST_H_1_F],[TIME].[2013]&amp;ShowOnWeb=true"/>
    <hyperlink ref="D3222" r:id="rId41" tooltip="Click once to display linked information. Click and hold to select this cell." display="http://data.uis.unesco.org/OECDStat_Metadata/ShowMetadata.ashx?Dataset=EDULIT_DS&amp;Coords=[LOCATION].[MOZ],[EDULIT_IND].[ROFST_H_1_F],[TIME].[2011]&amp;ShowOnWeb=true"/>
    <hyperlink ref="F3224" r:id="rId42" tooltip="Click once to display linked information. Click and hold to select this cell." display="http://data.uis.unesco.org/OECDStat_Metadata/ShowMetadata.ashx?Dataset=EDULIT_DS&amp;Coords=[LOCATION].[NAM],[EDULIT_IND].[ROFST_H_1_F],[TIME].[2013]&amp;ShowOnWeb=true"/>
    <hyperlink ref="D3226" r:id="rId43" tooltip="Click once to display linked information. Click and hold to select this cell." display="http://data.uis.unesco.org/OECDStat_Metadata/ShowMetadata.ashx?Dataset=EDULIT_DS&amp;Coords=[LOCATION].[NPL],[EDULIT_IND].[ROFST_H_1_F],[TIME].[2011]&amp;ShowOnWeb=true"/>
    <hyperlink ref="E3230" r:id="rId44" tooltip="Click once to display linked information. Click and hold to select this cell." display="http://data.uis.unesco.org/OECDStat_Metadata/ShowMetadata.ashx?Dataset=EDULIT_DS&amp;Coords=[LOCATION].[NER],[EDULIT_IND].[ROFST_H_1_F],[TIME].[2012]&amp;ShowOnWeb=true"/>
    <hyperlink ref="D3231" r:id="rId45" tooltip="Click once to display linked information. Click and hold to select this cell." display="http://data.uis.unesco.org/OECDStat_Metadata/ShowMetadata.ashx?Dataset=EDULIT_DS&amp;Coords=[LOCATION].[NGA],[EDULIT_IND].[ROFST_H_1_F],[TIME].[2011]&amp;ShowOnWeb=true"/>
    <hyperlink ref="F3231" r:id="rId46" tooltip="Click once to display linked information. Click and hold to select this cell." display="http://data.uis.unesco.org/OECDStat_Metadata/ShowMetadata.ashx?Dataset=EDULIT_DS&amp;Coords=[LOCATION].[NGA],[EDULIT_IND].[ROFST_H_1_F],[TIME].[2013]&amp;ShowOnWeb=true"/>
    <hyperlink ref="E3234" r:id="rId47" tooltip="Click once to display linked information. Click and hold to select this cell." display="http://data.uis.unesco.org/OECDStat_Metadata/ShowMetadata.ashx?Dataset=EDULIT_DS&amp;Coords=[LOCATION].[PAK],[EDULIT_IND].[ROFST_H_1_F],[TIME].[2012]&amp;ShowOnWeb=true"/>
    <hyperlink ref="G3236" r:id="rId48" tooltip="Click once to display linked information. Click and hold to select this cell." display="http://data.uis.unesco.org/OECDStat_Metadata/ShowMetadata.ashx?Dataset=EDULIT_DS&amp;Coords=[LOCATION].[PSE],[EDULIT_IND].[ROFST_H_1_F],[TIME].[2014]&amp;ShowOnWeb=true"/>
    <hyperlink ref="C3249" r:id="rId49" tooltip="Click once to display linked information. Click and hold to select this cell." display="http://data.uis.unesco.org/OECDStat_Metadata/ShowMetadata.ashx?Dataset=EDULIT_DS&amp;Coords=[LOCATION].[RWA],[EDULIT_IND].[ROFST_H_1_F],[TIME].[2010]&amp;ShowOnWeb=true"/>
    <hyperlink ref="H3249" r:id="rId50" tooltip="Click once to display linked information. Click and hold to select this cell." display="http://data.uis.unesco.org/OECDStat_Metadata/ShowMetadata.ashx?Dataset=EDULIT_DS&amp;Coords=[LOCATION].[RWA],[EDULIT_IND].[ROFST_H_1_F],[TIME].[2015]&amp;ShowOnWeb=true"/>
    <hyperlink ref="E3251" r:id="rId51" tooltip="Click once to display linked information. Click and hold to select this cell." display="http://data.uis.unesco.org/OECDStat_Metadata/ShowMetadata.ashx?Dataset=EDULIT_DS&amp;Coords=[LOCATION].[LCA],[EDULIT_IND].[ROFST_H_1_F],[TIME].[2012]&amp;ShowOnWeb=true"/>
    <hyperlink ref="D3257" r:id="rId52" tooltip="Click once to display linked information. Click and hold to select this cell." display="http://data.uis.unesco.org/OECDStat_Metadata/ShowMetadata.ashx?Dataset=EDULIT_DS&amp;Coords=[LOCATION].[SEN],[EDULIT_IND].[ROFST_H_1_F],[TIME].[2011]&amp;ShowOnWeb=true"/>
    <hyperlink ref="D3258" r:id="rId53" tooltip="Click once to display linked information. Click and hold to select this cell." display="http://data.uis.unesco.org/OECDStat_Metadata/ShowMetadata.ashx?Dataset=EDULIT_DS&amp;Coords=[LOCATION].[SRB],[EDULIT_IND].[ROFST_H_1_F],[TIME].[2011]&amp;ShowOnWeb=true"/>
    <hyperlink ref="F3260" r:id="rId54" tooltip="Click once to display linked information. Click and hold to select this cell." display="http://data.uis.unesco.org/OECDStat_Metadata/ShowMetadata.ashx?Dataset=EDULIT_DS&amp;Coords=[LOCATION].[SLE],[EDULIT_IND].[ROFST_H_1_F],[TIME].[2013]&amp;ShowOnWeb=true"/>
    <hyperlink ref="C3267" r:id="rId55" tooltip="Click once to display linked information. Click and hold to select this cell." display="http://data.uis.unesco.org/OECDStat_Metadata/ShowMetadata.ashx?Dataset=EDULIT_DS&amp;Coords=[LOCATION].[SSD],[EDULIT_IND].[ROFST_H_1_F],[TIME].[2010]&amp;ShowOnWeb=true"/>
    <hyperlink ref="G3270" r:id="rId56" tooltip="Click once to display linked information. Click and hold to select this cell." display="http://data.uis.unesco.org/OECDStat_Metadata/ShowMetadata.ashx?Dataset=EDULIT_DS&amp;Coords=[LOCATION].[SDN],[EDULIT_IND].[ROFST_H_1_F],[TIME].[2014]&amp;ShowOnWeb=true"/>
    <hyperlink ref="C3271" r:id="rId57" tooltip="Click once to display linked information. Click and hold to select this cell." display="http://data.uis.unesco.org/OECDStat_Metadata/ShowMetadata.ashx?Dataset=EDULIT_DS&amp;Coords=[LOCATION].[SUR],[EDULIT_IND].[ROFST_H_1_F],[TIME].[2010]&amp;ShowOnWeb=true"/>
    <hyperlink ref="C3272" r:id="rId58" tooltip="Click once to display linked information. Click and hold to select this cell." display="http://data.uis.unesco.org/OECDStat_Metadata/ShowMetadata.ashx?Dataset=EDULIT_DS&amp;Coords=[LOCATION].[SWZ],[EDULIT_IND].[ROFST_H_1_F],[TIME].[2010]&amp;ShowOnWeb=true"/>
    <hyperlink ref="E3276" r:id="rId59" tooltip="Click once to display linked information. Click and hold to select this cell." display="http://data.uis.unesco.org/OECDStat_Metadata/ShowMetadata.ashx?Dataset=EDULIT_DS&amp;Coords=[LOCATION].[TJK],[EDULIT_IND].[ROFST_H_1_F],[TIME].[2012]&amp;ShowOnWeb=true"/>
    <hyperlink ref="F3277" r:id="rId60" tooltip="Click once to display linked information. Click and hold to select this cell." display="http://data.uis.unesco.org/OECDStat_Metadata/ShowMetadata.ashx?Dataset=EDULIT_DS&amp;Coords=[LOCATION].[THA],[EDULIT_IND].[ROFST_H_1_F],[TIME].[2013]&amp;ShowOnWeb=true"/>
    <hyperlink ref="D2696" r:id="rId61" tooltip="Click once to display linked information. Click and hold to select this cell." display="http://data.uis.unesco.org/OECDStat_Metadata/ShowMetadata.ashx?Dataset=EDULIT_DS&amp;Coords=[LOCATION].[MKD],[EDULIT_IND].[ROFST_H_1_F],[TIME].[2011]&amp;ShowOnWeb=true"/>
    <hyperlink ref="C3280" r:id="rId62" tooltip="Click once to display linked information. Click and hold to select this cell." display="http://data.uis.unesco.org/OECDStat_Metadata/ShowMetadata.ashx?Dataset=EDULIT_DS&amp;Coords=[LOCATION].[TGO],[EDULIT_IND].[ROFST_H_1_F],[TIME].[2010]&amp;ShowOnWeb=true"/>
    <hyperlink ref="G3280" r:id="rId63" tooltip="Click once to display linked information. Click and hold to select this cell." display="http://data.uis.unesco.org/OECDStat_Metadata/ShowMetadata.ashx?Dataset=EDULIT_DS&amp;Coords=[LOCATION].[TGO],[EDULIT_IND].[ROFST_H_1_F],[TIME].[2014]&amp;ShowOnWeb=true"/>
    <hyperlink ref="E3283" r:id="rId64" tooltip="Click once to display linked information. Click and hold to select this cell." display="http://data.uis.unesco.org/OECDStat_Metadata/ShowMetadata.ashx?Dataset=EDULIT_DS&amp;Coords=[LOCATION].[TUN],[EDULIT_IND].[ROFST_H_1_F],[TIME].[2012]&amp;ShowOnWeb=true"/>
    <hyperlink ref="D3287" r:id="rId65" tooltip="Click once to display linked information. Click and hold to select this cell." display="http://data.uis.unesco.org/OECDStat_Metadata/ShowMetadata.ashx?Dataset=EDULIT_DS&amp;Coords=[LOCATION].[UGA],[EDULIT_IND].[ROFST_H_1_F],[TIME].[2011]&amp;ShowOnWeb=true"/>
    <hyperlink ref="C3291" r:id="rId66" tooltip="Click once to display linked information. Click and hold to select this cell." display="http://data.uis.unesco.org/OECDStat_Metadata/ShowMetadata.ashx?Dataset=EDULIT_DS&amp;Coords=[LOCATION].[TZA],[EDULIT_IND].[ROFST_H_1_F],[TIME].[2010]&amp;ShowOnWeb=true"/>
    <hyperlink ref="F3293" r:id="rId67" tooltip="Click once to display linked information. Click and hold to select this cell." display="http://data.uis.unesco.org/OECDStat_Metadata/ShowMetadata.ashx?Dataset=EDULIT_DS&amp;Coords=[LOCATION].[URY],[EDULIT_IND].[ROFST_H_1_F],[TIME].[2013]&amp;ShowOnWeb=true"/>
    <hyperlink ref="D3297" r:id="rId68" tooltip="Click once to display linked information. Click and hold to select this cell." display="http://data.uis.unesco.org/OECDStat_Metadata/ShowMetadata.ashx?Dataset=EDULIT_DS&amp;Coords=[LOCATION].[VNM],[EDULIT_IND].[ROFST_H_1_F],[TIME].[2011]&amp;ShowOnWeb=true"/>
    <hyperlink ref="F3299" r:id="rId69" tooltip="Click once to display linked information. Click and hold to select this cell." display="http://data.uis.unesco.org/OECDStat_Metadata/ShowMetadata.ashx?Dataset=EDULIT_DS&amp;Coords=[LOCATION].[ZMB],[EDULIT_IND].[ROFST_H_1_F],[TIME].[2013]&amp;ShowOnWeb=true"/>
    <hyperlink ref="C3300" r:id="rId70" tooltip="Click once to display linked information. Click and hold to select this cell." display="http://data.uis.unesco.org/OECDStat_Metadata/ShowMetadata.ashx?Dataset=EDULIT_DS&amp;Coords=[LOCATION].[ZWE],[EDULIT_IND].[ROFST_H_1_F],[TIME].[2010]&amp;ShowOnWeb=true"/>
    <hyperlink ref="D3495" r:id="rId71" tooltip="Click once to display linked information. Click and hold to select this cell." display="http://data.uis.unesco.org/OECDStat_Metadata/ShowMetadata.ashx?Dataset=EDULIT_DS&amp;Coords=[LOCATION].[AFG],[EDULIT_IND].[ROFST_H_1_M],[TIME].[2011]&amp;ShowOnWeb=true"/>
    <hyperlink ref="F3497" r:id="rId72" tooltip="Click once to display linked information. Click and hold to select this cell." display="http://data.uis.unesco.org/OECDStat_Metadata/ShowMetadata.ashx?Dataset=EDULIT_DS&amp;Coords=[LOCATION].[DZA],[EDULIT_IND].[ROFST_H_1_M],[TIME].[2013]&amp;ShowOnWeb=true"/>
    <hyperlink ref="D3502" r:id="rId73" tooltip="Click once to display linked information. Click and hold to select this cell." display="http://data.uis.unesco.org/OECDStat_Metadata/ShowMetadata.ashx?Dataset=EDULIT_DS&amp;Coords=[LOCATION].[ARM],[EDULIT_IND].[ROFST_H_1_M],[TIME].[2011]&amp;ShowOnWeb=true"/>
    <hyperlink ref="D3508" r:id="rId74" tooltip="Click once to display linked information. Click and hold to select this cell." display="http://data.uis.unesco.org/OECDStat_Metadata/ShowMetadata.ashx?Dataset=EDULIT_DS&amp;Coords=[LOCATION].[BGD],[EDULIT_IND].[ROFST_H_1_M],[TIME].[2011]&amp;ShowOnWeb=true"/>
    <hyperlink ref="G3508" r:id="rId75" tooltip="Click once to display linked information. Click and hold to select this cell." display="http://data.uis.unesco.org/OECDStat_Metadata/ShowMetadata.ashx?Dataset=EDULIT_DS&amp;Coords=[LOCATION].[BGD],[EDULIT_IND].[ROFST_H_1_M],[TIME].[2014]&amp;ShowOnWeb=true"/>
    <hyperlink ref="E3509" r:id="rId76" tooltip="Click once to display linked information. Click and hold to select this cell." display="http://data.uis.unesco.org/OECDStat_Metadata/ShowMetadata.ashx?Dataset=EDULIT_DS&amp;Coords=[LOCATION].[BRB],[EDULIT_IND].[ROFST_H_1_M],[TIME].[2012]&amp;ShowOnWeb=true"/>
    <hyperlink ref="E3510" r:id="rId77" tooltip="Click once to display linked information. Click and hold to select this cell." display="http://data.uis.unesco.org/OECDStat_Metadata/ShowMetadata.ashx?Dataset=EDULIT_DS&amp;Coords=[LOCATION].[BLR],[EDULIT_IND].[ROFST_H_1_M],[TIME].[2012]&amp;ShowOnWeb=true"/>
    <hyperlink ref="D3513" r:id="rId78" tooltip="Click once to display linked information. Click and hold to select this cell." display="http://data.uis.unesco.org/OECDStat_Metadata/ShowMetadata.ashx?Dataset=EDULIT_DS&amp;Coords=[LOCATION].[BEN],[EDULIT_IND].[ROFST_H_1_M],[TIME].[2011]&amp;ShowOnWeb=true"/>
    <hyperlink ref="C3514" r:id="rId79" tooltip="Click once to display linked information. Click and hold to select this cell." display="http://data.uis.unesco.org/OECDStat_Metadata/ShowMetadata.ashx?Dataset=EDULIT_DS&amp;Coords=[LOCATION].[BTN],[EDULIT_IND].[ROFST_H_1_M],[TIME].[2010]&amp;ShowOnWeb=true"/>
    <hyperlink ref="C3521" r:id="rId80" tooltip="Click once to display linked information. Click and hold to select this cell." display="http://data.uis.unesco.org/OECDStat_Metadata/ShowMetadata.ashx?Dataset=EDULIT_DS&amp;Coords=[LOCATION].[BFA],[EDULIT_IND].[ROFST_H_1_M],[TIME].[2010]&amp;ShowOnWeb=true"/>
    <hyperlink ref="C3522" r:id="rId81" tooltip="Click once to display linked information. Click and hold to select this cell." display="http://data.uis.unesco.org/OECDStat_Metadata/ShowMetadata.ashx?Dataset=EDULIT_DS&amp;Coords=[LOCATION].[BDI],[EDULIT_IND].[ROFST_H_1_M],[TIME].[2010]&amp;ShowOnWeb=true"/>
    <hyperlink ref="C3524" r:id="rId82" tooltip="Click once to display linked information. Click and hold to select this cell." display="http://data.uis.unesco.org/OECDStat_Metadata/ShowMetadata.ashx?Dataset=EDULIT_DS&amp;Coords=[LOCATION].[KHM],[EDULIT_IND].[ROFST_H_1_M],[TIME].[2010]&amp;ShowOnWeb=true"/>
    <hyperlink ref="G3524" r:id="rId83" tooltip="Click once to display linked information. Click and hold to select this cell." display="http://data.uis.unesco.org/OECDStat_Metadata/ShowMetadata.ashx?Dataset=EDULIT_DS&amp;Coords=[LOCATION].[KHM],[EDULIT_IND].[ROFST_H_1_M],[TIME].[2014]&amp;ShowOnWeb=true"/>
    <hyperlink ref="D3525" r:id="rId84" tooltip="Click once to display linked information. Click and hold to select this cell." display="http://data.uis.unesco.org/OECDStat_Metadata/ShowMetadata.ashx?Dataset=EDULIT_DS&amp;Coords=[LOCATION].[CMR],[EDULIT_IND].[ROFST_H_1_M],[TIME].[2011]&amp;ShowOnWeb=true"/>
    <hyperlink ref="G3528" r:id="rId85" tooltip="Click once to display linked information. Click and hold to select this cell." display="http://data.uis.unesco.org/OECDStat_Metadata/ShowMetadata.ashx?Dataset=EDULIT_DS&amp;Coords=[LOCATION].[TCD],[EDULIT_IND].[ROFST_H_1_M],[TIME].[2014]&amp;ShowOnWeb=true"/>
    <hyperlink ref="C3531" r:id="rId86" tooltip="Click once to display linked information. Click and hold to select this cell." display="http://data.uis.unesco.org/OECDStat_Metadata/ShowMetadata.ashx?Dataset=EDULIT_DS&amp;Coords=[LOCATION].[COL],[EDULIT_IND].[ROFST_H_1_M],[TIME].[2010]&amp;ShowOnWeb=true"/>
    <hyperlink ref="E3533" r:id="rId87" tooltip="Click once to display linked information. Click and hold to select this cell." display="http://data.uis.unesco.org/OECDStat_Metadata/ShowMetadata.ashx?Dataset=EDULIT_DS&amp;Coords=[LOCATION].[COG],[EDULIT_IND].[ROFST_H_1_M],[TIME].[2012]&amp;ShowOnWeb=true"/>
    <hyperlink ref="D3534" r:id="rId88" tooltip="Click once to display linked information. Click and hold to select this cell." display="http://data.uis.unesco.org/OECDStat_Metadata/ShowMetadata.ashx?Dataset=EDULIT_DS&amp;Coords=[LOCATION].[CRI],[EDULIT_IND].[ROFST_H_1_M],[TIME].[2011]&amp;ShowOnWeb=true"/>
    <hyperlink ref="E3535" r:id="rId89" tooltip="Click once to display linked information. Click and hold to select this cell." display="http://data.uis.unesco.org/OECDStat_Metadata/ShowMetadata.ashx?Dataset=EDULIT_DS&amp;Coords=[LOCATION].[CIV],[EDULIT_IND].[ROFST_H_1_M],[TIME].[2012]&amp;ShowOnWeb=true"/>
    <hyperlink ref="C3541" r:id="rId90" tooltip="Click once to display linked information. Click and hold to select this cell." display="http://data.uis.unesco.org/OECDStat_Metadata/ShowMetadata.ashx?Dataset=EDULIT_DS&amp;Coords=[LOCATION].[COD],[EDULIT_IND].[ROFST_H_1_M],[TIME].[2010]&amp;ShowOnWeb=true"/>
    <hyperlink ref="F3541" r:id="rId91" tooltip="Click once to display linked information. Click and hold to select this cell." display="http://data.uis.unesco.org/OECDStat_Metadata/ShowMetadata.ashx?Dataset=EDULIT_DS&amp;Coords=[LOCATION].[COD],[EDULIT_IND].[ROFST_H_1_M],[TIME].[2013]&amp;ShowOnWeb=true"/>
    <hyperlink ref="F3545" r:id="rId92" tooltip="Click once to display linked information. Click and hold to select this cell." display="http://data.uis.unesco.org/OECDStat_Metadata/ShowMetadata.ashx?Dataset=EDULIT_DS&amp;Coords=[LOCATION].[DOM],[EDULIT_IND].[ROFST_H_1_M],[TIME].[2013]&amp;ShowOnWeb=true"/>
    <hyperlink ref="G3547" r:id="rId93" tooltip="Click once to display linked information. Click and hold to select this cell." display="http://data.uis.unesco.org/OECDStat_Metadata/ShowMetadata.ashx?Dataset=EDULIT_DS&amp;Coords=[LOCATION].[EGY],[EDULIT_IND].[ROFST_H_1_M],[TIME].[2014]&amp;ShowOnWeb=true"/>
    <hyperlink ref="D3552" r:id="rId94" tooltip="Click once to display linked information. Click and hold to select this cell." display="http://data.uis.unesco.org/OECDStat_Metadata/ShowMetadata.ashx?Dataset=EDULIT_DS&amp;Coords=[LOCATION].[ETH],[EDULIT_IND].[ROFST_H_1_M],[TIME].[2011]&amp;ShowOnWeb=true"/>
    <hyperlink ref="E3556" r:id="rId95" tooltip="Click once to display linked information. Click and hold to select this cell." display="http://data.uis.unesco.org/OECDStat_Metadata/ShowMetadata.ashx?Dataset=EDULIT_DS&amp;Coords=[LOCATION].[GAB],[EDULIT_IND].[ROFST_H_1_M],[TIME].[2012]&amp;ShowOnWeb=true"/>
    <hyperlink ref="F3557" r:id="rId96" tooltip="Click once to display linked information. Click and hold to select this cell." display="http://data.uis.unesco.org/OECDStat_Metadata/ShowMetadata.ashx?Dataset=EDULIT_DS&amp;Coords=[LOCATION].[GMB],[EDULIT_IND].[ROFST_H_1_M],[TIME].[2013]&amp;ShowOnWeb=true"/>
    <hyperlink ref="H3560" r:id="rId97" tooltip="Click once to display linked information. Click and hold to select this cell." display="http://data.uis.unesco.org/OECDStat_Metadata/ShowMetadata.ashx?Dataset=EDULIT_DS&amp;Coords=[LOCATION].[GHA],[EDULIT_IND].[ROFST_H_1_M],[TIME].[2015]&amp;ShowOnWeb=true"/>
    <hyperlink ref="E3564" r:id="rId98" tooltip="Click once to display linked information. Click and hold to select this cell." display="http://data.uis.unesco.org/OECDStat_Metadata/ShowMetadata.ashx?Dataset=EDULIT_DS&amp;Coords=[LOCATION].[GIN],[EDULIT_IND].[ROFST_H_1_M],[TIME].[2012]&amp;ShowOnWeb=true"/>
    <hyperlink ref="E3567" r:id="rId99" tooltip="Click once to display linked information. Click and hold to select this cell." display="http://data.uis.unesco.org/OECDStat_Metadata/ShowMetadata.ashx?Dataset=EDULIT_DS&amp;Coords=[LOCATION].[HTI],[EDULIT_IND].[ROFST_H_1_M],[TIME].[2012]&amp;ShowOnWeb=true"/>
    <hyperlink ref="D3568" r:id="rId100" tooltip="Click once to display linked information. Click and hold to select this cell." display="http://data.uis.unesco.org/OECDStat_Metadata/ShowMetadata.ashx?Dataset=EDULIT_DS&amp;Coords=[LOCATION].[HND],[EDULIT_IND].[ROFST_H_1_M],[TIME].[2011]&amp;ShowOnWeb=true"/>
    <hyperlink ref="D3574" r:id="rId101" tooltip="Click once to display linked information. Click and hold to select this cell." display="http://data.uis.unesco.org/OECDStat_Metadata/ShowMetadata.ashx?Dataset=EDULIT_DS&amp;Coords=[LOCATION].[IRQ],[EDULIT_IND].[ROFST_H_1_M],[TIME].[2011]&amp;ShowOnWeb=true"/>
    <hyperlink ref="G3582" r:id="rId102" tooltip="Click once to display linked information. Click and hold to select this cell." display="http://data.uis.unesco.org/OECDStat_Metadata/ShowMetadata.ashx?Dataset=EDULIT_DS&amp;Coords=[LOCATION].[KEN],[EDULIT_IND].[ROFST_H_1_M],[TIME].[2014]&amp;ShowOnWeb=true"/>
    <hyperlink ref="E3585" r:id="rId103" tooltip="Click once to display linked information. Click and hold to select this cell." display="http://data.uis.unesco.org/OECDStat_Metadata/ShowMetadata.ashx?Dataset=EDULIT_DS&amp;Coords=[LOCATION].[KGZ],[EDULIT_IND].[ROFST_H_1_M],[TIME].[2012]&amp;ShowOnWeb=true"/>
    <hyperlink ref="E3586" r:id="rId104" tooltip="Click once to display linked information. Click and hold to select this cell." display="http://data.uis.unesco.org/OECDStat_Metadata/ShowMetadata.ashx?Dataset=EDULIT_DS&amp;Coords=[LOCATION].[LAO],[EDULIT_IND].[ROFST_H_1_M],[TIME].[2012]&amp;ShowOnWeb=true"/>
    <hyperlink ref="G3589" r:id="rId105" tooltip="Click once to display linked information. Click and hold to select this cell." display="http://data.uis.unesco.org/OECDStat_Metadata/ShowMetadata.ashx?Dataset=EDULIT_DS&amp;Coords=[LOCATION].[LSO],[EDULIT_IND].[ROFST_H_1_M],[TIME].[2014]&amp;ShowOnWeb=true"/>
    <hyperlink ref="F3590" r:id="rId106" tooltip="Click once to display linked information. Click and hold to select this cell." display="http://data.uis.unesco.org/OECDStat_Metadata/ShowMetadata.ashx?Dataset=EDULIT_DS&amp;Coords=[LOCATION].[LBR],[EDULIT_IND].[ROFST_H_1_M],[TIME].[2013]&amp;ShowOnWeb=true"/>
    <hyperlink ref="C3596" r:id="rId107" tooltip="Click once to display linked information. Click and hold to select this cell." display="http://data.uis.unesco.org/OECDStat_Metadata/ShowMetadata.ashx?Dataset=EDULIT_DS&amp;Coords=[LOCATION].[MWI],[EDULIT_IND].[ROFST_H_1_M],[TIME].[2010]&amp;ShowOnWeb=true"/>
    <hyperlink ref="F3599" r:id="rId108" tooltip="Click once to display linked information. Click and hold to select this cell." display="http://data.uis.unesco.org/OECDStat_Metadata/ShowMetadata.ashx?Dataset=EDULIT_DS&amp;Coords=[LOCATION].[MLI],[EDULIT_IND].[ROFST_H_1_M],[TIME].[2013]&amp;ShowOnWeb=true"/>
    <hyperlink ref="F3608" r:id="rId109" tooltip="Click once to display linked information. Click and hold to select this cell." display="http://data.uis.unesco.org/OECDStat_Metadata/ShowMetadata.ashx?Dataset=EDULIT_DS&amp;Coords=[LOCATION].[MNE],[EDULIT_IND].[ROFST_H_1_M],[TIME].[2013]&amp;ShowOnWeb=true"/>
    <hyperlink ref="D3610" r:id="rId110" tooltip="Click once to display linked information. Click and hold to select this cell." display="http://data.uis.unesco.org/OECDStat_Metadata/ShowMetadata.ashx?Dataset=EDULIT_DS&amp;Coords=[LOCATION].[MOZ],[EDULIT_IND].[ROFST_H_1_M],[TIME].[2011]&amp;ShowOnWeb=true"/>
    <hyperlink ref="F3612" r:id="rId111" tooltip="Click once to display linked information. Click and hold to select this cell." display="http://data.uis.unesco.org/OECDStat_Metadata/ShowMetadata.ashx?Dataset=EDULIT_DS&amp;Coords=[LOCATION].[NAM],[EDULIT_IND].[ROFST_H_1_M],[TIME].[2013]&amp;ShowOnWeb=true"/>
    <hyperlink ref="D3614" r:id="rId112" tooltip="Click once to display linked information. Click and hold to select this cell." display="http://data.uis.unesco.org/OECDStat_Metadata/ShowMetadata.ashx?Dataset=EDULIT_DS&amp;Coords=[LOCATION].[NPL],[EDULIT_IND].[ROFST_H_1_M],[TIME].[2011]&amp;ShowOnWeb=true"/>
    <hyperlink ref="E3618" r:id="rId113" tooltip="Click once to display linked information. Click and hold to select this cell." display="http://data.uis.unesco.org/OECDStat_Metadata/ShowMetadata.ashx?Dataset=EDULIT_DS&amp;Coords=[LOCATION].[NER],[EDULIT_IND].[ROFST_H_1_M],[TIME].[2012]&amp;ShowOnWeb=true"/>
    <hyperlink ref="D3619" r:id="rId114" tooltip="Click once to display linked information. Click and hold to select this cell." display="http://data.uis.unesco.org/OECDStat_Metadata/ShowMetadata.ashx?Dataset=EDULIT_DS&amp;Coords=[LOCATION].[NGA],[EDULIT_IND].[ROFST_H_1_M],[TIME].[2011]&amp;ShowOnWeb=true"/>
    <hyperlink ref="F3619" r:id="rId115" tooltip="Click once to display linked information. Click and hold to select this cell." display="http://data.uis.unesco.org/OECDStat_Metadata/ShowMetadata.ashx?Dataset=EDULIT_DS&amp;Coords=[LOCATION].[NGA],[EDULIT_IND].[ROFST_H_1_M],[TIME].[2013]&amp;ShowOnWeb=true"/>
    <hyperlink ref="E3622" r:id="rId116" tooltip="Click once to display linked information. Click and hold to select this cell." display="http://data.uis.unesco.org/OECDStat_Metadata/ShowMetadata.ashx?Dataset=EDULIT_DS&amp;Coords=[LOCATION].[PAK],[EDULIT_IND].[ROFST_H_1_M],[TIME].[2012]&amp;ShowOnWeb=true"/>
    <hyperlink ref="G3624" r:id="rId117" tooltip="Click once to display linked information. Click and hold to select this cell." display="http://data.uis.unesco.org/OECDStat_Metadata/ShowMetadata.ashx?Dataset=EDULIT_DS&amp;Coords=[LOCATION].[PSE],[EDULIT_IND].[ROFST_H_1_M],[TIME].[2014]&amp;ShowOnWeb=true"/>
    <hyperlink ref="C3637" r:id="rId118" tooltip="Click once to display linked information. Click and hold to select this cell." display="http://data.uis.unesco.org/OECDStat_Metadata/ShowMetadata.ashx?Dataset=EDULIT_DS&amp;Coords=[LOCATION].[RWA],[EDULIT_IND].[ROFST_H_1_M],[TIME].[2010]&amp;ShowOnWeb=true"/>
    <hyperlink ref="H3637" r:id="rId119" tooltip="Click once to display linked information. Click and hold to select this cell." display="http://data.uis.unesco.org/OECDStat_Metadata/ShowMetadata.ashx?Dataset=EDULIT_DS&amp;Coords=[LOCATION].[RWA],[EDULIT_IND].[ROFST_H_1_M],[TIME].[2015]&amp;ShowOnWeb=true"/>
    <hyperlink ref="E3639" r:id="rId120" tooltip="Click once to display linked information. Click and hold to select this cell." display="http://data.uis.unesco.org/OECDStat_Metadata/ShowMetadata.ashx?Dataset=EDULIT_DS&amp;Coords=[LOCATION].[LCA],[EDULIT_IND].[ROFST_H_1_M],[TIME].[2012]&amp;ShowOnWeb=true"/>
    <hyperlink ref="D3645" r:id="rId121" tooltip="Click once to display linked information. Click and hold to select this cell." display="http://data.uis.unesco.org/OECDStat_Metadata/ShowMetadata.ashx?Dataset=EDULIT_DS&amp;Coords=[LOCATION].[SEN],[EDULIT_IND].[ROFST_H_1_M],[TIME].[2011]&amp;ShowOnWeb=true"/>
    <hyperlink ref="D3646" r:id="rId122" tooltip="Click once to display linked information. Click and hold to select this cell." display="http://data.uis.unesco.org/OECDStat_Metadata/ShowMetadata.ashx?Dataset=EDULIT_DS&amp;Coords=[LOCATION].[SRB],[EDULIT_IND].[ROFST_H_1_M],[TIME].[2011]&amp;ShowOnWeb=true"/>
    <hyperlink ref="F3648" r:id="rId123" tooltip="Click once to display linked information. Click and hold to select this cell." display="http://data.uis.unesco.org/OECDStat_Metadata/ShowMetadata.ashx?Dataset=EDULIT_DS&amp;Coords=[LOCATION].[SLE],[EDULIT_IND].[ROFST_H_1_M],[TIME].[2013]&amp;ShowOnWeb=true"/>
    <hyperlink ref="C3655" r:id="rId124" tooltip="Click once to display linked information. Click and hold to select this cell." display="http://data.uis.unesco.org/OECDStat_Metadata/ShowMetadata.ashx?Dataset=EDULIT_DS&amp;Coords=[LOCATION].[SSD],[EDULIT_IND].[ROFST_H_1_M],[TIME].[2010]&amp;ShowOnWeb=true"/>
    <hyperlink ref="G3658" r:id="rId125" tooltip="Click once to display linked information. Click and hold to select this cell." display="http://data.uis.unesco.org/OECDStat_Metadata/ShowMetadata.ashx?Dataset=EDULIT_DS&amp;Coords=[LOCATION].[SDN],[EDULIT_IND].[ROFST_H_1_M],[TIME].[2014]&amp;ShowOnWeb=true"/>
    <hyperlink ref="C3659" r:id="rId126" tooltip="Click once to display linked information. Click and hold to select this cell." display="http://data.uis.unesco.org/OECDStat_Metadata/ShowMetadata.ashx?Dataset=EDULIT_DS&amp;Coords=[LOCATION].[SUR],[EDULIT_IND].[ROFST_H_1_M],[TIME].[2010]&amp;ShowOnWeb=true"/>
    <hyperlink ref="C3660" r:id="rId127" tooltip="Click once to display linked information. Click and hold to select this cell." display="http://data.uis.unesco.org/OECDStat_Metadata/ShowMetadata.ashx?Dataset=EDULIT_DS&amp;Coords=[LOCATION].[SWZ],[EDULIT_IND].[ROFST_H_1_M],[TIME].[2010]&amp;ShowOnWeb=true"/>
    <hyperlink ref="E3664" r:id="rId128" tooltip="Click once to display linked information. Click and hold to select this cell." display="http://data.uis.unesco.org/OECDStat_Metadata/ShowMetadata.ashx?Dataset=EDULIT_DS&amp;Coords=[LOCATION].[TJK],[EDULIT_IND].[ROFST_H_1_M],[TIME].[2012]&amp;ShowOnWeb=true"/>
    <hyperlink ref="F3665" r:id="rId129" tooltip="Click once to display linked information. Click and hold to select this cell." display="http://data.uis.unesco.org/OECDStat_Metadata/ShowMetadata.ashx?Dataset=EDULIT_DS&amp;Coords=[LOCATION].[THA],[EDULIT_IND].[ROFST_H_1_M],[TIME].[2013]&amp;ShowOnWeb=true"/>
    <hyperlink ref="D2860" r:id="rId130" tooltip="Click once to display linked information. Click and hold to select this cell." display="http://data.uis.unesco.org/OECDStat_Metadata/ShowMetadata.ashx?Dataset=EDULIT_DS&amp;Coords=[LOCATION].[MKD],[EDULIT_IND].[ROFST_H_1_M],[TIME].[2011]&amp;ShowOnWeb=true"/>
    <hyperlink ref="C3668" r:id="rId131" tooltip="Click once to display linked information. Click and hold to select this cell." display="http://data.uis.unesco.org/OECDStat_Metadata/ShowMetadata.ashx?Dataset=EDULIT_DS&amp;Coords=[LOCATION].[TGO],[EDULIT_IND].[ROFST_H_1_M],[TIME].[2010]&amp;ShowOnWeb=true"/>
    <hyperlink ref="G3668" r:id="rId132" tooltip="Click once to display linked information. Click and hold to select this cell." display="http://data.uis.unesco.org/OECDStat_Metadata/ShowMetadata.ashx?Dataset=EDULIT_DS&amp;Coords=[LOCATION].[TGO],[EDULIT_IND].[ROFST_H_1_M],[TIME].[2014]&amp;ShowOnWeb=true"/>
    <hyperlink ref="E3671" r:id="rId133" tooltip="Click once to display linked information. Click and hold to select this cell." display="http://data.uis.unesco.org/OECDStat_Metadata/ShowMetadata.ashx?Dataset=EDULIT_DS&amp;Coords=[LOCATION].[TUN],[EDULIT_IND].[ROFST_H_1_M],[TIME].[2012]&amp;ShowOnWeb=true"/>
    <hyperlink ref="D3675" r:id="rId134" tooltip="Click once to display linked information. Click and hold to select this cell." display="http://data.uis.unesco.org/OECDStat_Metadata/ShowMetadata.ashx?Dataset=EDULIT_DS&amp;Coords=[LOCATION].[UGA],[EDULIT_IND].[ROFST_H_1_M],[TIME].[2011]&amp;ShowOnWeb=true"/>
    <hyperlink ref="C3679" r:id="rId135" tooltip="Click once to display linked information. Click and hold to select this cell." display="http://data.uis.unesco.org/OECDStat_Metadata/ShowMetadata.ashx?Dataset=EDULIT_DS&amp;Coords=[LOCATION].[TZA],[EDULIT_IND].[ROFST_H_1_M],[TIME].[2010]&amp;ShowOnWeb=true"/>
    <hyperlink ref="F3681" r:id="rId136" tooltip="Click once to display linked information. Click and hold to select this cell." display="http://data.uis.unesco.org/OECDStat_Metadata/ShowMetadata.ashx?Dataset=EDULIT_DS&amp;Coords=[LOCATION].[URY],[EDULIT_IND].[ROFST_H_1_M],[TIME].[2013]&amp;ShowOnWeb=true"/>
    <hyperlink ref="D3685" r:id="rId137" tooltip="Click once to display linked information. Click and hold to select this cell." display="http://data.uis.unesco.org/OECDStat_Metadata/ShowMetadata.ashx?Dataset=EDULIT_DS&amp;Coords=[LOCATION].[VNM],[EDULIT_IND].[ROFST_H_1_M],[TIME].[2011]&amp;ShowOnWeb=true"/>
    <hyperlink ref="F3687" r:id="rId138" tooltip="Click once to display linked information. Click and hold to select this cell." display="http://data.uis.unesco.org/OECDStat_Metadata/ShowMetadata.ashx?Dataset=EDULIT_DS&amp;Coords=[LOCATION].[ZMB],[EDULIT_IND].[ROFST_H_1_M],[TIME].[2013]&amp;ShowOnWeb=true"/>
    <hyperlink ref="C3688" r:id="rId139" tooltip="Click once to display linked information. Click and hold to select this cell." display="http://data.uis.unesco.org/OECDStat_Metadata/ShowMetadata.ashx?Dataset=EDULIT_DS&amp;Coords=[LOCATION].[ZWE],[EDULIT_IND].[ROFST_H_1_M],[TIME].[2010]&amp;ShowOnWeb=true"/>
    <hyperlink ref="D2331" r:id="rId140" tooltip="Click once to display linked information. Click and hold to select this cell." display="http://data.uis.unesco.org/OECDStat_Metadata/ShowMetadata.ashx?Dataset=EDULIT_DS&amp;Coords=[LOCATION].[AFG],[EDULIT_IND].[ROFST_H_2_F],[TIME].[2011]&amp;ShowOnWeb=true"/>
    <hyperlink ref="F2333" r:id="rId141" tooltip="Click once to display linked information. Click and hold to select this cell." display="http://data.uis.unesco.org/OECDStat_Metadata/ShowMetadata.ashx?Dataset=EDULIT_DS&amp;Coords=[LOCATION].[DZA],[EDULIT_IND].[ROFST_H_2_F],[TIME].[2013]&amp;ShowOnWeb=true"/>
    <hyperlink ref="D2338" r:id="rId142" tooltip="Click once to display linked information. Click and hold to select this cell." display="http://data.uis.unesco.org/OECDStat_Metadata/ShowMetadata.ashx?Dataset=EDULIT_DS&amp;Coords=[LOCATION].[ARM],[EDULIT_IND].[ROFST_H_2_F],[TIME].[2011]&amp;ShowOnWeb=true"/>
    <hyperlink ref="D2344" r:id="rId143" tooltip="Click once to display linked information. Click and hold to select this cell." display="http://data.uis.unesco.org/OECDStat_Metadata/ShowMetadata.ashx?Dataset=EDULIT_DS&amp;Coords=[LOCATION].[BGD],[EDULIT_IND].[ROFST_H_2_F],[TIME].[2011]&amp;ShowOnWeb=true"/>
    <hyperlink ref="G2344" r:id="rId144" tooltip="Click once to display linked information. Click and hold to select this cell." display="http://data.uis.unesco.org/OECDStat_Metadata/ShowMetadata.ashx?Dataset=EDULIT_DS&amp;Coords=[LOCATION].[BGD],[EDULIT_IND].[ROFST_H_2_F],[TIME].[2014]&amp;ShowOnWeb=true"/>
    <hyperlink ref="E2345" r:id="rId145" tooltip="Click once to display linked information. Click and hold to select this cell." display="http://data.uis.unesco.org/OECDStat_Metadata/ShowMetadata.ashx?Dataset=EDULIT_DS&amp;Coords=[LOCATION].[BRB],[EDULIT_IND].[ROFST_H_2_F],[TIME].[2012]&amp;ShowOnWeb=true"/>
    <hyperlink ref="E2346" r:id="rId146" tooltip="Click once to display linked information. Click and hold to select this cell." display="http://data.uis.unesco.org/OECDStat_Metadata/ShowMetadata.ashx?Dataset=EDULIT_DS&amp;Coords=[LOCATION].[BLR],[EDULIT_IND].[ROFST_H_2_F],[TIME].[2012]&amp;ShowOnWeb=true"/>
    <hyperlink ref="D2349" r:id="rId147" tooltip="Click once to display linked information. Click and hold to select this cell." display="http://data.uis.unesco.org/OECDStat_Metadata/ShowMetadata.ashx?Dataset=EDULIT_DS&amp;Coords=[LOCATION].[BEN],[EDULIT_IND].[ROFST_H_2_F],[TIME].[2011]&amp;ShowOnWeb=true"/>
    <hyperlink ref="C2350" r:id="rId148" tooltip="Click once to display linked information. Click and hold to select this cell." display="http://data.uis.unesco.org/OECDStat_Metadata/ShowMetadata.ashx?Dataset=EDULIT_DS&amp;Coords=[LOCATION].[BTN],[EDULIT_IND].[ROFST_H_2_F],[TIME].[2010]&amp;ShowOnWeb=true"/>
    <hyperlink ref="C2357" r:id="rId149" tooltip="Click once to display linked information. Click and hold to select this cell." display="http://data.uis.unesco.org/OECDStat_Metadata/ShowMetadata.ashx?Dataset=EDULIT_DS&amp;Coords=[LOCATION].[BFA],[EDULIT_IND].[ROFST_H_2_F],[TIME].[2010]&amp;ShowOnWeb=true"/>
    <hyperlink ref="C2358" r:id="rId150" tooltip="Click once to display linked information. Click and hold to select this cell." display="http://data.uis.unesco.org/OECDStat_Metadata/ShowMetadata.ashx?Dataset=EDULIT_DS&amp;Coords=[LOCATION].[BDI],[EDULIT_IND].[ROFST_H_2_F],[TIME].[2010]&amp;ShowOnWeb=true"/>
    <hyperlink ref="C2360" r:id="rId151" tooltip="Click once to display linked information. Click and hold to select this cell." display="http://data.uis.unesco.org/OECDStat_Metadata/ShowMetadata.ashx?Dataset=EDULIT_DS&amp;Coords=[LOCATION].[KHM],[EDULIT_IND].[ROFST_H_2_F],[TIME].[2010]&amp;ShowOnWeb=true"/>
    <hyperlink ref="G2360" r:id="rId152" tooltip="Click once to display linked information. Click and hold to select this cell." display="http://data.uis.unesco.org/OECDStat_Metadata/ShowMetadata.ashx?Dataset=EDULIT_DS&amp;Coords=[LOCATION].[KHM],[EDULIT_IND].[ROFST_H_2_F],[TIME].[2014]&amp;ShowOnWeb=true"/>
    <hyperlink ref="D2361" r:id="rId153" tooltip="Click once to display linked information. Click and hold to select this cell." display="http://data.uis.unesco.org/OECDStat_Metadata/ShowMetadata.ashx?Dataset=EDULIT_DS&amp;Coords=[LOCATION].[CMR],[EDULIT_IND].[ROFST_H_2_F],[TIME].[2011]&amp;ShowOnWeb=true"/>
    <hyperlink ref="G2364" r:id="rId154" tooltip="Click once to display linked information. Click and hold to select this cell." display="http://data.uis.unesco.org/OECDStat_Metadata/ShowMetadata.ashx?Dataset=EDULIT_DS&amp;Coords=[LOCATION].[TCD],[EDULIT_IND].[ROFST_H_2_F],[TIME].[2014]&amp;ShowOnWeb=true"/>
    <hyperlink ref="C2367" r:id="rId155" tooltip="Click once to display linked information. Click and hold to select this cell." display="http://data.uis.unesco.org/OECDStat_Metadata/ShowMetadata.ashx?Dataset=EDULIT_DS&amp;Coords=[LOCATION].[COL],[EDULIT_IND].[ROFST_H_2_F],[TIME].[2010]&amp;ShowOnWeb=true"/>
    <hyperlink ref="E2369" r:id="rId156" tooltip="Click once to display linked information. Click and hold to select this cell." display="http://data.uis.unesco.org/OECDStat_Metadata/ShowMetadata.ashx?Dataset=EDULIT_DS&amp;Coords=[LOCATION].[COG],[EDULIT_IND].[ROFST_H_2_F],[TIME].[2012]&amp;ShowOnWeb=true"/>
    <hyperlink ref="D2370" r:id="rId157" tooltip="Click once to display linked information. Click and hold to select this cell." display="http://data.uis.unesco.org/OECDStat_Metadata/ShowMetadata.ashx?Dataset=EDULIT_DS&amp;Coords=[LOCATION].[CRI],[EDULIT_IND].[ROFST_H_2_F],[TIME].[2011]&amp;ShowOnWeb=true"/>
    <hyperlink ref="E2371" r:id="rId158" tooltip="Click once to display linked information. Click and hold to select this cell." display="http://data.uis.unesco.org/OECDStat_Metadata/ShowMetadata.ashx?Dataset=EDULIT_DS&amp;Coords=[LOCATION].[CIV],[EDULIT_IND].[ROFST_H_2_F],[TIME].[2012]&amp;ShowOnWeb=true"/>
    <hyperlink ref="C2377" r:id="rId159" tooltip="Click once to display linked information. Click and hold to select this cell." display="http://data.uis.unesco.org/OECDStat_Metadata/ShowMetadata.ashx?Dataset=EDULIT_DS&amp;Coords=[LOCATION].[COD],[EDULIT_IND].[ROFST_H_2_F],[TIME].[2010]&amp;ShowOnWeb=true"/>
    <hyperlink ref="F2377" r:id="rId160" tooltip="Click once to display linked information. Click and hold to select this cell." display="http://data.uis.unesco.org/OECDStat_Metadata/ShowMetadata.ashx?Dataset=EDULIT_DS&amp;Coords=[LOCATION].[COD],[EDULIT_IND].[ROFST_H_2_F],[TIME].[2013]&amp;ShowOnWeb=true"/>
    <hyperlink ref="F2381" r:id="rId161" tooltip="Click once to display linked information. Click and hold to select this cell." display="http://data.uis.unesco.org/OECDStat_Metadata/ShowMetadata.ashx?Dataset=EDULIT_DS&amp;Coords=[LOCATION].[DOM],[EDULIT_IND].[ROFST_H_2_F],[TIME].[2013]&amp;ShowOnWeb=true"/>
    <hyperlink ref="G2383" r:id="rId162" tooltip="Click once to display linked information. Click and hold to select this cell." display="http://data.uis.unesco.org/OECDStat_Metadata/ShowMetadata.ashx?Dataset=EDULIT_DS&amp;Coords=[LOCATION].[EGY],[EDULIT_IND].[ROFST_H_2_F],[TIME].[2014]&amp;ShowOnWeb=true"/>
    <hyperlink ref="D2388" r:id="rId163" tooltip="Click once to display linked information. Click and hold to select this cell." display="http://data.uis.unesco.org/OECDStat_Metadata/ShowMetadata.ashx?Dataset=EDULIT_DS&amp;Coords=[LOCATION].[ETH],[EDULIT_IND].[ROFST_H_2_F],[TIME].[2011]&amp;ShowOnWeb=true"/>
    <hyperlink ref="E2392" r:id="rId164" tooltip="Click once to display linked information. Click and hold to select this cell." display="http://data.uis.unesco.org/OECDStat_Metadata/ShowMetadata.ashx?Dataset=EDULIT_DS&amp;Coords=[LOCATION].[GAB],[EDULIT_IND].[ROFST_H_2_F],[TIME].[2012]&amp;ShowOnWeb=true"/>
    <hyperlink ref="F2393" r:id="rId165" tooltip="Click once to display linked information. Click and hold to select this cell." display="http://data.uis.unesco.org/OECDStat_Metadata/ShowMetadata.ashx?Dataset=EDULIT_DS&amp;Coords=[LOCATION].[GMB],[EDULIT_IND].[ROFST_H_2_F],[TIME].[2013]&amp;ShowOnWeb=true"/>
    <hyperlink ref="H2396" r:id="rId166" tooltip="Click once to display linked information. Click and hold to select this cell." display="http://data.uis.unesco.org/OECDStat_Metadata/ShowMetadata.ashx?Dataset=EDULIT_DS&amp;Coords=[LOCATION].[GHA],[EDULIT_IND].[ROFST_H_2_F],[TIME].[2015]&amp;ShowOnWeb=true"/>
    <hyperlink ref="E2400" r:id="rId167" tooltip="Click once to display linked information. Click and hold to select this cell." display="http://data.uis.unesco.org/OECDStat_Metadata/ShowMetadata.ashx?Dataset=EDULIT_DS&amp;Coords=[LOCATION].[GIN],[EDULIT_IND].[ROFST_H_2_F],[TIME].[2012]&amp;ShowOnWeb=true"/>
    <hyperlink ref="E2403" r:id="rId168" tooltip="Click once to display linked information. Click and hold to select this cell." display="http://data.uis.unesco.org/OECDStat_Metadata/ShowMetadata.ashx?Dataset=EDULIT_DS&amp;Coords=[LOCATION].[HTI],[EDULIT_IND].[ROFST_H_2_F],[TIME].[2012]&amp;ShowOnWeb=true"/>
    <hyperlink ref="D2404" r:id="rId169" tooltip="Click once to display linked information. Click and hold to select this cell." display="http://data.uis.unesco.org/OECDStat_Metadata/ShowMetadata.ashx?Dataset=EDULIT_DS&amp;Coords=[LOCATION].[HND],[EDULIT_IND].[ROFST_H_2_F],[TIME].[2011]&amp;ShowOnWeb=true"/>
    <hyperlink ref="D2410" r:id="rId170" tooltip="Click once to display linked information. Click and hold to select this cell." display="http://data.uis.unesco.org/OECDStat_Metadata/ShowMetadata.ashx?Dataset=EDULIT_DS&amp;Coords=[LOCATION].[IRQ],[EDULIT_IND].[ROFST_H_2_F],[TIME].[2011]&amp;ShowOnWeb=true"/>
    <hyperlink ref="G2418" r:id="rId171" tooltip="Click once to display linked information. Click and hold to select this cell." display="http://data.uis.unesco.org/OECDStat_Metadata/ShowMetadata.ashx?Dataset=EDULIT_DS&amp;Coords=[LOCATION].[KEN],[EDULIT_IND].[ROFST_H_2_F],[TIME].[2014]&amp;ShowOnWeb=true"/>
    <hyperlink ref="E2421" r:id="rId172" tooltip="Click once to display linked information. Click and hold to select this cell." display="http://data.uis.unesco.org/OECDStat_Metadata/ShowMetadata.ashx?Dataset=EDULIT_DS&amp;Coords=[LOCATION].[KGZ],[EDULIT_IND].[ROFST_H_2_F],[TIME].[2012]&amp;ShowOnWeb=true"/>
    <hyperlink ref="E2422" r:id="rId173" tooltip="Click once to display linked information. Click and hold to select this cell." display="http://data.uis.unesco.org/OECDStat_Metadata/ShowMetadata.ashx?Dataset=EDULIT_DS&amp;Coords=[LOCATION].[LAO],[EDULIT_IND].[ROFST_H_2_F],[TIME].[2012]&amp;ShowOnWeb=true"/>
    <hyperlink ref="G2425" r:id="rId174" tooltip="Click once to display linked information. Click and hold to select this cell." display="http://data.uis.unesco.org/OECDStat_Metadata/ShowMetadata.ashx?Dataset=EDULIT_DS&amp;Coords=[LOCATION].[LSO],[EDULIT_IND].[ROFST_H_2_F],[TIME].[2014]&amp;ShowOnWeb=true"/>
    <hyperlink ref="F2426" r:id="rId175" tooltip="Click once to display linked information. Click and hold to select this cell." display="http://data.uis.unesco.org/OECDStat_Metadata/ShowMetadata.ashx?Dataset=EDULIT_DS&amp;Coords=[LOCATION].[LBR],[EDULIT_IND].[ROFST_H_2_F],[TIME].[2013]&amp;ShowOnWeb=true"/>
    <hyperlink ref="C2432" r:id="rId176" tooltip="Click once to display linked information. Click and hold to select this cell." display="http://data.uis.unesco.org/OECDStat_Metadata/ShowMetadata.ashx?Dataset=EDULIT_DS&amp;Coords=[LOCATION].[MWI],[EDULIT_IND].[ROFST_H_2_F],[TIME].[2010]&amp;ShowOnWeb=true"/>
    <hyperlink ref="F2435" r:id="rId177" tooltip="Click once to display linked information. Click and hold to select this cell." display="http://data.uis.unesco.org/OECDStat_Metadata/ShowMetadata.ashx?Dataset=EDULIT_DS&amp;Coords=[LOCATION].[MLI],[EDULIT_IND].[ROFST_H_2_F],[TIME].[2013]&amp;ShowOnWeb=true"/>
    <hyperlink ref="F2444" r:id="rId178" tooltip="Click once to display linked information. Click and hold to select this cell." display="http://data.uis.unesco.org/OECDStat_Metadata/ShowMetadata.ashx?Dataset=EDULIT_DS&amp;Coords=[LOCATION].[MNE],[EDULIT_IND].[ROFST_H_2_F],[TIME].[2013]&amp;ShowOnWeb=true"/>
    <hyperlink ref="D2446" r:id="rId179" tooltip="Click once to display linked information. Click and hold to select this cell." display="http://data.uis.unesco.org/OECDStat_Metadata/ShowMetadata.ashx?Dataset=EDULIT_DS&amp;Coords=[LOCATION].[MOZ],[EDULIT_IND].[ROFST_H_2_F],[TIME].[2011]&amp;ShowOnWeb=true"/>
    <hyperlink ref="F2448" r:id="rId180" tooltip="Click once to display linked information. Click and hold to select this cell." display="http://data.uis.unesco.org/OECDStat_Metadata/ShowMetadata.ashx?Dataset=EDULIT_DS&amp;Coords=[LOCATION].[NAM],[EDULIT_IND].[ROFST_H_2_F],[TIME].[2013]&amp;ShowOnWeb=true"/>
    <hyperlink ref="D2450" r:id="rId181" tooltip="Click once to display linked information. Click and hold to select this cell." display="http://data.uis.unesco.org/OECDStat_Metadata/ShowMetadata.ashx?Dataset=EDULIT_DS&amp;Coords=[LOCATION].[NPL],[EDULIT_IND].[ROFST_H_2_F],[TIME].[2011]&amp;ShowOnWeb=true"/>
    <hyperlink ref="E2454" r:id="rId182" tooltip="Click once to display linked information. Click and hold to select this cell." display="http://data.uis.unesco.org/OECDStat_Metadata/ShowMetadata.ashx?Dataset=EDULIT_DS&amp;Coords=[LOCATION].[NER],[EDULIT_IND].[ROFST_H_2_F],[TIME].[2012]&amp;ShowOnWeb=true"/>
    <hyperlink ref="D2455" r:id="rId183" tooltip="Click once to display linked information. Click and hold to select this cell." display="http://data.uis.unesco.org/OECDStat_Metadata/ShowMetadata.ashx?Dataset=EDULIT_DS&amp;Coords=[LOCATION].[NGA],[EDULIT_IND].[ROFST_H_2_F],[TIME].[2011]&amp;ShowOnWeb=true"/>
    <hyperlink ref="F2455" r:id="rId184" tooltip="Click once to display linked information. Click and hold to select this cell." display="http://data.uis.unesco.org/OECDStat_Metadata/ShowMetadata.ashx?Dataset=EDULIT_DS&amp;Coords=[LOCATION].[NGA],[EDULIT_IND].[ROFST_H_2_F],[TIME].[2013]&amp;ShowOnWeb=true"/>
    <hyperlink ref="E2458" r:id="rId185" tooltip="Click once to display linked information. Click and hold to select this cell." display="http://data.uis.unesco.org/OECDStat_Metadata/ShowMetadata.ashx?Dataset=EDULIT_DS&amp;Coords=[LOCATION].[PAK],[EDULIT_IND].[ROFST_H_2_F],[TIME].[2012]&amp;ShowOnWeb=true"/>
    <hyperlink ref="G2460" r:id="rId186" tooltip="Click once to display linked information. Click and hold to select this cell." display="http://data.uis.unesco.org/OECDStat_Metadata/ShowMetadata.ashx?Dataset=EDULIT_DS&amp;Coords=[LOCATION].[PSE],[EDULIT_IND].[ROFST_H_2_F],[TIME].[2014]&amp;ShowOnWeb=true"/>
    <hyperlink ref="C2473" r:id="rId187" tooltip="Click once to display linked information. Click and hold to select this cell." display="http://data.uis.unesco.org/OECDStat_Metadata/ShowMetadata.ashx?Dataset=EDULIT_DS&amp;Coords=[LOCATION].[RWA],[EDULIT_IND].[ROFST_H_2_F],[TIME].[2010]&amp;ShowOnWeb=true"/>
    <hyperlink ref="H2473" r:id="rId188" tooltip="Click once to display linked information. Click and hold to select this cell." display="http://data.uis.unesco.org/OECDStat_Metadata/ShowMetadata.ashx?Dataset=EDULIT_DS&amp;Coords=[LOCATION].[RWA],[EDULIT_IND].[ROFST_H_2_F],[TIME].[2015]&amp;ShowOnWeb=true"/>
    <hyperlink ref="D2481" r:id="rId189" tooltip="Click once to display linked information. Click and hold to select this cell." display="http://data.uis.unesco.org/OECDStat_Metadata/ShowMetadata.ashx?Dataset=EDULIT_DS&amp;Coords=[LOCATION].[SEN],[EDULIT_IND].[ROFST_H_2_F],[TIME].[2011]&amp;ShowOnWeb=true"/>
    <hyperlink ref="D2482" r:id="rId190" tooltip="Click once to display linked information. Click and hold to select this cell." display="http://data.uis.unesco.org/OECDStat_Metadata/ShowMetadata.ashx?Dataset=EDULIT_DS&amp;Coords=[LOCATION].[SRB],[EDULIT_IND].[ROFST_H_2_F],[TIME].[2011]&amp;ShowOnWeb=true"/>
    <hyperlink ref="F2484" r:id="rId191" tooltip="Click once to display linked information. Click and hold to select this cell." display="http://data.uis.unesco.org/OECDStat_Metadata/ShowMetadata.ashx?Dataset=EDULIT_DS&amp;Coords=[LOCATION].[SLE],[EDULIT_IND].[ROFST_H_2_F],[TIME].[2013]&amp;ShowOnWeb=true"/>
    <hyperlink ref="C2491" r:id="rId192" tooltip="Click once to display linked information. Click and hold to select this cell." display="http://data.uis.unesco.org/OECDStat_Metadata/ShowMetadata.ashx?Dataset=EDULIT_DS&amp;Coords=[LOCATION].[SSD],[EDULIT_IND].[ROFST_H_2_F],[TIME].[2010]&amp;ShowOnWeb=true"/>
    <hyperlink ref="G2494" r:id="rId193" tooltip="Click once to display linked information. Click and hold to select this cell." display="http://data.uis.unesco.org/OECDStat_Metadata/ShowMetadata.ashx?Dataset=EDULIT_DS&amp;Coords=[LOCATION].[SDN],[EDULIT_IND].[ROFST_H_2_F],[TIME].[2014]&amp;ShowOnWeb=true"/>
    <hyperlink ref="C2495" r:id="rId194" tooltip="Click once to display linked information. Click and hold to select this cell." display="http://data.uis.unesco.org/OECDStat_Metadata/ShowMetadata.ashx?Dataset=EDULIT_DS&amp;Coords=[LOCATION].[SUR],[EDULIT_IND].[ROFST_H_2_F],[TIME].[2010]&amp;ShowOnWeb=true"/>
    <hyperlink ref="C2496" r:id="rId195" tooltip="Click once to display linked information. Click and hold to select this cell." display="http://data.uis.unesco.org/OECDStat_Metadata/ShowMetadata.ashx?Dataset=EDULIT_DS&amp;Coords=[LOCATION].[SWZ],[EDULIT_IND].[ROFST_H_2_F],[TIME].[2010]&amp;ShowOnWeb=true"/>
    <hyperlink ref="E2500" r:id="rId196" tooltip="Click once to display linked information. Click and hold to select this cell." display="http://data.uis.unesco.org/OECDStat_Metadata/ShowMetadata.ashx?Dataset=EDULIT_DS&amp;Coords=[LOCATION].[TJK],[EDULIT_IND].[ROFST_H_2_F],[TIME].[2012]&amp;ShowOnWeb=true"/>
    <hyperlink ref="F2501" r:id="rId197" tooltip="Click once to display linked information. Click and hold to select this cell." display="http://data.uis.unesco.org/OECDStat_Metadata/ShowMetadata.ashx?Dataset=EDULIT_DS&amp;Coords=[LOCATION].[THA],[EDULIT_IND].[ROFST_H_2_F],[TIME].[2013]&amp;ShowOnWeb=true"/>
    <hyperlink ref="D2472" r:id="rId198" tooltip="Click once to display linked information. Click and hold to select this cell." display="http://data.uis.unesco.org/OECDStat_Metadata/ShowMetadata.ashx?Dataset=EDULIT_DS&amp;Coords=[LOCATION].[MKD],[EDULIT_IND].[ROFST_H_2_F],[TIME].[2011]&amp;ShowOnWeb=true"/>
    <hyperlink ref="C2504" r:id="rId199" tooltip="Click once to display linked information. Click and hold to select this cell." display="http://data.uis.unesco.org/OECDStat_Metadata/ShowMetadata.ashx?Dataset=EDULIT_DS&amp;Coords=[LOCATION].[TGO],[EDULIT_IND].[ROFST_H_2_F],[TIME].[2010]&amp;ShowOnWeb=true"/>
    <hyperlink ref="G2504" r:id="rId200" tooltip="Click once to display linked information. Click and hold to select this cell." display="http://data.uis.unesco.org/OECDStat_Metadata/ShowMetadata.ashx?Dataset=EDULIT_DS&amp;Coords=[LOCATION].[TGO],[EDULIT_IND].[ROFST_H_2_F],[TIME].[2014]&amp;ShowOnWeb=true"/>
    <hyperlink ref="E2507" r:id="rId201" tooltip="Click once to display linked information. Click and hold to select this cell." display="http://data.uis.unesco.org/OECDStat_Metadata/ShowMetadata.ashx?Dataset=EDULIT_DS&amp;Coords=[LOCATION].[TUN],[EDULIT_IND].[ROFST_H_2_F],[TIME].[2012]&amp;ShowOnWeb=true"/>
    <hyperlink ref="D2511" r:id="rId202" tooltip="Click once to display linked information. Click and hold to select this cell." display="http://data.uis.unesco.org/OECDStat_Metadata/ShowMetadata.ashx?Dataset=EDULIT_DS&amp;Coords=[LOCATION].[UGA],[EDULIT_IND].[ROFST_H_2_F],[TIME].[2011]&amp;ShowOnWeb=true"/>
    <hyperlink ref="C2515" r:id="rId203" tooltip="Click once to display linked information. Click and hold to select this cell." display="http://data.uis.unesco.org/OECDStat_Metadata/ShowMetadata.ashx?Dataset=EDULIT_DS&amp;Coords=[LOCATION].[TZA],[EDULIT_IND].[ROFST_H_2_F],[TIME].[2010]&amp;ShowOnWeb=true"/>
    <hyperlink ref="F2517" r:id="rId204" tooltip="Click once to display linked information. Click and hold to select this cell." display="http://data.uis.unesco.org/OECDStat_Metadata/ShowMetadata.ashx?Dataset=EDULIT_DS&amp;Coords=[LOCATION].[URY],[EDULIT_IND].[ROFST_H_2_F],[TIME].[2013]&amp;ShowOnWeb=true"/>
    <hyperlink ref="D2521" r:id="rId205" tooltip="Click once to display linked information. Click and hold to select this cell." display="http://data.uis.unesco.org/OECDStat_Metadata/ShowMetadata.ashx?Dataset=EDULIT_DS&amp;Coords=[LOCATION].[VNM],[EDULIT_IND].[ROFST_H_2_F],[TIME].[2011]&amp;ShowOnWeb=true"/>
    <hyperlink ref="F2523" r:id="rId206" tooltip="Click once to display linked information. Click and hold to select this cell." display="http://data.uis.unesco.org/OECDStat_Metadata/ShowMetadata.ashx?Dataset=EDULIT_DS&amp;Coords=[LOCATION].[ZMB],[EDULIT_IND].[ROFST_H_2_F],[TIME].[2013]&amp;ShowOnWeb=true"/>
    <hyperlink ref="C2524" r:id="rId207" tooltip="Click once to display linked information. Click and hold to select this cell." display="http://data.uis.unesco.org/OECDStat_Metadata/ShowMetadata.ashx?Dataset=EDULIT_DS&amp;Coords=[LOCATION].[ZWE],[EDULIT_IND].[ROFST_H_2_F],[TIME].[2010]&amp;ShowOnWeb=true"/>
    <hyperlink ref="D2719" r:id="rId208" tooltip="Click once to display linked information. Click and hold to select this cell." display="http://data.uis.unesco.org/OECDStat_Metadata/ShowMetadata.ashx?Dataset=EDULIT_DS&amp;Coords=[LOCATION].[AFG],[EDULIT_IND].[ROFST_H_2_M],[TIME].[2011]&amp;ShowOnWeb=true"/>
    <hyperlink ref="F2721" r:id="rId209" tooltip="Click once to display linked information. Click and hold to select this cell." display="http://data.uis.unesco.org/OECDStat_Metadata/ShowMetadata.ashx?Dataset=EDULIT_DS&amp;Coords=[LOCATION].[DZA],[EDULIT_IND].[ROFST_H_2_M],[TIME].[2013]&amp;ShowOnWeb=true"/>
    <hyperlink ref="D2726" r:id="rId210" tooltip="Click once to display linked information. Click and hold to select this cell." display="http://data.uis.unesco.org/OECDStat_Metadata/ShowMetadata.ashx?Dataset=EDULIT_DS&amp;Coords=[LOCATION].[ARM],[EDULIT_IND].[ROFST_H_2_M],[TIME].[2011]&amp;ShowOnWeb=true"/>
    <hyperlink ref="D2732" r:id="rId211" tooltip="Click once to display linked information. Click and hold to select this cell." display="http://data.uis.unesco.org/OECDStat_Metadata/ShowMetadata.ashx?Dataset=EDULIT_DS&amp;Coords=[LOCATION].[BGD],[EDULIT_IND].[ROFST_H_2_M],[TIME].[2011]&amp;ShowOnWeb=true"/>
    <hyperlink ref="G2732" r:id="rId212" tooltip="Click once to display linked information. Click and hold to select this cell." display="http://data.uis.unesco.org/OECDStat_Metadata/ShowMetadata.ashx?Dataset=EDULIT_DS&amp;Coords=[LOCATION].[BGD],[EDULIT_IND].[ROFST_H_2_M],[TIME].[2014]&amp;ShowOnWeb=true"/>
    <hyperlink ref="E2733" r:id="rId213" tooltip="Click once to display linked information. Click and hold to select this cell." display="http://data.uis.unesco.org/OECDStat_Metadata/ShowMetadata.ashx?Dataset=EDULIT_DS&amp;Coords=[LOCATION].[BRB],[EDULIT_IND].[ROFST_H_2_M],[TIME].[2012]&amp;ShowOnWeb=true"/>
    <hyperlink ref="E2734" r:id="rId214" tooltip="Click once to display linked information. Click and hold to select this cell." display="http://data.uis.unesco.org/OECDStat_Metadata/ShowMetadata.ashx?Dataset=EDULIT_DS&amp;Coords=[LOCATION].[BLR],[EDULIT_IND].[ROFST_H_2_M],[TIME].[2012]&amp;ShowOnWeb=true"/>
    <hyperlink ref="D2737" r:id="rId215" tooltip="Click once to display linked information. Click and hold to select this cell." display="http://data.uis.unesco.org/OECDStat_Metadata/ShowMetadata.ashx?Dataset=EDULIT_DS&amp;Coords=[LOCATION].[BEN],[EDULIT_IND].[ROFST_H_2_M],[TIME].[2011]&amp;ShowOnWeb=true"/>
    <hyperlink ref="C2738" r:id="rId216" tooltip="Click once to display linked information. Click and hold to select this cell." display="http://data.uis.unesco.org/OECDStat_Metadata/ShowMetadata.ashx?Dataset=EDULIT_DS&amp;Coords=[LOCATION].[BTN],[EDULIT_IND].[ROFST_H_2_M],[TIME].[2010]&amp;ShowOnWeb=true"/>
    <hyperlink ref="C2745" r:id="rId217" tooltip="Click once to display linked information. Click and hold to select this cell." display="http://data.uis.unesco.org/OECDStat_Metadata/ShowMetadata.ashx?Dataset=EDULIT_DS&amp;Coords=[LOCATION].[BFA],[EDULIT_IND].[ROFST_H_2_M],[TIME].[2010]&amp;ShowOnWeb=true"/>
    <hyperlink ref="C2746" r:id="rId218" tooltip="Click once to display linked information. Click and hold to select this cell." display="http://data.uis.unesco.org/OECDStat_Metadata/ShowMetadata.ashx?Dataset=EDULIT_DS&amp;Coords=[LOCATION].[BDI],[EDULIT_IND].[ROFST_H_2_M],[TIME].[2010]&amp;ShowOnWeb=true"/>
    <hyperlink ref="C2748" r:id="rId219" tooltip="Click once to display linked information. Click and hold to select this cell." display="http://data.uis.unesco.org/OECDStat_Metadata/ShowMetadata.ashx?Dataset=EDULIT_DS&amp;Coords=[LOCATION].[KHM],[EDULIT_IND].[ROFST_H_2_M],[TIME].[2010]&amp;ShowOnWeb=true"/>
    <hyperlink ref="G2748" r:id="rId220" tooltip="Click once to display linked information. Click and hold to select this cell." display="http://data.uis.unesco.org/OECDStat_Metadata/ShowMetadata.ashx?Dataset=EDULIT_DS&amp;Coords=[LOCATION].[KHM],[EDULIT_IND].[ROFST_H_2_M],[TIME].[2014]&amp;ShowOnWeb=true"/>
    <hyperlink ref="D2749" r:id="rId221" tooltip="Click once to display linked information. Click and hold to select this cell." display="http://data.uis.unesco.org/OECDStat_Metadata/ShowMetadata.ashx?Dataset=EDULIT_DS&amp;Coords=[LOCATION].[CMR],[EDULIT_IND].[ROFST_H_2_M],[TIME].[2011]&amp;ShowOnWeb=true"/>
    <hyperlink ref="G2752" r:id="rId222" tooltip="Click once to display linked information. Click and hold to select this cell." display="http://data.uis.unesco.org/OECDStat_Metadata/ShowMetadata.ashx?Dataset=EDULIT_DS&amp;Coords=[LOCATION].[TCD],[EDULIT_IND].[ROFST_H_2_M],[TIME].[2014]&amp;ShowOnWeb=true"/>
    <hyperlink ref="C2755" r:id="rId223" tooltip="Click once to display linked information. Click and hold to select this cell." display="http://data.uis.unesco.org/OECDStat_Metadata/ShowMetadata.ashx?Dataset=EDULIT_DS&amp;Coords=[LOCATION].[COL],[EDULIT_IND].[ROFST_H_2_M],[TIME].[2010]&amp;ShowOnWeb=true"/>
    <hyperlink ref="E2757" r:id="rId224" tooltip="Click once to display linked information. Click and hold to select this cell." display="http://data.uis.unesco.org/OECDStat_Metadata/ShowMetadata.ashx?Dataset=EDULIT_DS&amp;Coords=[LOCATION].[COG],[EDULIT_IND].[ROFST_H_2_M],[TIME].[2012]&amp;ShowOnWeb=true"/>
    <hyperlink ref="D2758" r:id="rId225" tooltip="Click once to display linked information. Click and hold to select this cell." display="http://data.uis.unesco.org/OECDStat_Metadata/ShowMetadata.ashx?Dataset=EDULIT_DS&amp;Coords=[LOCATION].[CRI],[EDULIT_IND].[ROFST_H_2_M],[TIME].[2011]&amp;ShowOnWeb=true"/>
    <hyperlink ref="E2759" r:id="rId226" tooltip="Click once to display linked information. Click and hold to select this cell." display="http://data.uis.unesco.org/OECDStat_Metadata/ShowMetadata.ashx?Dataset=EDULIT_DS&amp;Coords=[LOCATION].[CIV],[EDULIT_IND].[ROFST_H_2_M],[TIME].[2012]&amp;ShowOnWeb=true"/>
    <hyperlink ref="C2765" r:id="rId227" tooltip="Click once to display linked information. Click and hold to select this cell." display="http://data.uis.unesco.org/OECDStat_Metadata/ShowMetadata.ashx?Dataset=EDULIT_DS&amp;Coords=[LOCATION].[COD],[EDULIT_IND].[ROFST_H_2_M],[TIME].[2010]&amp;ShowOnWeb=true"/>
    <hyperlink ref="F2765" r:id="rId228" tooltip="Click once to display linked information. Click and hold to select this cell." display="http://data.uis.unesco.org/OECDStat_Metadata/ShowMetadata.ashx?Dataset=EDULIT_DS&amp;Coords=[LOCATION].[COD],[EDULIT_IND].[ROFST_H_2_M],[TIME].[2013]&amp;ShowOnWeb=true"/>
    <hyperlink ref="F2769" r:id="rId229" tooltip="Click once to display linked information. Click and hold to select this cell." display="http://data.uis.unesco.org/OECDStat_Metadata/ShowMetadata.ashx?Dataset=EDULIT_DS&amp;Coords=[LOCATION].[DOM],[EDULIT_IND].[ROFST_H_2_M],[TIME].[2013]&amp;ShowOnWeb=true"/>
    <hyperlink ref="G2771" r:id="rId230" tooltip="Click once to display linked information. Click and hold to select this cell." display="http://data.uis.unesco.org/OECDStat_Metadata/ShowMetadata.ashx?Dataset=EDULIT_DS&amp;Coords=[LOCATION].[EGY],[EDULIT_IND].[ROFST_H_2_M],[TIME].[2014]&amp;ShowOnWeb=true"/>
    <hyperlink ref="D2776" r:id="rId231" tooltip="Click once to display linked information. Click and hold to select this cell." display="http://data.uis.unesco.org/OECDStat_Metadata/ShowMetadata.ashx?Dataset=EDULIT_DS&amp;Coords=[LOCATION].[ETH],[EDULIT_IND].[ROFST_H_2_M],[TIME].[2011]&amp;ShowOnWeb=true"/>
    <hyperlink ref="E2780" r:id="rId232" tooltip="Click once to display linked information. Click and hold to select this cell." display="http://data.uis.unesco.org/OECDStat_Metadata/ShowMetadata.ashx?Dataset=EDULIT_DS&amp;Coords=[LOCATION].[GAB],[EDULIT_IND].[ROFST_H_2_M],[TIME].[2012]&amp;ShowOnWeb=true"/>
    <hyperlink ref="F2781" r:id="rId233" tooltip="Click once to display linked information. Click and hold to select this cell." display="http://data.uis.unesco.org/OECDStat_Metadata/ShowMetadata.ashx?Dataset=EDULIT_DS&amp;Coords=[LOCATION].[GMB],[EDULIT_IND].[ROFST_H_2_M],[TIME].[2013]&amp;ShowOnWeb=true"/>
    <hyperlink ref="H2784" r:id="rId234" tooltip="Click once to display linked information. Click and hold to select this cell." display="http://data.uis.unesco.org/OECDStat_Metadata/ShowMetadata.ashx?Dataset=EDULIT_DS&amp;Coords=[LOCATION].[GHA],[EDULIT_IND].[ROFST_H_2_M],[TIME].[2015]&amp;ShowOnWeb=true"/>
    <hyperlink ref="E2788" r:id="rId235" tooltip="Click once to display linked information. Click and hold to select this cell." display="http://data.uis.unesco.org/OECDStat_Metadata/ShowMetadata.ashx?Dataset=EDULIT_DS&amp;Coords=[LOCATION].[GIN],[EDULIT_IND].[ROFST_H_2_M],[TIME].[2012]&amp;ShowOnWeb=true"/>
    <hyperlink ref="E2791" r:id="rId236" tooltip="Click once to display linked information. Click and hold to select this cell." display="http://data.uis.unesco.org/OECDStat_Metadata/ShowMetadata.ashx?Dataset=EDULIT_DS&amp;Coords=[LOCATION].[HTI],[EDULIT_IND].[ROFST_H_2_M],[TIME].[2012]&amp;ShowOnWeb=true"/>
    <hyperlink ref="D2792" r:id="rId237" tooltip="Click once to display linked information. Click and hold to select this cell." display="http://data.uis.unesco.org/OECDStat_Metadata/ShowMetadata.ashx?Dataset=EDULIT_DS&amp;Coords=[LOCATION].[HND],[EDULIT_IND].[ROFST_H_2_M],[TIME].[2011]&amp;ShowOnWeb=true"/>
    <hyperlink ref="D2798" r:id="rId238" tooltip="Click once to display linked information. Click and hold to select this cell." display="http://data.uis.unesco.org/OECDStat_Metadata/ShowMetadata.ashx?Dataset=EDULIT_DS&amp;Coords=[LOCATION].[IRQ],[EDULIT_IND].[ROFST_H_2_M],[TIME].[2011]&amp;ShowOnWeb=true"/>
    <hyperlink ref="G2806" r:id="rId239" tooltip="Click once to display linked information. Click and hold to select this cell." display="http://data.uis.unesco.org/OECDStat_Metadata/ShowMetadata.ashx?Dataset=EDULIT_DS&amp;Coords=[LOCATION].[KEN],[EDULIT_IND].[ROFST_H_2_M],[TIME].[2014]&amp;ShowOnWeb=true"/>
    <hyperlink ref="E2809" r:id="rId240" tooltip="Click once to display linked information. Click and hold to select this cell." display="http://data.uis.unesco.org/OECDStat_Metadata/ShowMetadata.ashx?Dataset=EDULIT_DS&amp;Coords=[LOCATION].[KGZ],[EDULIT_IND].[ROFST_H_2_M],[TIME].[2012]&amp;ShowOnWeb=true"/>
    <hyperlink ref="E2810" r:id="rId241" tooltip="Click once to display linked information. Click and hold to select this cell." display="http://data.uis.unesco.org/OECDStat_Metadata/ShowMetadata.ashx?Dataset=EDULIT_DS&amp;Coords=[LOCATION].[LAO],[EDULIT_IND].[ROFST_H_2_M],[TIME].[2012]&amp;ShowOnWeb=true"/>
    <hyperlink ref="G2813" r:id="rId242" tooltip="Click once to display linked information. Click and hold to select this cell." display="http://data.uis.unesco.org/OECDStat_Metadata/ShowMetadata.ashx?Dataset=EDULIT_DS&amp;Coords=[LOCATION].[LSO],[EDULIT_IND].[ROFST_H_2_M],[TIME].[2014]&amp;ShowOnWeb=true"/>
    <hyperlink ref="F2814" r:id="rId243" tooltip="Click once to display linked information. Click and hold to select this cell." display="http://data.uis.unesco.org/OECDStat_Metadata/ShowMetadata.ashx?Dataset=EDULIT_DS&amp;Coords=[LOCATION].[LBR],[EDULIT_IND].[ROFST_H_2_M],[TIME].[2013]&amp;ShowOnWeb=true"/>
    <hyperlink ref="C2820" r:id="rId244" tooltip="Click once to display linked information. Click and hold to select this cell." display="http://data.uis.unesco.org/OECDStat_Metadata/ShowMetadata.ashx?Dataset=EDULIT_DS&amp;Coords=[LOCATION].[MWI],[EDULIT_IND].[ROFST_H_2_M],[TIME].[2010]&amp;ShowOnWeb=true"/>
    <hyperlink ref="F2823" r:id="rId245" tooltip="Click once to display linked information. Click and hold to select this cell." display="http://data.uis.unesco.org/OECDStat_Metadata/ShowMetadata.ashx?Dataset=EDULIT_DS&amp;Coords=[LOCATION].[MLI],[EDULIT_IND].[ROFST_H_2_M],[TIME].[2013]&amp;ShowOnWeb=true"/>
    <hyperlink ref="F2832" r:id="rId246" tooltip="Click once to display linked information. Click and hold to select this cell." display="http://data.uis.unesco.org/OECDStat_Metadata/ShowMetadata.ashx?Dataset=EDULIT_DS&amp;Coords=[LOCATION].[MNE],[EDULIT_IND].[ROFST_H_2_M],[TIME].[2013]&amp;ShowOnWeb=true"/>
    <hyperlink ref="D2834" r:id="rId247" tooltip="Click once to display linked information. Click and hold to select this cell." display="http://data.uis.unesco.org/OECDStat_Metadata/ShowMetadata.ashx?Dataset=EDULIT_DS&amp;Coords=[LOCATION].[MOZ],[EDULIT_IND].[ROFST_H_2_M],[TIME].[2011]&amp;ShowOnWeb=true"/>
    <hyperlink ref="F2836" r:id="rId248" tooltip="Click once to display linked information. Click and hold to select this cell." display="http://data.uis.unesco.org/OECDStat_Metadata/ShowMetadata.ashx?Dataset=EDULIT_DS&amp;Coords=[LOCATION].[NAM],[EDULIT_IND].[ROFST_H_2_M],[TIME].[2013]&amp;ShowOnWeb=true"/>
    <hyperlink ref="D2838" r:id="rId249" tooltip="Click once to display linked information. Click and hold to select this cell." display="http://data.uis.unesco.org/OECDStat_Metadata/ShowMetadata.ashx?Dataset=EDULIT_DS&amp;Coords=[LOCATION].[NPL],[EDULIT_IND].[ROFST_H_2_M],[TIME].[2011]&amp;ShowOnWeb=true"/>
    <hyperlink ref="E2842" r:id="rId250" tooltip="Click once to display linked information. Click and hold to select this cell." display="http://data.uis.unesco.org/OECDStat_Metadata/ShowMetadata.ashx?Dataset=EDULIT_DS&amp;Coords=[LOCATION].[NER],[EDULIT_IND].[ROFST_H_2_M],[TIME].[2012]&amp;ShowOnWeb=true"/>
    <hyperlink ref="D2843" r:id="rId251" tooltip="Click once to display linked information. Click and hold to select this cell." display="http://data.uis.unesco.org/OECDStat_Metadata/ShowMetadata.ashx?Dataset=EDULIT_DS&amp;Coords=[LOCATION].[NGA],[EDULIT_IND].[ROFST_H_2_M],[TIME].[2011]&amp;ShowOnWeb=true"/>
    <hyperlink ref="F2843" r:id="rId252" tooltip="Click once to display linked information. Click and hold to select this cell." display="http://data.uis.unesco.org/OECDStat_Metadata/ShowMetadata.ashx?Dataset=EDULIT_DS&amp;Coords=[LOCATION].[NGA],[EDULIT_IND].[ROFST_H_2_M],[TIME].[2013]&amp;ShowOnWeb=true"/>
    <hyperlink ref="E2846" r:id="rId253" tooltip="Click once to display linked information. Click and hold to select this cell." display="http://data.uis.unesco.org/OECDStat_Metadata/ShowMetadata.ashx?Dataset=EDULIT_DS&amp;Coords=[LOCATION].[PAK],[EDULIT_IND].[ROFST_H_2_M],[TIME].[2012]&amp;ShowOnWeb=true"/>
    <hyperlink ref="G2848" r:id="rId254" tooltip="Click once to display linked information. Click and hold to select this cell." display="http://data.uis.unesco.org/OECDStat_Metadata/ShowMetadata.ashx?Dataset=EDULIT_DS&amp;Coords=[LOCATION].[PSE],[EDULIT_IND].[ROFST_H_2_M],[TIME].[2014]&amp;ShowOnWeb=true"/>
    <hyperlink ref="C2861" r:id="rId255" tooltip="Click once to display linked information. Click and hold to select this cell." display="http://data.uis.unesco.org/OECDStat_Metadata/ShowMetadata.ashx?Dataset=EDULIT_DS&amp;Coords=[LOCATION].[RWA],[EDULIT_IND].[ROFST_H_2_M],[TIME].[2010]&amp;ShowOnWeb=true"/>
    <hyperlink ref="H2861" r:id="rId256" tooltip="Click once to display linked information. Click and hold to select this cell." display="http://data.uis.unesco.org/OECDStat_Metadata/ShowMetadata.ashx?Dataset=EDULIT_DS&amp;Coords=[LOCATION].[RWA],[EDULIT_IND].[ROFST_H_2_M],[TIME].[2015]&amp;ShowOnWeb=true"/>
    <hyperlink ref="E2863" r:id="rId257" tooltip="Click once to display linked information. Click and hold to select this cell." display="http://data.uis.unesco.org/OECDStat_Metadata/ShowMetadata.ashx?Dataset=EDULIT_DS&amp;Coords=[LOCATION].[LCA],[EDULIT_IND].[ROFST_H_2_M],[TIME].[2012]&amp;ShowOnWeb=true"/>
    <hyperlink ref="D2869" r:id="rId258" tooltip="Click once to display linked information. Click and hold to select this cell." display="http://data.uis.unesco.org/OECDStat_Metadata/ShowMetadata.ashx?Dataset=EDULIT_DS&amp;Coords=[LOCATION].[SEN],[EDULIT_IND].[ROFST_H_2_M],[TIME].[2011]&amp;ShowOnWeb=true"/>
    <hyperlink ref="D2870" r:id="rId259" tooltip="Click once to display linked information. Click and hold to select this cell." display="http://data.uis.unesco.org/OECDStat_Metadata/ShowMetadata.ashx?Dataset=EDULIT_DS&amp;Coords=[LOCATION].[SRB],[EDULIT_IND].[ROFST_H_2_M],[TIME].[2011]&amp;ShowOnWeb=true"/>
    <hyperlink ref="F2872" r:id="rId260" tooltip="Click once to display linked information. Click and hold to select this cell." display="http://data.uis.unesco.org/OECDStat_Metadata/ShowMetadata.ashx?Dataset=EDULIT_DS&amp;Coords=[LOCATION].[SLE],[EDULIT_IND].[ROFST_H_2_M],[TIME].[2013]&amp;ShowOnWeb=true"/>
    <hyperlink ref="C2879" r:id="rId261" tooltip="Click once to display linked information. Click and hold to select this cell." display="http://data.uis.unesco.org/OECDStat_Metadata/ShowMetadata.ashx?Dataset=EDULIT_DS&amp;Coords=[LOCATION].[SSD],[EDULIT_IND].[ROFST_H_2_M],[TIME].[2010]&amp;ShowOnWeb=true"/>
    <hyperlink ref="G2882" r:id="rId262" tooltip="Click once to display linked information. Click and hold to select this cell." display="http://data.uis.unesco.org/OECDStat_Metadata/ShowMetadata.ashx?Dataset=EDULIT_DS&amp;Coords=[LOCATION].[SDN],[EDULIT_IND].[ROFST_H_2_M],[TIME].[2014]&amp;ShowOnWeb=true"/>
    <hyperlink ref="C2883" r:id="rId263" tooltip="Click once to display linked information. Click and hold to select this cell." display="http://data.uis.unesco.org/OECDStat_Metadata/ShowMetadata.ashx?Dataset=EDULIT_DS&amp;Coords=[LOCATION].[SUR],[EDULIT_IND].[ROFST_H_2_M],[TIME].[2010]&amp;ShowOnWeb=true"/>
    <hyperlink ref="C2884" r:id="rId264" tooltip="Click once to display linked information. Click and hold to select this cell." display="http://data.uis.unesco.org/OECDStat_Metadata/ShowMetadata.ashx?Dataset=EDULIT_DS&amp;Coords=[LOCATION].[SWZ],[EDULIT_IND].[ROFST_H_2_M],[TIME].[2010]&amp;ShowOnWeb=true"/>
    <hyperlink ref="E2888" r:id="rId265" tooltip="Click once to display linked information. Click and hold to select this cell." display="http://data.uis.unesco.org/OECDStat_Metadata/ShowMetadata.ashx?Dataset=EDULIT_DS&amp;Coords=[LOCATION].[TJK],[EDULIT_IND].[ROFST_H_2_M],[TIME].[2012]&amp;ShowOnWeb=true"/>
    <hyperlink ref="F2889" r:id="rId266" tooltip="Click once to display linked information. Click and hold to select this cell." display="http://data.uis.unesco.org/OECDStat_Metadata/ShowMetadata.ashx?Dataset=EDULIT_DS&amp;Coords=[LOCATION].[THA],[EDULIT_IND].[ROFST_H_2_M],[TIME].[2013]&amp;ShowOnWeb=true"/>
    <hyperlink ref="D2514" r:id="rId267" tooltip="Click once to display linked information. Click and hold to select this cell." display="http://data.uis.unesco.org/OECDStat_Metadata/ShowMetadata.ashx?Dataset=EDULIT_DS&amp;Coords=[LOCATION].[MKD],[EDULIT_IND].[ROFST_H_2_M],[TIME].[2011]&amp;ShowOnWeb=true"/>
    <hyperlink ref="C2892" r:id="rId268" tooltip="Click once to display linked information. Click and hold to select this cell." display="http://data.uis.unesco.org/OECDStat_Metadata/ShowMetadata.ashx?Dataset=EDULIT_DS&amp;Coords=[LOCATION].[TGO],[EDULIT_IND].[ROFST_H_2_M],[TIME].[2010]&amp;ShowOnWeb=true"/>
    <hyperlink ref="G2892" r:id="rId269" tooltip="Click once to display linked information. Click and hold to select this cell." display="http://data.uis.unesco.org/OECDStat_Metadata/ShowMetadata.ashx?Dataset=EDULIT_DS&amp;Coords=[LOCATION].[TGO],[EDULIT_IND].[ROFST_H_2_M],[TIME].[2014]&amp;ShowOnWeb=true"/>
    <hyperlink ref="E2895" r:id="rId270" tooltip="Click once to display linked information. Click and hold to select this cell." display="http://data.uis.unesco.org/OECDStat_Metadata/ShowMetadata.ashx?Dataset=EDULIT_DS&amp;Coords=[LOCATION].[TUN],[EDULIT_IND].[ROFST_H_2_M],[TIME].[2012]&amp;ShowOnWeb=true"/>
    <hyperlink ref="D2899" r:id="rId271" tooltip="Click once to display linked information. Click and hold to select this cell." display="http://data.uis.unesco.org/OECDStat_Metadata/ShowMetadata.ashx?Dataset=EDULIT_DS&amp;Coords=[LOCATION].[UGA],[EDULIT_IND].[ROFST_H_2_M],[TIME].[2011]&amp;ShowOnWeb=true"/>
    <hyperlink ref="C2903" r:id="rId272" tooltip="Click once to display linked information. Click and hold to select this cell." display="http://data.uis.unesco.org/OECDStat_Metadata/ShowMetadata.ashx?Dataset=EDULIT_DS&amp;Coords=[LOCATION].[TZA],[EDULIT_IND].[ROFST_H_2_M],[TIME].[2010]&amp;ShowOnWeb=true"/>
    <hyperlink ref="F2905" r:id="rId273" tooltip="Click once to display linked information. Click and hold to select this cell." display="http://data.uis.unesco.org/OECDStat_Metadata/ShowMetadata.ashx?Dataset=EDULIT_DS&amp;Coords=[LOCATION].[URY],[EDULIT_IND].[ROFST_H_2_M],[TIME].[2013]&amp;ShowOnWeb=true"/>
    <hyperlink ref="D2909" r:id="rId274" tooltip="Click once to display linked information. Click and hold to select this cell." display="http://data.uis.unesco.org/OECDStat_Metadata/ShowMetadata.ashx?Dataset=EDULIT_DS&amp;Coords=[LOCATION].[VNM],[EDULIT_IND].[ROFST_H_2_M],[TIME].[2011]&amp;ShowOnWeb=true"/>
    <hyperlink ref="F2911" r:id="rId275" tooltip="Click once to display linked information. Click and hold to select this cell." display="http://data.uis.unesco.org/OECDStat_Metadata/ShowMetadata.ashx?Dataset=EDULIT_DS&amp;Coords=[LOCATION].[ZMB],[EDULIT_IND].[ROFST_H_2_M],[TIME].[2013]&amp;ShowOnWeb=true"/>
    <hyperlink ref="C2912" r:id="rId276" tooltip="Click once to display linked information. Click and hold to select this cell." display="http://data.uis.unesco.org/OECDStat_Metadata/ShowMetadata.ashx?Dataset=EDULIT_DS&amp;Coords=[LOCATION].[ZWE],[EDULIT_IND].[ROFST_H_2_M],[TIME].[2010]&amp;ShowOnWeb=true"/>
    <hyperlink ref="D391" r:id="rId277" tooltip="Click once to display linked information. Click and hold to select this cell." display="http://data.uis.unesco.org/OECDStat_Metadata/ShowMetadata.ashx?Dataset=EDULIT_DS&amp;Coords=[LOCATION].[AFG],[EDULIT_IND].[CR_1_F],[TIME].[2011]&amp;ShowOnWeb=true"/>
    <hyperlink ref="F393" r:id="rId278" tooltip="Click once to display linked information. Click and hold to select this cell." display="http://data.uis.unesco.org/OECDStat_Metadata/ShowMetadata.ashx?Dataset=EDULIT_DS&amp;Coords=[LOCATION].[DZA],[EDULIT_IND].[CR_1_F],[TIME].[2013]&amp;ShowOnWeb=true"/>
    <hyperlink ref="C397" r:id="rId279" tooltip="Click once to display linked information. Click and hold to select this cell." display="http://data.uis.unesco.org/OECDStat_Metadata/ShowMetadata.ashx?Dataset=EDULIT_DS&amp;Coords=[LOCATION].[ARG],[EDULIT_IND].[CR_1_F],[TIME].[2010]&amp;ShowOnWeb=true"/>
    <hyperlink ref="D398" r:id="rId280" tooltip="Click once to display linked information. Click and hold to select this cell." display="http://data.uis.unesco.org/OECDStat_Metadata/ShowMetadata.ashx?Dataset=EDULIT_DS&amp;Coords=[LOCATION].[ARM],[EDULIT_IND].[CR_1_F],[TIME].[2011]&amp;ShowOnWeb=true"/>
    <hyperlink ref="D404" r:id="rId281" tooltip="Click once to display linked information. Click and hold to select this cell." display="http://data.uis.unesco.org/OECDStat_Metadata/ShowMetadata.ashx?Dataset=EDULIT_DS&amp;Coords=[LOCATION].[BGD],[EDULIT_IND].[CR_1_F],[TIME].[2011]&amp;ShowOnWeb=true"/>
    <hyperlink ref="G404" r:id="rId282" tooltip="Click once to display linked information. Click and hold to select this cell." display="http://data.uis.unesco.org/OECDStat_Metadata/ShowMetadata.ashx?Dataset=EDULIT_DS&amp;Coords=[LOCATION].[BGD],[EDULIT_IND].[CR_1_F],[TIME].[2014]&amp;ShowOnWeb=true"/>
    <hyperlink ref="E405" r:id="rId283" tooltip="Click once to display linked information. Click and hold to select this cell." display="http://data.uis.unesco.org/OECDStat_Metadata/ShowMetadata.ashx?Dataset=EDULIT_DS&amp;Coords=[LOCATION].[BRB],[EDULIT_IND].[CR_1_F],[TIME].[2012]&amp;ShowOnWeb=true"/>
    <hyperlink ref="E406" r:id="rId284" tooltip="Click once to display linked information. Click and hold to select this cell." display="http://data.uis.unesco.org/OECDStat_Metadata/ShowMetadata.ashx?Dataset=EDULIT_DS&amp;Coords=[LOCATION].[BLR],[EDULIT_IND].[CR_1_F],[TIME].[2012]&amp;ShowOnWeb=true"/>
    <hyperlink ref="D409" r:id="rId285" tooltip="Click once to display linked information. Click and hold to select this cell." display="http://data.uis.unesco.org/OECDStat_Metadata/ShowMetadata.ashx?Dataset=EDULIT_DS&amp;Coords=[LOCATION].[BEN],[EDULIT_IND].[CR_1_F],[TIME].[2011]&amp;ShowOnWeb=true"/>
    <hyperlink ref="C410" r:id="rId286" tooltip="Click once to display linked information. Click and hold to select this cell." display="http://data.uis.unesco.org/OECDStat_Metadata/ShowMetadata.ashx?Dataset=EDULIT_DS&amp;Coords=[LOCATION].[BTN],[EDULIT_IND].[CR_1_F],[TIME].[2010]&amp;ShowOnWeb=true"/>
    <hyperlink ref="D411" r:id="rId287" tooltip="Click once to display linked information. Click and hold to select this cell." display="http://data.uis.unesco.org/OECDStat_Metadata/ShowMetadata.ashx?Dataset=EDULIT_DS&amp;Coords=[LOCATION].[BOL],[EDULIT_IND].[CR_1_F],[TIME].[2011]&amp;ShowOnWeb=true"/>
    <hyperlink ref="F411" r:id="rId288" tooltip="Click once to display linked information. Click and hold to select this cell." display="http://data.uis.unesco.org/OECDStat_Metadata/ShowMetadata.ashx?Dataset=EDULIT_DS&amp;Coords=[LOCATION].[BOL],[EDULIT_IND].[CR_1_F],[TIME].[2013]&amp;ShowOnWeb=true"/>
    <hyperlink ref="D414" r:id="rId289" tooltip="Click once to display linked information. Click and hold to select this cell." display="http://data.uis.unesco.org/OECDStat_Metadata/ShowMetadata.ashx?Dataset=EDULIT_DS&amp;Coords=[LOCATION].[BRA],[EDULIT_IND].[CR_1_F],[TIME].[2011]&amp;ShowOnWeb=true"/>
    <hyperlink ref="E414" r:id="rId290" tooltip="Click once to display linked information. Click and hold to select this cell." display="http://data.uis.unesco.org/OECDStat_Metadata/ShowMetadata.ashx?Dataset=EDULIT_DS&amp;Coords=[LOCATION].[BRA],[EDULIT_IND].[CR_1_F],[TIME].[2012]&amp;ShowOnWeb=true"/>
    <hyperlink ref="F414" r:id="rId291" tooltip="Click once to display linked information. Click and hold to select this cell." display="http://data.uis.unesco.org/OECDStat_Metadata/ShowMetadata.ashx?Dataset=EDULIT_DS&amp;Coords=[LOCATION].[BRA],[EDULIT_IND].[CR_1_F],[TIME].[2013]&amp;ShowOnWeb=true"/>
    <hyperlink ref="G414" r:id="rId292" tooltip="Click once to display linked information. Click and hold to select this cell." display="http://data.uis.unesco.org/OECDStat_Metadata/ShowMetadata.ashx?Dataset=EDULIT_DS&amp;Coords=[LOCATION].[BRA],[EDULIT_IND].[CR_1_F],[TIME].[2014]&amp;ShowOnWeb=true"/>
    <hyperlink ref="C417" r:id="rId293" tooltip="Click once to display linked information. Click and hold to select this cell." display="http://data.uis.unesco.org/OECDStat_Metadata/ShowMetadata.ashx?Dataset=EDULIT_DS&amp;Coords=[LOCATION].[BFA],[EDULIT_IND].[CR_1_F],[TIME].[2010]&amp;ShowOnWeb=true"/>
    <hyperlink ref="C418" r:id="rId294" tooltip="Click once to display linked information. Click and hold to select this cell." display="http://data.uis.unesco.org/OECDStat_Metadata/ShowMetadata.ashx?Dataset=EDULIT_DS&amp;Coords=[LOCATION].[BDI],[EDULIT_IND].[CR_1_F],[TIME].[2010]&amp;ShowOnWeb=true"/>
    <hyperlink ref="C419" r:id="rId295" tooltip="Click once to display linked information. Click and hold to select this cell." display="http://data.uis.unesco.org/OECDStat_Metadata/ShowMetadata.ashx?Dataset=EDULIT_DS&amp;Coords=[LOCATION].[KHM],[EDULIT_IND].[CR_1_F],[TIME].[2010]&amp;ShowOnWeb=true"/>
    <hyperlink ref="G419" r:id="rId296" tooltip="Click once to display linked information. Click and hold to select this cell." display="http://data.uis.unesco.org/OECDStat_Metadata/ShowMetadata.ashx?Dataset=EDULIT_DS&amp;Coords=[LOCATION].[KHM],[EDULIT_IND].[CR_1_F],[TIME].[2014]&amp;ShowOnWeb=true"/>
    <hyperlink ref="D420" r:id="rId297" tooltip="Click once to display linked information. Click and hold to select this cell." display="http://data.uis.unesco.org/OECDStat_Metadata/ShowMetadata.ashx?Dataset=EDULIT_DS&amp;Coords=[LOCATION].[CMR],[EDULIT_IND].[CR_1_F],[TIME].[2011]&amp;ShowOnWeb=true"/>
    <hyperlink ref="G424" r:id="rId298" tooltip="Click once to display linked information. Click and hold to select this cell." display="http://data.uis.unesco.org/OECDStat_Metadata/ShowMetadata.ashx?Dataset=EDULIT_DS&amp;Coords=[LOCATION].[TCD],[EDULIT_IND].[CR_1_F],[TIME].[2014]&amp;ShowOnWeb=true"/>
    <hyperlink ref="D425" r:id="rId299" tooltip="Click once to display linked information. Click and hold to select this cell." display="http://data.uis.unesco.org/OECDStat_Metadata/ShowMetadata.ashx?Dataset=EDULIT_DS&amp;Coords=[LOCATION].[CHL],[EDULIT_IND].[CR_1_F],[TIME].[2011]&amp;ShowOnWeb=true"/>
    <hyperlink ref="F425" r:id="rId300" tooltip="Click once to display linked information. Click and hold to select this cell." display="http://data.uis.unesco.org/OECDStat_Metadata/ShowMetadata.ashx?Dataset=EDULIT_DS&amp;Coords=[LOCATION].[CHL],[EDULIT_IND].[CR_1_F],[TIME].[2013]&amp;ShowOnWeb=true"/>
    <hyperlink ref="C427" r:id="rId301" tooltip="Click once to display linked information. Click and hold to select this cell." display="http://data.uis.unesco.org/OECDStat_Metadata/ShowMetadata.ashx?Dataset=EDULIT_DS&amp;Coords=[LOCATION].[COL],[EDULIT_IND].[CR_1_F],[TIME].[2010]&amp;ShowOnWeb=true"/>
    <hyperlink ref="D427" r:id="rId302" tooltip="Click once to display linked information. Click and hold to select this cell." display="http://data.uis.unesco.org/OECDStat_Metadata/ShowMetadata.ashx?Dataset=EDULIT_DS&amp;Coords=[LOCATION].[COL],[EDULIT_IND].[CR_1_F],[TIME].[2011]&amp;ShowOnWeb=true"/>
    <hyperlink ref="E427" r:id="rId303" tooltip="Click once to display linked information. Click and hold to select this cell." display="http://data.uis.unesco.org/OECDStat_Metadata/ShowMetadata.ashx?Dataset=EDULIT_DS&amp;Coords=[LOCATION].[COL],[EDULIT_IND].[CR_1_F],[TIME].[2012]&amp;ShowOnWeb=true"/>
    <hyperlink ref="F427" r:id="rId304" tooltip="Click once to display linked information. Click and hold to select this cell." display="http://data.uis.unesco.org/OECDStat_Metadata/ShowMetadata.ashx?Dataset=EDULIT_DS&amp;Coords=[LOCATION].[COL],[EDULIT_IND].[CR_1_F],[TIME].[2013]&amp;ShowOnWeb=true"/>
    <hyperlink ref="G427" r:id="rId305" tooltip="Click once to display linked information. Click and hold to select this cell." display="http://data.uis.unesco.org/OECDStat_Metadata/ShowMetadata.ashx?Dataset=EDULIT_DS&amp;Coords=[LOCATION].[COL],[EDULIT_IND].[CR_1_F],[TIME].[2014]&amp;ShowOnWeb=true"/>
    <hyperlink ref="E429" r:id="rId306" tooltip="Click once to display linked information. Click and hold to select this cell." display="http://data.uis.unesco.org/OECDStat_Metadata/ShowMetadata.ashx?Dataset=EDULIT_DS&amp;Coords=[LOCATION].[COG],[EDULIT_IND].[CR_1_F],[TIME].[2012]&amp;ShowOnWeb=true"/>
    <hyperlink ref="C430" r:id="rId307" tooltip="Click once to display linked information. Click and hold to select this cell." display="http://data.uis.unesco.org/OECDStat_Metadata/ShowMetadata.ashx?Dataset=EDULIT_DS&amp;Coords=[LOCATION].[CRI],[EDULIT_IND].[CR_1_F],[TIME].[2010]&amp;ShowOnWeb=true"/>
    <hyperlink ref="D430" r:id="rId308" tooltip="Click once to display linked information. Click and hold to select this cell." display="http://data.uis.unesco.org/OECDStat_Metadata/ShowMetadata.ashx?Dataset=EDULIT_DS&amp;Coords=[LOCATION].[CRI],[EDULIT_IND].[CR_1_F],[TIME].[2011]&amp;ShowOnWeb=true"/>
    <hyperlink ref="E430" r:id="rId309" tooltip="Click once to display linked information. Click and hold to select this cell." display="http://data.uis.unesco.org/OECDStat_Metadata/ShowMetadata.ashx?Dataset=EDULIT_DS&amp;Coords=[LOCATION].[CRI],[EDULIT_IND].[CR_1_F],[TIME].[2012]&amp;ShowOnWeb=true"/>
    <hyperlink ref="F430" r:id="rId310" tooltip="Click once to display linked information. Click and hold to select this cell." display="http://data.uis.unesco.org/OECDStat_Metadata/ShowMetadata.ashx?Dataset=EDULIT_DS&amp;Coords=[LOCATION].[CRI],[EDULIT_IND].[CR_1_F],[TIME].[2013]&amp;ShowOnWeb=true"/>
    <hyperlink ref="G430" r:id="rId311" tooltip="Click once to display linked information. Click and hold to select this cell." display="http://data.uis.unesco.org/OECDStat_Metadata/ShowMetadata.ashx?Dataset=EDULIT_DS&amp;Coords=[LOCATION].[CRI],[EDULIT_IND].[CR_1_F],[TIME].[2014]&amp;ShowOnWeb=true"/>
    <hyperlink ref="E431" r:id="rId312" tooltip="Click once to display linked information. Click and hold to select this cell." display="http://data.uis.unesco.org/OECDStat_Metadata/ShowMetadata.ashx?Dataset=EDULIT_DS&amp;Coords=[LOCATION].[CIV],[EDULIT_IND].[CR_1_F],[TIME].[2012]&amp;ShowOnWeb=true"/>
    <hyperlink ref="G433" r:id="rId313" tooltip="Click once to display linked information. Click and hold to select this cell." display="http://data.uis.unesco.org/OECDStat_Metadata/ShowMetadata.ashx?Dataset=EDULIT_DS&amp;Coords=[LOCATION].[CUB],[EDULIT_IND].[CR_1_F],[TIME].[2014]&amp;ShowOnWeb=true"/>
    <hyperlink ref="C437" r:id="rId314" tooltip="Click once to display linked information. Click and hold to select this cell." display="http://data.uis.unesco.org/OECDStat_Metadata/ShowMetadata.ashx?Dataset=EDULIT_DS&amp;Coords=[LOCATION].[COD],[EDULIT_IND].[CR_1_F],[TIME].[2010]&amp;ShowOnWeb=true"/>
    <hyperlink ref="F437" r:id="rId315" tooltip="Click once to display linked information. Click and hold to select this cell." display="http://data.uis.unesco.org/OECDStat_Metadata/ShowMetadata.ashx?Dataset=EDULIT_DS&amp;Coords=[LOCATION].[COD],[EDULIT_IND].[CR_1_F],[TIME].[2013]&amp;ShowOnWeb=true"/>
    <hyperlink ref="C441" r:id="rId316" tooltip="Click once to display linked information. Click and hold to select this cell." display="http://data.uis.unesco.org/OECDStat_Metadata/ShowMetadata.ashx?Dataset=EDULIT_DS&amp;Coords=[LOCATION].[DOM],[EDULIT_IND].[CR_1_F],[TIME].[2010]&amp;ShowOnWeb=true"/>
    <hyperlink ref="D441" r:id="rId317" tooltip="Click once to display linked information. Click and hold to select this cell." display="http://data.uis.unesco.org/OECDStat_Metadata/ShowMetadata.ashx?Dataset=EDULIT_DS&amp;Coords=[LOCATION].[DOM],[EDULIT_IND].[CR_1_F],[TIME].[2011]&amp;ShowOnWeb=true"/>
    <hyperlink ref="E441" r:id="rId318" tooltip="Click once to display linked information. Click and hold to select this cell." display="http://data.uis.unesco.org/OECDStat_Metadata/ShowMetadata.ashx?Dataset=EDULIT_DS&amp;Coords=[LOCATION].[DOM],[EDULIT_IND].[CR_1_F],[TIME].[2012]&amp;ShowOnWeb=true"/>
    <hyperlink ref="F441" r:id="rId319" tooltip="Click once to display linked information. Click and hold to select this cell." display="http://data.uis.unesco.org/OECDStat_Metadata/ShowMetadata.ashx?Dataset=EDULIT_DS&amp;Coords=[LOCATION].[DOM],[EDULIT_IND].[CR_1_F],[TIME].[2013]&amp;ShowOnWeb=true"/>
    <hyperlink ref="G441" r:id="rId320" tooltip="Click once to display linked information. Click and hold to select this cell." display="http://data.uis.unesco.org/OECDStat_Metadata/ShowMetadata.ashx?Dataset=EDULIT_DS&amp;Coords=[LOCATION].[DOM],[EDULIT_IND].[CR_1_F],[TIME].[2014]&amp;ShowOnWeb=true"/>
    <hyperlink ref="C442" r:id="rId321" tooltip="Click once to display linked information. Click and hold to select this cell." display="http://data.uis.unesco.org/OECDStat_Metadata/ShowMetadata.ashx?Dataset=EDULIT_DS&amp;Coords=[LOCATION].[ECU],[EDULIT_IND].[CR_1_F],[TIME].[2010]&amp;ShowOnWeb=true"/>
    <hyperlink ref="D442" r:id="rId322" tooltip="Click once to display linked information. Click and hold to select this cell." display="http://data.uis.unesco.org/OECDStat_Metadata/ShowMetadata.ashx?Dataset=EDULIT_DS&amp;Coords=[LOCATION].[ECU],[EDULIT_IND].[CR_1_F],[TIME].[2011]&amp;ShowOnWeb=true"/>
    <hyperlink ref="F442" r:id="rId323" tooltip="Click once to display linked information. Click and hold to select this cell." display="http://data.uis.unesco.org/OECDStat_Metadata/ShowMetadata.ashx?Dataset=EDULIT_DS&amp;Coords=[LOCATION].[ECU],[EDULIT_IND].[CR_1_F],[TIME].[2013]&amp;ShowOnWeb=true"/>
    <hyperlink ref="G442" r:id="rId324" tooltip="Click once to display linked information. Click and hold to select this cell." display="http://data.uis.unesco.org/OECDStat_Metadata/ShowMetadata.ashx?Dataset=EDULIT_DS&amp;Coords=[LOCATION].[ECU],[EDULIT_IND].[CR_1_F],[TIME].[2014]&amp;ShowOnWeb=true"/>
    <hyperlink ref="G443" r:id="rId325" tooltip="Click once to display linked information. Click and hold to select this cell." display="http://data.uis.unesco.org/OECDStat_Metadata/ShowMetadata.ashx?Dataset=EDULIT_DS&amp;Coords=[LOCATION].[EGY],[EDULIT_IND].[CR_1_F],[TIME].[2014]&amp;ShowOnWeb=true"/>
    <hyperlink ref="C444" r:id="rId326" tooltip="Click once to display linked information. Click and hold to select this cell." display="http://data.uis.unesco.org/OECDStat_Metadata/ShowMetadata.ashx?Dataset=EDULIT_DS&amp;Coords=[LOCATION].[SLV],[EDULIT_IND].[CR_1_F],[TIME].[2010]&amp;ShowOnWeb=true"/>
    <hyperlink ref="E444" r:id="rId327" tooltip="Click once to display linked information. Click and hold to select this cell." display="http://data.uis.unesco.org/OECDStat_Metadata/ShowMetadata.ashx?Dataset=EDULIT_DS&amp;Coords=[LOCATION].[SLV],[EDULIT_IND].[CR_1_F],[TIME].[2012]&amp;ShowOnWeb=true"/>
    <hyperlink ref="F444" r:id="rId328" tooltip="Click once to display linked information. Click and hold to select this cell." display="http://data.uis.unesco.org/OECDStat_Metadata/ShowMetadata.ashx?Dataset=EDULIT_DS&amp;Coords=[LOCATION].[SLV],[EDULIT_IND].[CR_1_F],[TIME].[2013]&amp;ShowOnWeb=true"/>
    <hyperlink ref="G444" r:id="rId329" tooltip="Click once to display linked information. Click and hold to select this cell." display="http://data.uis.unesco.org/OECDStat_Metadata/ShowMetadata.ashx?Dataset=EDULIT_DS&amp;Coords=[LOCATION].[SLV],[EDULIT_IND].[CR_1_F],[TIME].[2014]&amp;ShowOnWeb=true"/>
    <hyperlink ref="D448" r:id="rId330" tooltip="Click once to display linked information. Click and hold to select this cell." display="http://data.uis.unesco.org/OECDStat_Metadata/ShowMetadata.ashx?Dataset=EDULIT_DS&amp;Coords=[LOCATION].[ETH],[EDULIT_IND].[CR_1_F],[TIME].[2011]&amp;ShowOnWeb=true"/>
    <hyperlink ref="E452" r:id="rId331" tooltip="Click once to display linked information. Click and hold to select this cell." display="http://data.uis.unesco.org/OECDStat_Metadata/ShowMetadata.ashx?Dataset=EDULIT_DS&amp;Coords=[LOCATION].[GAB],[EDULIT_IND].[CR_1_F],[TIME].[2012]&amp;ShowOnWeb=true"/>
    <hyperlink ref="F453" r:id="rId332" tooltip="Click once to display linked information. Click and hold to select this cell." display="http://data.uis.unesco.org/OECDStat_Metadata/ShowMetadata.ashx?Dataset=EDULIT_DS&amp;Coords=[LOCATION].[GMB],[EDULIT_IND].[CR_1_F],[TIME].[2013]&amp;ShowOnWeb=true"/>
    <hyperlink ref="C456" r:id="rId333" tooltip="Click once to display linked information. Click and hold to select this cell." display="http://data.uis.unesco.org/OECDStat_Metadata/ShowMetadata.ashx?Dataset=EDULIT_DS&amp;Coords=[LOCATION].[GHA],[EDULIT_IND].[CR_1_F],[TIME].[2010]&amp;ShowOnWeb=true"/>
    <hyperlink ref="H456" r:id="rId334" tooltip="Click once to display linked information. Click and hold to select this cell." display="http://data.uis.unesco.org/OECDStat_Metadata/ShowMetadata.ashx?Dataset=EDULIT_DS&amp;Coords=[LOCATION].[GHA],[EDULIT_IND].[CR_1_F],[TIME].[2015]&amp;ShowOnWeb=true"/>
    <hyperlink ref="G459" r:id="rId335" tooltip="Click once to display linked information. Click and hold to select this cell." display="http://data.uis.unesco.org/OECDStat_Metadata/ShowMetadata.ashx?Dataset=EDULIT_DS&amp;Coords=[LOCATION].[GTM],[EDULIT_IND].[CR_1_F],[TIME].[2014]&amp;ShowOnWeb=true"/>
    <hyperlink ref="E460" r:id="rId336" tooltip="Click once to display linked information. Click and hold to select this cell." display="http://data.uis.unesco.org/OECDStat_Metadata/ShowMetadata.ashx?Dataset=EDULIT_DS&amp;Coords=[LOCATION].[GIN],[EDULIT_IND].[CR_1_F],[TIME].[2012]&amp;ShowOnWeb=true"/>
    <hyperlink ref="E463" r:id="rId337" tooltip="Click once to display linked information. Click and hold to select this cell." display="http://data.uis.unesco.org/OECDStat_Metadata/ShowMetadata.ashx?Dataset=EDULIT_DS&amp;Coords=[LOCATION].[HTI],[EDULIT_IND].[CR_1_F],[TIME].[2012]&amp;ShowOnWeb=true"/>
    <hyperlink ref="C464" r:id="rId338" tooltip="Click once to display linked information. Click and hold to select this cell." display="http://data.uis.unesco.org/OECDStat_Metadata/ShowMetadata.ashx?Dataset=EDULIT_DS&amp;Coords=[LOCATION].[HND],[EDULIT_IND].[CR_1_F],[TIME].[2010]&amp;ShowOnWeb=true"/>
    <hyperlink ref="D464" r:id="rId339" tooltip="Click once to display linked information. Click and hold to select this cell." display="http://data.uis.unesco.org/OECDStat_Metadata/ShowMetadata.ashx?Dataset=EDULIT_DS&amp;Coords=[LOCATION].[HND],[EDULIT_IND].[CR_1_F],[TIME].[2011]&amp;ShowOnWeb=true"/>
    <hyperlink ref="F464" r:id="rId340" tooltip="Click once to display linked information. Click and hold to select this cell." display="http://data.uis.unesco.org/OECDStat_Metadata/ShowMetadata.ashx?Dataset=EDULIT_DS&amp;Coords=[LOCATION].[HND],[EDULIT_IND].[CR_1_F],[TIME].[2013]&amp;ShowOnWeb=true"/>
    <hyperlink ref="D470" r:id="rId341" tooltip="Click once to display linked information. Click and hold to select this cell." display="http://data.uis.unesco.org/OECDStat_Metadata/ShowMetadata.ashx?Dataset=EDULIT_DS&amp;Coords=[LOCATION].[IRQ],[EDULIT_IND].[CR_1_F],[TIME].[2011]&amp;ShowOnWeb=true"/>
    <hyperlink ref="G478" r:id="rId342" tooltip="Click once to display linked information. Click and hold to select this cell." display="http://data.uis.unesco.org/OECDStat_Metadata/ShowMetadata.ashx?Dataset=EDULIT_DS&amp;Coords=[LOCATION].[KEN],[EDULIT_IND].[CR_1_F],[TIME].[2014]&amp;ShowOnWeb=true"/>
    <hyperlink ref="E481" r:id="rId343" tooltip="Click once to display linked information. Click and hold to select this cell." display="http://data.uis.unesco.org/OECDStat_Metadata/ShowMetadata.ashx?Dataset=EDULIT_DS&amp;Coords=[LOCATION].[KGZ],[EDULIT_IND].[CR_1_F],[TIME].[2012]&amp;ShowOnWeb=true"/>
    <hyperlink ref="E482" r:id="rId344" tooltip="Click once to display linked information. Click and hold to select this cell." display="http://data.uis.unesco.org/OECDStat_Metadata/ShowMetadata.ashx?Dataset=EDULIT_DS&amp;Coords=[LOCATION].[LAO],[EDULIT_IND].[CR_1_F],[TIME].[2012]&amp;ShowOnWeb=true"/>
    <hyperlink ref="G485" r:id="rId345" tooltip="Click once to display linked information. Click and hold to select this cell." display="http://data.uis.unesco.org/OECDStat_Metadata/ShowMetadata.ashx?Dataset=EDULIT_DS&amp;Coords=[LOCATION].[LSO],[EDULIT_IND].[CR_1_F],[TIME].[2014]&amp;ShowOnWeb=true"/>
    <hyperlink ref="F486" r:id="rId346" tooltip="Click once to display linked information. Click and hold to select this cell." display="http://data.uis.unesco.org/OECDStat_Metadata/ShowMetadata.ashx?Dataset=EDULIT_DS&amp;Coords=[LOCATION].[LBR],[EDULIT_IND].[CR_1_F],[TIME].[2013]&amp;ShowOnWeb=true"/>
    <hyperlink ref="C492" r:id="rId347" tooltip="Click once to display linked information. Click and hold to select this cell." display="http://data.uis.unesco.org/OECDStat_Metadata/ShowMetadata.ashx?Dataset=EDULIT_DS&amp;Coords=[LOCATION].[MWI],[EDULIT_IND].[CR_1_F],[TIME].[2010]&amp;ShowOnWeb=true"/>
    <hyperlink ref="F495" r:id="rId348" tooltip="Click once to display linked information. Click and hold to select this cell." display="http://data.uis.unesco.org/OECDStat_Metadata/ShowMetadata.ashx?Dataset=EDULIT_DS&amp;Coords=[LOCATION].[MLI],[EDULIT_IND].[CR_1_F],[TIME].[2013]&amp;ShowOnWeb=true"/>
    <hyperlink ref="C500" r:id="rId349" tooltip="Click once to display linked information. Click and hold to select this cell." display="http://data.uis.unesco.org/OECDStat_Metadata/ShowMetadata.ashx?Dataset=EDULIT_DS&amp;Coords=[LOCATION].[MEX],[EDULIT_IND].[CR_1_F],[TIME].[2010]&amp;ShowOnWeb=true"/>
    <hyperlink ref="E500" r:id="rId350" tooltip="Click once to display linked information. Click and hold to select this cell." display="http://data.uis.unesco.org/OECDStat_Metadata/ShowMetadata.ashx?Dataset=EDULIT_DS&amp;Coords=[LOCATION].[MEX],[EDULIT_IND].[CR_1_F],[TIME].[2012]&amp;ShowOnWeb=true"/>
    <hyperlink ref="G500" r:id="rId351" tooltip="Click once to display linked information. Click and hold to select this cell." display="http://data.uis.unesco.org/OECDStat_Metadata/ShowMetadata.ashx?Dataset=EDULIT_DS&amp;Coords=[LOCATION].[MEX],[EDULIT_IND].[CR_1_F],[TIME].[2014]&amp;ShowOnWeb=true"/>
    <hyperlink ref="F504" r:id="rId352" tooltip="Click once to display linked information. Click and hold to select this cell." display="http://data.uis.unesco.org/OECDStat_Metadata/ShowMetadata.ashx?Dataset=EDULIT_DS&amp;Coords=[LOCATION].[MNE],[EDULIT_IND].[CR_1_F],[TIME].[2013]&amp;ShowOnWeb=true"/>
    <hyperlink ref="D506" r:id="rId353" tooltip="Click once to display linked information. Click and hold to select this cell." display="http://data.uis.unesco.org/OECDStat_Metadata/ShowMetadata.ashx?Dataset=EDULIT_DS&amp;Coords=[LOCATION].[MOZ],[EDULIT_IND].[CR_1_F],[TIME].[2011]&amp;ShowOnWeb=true"/>
    <hyperlink ref="F508" r:id="rId354" tooltip="Click once to display linked information. Click and hold to select this cell." display="http://data.uis.unesco.org/OECDStat_Metadata/ShowMetadata.ashx?Dataset=EDULIT_DS&amp;Coords=[LOCATION].[NAM],[EDULIT_IND].[CR_1_F],[TIME].[2013]&amp;ShowOnWeb=true"/>
    <hyperlink ref="D510" r:id="rId355" tooltip="Click once to display linked information. Click and hold to select this cell." display="http://data.uis.unesco.org/OECDStat_Metadata/ShowMetadata.ashx?Dataset=EDULIT_DS&amp;Coords=[LOCATION].[NPL],[EDULIT_IND].[CR_1_F],[TIME].[2011]&amp;ShowOnWeb=true"/>
    <hyperlink ref="E514" r:id="rId356" tooltip="Click once to display linked information. Click and hold to select this cell." display="http://data.uis.unesco.org/OECDStat_Metadata/ShowMetadata.ashx?Dataset=EDULIT_DS&amp;Coords=[LOCATION].[NER],[EDULIT_IND].[CR_1_F],[TIME].[2012]&amp;ShowOnWeb=true"/>
    <hyperlink ref="C515" r:id="rId357" tooltip="Click once to display linked information. Click and hold to select this cell." display="http://data.uis.unesco.org/OECDStat_Metadata/ShowMetadata.ashx?Dataset=EDULIT_DS&amp;Coords=[LOCATION].[NGA],[EDULIT_IND].[CR_1_F],[TIME].[2010]&amp;ShowOnWeb=true"/>
    <hyperlink ref="D515" r:id="rId358" tooltip="Click once to display linked information. Click and hold to select this cell." display="http://data.uis.unesco.org/OECDStat_Metadata/ShowMetadata.ashx?Dataset=EDULIT_DS&amp;Coords=[LOCATION].[NGA],[EDULIT_IND].[CR_1_F],[TIME].[2011]&amp;ShowOnWeb=true"/>
    <hyperlink ref="F515" r:id="rId359" tooltip="Click once to display linked information. Click and hold to select this cell." display="http://data.uis.unesco.org/OECDStat_Metadata/ShowMetadata.ashx?Dataset=EDULIT_DS&amp;Coords=[LOCATION].[NGA],[EDULIT_IND].[CR_1_F],[TIME].[2013]&amp;ShowOnWeb=true"/>
    <hyperlink ref="E518" r:id="rId360" tooltip="Click once to display linked information. Click and hold to select this cell." display="http://data.uis.unesco.org/OECDStat_Metadata/ShowMetadata.ashx?Dataset=EDULIT_DS&amp;Coords=[LOCATION].[PAK],[EDULIT_IND].[CR_1_F],[TIME].[2012]&amp;ShowOnWeb=true"/>
    <hyperlink ref="G520" r:id="rId361" tooltip="Click once to display linked information. Click and hold to select this cell." display="http://data.uis.unesco.org/OECDStat_Metadata/ShowMetadata.ashx?Dataset=EDULIT_DS&amp;Coords=[LOCATION].[PSE],[EDULIT_IND].[CR_1_F],[TIME].[2014]&amp;ShowOnWeb=true"/>
    <hyperlink ref="C521" r:id="rId362" tooltip="Click once to display linked information. Click and hold to select this cell." display="http://data.uis.unesco.org/OECDStat_Metadata/ShowMetadata.ashx?Dataset=EDULIT_DS&amp;Coords=[LOCATION].[PAN],[EDULIT_IND].[CR_1_F],[TIME].[2010]&amp;ShowOnWeb=true"/>
    <hyperlink ref="D521" r:id="rId363" tooltip="Click once to display linked information. Click and hold to select this cell." display="http://data.uis.unesco.org/OECDStat_Metadata/ShowMetadata.ashx?Dataset=EDULIT_DS&amp;Coords=[LOCATION].[PAN],[EDULIT_IND].[CR_1_F],[TIME].[2011]&amp;ShowOnWeb=true"/>
    <hyperlink ref="F521" r:id="rId364" tooltip="Click once to display linked information. Click and hold to select this cell." display="http://data.uis.unesco.org/OECDStat_Metadata/ShowMetadata.ashx?Dataset=EDULIT_DS&amp;Coords=[LOCATION].[PAN],[EDULIT_IND].[CR_1_F],[TIME].[2013]&amp;ShowOnWeb=true"/>
    <hyperlink ref="G521" r:id="rId365" tooltip="Click once to display linked information. Click and hold to select this cell." display="http://data.uis.unesco.org/OECDStat_Metadata/ShowMetadata.ashx?Dataset=EDULIT_DS&amp;Coords=[LOCATION].[PAN],[EDULIT_IND].[CR_1_F],[TIME].[2014]&amp;ShowOnWeb=true"/>
    <hyperlink ref="C523" r:id="rId366" tooltip="Click once to display linked information. Click and hold to select this cell." display="http://data.uis.unesco.org/OECDStat_Metadata/ShowMetadata.ashx?Dataset=EDULIT_DS&amp;Coords=[LOCATION].[PRY],[EDULIT_IND].[CR_1_F],[TIME].[2010]&amp;ShowOnWeb=true"/>
    <hyperlink ref="D523" r:id="rId367" tooltip="Click once to display linked information. Click and hold to select this cell." display="http://data.uis.unesco.org/OECDStat_Metadata/ShowMetadata.ashx?Dataset=EDULIT_DS&amp;Coords=[LOCATION].[PRY],[EDULIT_IND].[CR_1_F],[TIME].[2011]&amp;ShowOnWeb=true"/>
    <hyperlink ref="E523" r:id="rId368" tooltip="Click once to display linked information. Click and hold to select this cell." display="http://data.uis.unesco.org/OECDStat_Metadata/ShowMetadata.ashx?Dataset=EDULIT_DS&amp;Coords=[LOCATION].[PRY],[EDULIT_IND].[CR_1_F],[TIME].[2012]&amp;ShowOnWeb=true"/>
    <hyperlink ref="F523" r:id="rId369" tooltip="Click once to display linked information. Click and hold to select this cell." display="http://data.uis.unesco.org/OECDStat_Metadata/ShowMetadata.ashx?Dataset=EDULIT_DS&amp;Coords=[LOCATION].[PRY],[EDULIT_IND].[CR_1_F],[TIME].[2013]&amp;ShowOnWeb=true"/>
    <hyperlink ref="G523" r:id="rId370" tooltip="Click once to display linked information. Click and hold to select this cell." display="http://data.uis.unesco.org/OECDStat_Metadata/ShowMetadata.ashx?Dataset=EDULIT_DS&amp;Coords=[LOCATION].[PRY],[EDULIT_IND].[CR_1_F],[TIME].[2014]&amp;ShowOnWeb=true"/>
    <hyperlink ref="C524" r:id="rId371" tooltip="Click once to display linked information. Click and hold to select this cell." display="http://data.uis.unesco.org/OECDStat_Metadata/ShowMetadata.ashx?Dataset=EDULIT_DS&amp;Coords=[LOCATION].[PER],[EDULIT_IND].[CR_1_F],[TIME].[2010]&amp;ShowOnWeb=true"/>
    <hyperlink ref="D524" r:id="rId372" tooltip="Click once to display linked information. Click and hold to select this cell." display="http://data.uis.unesco.org/OECDStat_Metadata/ShowMetadata.ashx?Dataset=EDULIT_DS&amp;Coords=[LOCATION].[PER],[EDULIT_IND].[CR_1_F],[TIME].[2011]&amp;ShowOnWeb=true"/>
    <hyperlink ref="E524" r:id="rId373" tooltip="Click once to display linked information. Click and hold to select this cell." display="http://data.uis.unesco.org/OECDStat_Metadata/ShowMetadata.ashx?Dataset=EDULIT_DS&amp;Coords=[LOCATION].[PER],[EDULIT_IND].[CR_1_F],[TIME].[2012]&amp;ShowOnWeb=true"/>
    <hyperlink ref="F524" r:id="rId374" tooltip="Click once to display linked information. Click and hold to select this cell." display="http://data.uis.unesco.org/OECDStat_Metadata/ShowMetadata.ashx?Dataset=EDULIT_DS&amp;Coords=[LOCATION].[PER],[EDULIT_IND].[CR_1_F],[TIME].[2013]&amp;ShowOnWeb=true"/>
    <hyperlink ref="G524" r:id="rId375" tooltip="Click once to display linked information. Click and hold to select this cell." display="http://data.uis.unesco.org/OECDStat_Metadata/ShowMetadata.ashx?Dataset=EDULIT_DS&amp;Coords=[LOCATION].[PER],[EDULIT_IND].[CR_1_F],[TIME].[2014]&amp;ShowOnWeb=true"/>
    <hyperlink ref="C533" r:id="rId376" tooltip="Click once to display linked information. Click and hold to select this cell." display="http://data.uis.unesco.org/OECDStat_Metadata/ShowMetadata.ashx?Dataset=EDULIT_DS&amp;Coords=[LOCATION].[RWA],[EDULIT_IND].[CR_1_F],[TIME].[2010]&amp;ShowOnWeb=true"/>
    <hyperlink ref="H533" r:id="rId377" tooltip="Click once to display linked information. Click and hold to select this cell." display="http://data.uis.unesco.org/OECDStat_Metadata/ShowMetadata.ashx?Dataset=EDULIT_DS&amp;Coords=[LOCATION].[RWA],[EDULIT_IND].[CR_1_F],[TIME].[2015]&amp;ShowOnWeb=true"/>
    <hyperlink ref="E535" r:id="rId378" tooltip="Click once to display linked information. Click and hold to select this cell." display="http://data.uis.unesco.org/OECDStat_Metadata/ShowMetadata.ashx?Dataset=EDULIT_DS&amp;Coords=[LOCATION].[LCA],[EDULIT_IND].[CR_1_F],[TIME].[2012]&amp;ShowOnWeb=true"/>
    <hyperlink ref="D541" r:id="rId379" tooltip="Click once to display linked information. Click and hold to select this cell." display="http://data.uis.unesco.org/OECDStat_Metadata/ShowMetadata.ashx?Dataset=EDULIT_DS&amp;Coords=[LOCATION].[SEN],[EDULIT_IND].[CR_1_F],[TIME].[2011]&amp;ShowOnWeb=true"/>
    <hyperlink ref="D542" r:id="rId380" tooltip="Click once to display linked information. Click and hold to select this cell." display="http://data.uis.unesco.org/OECDStat_Metadata/ShowMetadata.ashx?Dataset=EDULIT_DS&amp;Coords=[LOCATION].[SRB],[EDULIT_IND].[CR_1_F],[TIME].[2011]&amp;ShowOnWeb=true"/>
    <hyperlink ref="F544" r:id="rId381" tooltip="Click once to display linked information. Click and hold to select this cell." display="http://data.uis.unesco.org/OECDStat_Metadata/ShowMetadata.ashx?Dataset=EDULIT_DS&amp;Coords=[LOCATION].[SLE],[EDULIT_IND].[CR_1_F],[TIME].[2013]&amp;ShowOnWeb=true"/>
    <hyperlink ref="D550" r:id="rId382" tooltip="Click once to display linked information. Click and hold to select this cell." display="http://data.uis.unesco.org/OECDStat_Metadata/ShowMetadata.ashx?Dataset=EDULIT_DS&amp;Coords=[LOCATION].[ZAF],[EDULIT_IND].[CR_1_F],[TIME].[2011]&amp;ShowOnWeb=true"/>
    <hyperlink ref="C551" r:id="rId383" tooltip="Click once to display linked information. Click and hold to select this cell." display="http://data.uis.unesco.org/OECDStat_Metadata/ShowMetadata.ashx?Dataset=EDULIT_DS&amp;Coords=[LOCATION].[SSD],[EDULIT_IND].[CR_1_F],[TIME].[2010]&amp;ShowOnWeb=true"/>
    <hyperlink ref="G554" r:id="rId384" tooltip="Click once to display linked information. Click and hold to select this cell." display="http://data.uis.unesco.org/OECDStat_Metadata/ShowMetadata.ashx?Dataset=EDULIT_DS&amp;Coords=[LOCATION].[SDN],[EDULIT_IND].[CR_1_F],[TIME].[2014]&amp;ShowOnWeb=true"/>
    <hyperlink ref="C555" r:id="rId385" tooltip="Click once to display linked information. Click and hold to select this cell." display="http://data.uis.unesco.org/OECDStat_Metadata/ShowMetadata.ashx?Dataset=EDULIT_DS&amp;Coords=[LOCATION].[SUR],[EDULIT_IND].[CR_1_F],[TIME].[2010]&amp;ShowOnWeb=true"/>
    <hyperlink ref="C556" r:id="rId386" tooltip="Click once to display linked information. Click and hold to select this cell." display="http://data.uis.unesco.org/OECDStat_Metadata/ShowMetadata.ashx?Dataset=EDULIT_DS&amp;Coords=[LOCATION].[SWZ],[EDULIT_IND].[CR_1_F],[TIME].[2010]&amp;ShowOnWeb=true"/>
    <hyperlink ref="E560" r:id="rId387" tooltip="Click once to display linked information. Click and hold to select this cell." display="http://data.uis.unesco.org/OECDStat_Metadata/ShowMetadata.ashx?Dataset=EDULIT_DS&amp;Coords=[LOCATION].[TJK],[EDULIT_IND].[CR_1_F],[TIME].[2012]&amp;ShowOnWeb=true"/>
    <hyperlink ref="F561" r:id="rId388" tooltip="Click once to display linked information. Click and hold to select this cell." display="http://data.uis.unesco.org/OECDStat_Metadata/ShowMetadata.ashx?Dataset=EDULIT_DS&amp;Coords=[LOCATION].[THA],[EDULIT_IND].[CR_1_F],[TIME].[2013]&amp;ShowOnWeb=true"/>
    <hyperlink ref="D1738" r:id="rId389" tooltip="Click once to display linked information. Click and hold to select this cell." display="http://data.uis.unesco.org/OECDStat_Metadata/ShowMetadata.ashx?Dataset=EDULIT_DS&amp;Coords=[LOCATION].[MKD],[EDULIT_IND].[CR_1_F],[TIME].[2011]&amp;ShowOnWeb=true"/>
    <hyperlink ref="C564" r:id="rId390" tooltip="Click once to display linked information. Click and hold to select this cell." display="http://data.uis.unesco.org/OECDStat_Metadata/ShowMetadata.ashx?Dataset=EDULIT_DS&amp;Coords=[LOCATION].[TGO],[EDULIT_IND].[CR_1_F],[TIME].[2010]&amp;ShowOnWeb=true"/>
    <hyperlink ref="G564" r:id="rId391" tooltip="Click once to display linked information. Click and hold to select this cell." display="http://data.uis.unesco.org/OECDStat_Metadata/ShowMetadata.ashx?Dataset=EDULIT_DS&amp;Coords=[LOCATION].[TGO],[EDULIT_IND].[CR_1_F],[TIME].[2014]&amp;ShowOnWeb=true"/>
    <hyperlink ref="E567" r:id="rId392" tooltip="Click once to display linked information. Click and hold to select this cell." display="http://data.uis.unesco.org/OECDStat_Metadata/ShowMetadata.ashx?Dataset=EDULIT_DS&amp;Coords=[LOCATION].[TUN],[EDULIT_IND].[CR_1_F],[TIME].[2012]&amp;ShowOnWeb=true"/>
    <hyperlink ref="D571" r:id="rId393" tooltip="Click once to display linked information. Click and hold to select this cell." display="http://data.uis.unesco.org/OECDStat_Metadata/ShowMetadata.ashx?Dataset=EDULIT_DS&amp;Coords=[LOCATION].[UGA],[EDULIT_IND].[CR_1_F],[TIME].[2011]&amp;ShowOnWeb=true"/>
    <hyperlink ref="C575" r:id="rId394" tooltip="Click once to display linked information. Click and hold to select this cell." display="http://data.uis.unesco.org/OECDStat_Metadata/ShowMetadata.ashx?Dataset=EDULIT_DS&amp;Coords=[LOCATION].[TZA],[EDULIT_IND].[CR_1_F],[TIME].[2010]&amp;ShowOnWeb=true"/>
    <hyperlink ref="C576" r:id="rId395" tooltip="Click once to display linked information. Click and hold to select this cell." display="http://data.uis.unesco.org/OECDStat_Metadata/ShowMetadata.ashx?Dataset=EDULIT_DS&amp;Coords=[LOCATION].[USA],[EDULIT_IND].[CR_1_F],[TIME].[2010]&amp;ShowOnWeb=true"/>
    <hyperlink ref="C577" r:id="rId396" tooltip="Click once to display linked information. Click and hold to select this cell." display="http://data.uis.unesco.org/OECDStat_Metadata/ShowMetadata.ashx?Dataset=EDULIT_DS&amp;Coords=[LOCATION].[URY],[EDULIT_IND].[CR_1_F],[TIME].[2010]&amp;ShowOnWeb=true"/>
    <hyperlink ref="D577" r:id="rId397" tooltip="Click once to display linked information. Click and hold to select this cell." display="http://data.uis.unesco.org/OECDStat_Metadata/ShowMetadata.ashx?Dataset=EDULIT_DS&amp;Coords=[LOCATION].[URY],[EDULIT_IND].[CR_1_F],[TIME].[2011]&amp;ShowOnWeb=true"/>
    <hyperlink ref="E577" r:id="rId398" tooltip="Click once to display linked information. Click and hold to select this cell." display="http://data.uis.unesco.org/OECDStat_Metadata/ShowMetadata.ashx?Dataset=EDULIT_DS&amp;Coords=[LOCATION].[URY],[EDULIT_IND].[CR_1_F],[TIME].[2012]&amp;ShowOnWeb=true"/>
    <hyperlink ref="F577" r:id="rId399" tooltip="Click once to display linked information. Click and hold to select this cell." display="http://data.uis.unesco.org/OECDStat_Metadata/ShowMetadata.ashx?Dataset=EDULIT_DS&amp;Coords=[LOCATION].[URY],[EDULIT_IND].[CR_1_F],[TIME].[2013]&amp;ShowOnWeb=true"/>
    <hyperlink ref="G577" r:id="rId400" tooltip="Click once to display linked information. Click and hold to select this cell." display="http://data.uis.unesco.org/OECDStat_Metadata/ShowMetadata.ashx?Dataset=EDULIT_DS&amp;Coords=[LOCATION].[URY],[EDULIT_IND].[CR_1_F],[TIME].[2014]&amp;ShowOnWeb=true"/>
    <hyperlink ref="C580" r:id="rId401" tooltip="Click once to display linked information. Click and hold to select this cell." display="http://data.uis.unesco.org/OECDStat_Metadata/ShowMetadata.ashx?Dataset=EDULIT_DS&amp;Coords=[LOCATION].[VEN],[EDULIT_IND].[CR_1_F],[TIME].[2010]&amp;ShowOnWeb=true"/>
    <hyperlink ref="D580" r:id="rId402" tooltip="Click once to display linked information. Click and hold to select this cell." display="http://data.uis.unesco.org/OECDStat_Metadata/ShowMetadata.ashx?Dataset=EDULIT_DS&amp;Coords=[LOCATION].[VEN],[EDULIT_IND].[CR_1_F],[TIME].[2011]&amp;ShowOnWeb=true"/>
    <hyperlink ref="E580" r:id="rId403" tooltip="Click once to display linked information. Click and hold to select this cell." display="http://data.uis.unesco.org/OECDStat_Metadata/ShowMetadata.ashx?Dataset=EDULIT_DS&amp;Coords=[LOCATION].[VEN],[EDULIT_IND].[CR_1_F],[TIME].[2012]&amp;ShowOnWeb=true"/>
    <hyperlink ref="F580" r:id="rId404" tooltip="Click once to display linked information. Click and hold to select this cell." display="http://data.uis.unesco.org/OECDStat_Metadata/ShowMetadata.ashx?Dataset=EDULIT_DS&amp;Coords=[LOCATION].[VEN],[EDULIT_IND].[CR_1_F],[TIME].[2013]&amp;ShowOnWeb=true"/>
    <hyperlink ref="D581" r:id="rId405" tooltip="Click once to display linked information. Click and hold to select this cell." display="http://data.uis.unesco.org/OECDStat_Metadata/ShowMetadata.ashx?Dataset=EDULIT_DS&amp;Coords=[LOCATION].[VNM],[EDULIT_IND].[CR_1_F],[TIME].[2011]&amp;ShowOnWeb=true"/>
    <hyperlink ref="C583" r:id="rId406" tooltip="Click once to display linked information. Click and hold to select this cell." display="http://data.uis.unesco.org/OECDStat_Metadata/ShowMetadata.ashx?Dataset=EDULIT_DS&amp;Coords=[LOCATION].[ZMB],[EDULIT_IND].[CR_1_F],[TIME].[2010]&amp;ShowOnWeb=true"/>
    <hyperlink ref="F583" r:id="rId407" tooltip="Click once to display linked information. Click and hold to select this cell." display="http://data.uis.unesco.org/OECDStat_Metadata/ShowMetadata.ashx?Dataset=EDULIT_DS&amp;Coords=[LOCATION].[ZMB],[EDULIT_IND].[CR_1_F],[TIME].[2013]&amp;ShowOnWeb=true"/>
    <hyperlink ref="C584" r:id="rId408" tooltip="Click once to display linked information. Click and hold to select this cell." display="http://data.uis.unesco.org/OECDStat_Metadata/ShowMetadata.ashx?Dataset=EDULIT_DS&amp;Coords=[LOCATION].[ZWE],[EDULIT_IND].[CR_1_F],[TIME].[2010]&amp;ShowOnWeb=true"/>
    <hyperlink ref="D585" r:id="rId409" tooltip="Click once to display linked information. Click and hold to select this cell." display="http://data.uis.unesco.org/OECDStat_Metadata/ShowMetadata.ashx?Dataset=EDULIT_DS&amp;Coords=[LOCATION].[AFG],[EDULIT_IND].[CR_1_M],[TIME].[2011]&amp;ShowOnWeb=true"/>
    <hyperlink ref="F587" r:id="rId410" tooltip="Click once to display linked information. Click and hold to select this cell." display="http://data.uis.unesco.org/OECDStat_Metadata/ShowMetadata.ashx?Dataset=EDULIT_DS&amp;Coords=[LOCATION].[DZA],[EDULIT_IND].[CR_1_M],[TIME].[2013]&amp;ShowOnWeb=true"/>
    <hyperlink ref="C591" r:id="rId411" tooltip="Click once to display linked information. Click and hold to select this cell." display="http://data.uis.unesco.org/OECDStat_Metadata/ShowMetadata.ashx?Dataset=EDULIT_DS&amp;Coords=[LOCATION].[ARG],[EDULIT_IND].[CR_1_M],[TIME].[2010]&amp;ShowOnWeb=true"/>
    <hyperlink ref="D592" r:id="rId412" tooltip="Click once to display linked information. Click and hold to select this cell." display="http://data.uis.unesco.org/OECDStat_Metadata/ShowMetadata.ashx?Dataset=EDULIT_DS&amp;Coords=[LOCATION].[ARM],[EDULIT_IND].[CR_1_M],[TIME].[2011]&amp;ShowOnWeb=true"/>
    <hyperlink ref="D598" r:id="rId413" tooltip="Click once to display linked information. Click and hold to select this cell." display="http://data.uis.unesco.org/OECDStat_Metadata/ShowMetadata.ashx?Dataset=EDULIT_DS&amp;Coords=[LOCATION].[BGD],[EDULIT_IND].[CR_1_M],[TIME].[2011]&amp;ShowOnWeb=true"/>
    <hyperlink ref="G598" r:id="rId414" tooltip="Click once to display linked information. Click and hold to select this cell." display="http://data.uis.unesco.org/OECDStat_Metadata/ShowMetadata.ashx?Dataset=EDULIT_DS&amp;Coords=[LOCATION].[BGD],[EDULIT_IND].[CR_1_M],[TIME].[2014]&amp;ShowOnWeb=true"/>
    <hyperlink ref="E599" r:id="rId415" tooltip="Click once to display linked information. Click and hold to select this cell." display="http://data.uis.unesco.org/OECDStat_Metadata/ShowMetadata.ashx?Dataset=EDULIT_DS&amp;Coords=[LOCATION].[BRB],[EDULIT_IND].[CR_1_M],[TIME].[2012]&amp;ShowOnWeb=true"/>
    <hyperlink ref="E600" r:id="rId416" tooltip="Click once to display linked information. Click and hold to select this cell." display="http://data.uis.unesco.org/OECDStat_Metadata/ShowMetadata.ashx?Dataset=EDULIT_DS&amp;Coords=[LOCATION].[BLR],[EDULIT_IND].[CR_1_M],[TIME].[2012]&amp;ShowOnWeb=true"/>
    <hyperlink ref="D603" r:id="rId417" tooltip="Click once to display linked information. Click and hold to select this cell." display="http://data.uis.unesco.org/OECDStat_Metadata/ShowMetadata.ashx?Dataset=EDULIT_DS&amp;Coords=[LOCATION].[BEN],[EDULIT_IND].[CR_1_M],[TIME].[2011]&amp;ShowOnWeb=true"/>
    <hyperlink ref="C604" r:id="rId418" tooltip="Click once to display linked information. Click and hold to select this cell." display="http://data.uis.unesco.org/OECDStat_Metadata/ShowMetadata.ashx?Dataset=EDULIT_DS&amp;Coords=[LOCATION].[BTN],[EDULIT_IND].[CR_1_M],[TIME].[2010]&amp;ShowOnWeb=true"/>
    <hyperlink ref="D605" r:id="rId419" tooltip="Click once to display linked information. Click and hold to select this cell." display="http://data.uis.unesco.org/OECDStat_Metadata/ShowMetadata.ashx?Dataset=EDULIT_DS&amp;Coords=[LOCATION].[BOL],[EDULIT_IND].[CR_1_M],[TIME].[2011]&amp;ShowOnWeb=true"/>
    <hyperlink ref="F605" r:id="rId420" tooltip="Click once to display linked information. Click and hold to select this cell." display="http://data.uis.unesco.org/OECDStat_Metadata/ShowMetadata.ashx?Dataset=EDULIT_DS&amp;Coords=[LOCATION].[BOL],[EDULIT_IND].[CR_1_M],[TIME].[2013]&amp;ShowOnWeb=true"/>
    <hyperlink ref="D608" r:id="rId421" tooltip="Click once to display linked information. Click and hold to select this cell." display="http://data.uis.unesco.org/OECDStat_Metadata/ShowMetadata.ashx?Dataset=EDULIT_DS&amp;Coords=[LOCATION].[BRA],[EDULIT_IND].[CR_1_M],[TIME].[2011]&amp;ShowOnWeb=true"/>
    <hyperlink ref="E608" r:id="rId422" tooltip="Click once to display linked information. Click and hold to select this cell." display="http://data.uis.unesco.org/OECDStat_Metadata/ShowMetadata.ashx?Dataset=EDULIT_DS&amp;Coords=[LOCATION].[BRA],[EDULIT_IND].[CR_1_M],[TIME].[2012]&amp;ShowOnWeb=true"/>
    <hyperlink ref="F608" r:id="rId423" tooltip="Click once to display linked information. Click and hold to select this cell." display="http://data.uis.unesco.org/OECDStat_Metadata/ShowMetadata.ashx?Dataset=EDULIT_DS&amp;Coords=[LOCATION].[BRA],[EDULIT_IND].[CR_1_M],[TIME].[2013]&amp;ShowOnWeb=true"/>
    <hyperlink ref="G608" r:id="rId424" tooltip="Click once to display linked information. Click and hold to select this cell." display="http://data.uis.unesco.org/OECDStat_Metadata/ShowMetadata.ashx?Dataset=EDULIT_DS&amp;Coords=[LOCATION].[BRA],[EDULIT_IND].[CR_1_M],[TIME].[2014]&amp;ShowOnWeb=true"/>
    <hyperlink ref="C611" r:id="rId425" tooltip="Click once to display linked information. Click and hold to select this cell." display="http://data.uis.unesco.org/OECDStat_Metadata/ShowMetadata.ashx?Dataset=EDULIT_DS&amp;Coords=[LOCATION].[BFA],[EDULIT_IND].[CR_1_M],[TIME].[2010]&amp;ShowOnWeb=true"/>
    <hyperlink ref="C612" r:id="rId426" tooltip="Click once to display linked information. Click and hold to select this cell." display="http://data.uis.unesco.org/OECDStat_Metadata/ShowMetadata.ashx?Dataset=EDULIT_DS&amp;Coords=[LOCATION].[BDI],[EDULIT_IND].[CR_1_M],[TIME].[2010]&amp;ShowOnWeb=true"/>
    <hyperlink ref="C613" r:id="rId427" tooltip="Click once to display linked information. Click and hold to select this cell." display="http://data.uis.unesco.org/OECDStat_Metadata/ShowMetadata.ashx?Dataset=EDULIT_DS&amp;Coords=[LOCATION].[KHM],[EDULIT_IND].[CR_1_M],[TIME].[2010]&amp;ShowOnWeb=true"/>
    <hyperlink ref="G613" r:id="rId428" tooltip="Click once to display linked information. Click and hold to select this cell." display="http://data.uis.unesco.org/OECDStat_Metadata/ShowMetadata.ashx?Dataset=EDULIT_DS&amp;Coords=[LOCATION].[KHM],[EDULIT_IND].[CR_1_M],[TIME].[2014]&amp;ShowOnWeb=true"/>
    <hyperlink ref="D614" r:id="rId429" tooltip="Click once to display linked information. Click and hold to select this cell." display="http://data.uis.unesco.org/OECDStat_Metadata/ShowMetadata.ashx?Dataset=EDULIT_DS&amp;Coords=[LOCATION].[CMR],[EDULIT_IND].[CR_1_M],[TIME].[2011]&amp;ShowOnWeb=true"/>
    <hyperlink ref="G618" r:id="rId430" tooltip="Click once to display linked information. Click and hold to select this cell." display="http://data.uis.unesco.org/OECDStat_Metadata/ShowMetadata.ashx?Dataset=EDULIT_DS&amp;Coords=[LOCATION].[TCD],[EDULIT_IND].[CR_1_M],[TIME].[2014]&amp;ShowOnWeb=true"/>
    <hyperlink ref="D619" r:id="rId431" tooltip="Click once to display linked information. Click and hold to select this cell." display="http://data.uis.unesco.org/OECDStat_Metadata/ShowMetadata.ashx?Dataset=EDULIT_DS&amp;Coords=[LOCATION].[CHL],[EDULIT_IND].[CR_1_M],[TIME].[2011]&amp;ShowOnWeb=true"/>
    <hyperlink ref="F619" r:id="rId432" tooltip="Click once to display linked information. Click and hold to select this cell." display="http://data.uis.unesco.org/OECDStat_Metadata/ShowMetadata.ashx?Dataset=EDULIT_DS&amp;Coords=[LOCATION].[CHL],[EDULIT_IND].[CR_1_M],[TIME].[2013]&amp;ShowOnWeb=true"/>
    <hyperlink ref="C621" r:id="rId433" tooltip="Click once to display linked information. Click and hold to select this cell." display="http://data.uis.unesco.org/OECDStat_Metadata/ShowMetadata.ashx?Dataset=EDULIT_DS&amp;Coords=[LOCATION].[COL],[EDULIT_IND].[CR_1_M],[TIME].[2010]&amp;ShowOnWeb=true"/>
    <hyperlink ref="D621" r:id="rId434" tooltip="Click once to display linked information. Click and hold to select this cell." display="http://data.uis.unesco.org/OECDStat_Metadata/ShowMetadata.ashx?Dataset=EDULIT_DS&amp;Coords=[LOCATION].[COL],[EDULIT_IND].[CR_1_M],[TIME].[2011]&amp;ShowOnWeb=true"/>
    <hyperlink ref="E621" r:id="rId435" tooltip="Click once to display linked information. Click and hold to select this cell." display="http://data.uis.unesco.org/OECDStat_Metadata/ShowMetadata.ashx?Dataset=EDULIT_DS&amp;Coords=[LOCATION].[COL],[EDULIT_IND].[CR_1_M],[TIME].[2012]&amp;ShowOnWeb=true"/>
    <hyperlink ref="F621" r:id="rId436" tooltip="Click once to display linked information. Click and hold to select this cell." display="http://data.uis.unesco.org/OECDStat_Metadata/ShowMetadata.ashx?Dataset=EDULIT_DS&amp;Coords=[LOCATION].[COL],[EDULIT_IND].[CR_1_M],[TIME].[2013]&amp;ShowOnWeb=true"/>
    <hyperlink ref="G621" r:id="rId437" tooltip="Click once to display linked information. Click and hold to select this cell." display="http://data.uis.unesco.org/OECDStat_Metadata/ShowMetadata.ashx?Dataset=EDULIT_DS&amp;Coords=[LOCATION].[COL],[EDULIT_IND].[CR_1_M],[TIME].[2014]&amp;ShowOnWeb=true"/>
    <hyperlink ref="E623" r:id="rId438" tooltip="Click once to display linked information. Click and hold to select this cell." display="http://data.uis.unesco.org/OECDStat_Metadata/ShowMetadata.ashx?Dataset=EDULIT_DS&amp;Coords=[LOCATION].[COG],[EDULIT_IND].[CR_1_M],[TIME].[2012]&amp;ShowOnWeb=true"/>
    <hyperlink ref="C624" r:id="rId439" tooltip="Click once to display linked information. Click and hold to select this cell." display="http://data.uis.unesco.org/OECDStat_Metadata/ShowMetadata.ashx?Dataset=EDULIT_DS&amp;Coords=[LOCATION].[CRI],[EDULIT_IND].[CR_1_M],[TIME].[2010]&amp;ShowOnWeb=true"/>
    <hyperlink ref="D624" r:id="rId440" tooltip="Click once to display linked information. Click and hold to select this cell." display="http://data.uis.unesco.org/OECDStat_Metadata/ShowMetadata.ashx?Dataset=EDULIT_DS&amp;Coords=[LOCATION].[CRI],[EDULIT_IND].[CR_1_M],[TIME].[2011]&amp;ShowOnWeb=true"/>
    <hyperlink ref="E624" r:id="rId441" tooltip="Click once to display linked information. Click and hold to select this cell." display="http://data.uis.unesco.org/OECDStat_Metadata/ShowMetadata.ashx?Dataset=EDULIT_DS&amp;Coords=[LOCATION].[CRI],[EDULIT_IND].[CR_1_M],[TIME].[2012]&amp;ShowOnWeb=true"/>
    <hyperlink ref="F624" r:id="rId442" tooltip="Click once to display linked information. Click and hold to select this cell." display="http://data.uis.unesco.org/OECDStat_Metadata/ShowMetadata.ashx?Dataset=EDULIT_DS&amp;Coords=[LOCATION].[CRI],[EDULIT_IND].[CR_1_M],[TIME].[2013]&amp;ShowOnWeb=true"/>
    <hyperlink ref="G624" r:id="rId443" tooltip="Click once to display linked information. Click and hold to select this cell." display="http://data.uis.unesco.org/OECDStat_Metadata/ShowMetadata.ashx?Dataset=EDULIT_DS&amp;Coords=[LOCATION].[CRI],[EDULIT_IND].[CR_1_M],[TIME].[2014]&amp;ShowOnWeb=true"/>
    <hyperlink ref="E625" r:id="rId444" tooltip="Click once to display linked information. Click and hold to select this cell." display="http://data.uis.unesco.org/OECDStat_Metadata/ShowMetadata.ashx?Dataset=EDULIT_DS&amp;Coords=[LOCATION].[CIV],[EDULIT_IND].[CR_1_M],[TIME].[2012]&amp;ShowOnWeb=true"/>
    <hyperlink ref="G627" r:id="rId445" tooltip="Click once to display linked information. Click and hold to select this cell." display="http://data.uis.unesco.org/OECDStat_Metadata/ShowMetadata.ashx?Dataset=EDULIT_DS&amp;Coords=[LOCATION].[CUB],[EDULIT_IND].[CR_1_M],[TIME].[2014]&amp;ShowOnWeb=true"/>
    <hyperlink ref="C631" r:id="rId446" tooltip="Click once to display linked information. Click and hold to select this cell." display="http://data.uis.unesco.org/OECDStat_Metadata/ShowMetadata.ashx?Dataset=EDULIT_DS&amp;Coords=[LOCATION].[COD],[EDULIT_IND].[CR_1_M],[TIME].[2010]&amp;ShowOnWeb=true"/>
    <hyperlink ref="F631" r:id="rId447" tooltip="Click once to display linked information. Click and hold to select this cell." display="http://data.uis.unesco.org/OECDStat_Metadata/ShowMetadata.ashx?Dataset=EDULIT_DS&amp;Coords=[LOCATION].[COD],[EDULIT_IND].[CR_1_M],[TIME].[2013]&amp;ShowOnWeb=true"/>
    <hyperlink ref="C635" r:id="rId448" tooltip="Click once to display linked information. Click and hold to select this cell." display="http://data.uis.unesco.org/OECDStat_Metadata/ShowMetadata.ashx?Dataset=EDULIT_DS&amp;Coords=[LOCATION].[DOM],[EDULIT_IND].[CR_1_M],[TIME].[2010]&amp;ShowOnWeb=true"/>
    <hyperlink ref="D635" r:id="rId449" tooltip="Click once to display linked information. Click and hold to select this cell." display="http://data.uis.unesco.org/OECDStat_Metadata/ShowMetadata.ashx?Dataset=EDULIT_DS&amp;Coords=[LOCATION].[DOM],[EDULIT_IND].[CR_1_M],[TIME].[2011]&amp;ShowOnWeb=true"/>
    <hyperlink ref="E635" r:id="rId450" tooltip="Click once to display linked information. Click and hold to select this cell." display="http://data.uis.unesco.org/OECDStat_Metadata/ShowMetadata.ashx?Dataset=EDULIT_DS&amp;Coords=[LOCATION].[DOM],[EDULIT_IND].[CR_1_M],[TIME].[2012]&amp;ShowOnWeb=true"/>
    <hyperlink ref="F635" r:id="rId451" tooltip="Click once to display linked information. Click and hold to select this cell." display="http://data.uis.unesco.org/OECDStat_Metadata/ShowMetadata.ashx?Dataset=EDULIT_DS&amp;Coords=[LOCATION].[DOM],[EDULIT_IND].[CR_1_M],[TIME].[2013]&amp;ShowOnWeb=true"/>
    <hyperlink ref="G635" r:id="rId452" tooltip="Click once to display linked information. Click and hold to select this cell." display="http://data.uis.unesco.org/OECDStat_Metadata/ShowMetadata.ashx?Dataset=EDULIT_DS&amp;Coords=[LOCATION].[DOM],[EDULIT_IND].[CR_1_M],[TIME].[2014]&amp;ShowOnWeb=true"/>
    <hyperlink ref="C636" r:id="rId453" tooltip="Click once to display linked information. Click and hold to select this cell." display="http://data.uis.unesco.org/OECDStat_Metadata/ShowMetadata.ashx?Dataset=EDULIT_DS&amp;Coords=[LOCATION].[ECU],[EDULIT_IND].[CR_1_M],[TIME].[2010]&amp;ShowOnWeb=true"/>
    <hyperlink ref="D636" r:id="rId454" tooltip="Click once to display linked information. Click and hold to select this cell." display="http://data.uis.unesco.org/OECDStat_Metadata/ShowMetadata.ashx?Dataset=EDULIT_DS&amp;Coords=[LOCATION].[ECU],[EDULIT_IND].[CR_1_M],[TIME].[2011]&amp;ShowOnWeb=true"/>
    <hyperlink ref="F636" r:id="rId455" tooltip="Click once to display linked information. Click and hold to select this cell." display="http://data.uis.unesco.org/OECDStat_Metadata/ShowMetadata.ashx?Dataset=EDULIT_DS&amp;Coords=[LOCATION].[ECU],[EDULIT_IND].[CR_1_M],[TIME].[2013]&amp;ShowOnWeb=true"/>
    <hyperlink ref="G636" r:id="rId456" tooltip="Click once to display linked information. Click and hold to select this cell." display="http://data.uis.unesco.org/OECDStat_Metadata/ShowMetadata.ashx?Dataset=EDULIT_DS&amp;Coords=[LOCATION].[ECU],[EDULIT_IND].[CR_1_M],[TIME].[2014]&amp;ShowOnWeb=true"/>
    <hyperlink ref="G637" r:id="rId457" tooltip="Click once to display linked information. Click and hold to select this cell." display="http://data.uis.unesco.org/OECDStat_Metadata/ShowMetadata.ashx?Dataset=EDULIT_DS&amp;Coords=[LOCATION].[EGY],[EDULIT_IND].[CR_1_M],[TIME].[2014]&amp;ShowOnWeb=true"/>
    <hyperlink ref="C638" r:id="rId458" tooltip="Click once to display linked information. Click and hold to select this cell." display="http://data.uis.unesco.org/OECDStat_Metadata/ShowMetadata.ashx?Dataset=EDULIT_DS&amp;Coords=[LOCATION].[SLV],[EDULIT_IND].[CR_1_M],[TIME].[2010]&amp;ShowOnWeb=true"/>
    <hyperlink ref="E638" r:id="rId459" tooltip="Click once to display linked information. Click and hold to select this cell." display="http://data.uis.unesco.org/OECDStat_Metadata/ShowMetadata.ashx?Dataset=EDULIT_DS&amp;Coords=[LOCATION].[SLV],[EDULIT_IND].[CR_1_M],[TIME].[2012]&amp;ShowOnWeb=true"/>
    <hyperlink ref="F638" r:id="rId460" tooltip="Click once to display linked information. Click and hold to select this cell." display="http://data.uis.unesco.org/OECDStat_Metadata/ShowMetadata.ashx?Dataset=EDULIT_DS&amp;Coords=[LOCATION].[SLV],[EDULIT_IND].[CR_1_M],[TIME].[2013]&amp;ShowOnWeb=true"/>
    <hyperlink ref="G638" r:id="rId461" tooltip="Click once to display linked information. Click and hold to select this cell." display="http://data.uis.unesco.org/OECDStat_Metadata/ShowMetadata.ashx?Dataset=EDULIT_DS&amp;Coords=[LOCATION].[SLV],[EDULIT_IND].[CR_1_M],[TIME].[2014]&amp;ShowOnWeb=true"/>
    <hyperlink ref="D642" r:id="rId462" tooltip="Click once to display linked information. Click and hold to select this cell." display="http://data.uis.unesco.org/OECDStat_Metadata/ShowMetadata.ashx?Dataset=EDULIT_DS&amp;Coords=[LOCATION].[ETH],[EDULIT_IND].[CR_1_M],[TIME].[2011]&amp;ShowOnWeb=true"/>
    <hyperlink ref="E646" r:id="rId463" tooltip="Click once to display linked information. Click and hold to select this cell." display="http://data.uis.unesco.org/OECDStat_Metadata/ShowMetadata.ashx?Dataset=EDULIT_DS&amp;Coords=[LOCATION].[GAB],[EDULIT_IND].[CR_1_M],[TIME].[2012]&amp;ShowOnWeb=true"/>
    <hyperlink ref="F647" r:id="rId464" tooltip="Click once to display linked information. Click and hold to select this cell." display="http://data.uis.unesco.org/OECDStat_Metadata/ShowMetadata.ashx?Dataset=EDULIT_DS&amp;Coords=[LOCATION].[GMB],[EDULIT_IND].[CR_1_M],[TIME].[2013]&amp;ShowOnWeb=true"/>
    <hyperlink ref="C650" r:id="rId465" tooltip="Click once to display linked information. Click and hold to select this cell." display="http://data.uis.unesco.org/OECDStat_Metadata/ShowMetadata.ashx?Dataset=EDULIT_DS&amp;Coords=[LOCATION].[GHA],[EDULIT_IND].[CR_1_M],[TIME].[2010]&amp;ShowOnWeb=true"/>
    <hyperlink ref="H650" r:id="rId466" tooltip="Click once to display linked information. Click and hold to select this cell." display="http://data.uis.unesco.org/OECDStat_Metadata/ShowMetadata.ashx?Dataset=EDULIT_DS&amp;Coords=[LOCATION].[GHA],[EDULIT_IND].[CR_1_M],[TIME].[2015]&amp;ShowOnWeb=true"/>
    <hyperlink ref="G653" r:id="rId467" tooltip="Click once to display linked information. Click and hold to select this cell." display="http://data.uis.unesco.org/OECDStat_Metadata/ShowMetadata.ashx?Dataset=EDULIT_DS&amp;Coords=[LOCATION].[GTM],[EDULIT_IND].[CR_1_M],[TIME].[2014]&amp;ShowOnWeb=true"/>
    <hyperlink ref="E654" r:id="rId468" tooltip="Click once to display linked information. Click and hold to select this cell." display="http://data.uis.unesco.org/OECDStat_Metadata/ShowMetadata.ashx?Dataset=EDULIT_DS&amp;Coords=[LOCATION].[GIN],[EDULIT_IND].[CR_1_M],[TIME].[2012]&amp;ShowOnWeb=true"/>
    <hyperlink ref="E657" r:id="rId469" tooltip="Click once to display linked information. Click and hold to select this cell." display="http://data.uis.unesco.org/OECDStat_Metadata/ShowMetadata.ashx?Dataset=EDULIT_DS&amp;Coords=[LOCATION].[HTI],[EDULIT_IND].[CR_1_M],[TIME].[2012]&amp;ShowOnWeb=true"/>
    <hyperlink ref="C658" r:id="rId470" tooltip="Click once to display linked information. Click and hold to select this cell." display="http://data.uis.unesco.org/OECDStat_Metadata/ShowMetadata.ashx?Dataset=EDULIT_DS&amp;Coords=[LOCATION].[HND],[EDULIT_IND].[CR_1_M],[TIME].[2010]&amp;ShowOnWeb=true"/>
    <hyperlink ref="D658" r:id="rId471" tooltip="Click once to display linked information. Click and hold to select this cell." display="http://data.uis.unesco.org/OECDStat_Metadata/ShowMetadata.ashx?Dataset=EDULIT_DS&amp;Coords=[LOCATION].[HND],[EDULIT_IND].[CR_1_M],[TIME].[2011]&amp;ShowOnWeb=true"/>
    <hyperlink ref="F658" r:id="rId472" tooltip="Click once to display linked information. Click and hold to select this cell." display="http://data.uis.unesco.org/OECDStat_Metadata/ShowMetadata.ashx?Dataset=EDULIT_DS&amp;Coords=[LOCATION].[HND],[EDULIT_IND].[CR_1_M],[TIME].[2013]&amp;ShowOnWeb=true"/>
    <hyperlink ref="D664" r:id="rId473" tooltip="Click once to display linked information. Click and hold to select this cell." display="http://data.uis.unesco.org/OECDStat_Metadata/ShowMetadata.ashx?Dataset=EDULIT_DS&amp;Coords=[LOCATION].[IRQ],[EDULIT_IND].[CR_1_M],[TIME].[2011]&amp;ShowOnWeb=true"/>
    <hyperlink ref="G672" r:id="rId474" tooltip="Click once to display linked information. Click and hold to select this cell." display="http://data.uis.unesco.org/OECDStat_Metadata/ShowMetadata.ashx?Dataset=EDULIT_DS&amp;Coords=[LOCATION].[KEN],[EDULIT_IND].[CR_1_M],[TIME].[2014]&amp;ShowOnWeb=true"/>
    <hyperlink ref="E675" r:id="rId475" tooltip="Click once to display linked information. Click and hold to select this cell." display="http://data.uis.unesco.org/OECDStat_Metadata/ShowMetadata.ashx?Dataset=EDULIT_DS&amp;Coords=[LOCATION].[KGZ],[EDULIT_IND].[CR_1_M],[TIME].[2012]&amp;ShowOnWeb=true"/>
    <hyperlink ref="E676" r:id="rId476" tooltip="Click once to display linked information. Click and hold to select this cell." display="http://data.uis.unesco.org/OECDStat_Metadata/ShowMetadata.ashx?Dataset=EDULIT_DS&amp;Coords=[LOCATION].[LAO],[EDULIT_IND].[CR_1_M],[TIME].[2012]&amp;ShowOnWeb=true"/>
    <hyperlink ref="G679" r:id="rId477" tooltip="Click once to display linked information. Click and hold to select this cell." display="http://data.uis.unesco.org/OECDStat_Metadata/ShowMetadata.ashx?Dataset=EDULIT_DS&amp;Coords=[LOCATION].[LSO],[EDULIT_IND].[CR_1_M],[TIME].[2014]&amp;ShowOnWeb=true"/>
    <hyperlink ref="F680" r:id="rId478" tooltip="Click once to display linked information. Click and hold to select this cell." display="http://data.uis.unesco.org/OECDStat_Metadata/ShowMetadata.ashx?Dataset=EDULIT_DS&amp;Coords=[LOCATION].[LBR],[EDULIT_IND].[CR_1_M],[TIME].[2013]&amp;ShowOnWeb=true"/>
    <hyperlink ref="C686" r:id="rId479" tooltip="Click once to display linked information. Click and hold to select this cell." display="http://data.uis.unesco.org/OECDStat_Metadata/ShowMetadata.ashx?Dataset=EDULIT_DS&amp;Coords=[LOCATION].[MWI],[EDULIT_IND].[CR_1_M],[TIME].[2010]&amp;ShowOnWeb=true"/>
    <hyperlink ref="F689" r:id="rId480" tooltip="Click once to display linked information. Click and hold to select this cell." display="http://data.uis.unesco.org/OECDStat_Metadata/ShowMetadata.ashx?Dataset=EDULIT_DS&amp;Coords=[LOCATION].[MLI],[EDULIT_IND].[CR_1_M],[TIME].[2013]&amp;ShowOnWeb=true"/>
    <hyperlink ref="C694" r:id="rId481" tooltip="Click once to display linked information. Click and hold to select this cell." display="http://data.uis.unesco.org/OECDStat_Metadata/ShowMetadata.ashx?Dataset=EDULIT_DS&amp;Coords=[LOCATION].[MEX],[EDULIT_IND].[CR_1_M],[TIME].[2010]&amp;ShowOnWeb=true"/>
    <hyperlink ref="E694" r:id="rId482" tooltip="Click once to display linked information. Click and hold to select this cell." display="http://data.uis.unesco.org/OECDStat_Metadata/ShowMetadata.ashx?Dataset=EDULIT_DS&amp;Coords=[LOCATION].[MEX],[EDULIT_IND].[CR_1_M],[TIME].[2012]&amp;ShowOnWeb=true"/>
    <hyperlink ref="G694" r:id="rId483" tooltip="Click once to display linked information. Click and hold to select this cell." display="http://data.uis.unesco.org/OECDStat_Metadata/ShowMetadata.ashx?Dataset=EDULIT_DS&amp;Coords=[LOCATION].[MEX],[EDULIT_IND].[CR_1_M],[TIME].[2014]&amp;ShowOnWeb=true"/>
    <hyperlink ref="F698" r:id="rId484" tooltip="Click once to display linked information. Click and hold to select this cell." display="http://data.uis.unesco.org/OECDStat_Metadata/ShowMetadata.ashx?Dataset=EDULIT_DS&amp;Coords=[LOCATION].[MNE],[EDULIT_IND].[CR_1_M],[TIME].[2013]&amp;ShowOnWeb=true"/>
    <hyperlink ref="D700" r:id="rId485" tooltip="Click once to display linked information. Click and hold to select this cell." display="http://data.uis.unesco.org/OECDStat_Metadata/ShowMetadata.ashx?Dataset=EDULIT_DS&amp;Coords=[LOCATION].[MOZ],[EDULIT_IND].[CR_1_M],[TIME].[2011]&amp;ShowOnWeb=true"/>
    <hyperlink ref="F702" r:id="rId486" tooltip="Click once to display linked information. Click and hold to select this cell." display="http://data.uis.unesco.org/OECDStat_Metadata/ShowMetadata.ashx?Dataset=EDULIT_DS&amp;Coords=[LOCATION].[NAM],[EDULIT_IND].[CR_1_M],[TIME].[2013]&amp;ShowOnWeb=true"/>
    <hyperlink ref="D704" r:id="rId487" tooltip="Click once to display linked information. Click and hold to select this cell." display="http://data.uis.unesco.org/OECDStat_Metadata/ShowMetadata.ashx?Dataset=EDULIT_DS&amp;Coords=[LOCATION].[NPL],[EDULIT_IND].[CR_1_M],[TIME].[2011]&amp;ShowOnWeb=true"/>
    <hyperlink ref="E708" r:id="rId488" tooltip="Click once to display linked information. Click and hold to select this cell." display="http://data.uis.unesco.org/OECDStat_Metadata/ShowMetadata.ashx?Dataset=EDULIT_DS&amp;Coords=[LOCATION].[NER],[EDULIT_IND].[CR_1_M],[TIME].[2012]&amp;ShowOnWeb=true"/>
    <hyperlink ref="C709" r:id="rId489" tooltip="Click once to display linked information. Click and hold to select this cell." display="http://data.uis.unesco.org/OECDStat_Metadata/ShowMetadata.ashx?Dataset=EDULIT_DS&amp;Coords=[LOCATION].[NGA],[EDULIT_IND].[CR_1_M],[TIME].[2010]&amp;ShowOnWeb=true"/>
    <hyperlink ref="D709" r:id="rId490" tooltip="Click once to display linked information. Click and hold to select this cell." display="http://data.uis.unesco.org/OECDStat_Metadata/ShowMetadata.ashx?Dataset=EDULIT_DS&amp;Coords=[LOCATION].[NGA],[EDULIT_IND].[CR_1_M],[TIME].[2011]&amp;ShowOnWeb=true"/>
    <hyperlink ref="F709" r:id="rId491" tooltip="Click once to display linked information. Click and hold to select this cell." display="http://data.uis.unesco.org/OECDStat_Metadata/ShowMetadata.ashx?Dataset=EDULIT_DS&amp;Coords=[LOCATION].[NGA],[EDULIT_IND].[CR_1_M],[TIME].[2013]&amp;ShowOnWeb=true"/>
    <hyperlink ref="E712" r:id="rId492" tooltip="Click once to display linked information. Click and hold to select this cell." display="http://data.uis.unesco.org/OECDStat_Metadata/ShowMetadata.ashx?Dataset=EDULIT_DS&amp;Coords=[LOCATION].[PAK],[EDULIT_IND].[CR_1_M],[TIME].[2012]&amp;ShowOnWeb=true"/>
    <hyperlink ref="G714" r:id="rId493" tooltip="Click once to display linked information. Click and hold to select this cell." display="http://data.uis.unesco.org/OECDStat_Metadata/ShowMetadata.ashx?Dataset=EDULIT_DS&amp;Coords=[LOCATION].[PSE],[EDULIT_IND].[CR_1_M],[TIME].[2014]&amp;ShowOnWeb=true"/>
    <hyperlink ref="C715" r:id="rId494" tooltip="Click once to display linked information. Click and hold to select this cell." display="http://data.uis.unesco.org/OECDStat_Metadata/ShowMetadata.ashx?Dataset=EDULIT_DS&amp;Coords=[LOCATION].[PAN],[EDULIT_IND].[CR_1_M],[TIME].[2010]&amp;ShowOnWeb=true"/>
    <hyperlink ref="D715" r:id="rId495" tooltip="Click once to display linked information. Click and hold to select this cell." display="http://data.uis.unesco.org/OECDStat_Metadata/ShowMetadata.ashx?Dataset=EDULIT_DS&amp;Coords=[LOCATION].[PAN],[EDULIT_IND].[CR_1_M],[TIME].[2011]&amp;ShowOnWeb=true"/>
    <hyperlink ref="F715" r:id="rId496" tooltip="Click once to display linked information. Click and hold to select this cell." display="http://data.uis.unesco.org/OECDStat_Metadata/ShowMetadata.ashx?Dataset=EDULIT_DS&amp;Coords=[LOCATION].[PAN],[EDULIT_IND].[CR_1_M],[TIME].[2013]&amp;ShowOnWeb=true"/>
    <hyperlink ref="G715" r:id="rId497" tooltip="Click once to display linked information. Click and hold to select this cell." display="http://data.uis.unesco.org/OECDStat_Metadata/ShowMetadata.ashx?Dataset=EDULIT_DS&amp;Coords=[LOCATION].[PAN],[EDULIT_IND].[CR_1_M],[TIME].[2014]&amp;ShowOnWeb=true"/>
    <hyperlink ref="C717" r:id="rId498" tooltip="Click once to display linked information. Click and hold to select this cell." display="http://data.uis.unesco.org/OECDStat_Metadata/ShowMetadata.ashx?Dataset=EDULIT_DS&amp;Coords=[LOCATION].[PRY],[EDULIT_IND].[CR_1_M],[TIME].[2010]&amp;ShowOnWeb=true"/>
    <hyperlink ref="D717" r:id="rId499" tooltip="Click once to display linked information. Click and hold to select this cell." display="http://data.uis.unesco.org/OECDStat_Metadata/ShowMetadata.ashx?Dataset=EDULIT_DS&amp;Coords=[LOCATION].[PRY],[EDULIT_IND].[CR_1_M],[TIME].[2011]&amp;ShowOnWeb=true"/>
    <hyperlink ref="E717" r:id="rId500" tooltip="Click once to display linked information. Click and hold to select this cell." display="http://data.uis.unesco.org/OECDStat_Metadata/ShowMetadata.ashx?Dataset=EDULIT_DS&amp;Coords=[LOCATION].[PRY],[EDULIT_IND].[CR_1_M],[TIME].[2012]&amp;ShowOnWeb=true"/>
    <hyperlink ref="F717" r:id="rId501" tooltip="Click once to display linked information. Click and hold to select this cell." display="http://data.uis.unesco.org/OECDStat_Metadata/ShowMetadata.ashx?Dataset=EDULIT_DS&amp;Coords=[LOCATION].[PRY],[EDULIT_IND].[CR_1_M],[TIME].[2013]&amp;ShowOnWeb=true"/>
    <hyperlink ref="G717" r:id="rId502" tooltip="Click once to display linked information. Click and hold to select this cell." display="http://data.uis.unesco.org/OECDStat_Metadata/ShowMetadata.ashx?Dataset=EDULIT_DS&amp;Coords=[LOCATION].[PRY],[EDULIT_IND].[CR_1_M],[TIME].[2014]&amp;ShowOnWeb=true"/>
    <hyperlink ref="C718" r:id="rId503" tooltip="Click once to display linked information. Click and hold to select this cell." display="http://data.uis.unesco.org/OECDStat_Metadata/ShowMetadata.ashx?Dataset=EDULIT_DS&amp;Coords=[LOCATION].[PER],[EDULIT_IND].[CR_1_M],[TIME].[2010]&amp;ShowOnWeb=true"/>
    <hyperlink ref="D718" r:id="rId504" tooltip="Click once to display linked information. Click and hold to select this cell." display="http://data.uis.unesco.org/OECDStat_Metadata/ShowMetadata.ashx?Dataset=EDULIT_DS&amp;Coords=[LOCATION].[PER],[EDULIT_IND].[CR_1_M],[TIME].[2011]&amp;ShowOnWeb=true"/>
    <hyperlink ref="E718" r:id="rId505" tooltip="Click once to display linked information. Click and hold to select this cell." display="http://data.uis.unesco.org/OECDStat_Metadata/ShowMetadata.ashx?Dataset=EDULIT_DS&amp;Coords=[LOCATION].[PER],[EDULIT_IND].[CR_1_M],[TIME].[2012]&amp;ShowOnWeb=true"/>
    <hyperlink ref="F718" r:id="rId506" tooltip="Click once to display linked information. Click and hold to select this cell." display="http://data.uis.unesco.org/OECDStat_Metadata/ShowMetadata.ashx?Dataset=EDULIT_DS&amp;Coords=[LOCATION].[PER],[EDULIT_IND].[CR_1_M],[TIME].[2013]&amp;ShowOnWeb=true"/>
    <hyperlink ref="G718" r:id="rId507" tooltip="Click once to display linked information. Click and hold to select this cell." display="http://data.uis.unesco.org/OECDStat_Metadata/ShowMetadata.ashx?Dataset=EDULIT_DS&amp;Coords=[LOCATION].[PER],[EDULIT_IND].[CR_1_M],[TIME].[2014]&amp;ShowOnWeb=true"/>
    <hyperlink ref="C727" r:id="rId508" tooltip="Click once to display linked information. Click and hold to select this cell." display="http://data.uis.unesco.org/OECDStat_Metadata/ShowMetadata.ashx?Dataset=EDULIT_DS&amp;Coords=[LOCATION].[RWA],[EDULIT_IND].[CR_1_M],[TIME].[2010]&amp;ShowOnWeb=true"/>
    <hyperlink ref="H727" r:id="rId509" tooltip="Click once to display linked information. Click and hold to select this cell." display="http://data.uis.unesco.org/OECDStat_Metadata/ShowMetadata.ashx?Dataset=EDULIT_DS&amp;Coords=[LOCATION].[RWA],[EDULIT_IND].[CR_1_M],[TIME].[2015]&amp;ShowOnWeb=true"/>
    <hyperlink ref="E729" r:id="rId510" tooltip="Click once to display linked information. Click and hold to select this cell." display="http://data.uis.unesco.org/OECDStat_Metadata/ShowMetadata.ashx?Dataset=EDULIT_DS&amp;Coords=[LOCATION].[LCA],[EDULIT_IND].[CR_1_M],[TIME].[2012]&amp;ShowOnWeb=true"/>
    <hyperlink ref="D735" r:id="rId511" tooltip="Click once to display linked information. Click and hold to select this cell." display="http://data.uis.unesco.org/OECDStat_Metadata/ShowMetadata.ashx?Dataset=EDULIT_DS&amp;Coords=[LOCATION].[SEN],[EDULIT_IND].[CR_1_M],[TIME].[2011]&amp;ShowOnWeb=true"/>
    <hyperlink ref="D736" r:id="rId512" tooltip="Click once to display linked information. Click and hold to select this cell." display="http://data.uis.unesco.org/OECDStat_Metadata/ShowMetadata.ashx?Dataset=EDULIT_DS&amp;Coords=[LOCATION].[SRB],[EDULIT_IND].[CR_1_M],[TIME].[2011]&amp;ShowOnWeb=true"/>
    <hyperlink ref="F738" r:id="rId513" tooltip="Click once to display linked information. Click and hold to select this cell." display="http://data.uis.unesco.org/OECDStat_Metadata/ShowMetadata.ashx?Dataset=EDULIT_DS&amp;Coords=[LOCATION].[SLE],[EDULIT_IND].[CR_1_M],[TIME].[2013]&amp;ShowOnWeb=true"/>
    <hyperlink ref="D744" r:id="rId514" tooltip="Click once to display linked information. Click and hold to select this cell." display="http://data.uis.unesco.org/OECDStat_Metadata/ShowMetadata.ashx?Dataset=EDULIT_DS&amp;Coords=[LOCATION].[ZAF],[EDULIT_IND].[CR_1_M],[TIME].[2011]&amp;ShowOnWeb=true"/>
    <hyperlink ref="C745" r:id="rId515" tooltip="Click once to display linked information. Click and hold to select this cell." display="http://data.uis.unesco.org/OECDStat_Metadata/ShowMetadata.ashx?Dataset=EDULIT_DS&amp;Coords=[LOCATION].[SSD],[EDULIT_IND].[CR_1_M],[TIME].[2010]&amp;ShowOnWeb=true"/>
    <hyperlink ref="G748" r:id="rId516" tooltip="Click once to display linked information. Click and hold to select this cell." display="http://data.uis.unesco.org/OECDStat_Metadata/ShowMetadata.ashx?Dataset=EDULIT_DS&amp;Coords=[LOCATION].[SDN],[EDULIT_IND].[CR_1_M],[TIME].[2014]&amp;ShowOnWeb=true"/>
    <hyperlink ref="C749" r:id="rId517" tooltip="Click once to display linked information. Click and hold to select this cell." display="http://data.uis.unesco.org/OECDStat_Metadata/ShowMetadata.ashx?Dataset=EDULIT_DS&amp;Coords=[LOCATION].[SUR],[EDULIT_IND].[CR_1_M],[TIME].[2010]&amp;ShowOnWeb=true"/>
    <hyperlink ref="C750" r:id="rId518" tooltip="Click once to display linked information. Click and hold to select this cell." display="http://data.uis.unesco.org/OECDStat_Metadata/ShowMetadata.ashx?Dataset=EDULIT_DS&amp;Coords=[LOCATION].[SWZ],[EDULIT_IND].[CR_1_M],[TIME].[2010]&amp;ShowOnWeb=true"/>
    <hyperlink ref="E754" r:id="rId519" tooltip="Click once to display linked information. Click and hold to select this cell." display="http://data.uis.unesco.org/OECDStat_Metadata/ShowMetadata.ashx?Dataset=EDULIT_DS&amp;Coords=[LOCATION].[TJK],[EDULIT_IND].[CR_1_M],[TIME].[2012]&amp;ShowOnWeb=true"/>
    <hyperlink ref="F755" r:id="rId520" tooltip="Click once to display linked information. Click and hold to select this cell." display="http://data.uis.unesco.org/OECDStat_Metadata/ShowMetadata.ashx?Dataset=EDULIT_DS&amp;Coords=[LOCATION].[THA],[EDULIT_IND].[CR_1_M],[TIME].[2013]&amp;ShowOnWeb=true"/>
    <hyperlink ref="D1890" r:id="rId521" tooltip="Click once to display linked information. Click and hold to select this cell." display="http://data.uis.unesco.org/OECDStat_Metadata/ShowMetadata.ashx?Dataset=EDULIT_DS&amp;Coords=[LOCATION].[MKD],[EDULIT_IND].[CR_1_M],[TIME].[2011]&amp;ShowOnWeb=true"/>
    <hyperlink ref="C758" r:id="rId522" tooltip="Click once to display linked information. Click and hold to select this cell." display="http://data.uis.unesco.org/OECDStat_Metadata/ShowMetadata.ashx?Dataset=EDULIT_DS&amp;Coords=[LOCATION].[TGO],[EDULIT_IND].[CR_1_M],[TIME].[2010]&amp;ShowOnWeb=true"/>
    <hyperlink ref="G758" r:id="rId523" tooltip="Click once to display linked information. Click and hold to select this cell." display="http://data.uis.unesco.org/OECDStat_Metadata/ShowMetadata.ashx?Dataset=EDULIT_DS&amp;Coords=[LOCATION].[TGO],[EDULIT_IND].[CR_1_M],[TIME].[2014]&amp;ShowOnWeb=true"/>
    <hyperlink ref="E761" r:id="rId524" tooltip="Click once to display linked information. Click and hold to select this cell." display="http://data.uis.unesco.org/OECDStat_Metadata/ShowMetadata.ashx?Dataset=EDULIT_DS&amp;Coords=[LOCATION].[TUN],[EDULIT_IND].[CR_1_M],[TIME].[2012]&amp;ShowOnWeb=true"/>
    <hyperlink ref="D765" r:id="rId525" tooltip="Click once to display linked information. Click and hold to select this cell." display="http://data.uis.unesco.org/OECDStat_Metadata/ShowMetadata.ashx?Dataset=EDULIT_DS&amp;Coords=[LOCATION].[UGA],[EDULIT_IND].[CR_1_M],[TIME].[2011]&amp;ShowOnWeb=true"/>
    <hyperlink ref="C769" r:id="rId526" tooltip="Click once to display linked information. Click and hold to select this cell." display="http://data.uis.unesco.org/OECDStat_Metadata/ShowMetadata.ashx?Dataset=EDULIT_DS&amp;Coords=[LOCATION].[TZA],[EDULIT_IND].[CR_1_M],[TIME].[2010]&amp;ShowOnWeb=true"/>
    <hyperlink ref="C770" r:id="rId527" tooltip="Click once to display linked information. Click and hold to select this cell." display="http://data.uis.unesco.org/OECDStat_Metadata/ShowMetadata.ashx?Dataset=EDULIT_DS&amp;Coords=[LOCATION].[USA],[EDULIT_IND].[CR_1_M],[TIME].[2010]&amp;ShowOnWeb=true"/>
    <hyperlink ref="C771" r:id="rId528" tooltip="Click once to display linked information. Click and hold to select this cell." display="http://data.uis.unesco.org/OECDStat_Metadata/ShowMetadata.ashx?Dataset=EDULIT_DS&amp;Coords=[LOCATION].[URY],[EDULIT_IND].[CR_1_M],[TIME].[2010]&amp;ShowOnWeb=true"/>
    <hyperlink ref="D771" r:id="rId529" tooltip="Click once to display linked information. Click and hold to select this cell." display="http://data.uis.unesco.org/OECDStat_Metadata/ShowMetadata.ashx?Dataset=EDULIT_DS&amp;Coords=[LOCATION].[URY],[EDULIT_IND].[CR_1_M],[TIME].[2011]&amp;ShowOnWeb=true"/>
    <hyperlink ref="E771" r:id="rId530" tooltip="Click once to display linked information. Click and hold to select this cell." display="http://data.uis.unesco.org/OECDStat_Metadata/ShowMetadata.ashx?Dataset=EDULIT_DS&amp;Coords=[LOCATION].[URY],[EDULIT_IND].[CR_1_M],[TIME].[2012]&amp;ShowOnWeb=true"/>
    <hyperlink ref="F771" r:id="rId531" tooltip="Click once to display linked information. Click and hold to select this cell." display="http://data.uis.unesco.org/OECDStat_Metadata/ShowMetadata.ashx?Dataset=EDULIT_DS&amp;Coords=[LOCATION].[URY],[EDULIT_IND].[CR_1_M],[TIME].[2013]&amp;ShowOnWeb=true"/>
    <hyperlink ref="G771" r:id="rId532" tooltip="Click once to display linked information. Click and hold to select this cell." display="http://data.uis.unesco.org/OECDStat_Metadata/ShowMetadata.ashx?Dataset=EDULIT_DS&amp;Coords=[LOCATION].[URY],[EDULIT_IND].[CR_1_M],[TIME].[2014]&amp;ShowOnWeb=true"/>
    <hyperlink ref="C774" r:id="rId533" tooltip="Click once to display linked information. Click and hold to select this cell." display="http://data.uis.unesco.org/OECDStat_Metadata/ShowMetadata.ashx?Dataset=EDULIT_DS&amp;Coords=[LOCATION].[VEN],[EDULIT_IND].[CR_1_M],[TIME].[2010]&amp;ShowOnWeb=true"/>
    <hyperlink ref="D774" r:id="rId534" tooltip="Click once to display linked information. Click and hold to select this cell." display="http://data.uis.unesco.org/OECDStat_Metadata/ShowMetadata.ashx?Dataset=EDULIT_DS&amp;Coords=[LOCATION].[VEN],[EDULIT_IND].[CR_1_M],[TIME].[2011]&amp;ShowOnWeb=true"/>
    <hyperlink ref="E774" r:id="rId535" tooltip="Click once to display linked information. Click and hold to select this cell." display="http://data.uis.unesco.org/OECDStat_Metadata/ShowMetadata.ashx?Dataset=EDULIT_DS&amp;Coords=[LOCATION].[VEN],[EDULIT_IND].[CR_1_M],[TIME].[2012]&amp;ShowOnWeb=true"/>
    <hyperlink ref="F774" r:id="rId536" tooltip="Click once to display linked information. Click and hold to select this cell." display="http://data.uis.unesco.org/OECDStat_Metadata/ShowMetadata.ashx?Dataset=EDULIT_DS&amp;Coords=[LOCATION].[VEN],[EDULIT_IND].[CR_1_M],[TIME].[2013]&amp;ShowOnWeb=true"/>
    <hyperlink ref="D775" r:id="rId537" tooltip="Click once to display linked information. Click and hold to select this cell." display="http://data.uis.unesco.org/OECDStat_Metadata/ShowMetadata.ashx?Dataset=EDULIT_DS&amp;Coords=[LOCATION].[VNM],[EDULIT_IND].[CR_1_M],[TIME].[2011]&amp;ShowOnWeb=true"/>
    <hyperlink ref="C777" r:id="rId538" tooltip="Click once to display linked information. Click and hold to select this cell." display="http://data.uis.unesco.org/OECDStat_Metadata/ShowMetadata.ashx?Dataset=EDULIT_DS&amp;Coords=[LOCATION].[ZMB],[EDULIT_IND].[CR_1_M],[TIME].[2010]&amp;ShowOnWeb=true"/>
    <hyperlink ref="F777" r:id="rId539" tooltip="Click once to display linked information. Click and hold to select this cell." display="http://data.uis.unesco.org/OECDStat_Metadata/ShowMetadata.ashx?Dataset=EDULIT_DS&amp;Coords=[LOCATION].[ZMB],[EDULIT_IND].[CR_1_M],[TIME].[2013]&amp;ShowOnWeb=true"/>
    <hyperlink ref="C778" r:id="rId540" tooltip="Click once to display linked information. Click and hold to select this cell." display="http://data.uis.unesco.org/OECDStat_Metadata/ShowMetadata.ashx?Dataset=EDULIT_DS&amp;Coords=[LOCATION].[ZWE],[EDULIT_IND].[CR_1_M],[TIME].[2010]&amp;ShowOnWeb=true"/>
    <hyperlink ref="D3" r:id="rId541" tooltip="Click once to display linked information. Click and hold to select this cell." display="http://data.uis.unesco.org/OECDStat_Metadata/ShowMetadata.ashx?Dataset=EDULIT_DS&amp;Coords=[LOCATION].[AFG],[EDULIT_IND].[CR_2_F],[TIME].[2011]&amp;ShowOnWeb=true"/>
    <hyperlink ref="F5" r:id="rId542" tooltip="Click once to display linked information. Click and hold to select this cell." display="http://data.uis.unesco.org/OECDStat_Metadata/ShowMetadata.ashx?Dataset=EDULIT_DS&amp;Coords=[LOCATION].[DZA],[EDULIT_IND].[CR_2_F],[TIME].[2013]&amp;ShowOnWeb=true"/>
    <hyperlink ref="C9" r:id="rId543" tooltip="Click once to display linked information. Click and hold to select this cell." display="http://data.uis.unesco.org/OECDStat_Metadata/ShowMetadata.ashx?Dataset=EDULIT_DS&amp;Coords=[LOCATION].[ARG],[EDULIT_IND].[CR_2_F],[TIME].[2010]&amp;ShowOnWeb=true"/>
    <hyperlink ref="D10" r:id="rId544" tooltip="Click once to display linked information. Click and hold to select this cell." display="http://data.uis.unesco.org/OECDStat_Metadata/ShowMetadata.ashx?Dataset=EDULIT_DS&amp;Coords=[LOCATION].[ARM],[EDULIT_IND].[CR_2_F],[TIME].[2011]&amp;ShowOnWeb=true"/>
    <hyperlink ref="D16" r:id="rId545" tooltip="Click once to display linked information. Click and hold to select this cell." display="http://data.uis.unesco.org/OECDStat_Metadata/ShowMetadata.ashx?Dataset=EDULIT_DS&amp;Coords=[LOCATION].[BGD],[EDULIT_IND].[CR_2_F],[TIME].[2011]&amp;ShowOnWeb=true"/>
    <hyperlink ref="G16" r:id="rId546" tooltip="Click once to display linked information. Click and hold to select this cell." display="http://data.uis.unesco.org/OECDStat_Metadata/ShowMetadata.ashx?Dataset=EDULIT_DS&amp;Coords=[LOCATION].[BGD],[EDULIT_IND].[CR_2_F],[TIME].[2014]&amp;ShowOnWeb=true"/>
    <hyperlink ref="E17" r:id="rId547" tooltip="Click once to display linked information. Click and hold to select this cell." display="http://data.uis.unesco.org/OECDStat_Metadata/ShowMetadata.ashx?Dataset=EDULIT_DS&amp;Coords=[LOCATION].[BRB],[EDULIT_IND].[CR_2_F],[TIME].[2012]&amp;ShowOnWeb=true"/>
    <hyperlink ref="E18" r:id="rId548" tooltip="Click once to display linked information. Click and hold to select this cell." display="http://data.uis.unesco.org/OECDStat_Metadata/ShowMetadata.ashx?Dataset=EDULIT_DS&amp;Coords=[LOCATION].[BLR],[EDULIT_IND].[CR_2_F],[TIME].[2012]&amp;ShowOnWeb=true"/>
    <hyperlink ref="D21" r:id="rId549" tooltip="Click once to display linked information. Click and hold to select this cell." display="http://data.uis.unesco.org/OECDStat_Metadata/ShowMetadata.ashx?Dataset=EDULIT_DS&amp;Coords=[LOCATION].[BEN],[EDULIT_IND].[CR_2_F],[TIME].[2011]&amp;ShowOnWeb=true"/>
    <hyperlink ref="C22" r:id="rId550" tooltip="Click once to display linked information. Click and hold to select this cell." display="http://data.uis.unesco.org/OECDStat_Metadata/ShowMetadata.ashx?Dataset=EDULIT_DS&amp;Coords=[LOCATION].[BTN],[EDULIT_IND].[CR_2_F],[TIME].[2010]&amp;ShowOnWeb=true"/>
    <hyperlink ref="C29" r:id="rId551" tooltip="Click once to display linked information. Click and hold to select this cell." display="http://data.uis.unesco.org/OECDStat_Metadata/ShowMetadata.ashx?Dataset=EDULIT_DS&amp;Coords=[LOCATION].[BFA],[EDULIT_IND].[CR_2_F],[TIME].[2010]&amp;ShowOnWeb=true"/>
    <hyperlink ref="C30" r:id="rId552" tooltip="Click once to display linked information. Click and hold to select this cell." display="http://data.uis.unesco.org/OECDStat_Metadata/ShowMetadata.ashx?Dataset=EDULIT_DS&amp;Coords=[LOCATION].[BDI],[EDULIT_IND].[CR_2_F],[TIME].[2010]&amp;ShowOnWeb=true"/>
    <hyperlink ref="C31" r:id="rId553" tooltip="Click once to display linked information. Click and hold to select this cell." display="http://data.uis.unesco.org/OECDStat_Metadata/ShowMetadata.ashx?Dataset=EDULIT_DS&amp;Coords=[LOCATION].[KHM],[EDULIT_IND].[CR_2_F],[TIME].[2010]&amp;ShowOnWeb=true"/>
    <hyperlink ref="G31" r:id="rId554" tooltip="Click once to display linked information. Click and hold to select this cell." display="http://data.uis.unesco.org/OECDStat_Metadata/ShowMetadata.ashx?Dataset=EDULIT_DS&amp;Coords=[LOCATION].[KHM],[EDULIT_IND].[CR_2_F],[TIME].[2014]&amp;ShowOnWeb=true"/>
    <hyperlink ref="D32" r:id="rId555" tooltip="Click once to display linked information. Click and hold to select this cell." display="http://data.uis.unesco.org/OECDStat_Metadata/ShowMetadata.ashx?Dataset=EDULIT_DS&amp;Coords=[LOCATION].[CMR],[EDULIT_IND].[CR_2_F],[TIME].[2011]&amp;ShowOnWeb=true"/>
    <hyperlink ref="G36" r:id="rId556" tooltip="Click once to display linked information. Click and hold to select this cell." display="http://data.uis.unesco.org/OECDStat_Metadata/ShowMetadata.ashx?Dataset=EDULIT_DS&amp;Coords=[LOCATION].[TCD],[EDULIT_IND].[CR_2_F],[TIME].[2014]&amp;ShowOnWeb=true"/>
    <hyperlink ref="C39" r:id="rId557" tooltip="Click once to display linked information. Click and hold to select this cell." display="http://data.uis.unesco.org/OECDStat_Metadata/ShowMetadata.ashx?Dataset=EDULIT_DS&amp;Coords=[LOCATION].[COL],[EDULIT_IND].[CR_2_F],[TIME].[2010]&amp;ShowOnWeb=true"/>
    <hyperlink ref="E41" r:id="rId558" tooltip="Click once to display linked information. Click and hold to select this cell." display="http://data.uis.unesco.org/OECDStat_Metadata/ShowMetadata.ashx?Dataset=EDULIT_DS&amp;Coords=[LOCATION].[COG],[EDULIT_IND].[CR_2_F],[TIME].[2012]&amp;ShowOnWeb=true"/>
    <hyperlink ref="D42" r:id="rId559" tooltip="Click once to display linked information. Click and hold to select this cell." display="http://data.uis.unesco.org/OECDStat_Metadata/ShowMetadata.ashx?Dataset=EDULIT_DS&amp;Coords=[LOCATION].[CRI],[EDULIT_IND].[CR_2_F],[TIME].[2011]&amp;ShowOnWeb=true"/>
    <hyperlink ref="E43" r:id="rId560" tooltip="Click once to display linked information. Click and hold to select this cell." display="http://data.uis.unesco.org/OECDStat_Metadata/ShowMetadata.ashx?Dataset=EDULIT_DS&amp;Coords=[LOCATION].[CIV],[EDULIT_IND].[CR_2_F],[TIME].[2012]&amp;ShowOnWeb=true"/>
    <hyperlink ref="G45" r:id="rId561" tooltip="Click once to display linked information. Click and hold to select this cell." display="http://data.uis.unesco.org/OECDStat_Metadata/ShowMetadata.ashx?Dataset=EDULIT_DS&amp;Coords=[LOCATION].[CUB],[EDULIT_IND].[CR_2_F],[TIME].[2014]&amp;ShowOnWeb=true"/>
    <hyperlink ref="C49" r:id="rId562" tooltip="Click once to display linked information. Click and hold to select this cell." display="http://data.uis.unesco.org/OECDStat_Metadata/ShowMetadata.ashx?Dataset=EDULIT_DS&amp;Coords=[LOCATION].[COD],[EDULIT_IND].[CR_2_F],[TIME].[2010]&amp;ShowOnWeb=true"/>
    <hyperlink ref="F49" r:id="rId563" tooltip="Click once to display linked information. Click and hold to select this cell." display="http://data.uis.unesco.org/OECDStat_Metadata/ShowMetadata.ashx?Dataset=EDULIT_DS&amp;Coords=[LOCATION].[COD],[EDULIT_IND].[CR_2_F],[TIME].[2013]&amp;ShowOnWeb=true"/>
    <hyperlink ref="F53" r:id="rId564" tooltip="Click once to display linked information. Click and hold to select this cell." display="http://data.uis.unesco.org/OECDStat_Metadata/ShowMetadata.ashx?Dataset=EDULIT_DS&amp;Coords=[LOCATION].[DOM],[EDULIT_IND].[CR_2_F],[TIME].[2013]&amp;ShowOnWeb=true"/>
    <hyperlink ref="G55" r:id="rId565" tooltip="Click once to display linked information. Click and hold to select this cell." display="http://data.uis.unesco.org/OECDStat_Metadata/ShowMetadata.ashx?Dataset=EDULIT_DS&amp;Coords=[LOCATION].[EGY],[EDULIT_IND].[CR_2_F],[TIME].[2014]&amp;ShowOnWeb=true"/>
    <hyperlink ref="D60" r:id="rId566" tooltip="Click once to display linked information. Click and hold to select this cell." display="http://data.uis.unesco.org/OECDStat_Metadata/ShowMetadata.ashx?Dataset=EDULIT_DS&amp;Coords=[LOCATION].[ETH],[EDULIT_IND].[CR_2_F],[TIME].[2011]&amp;ShowOnWeb=true"/>
    <hyperlink ref="E64" r:id="rId567" tooltip="Click once to display linked information. Click and hold to select this cell." display="http://data.uis.unesco.org/OECDStat_Metadata/ShowMetadata.ashx?Dataset=EDULIT_DS&amp;Coords=[LOCATION].[GAB],[EDULIT_IND].[CR_2_F],[TIME].[2012]&amp;ShowOnWeb=true"/>
    <hyperlink ref="F65" r:id="rId568" tooltip="Click once to display linked information. Click and hold to select this cell." display="http://data.uis.unesco.org/OECDStat_Metadata/ShowMetadata.ashx?Dataset=EDULIT_DS&amp;Coords=[LOCATION].[GMB],[EDULIT_IND].[CR_2_F],[TIME].[2013]&amp;ShowOnWeb=true"/>
    <hyperlink ref="C68" r:id="rId569" tooltip="Click once to display linked information. Click and hold to select this cell." display="http://data.uis.unesco.org/OECDStat_Metadata/ShowMetadata.ashx?Dataset=EDULIT_DS&amp;Coords=[LOCATION].[GHA],[EDULIT_IND].[CR_2_F],[TIME].[2010]&amp;ShowOnWeb=true"/>
    <hyperlink ref="H68" r:id="rId570" tooltip="Click once to display linked information. Click and hold to select this cell." display="http://data.uis.unesco.org/OECDStat_Metadata/ShowMetadata.ashx?Dataset=EDULIT_DS&amp;Coords=[LOCATION].[GHA],[EDULIT_IND].[CR_2_F],[TIME].[2015]&amp;ShowOnWeb=true"/>
    <hyperlink ref="E72" r:id="rId571" tooltip="Click once to display linked information. Click and hold to select this cell." display="http://data.uis.unesco.org/OECDStat_Metadata/ShowMetadata.ashx?Dataset=EDULIT_DS&amp;Coords=[LOCATION].[GIN],[EDULIT_IND].[CR_2_F],[TIME].[2012]&amp;ShowOnWeb=true"/>
    <hyperlink ref="E75" r:id="rId572" tooltip="Click once to display linked information. Click and hold to select this cell." display="http://data.uis.unesco.org/OECDStat_Metadata/ShowMetadata.ashx?Dataset=EDULIT_DS&amp;Coords=[LOCATION].[HTI],[EDULIT_IND].[CR_2_F],[TIME].[2012]&amp;ShowOnWeb=true"/>
    <hyperlink ref="D76" r:id="rId573" tooltip="Click once to display linked information. Click and hold to select this cell." display="http://data.uis.unesco.org/OECDStat_Metadata/ShowMetadata.ashx?Dataset=EDULIT_DS&amp;Coords=[LOCATION].[HND],[EDULIT_IND].[CR_2_F],[TIME].[2011]&amp;ShowOnWeb=true"/>
    <hyperlink ref="D82" r:id="rId574" tooltip="Click once to display linked information. Click and hold to select this cell." display="http://data.uis.unesco.org/OECDStat_Metadata/ShowMetadata.ashx?Dataset=EDULIT_DS&amp;Coords=[LOCATION].[IRQ],[EDULIT_IND].[CR_2_F],[TIME].[2011]&amp;ShowOnWeb=true"/>
    <hyperlink ref="G90" r:id="rId575" tooltip="Click once to display linked information. Click and hold to select this cell." display="http://data.uis.unesco.org/OECDStat_Metadata/ShowMetadata.ashx?Dataset=EDULIT_DS&amp;Coords=[LOCATION].[KEN],[EDULIT_IND].[CR_2_F],[TIME].[2014]&amp;ShowOnWeb=true"/>
    <hyperlink ref="E93" r:id="rId576" tooltip="Click once to display linked information. Click and hold to select this cell." display="http://data.uis.unesco.org/OECDStat_Metadata/ShowMetadata.ashx?Dataset=EDULIT_DS&amp;Coords=[LOCATION].[KGZ],[EDULIT_IND].[CR_2_F],[TIME].[2012]&amp;ShowOnWeb=true"/>
    <hyperlink ref="E94" r:id="rId577" tooltip="Click once to display linked information. Click and hold to select this cell." display="http://data.uis.unesco.org/OECDStat_Metadata/ShowMetadata.ashx?Dataset=EDULIT_DS&amp;Coords=[LOCATION].[LAO],[EDULIT_IND].[CR_2_F],[TIME].[2012]&amp;ShowOnWeb=true"/>
    <hyperlink ref="G97" r:id="rId578" tooltip="Click once to display linked information. Click and hold to select this cell." display="http://data.uis.unesco.org/OECDStat_Metadata/ShowMetadata.ashx?Dataset=EDULIT_DS&amp;Coords=[LOCATION].[LSO],[EDULIT_IND].[CR_2_F],[TIME].[2014]&amp;ShowOnWeb=true"/>
    <hyperlink ref="F98" r:id="rId579" tooltip="Click once to display linked information. Click and hold to select this cell." display="http://data.uis.unesco.org/OECDStat_Metadata/ShowMetadata.ashx?Dataset=EDULIT_DS&amp;Coords=[LOCATION].[LBR],[EDULIT_IND].[CR_2_F],[TIME].[2013]&amp;ShowOnWeb=true"/>
    <hyperlink ref="C104" r:id="rId580" tooltip="Click once to display linked information. Click and hold to select this cell." display="http://data.uis.unesco.org/OECDStat_Metadata/ShowMetadata.ashx?Dataset=EDULIT_DS&amp;Coords=[LOCATION].[MWI],[EDULIT_IND].[CR_2_F],[TIME].[2010]&amp;ShowOnWeb=true"/>
    <hyperlink ref="F107" r:id="rId581" tooltip="Click once to display linked information. Click and hold to select this cell." display="http://data.uis.unesco.org/OECDStat_Metadata/ShowMetadata.ashx?Dataset=EDULIT_DS&amp;Coords=[LOCATION].[MLI],[EDULIT_IND].[CR_2_F],[TIME].[2013]&amp;ShowOnWeb=true"/>
    <hyperlink ref="F116" r:id="rId582" tooltip="Click once to display linked information. Click and hold to select this cell." display="http://data.uis.unesco.org/OECDStat_Metadata/ShowMetadata.ashx?Dataset=EDULIT_DS&amp;Coords=[LOCATION].[MNE],[EDULIT_IND].[CR_2_F],[TIME].[2013]&amp;ShowOnWeb=true"/>
    <hyperlink ref="D118" r:id="rId583" tooltip="Click once to display linked information. Click and hold to select this cell." display="http://data.uis.unesco.org/OECDStat_Metadata/ShowMetadata.ashx?Dataset=EDULIT_DS&amp;Coords=[LOCATION].[MOZ],[EDULIT_IND].[CR_2_F],[TIME].[2011]&amp;ShowOnWeb=true"/>
    <hyperlink ref="F120" r:id="rId584" tooltip="Click once to display linked information. Click and hold to select this cell." display="http://data.uis.unesco.org/OECDStat_Metadata/ShowMetadata.ashx?Dataset=EDULIT_DS&amp;Coords=[LOCATION].[NAM],[EDULIT_IND].[CR_2_F],[TIME].[2013]&amp;ShowOnWeb=true"/>
    <hyperlink ref="D122" r:id="rId585" tooltip="Click once to display linked information. Click and hold to select this cell." display="http://data.uis.unesco.org/OECDStat_Metadata/ShowMetadata.ashx?Dataset=EDULIT_DS&amp;Coords=[LOCATION].[NPL],[EDULIT_IND].[CR_2_F],[TIME].[2011]&amp;ShowOnWeb=true"/>
    <hyperlink ref="E126" r:id="rId586" tooltip="Click once to display linked information. Click and hold to select this cell." display="http://data.uis.unesco.org/OECDStat_Metadata/ShowMetadata.ashx?Dataset=EDULIT_DS&amp;Coords=[LOCATION].[NER],[EDULIT_IND].[CR_2_F],[TIME].[2012]&amp;ShowOnWeb=true"/>
    <hyperlink ref="C127" r:id="rId587" tooltip="Click once to display linked information. Click and hold to select this cell." display="http://data.uis.unesco.org/OECDStat_Metadata/ShowMetadata.ashx?Dataset=EDULIT_DS&amp;Coords=[LOCATION].[NGA],[EDULIT_IND].[CR_2_F],[TIME].[2010]&amp;ShowOnWeb=true"/>
    <hyperlink ref="D127" r:id="rId588" tooltip="Click once to display linked information. Click and hold to select this cell." display="http://data.uis.unesco.org/OECDStat_Metadata/ShowMetadata.ashx?Dataset=EDULIT_DS&amp;Coords=[LOCATION].[NGA],[EDULIT_IND].[CR_2_F],[TIME].[2011]&amp;ShowOnWeb=true"/>
    <hyperlink ref="F127" r:id="rId589" tooltip="Click once to display linked information. Click and hold to select this cell." display="http://data.uis.unesco.org/OECDStat_Metadata/ShowMetadata.ashx?Dataset=EDULIT_DS&amp;Coords=[LOCATION].[NGA],[EDULIT_IND].[CR_2_F],[TIME].[2013]&amp;ShowOnWeb=true"/>
    <hyperlink ref="E130" r:id="rId590" tooltip="Click once to display linked information. Click and hold to select this cell." display="http://data.uis.unesco.org/OECDStat_Metadata/ShowMetadata.ashx?Dataset=EDULIT_DS&amp;Coords=[LOCATION].[PAK],[EDULIT_IND].[CR_2_F],[TIME].[2012]&amp;ShowOnWeb=true"/>
    <hyperlink ref="G132" r:id="rId591" tooltip="Click once to display linked information. Click and hold to select this cell." display="http://data.uis.unesco.org/OECDStat_Metadata/ShowMetadata.ashx?Dataset=EDULIT_DS&amp;Coords=[LOCATION].[PSE],[EDULIT_IND].[CR_2_F],[TIME].[2014]&amp;ShowOnWeb=true"/>
    <hyperlink ref="C145" r:id="rId592" tooltip="Click once to display linked information. Click and hold to select this cell." display="http://data.uis.unesco.org/OECDStat_Metadata/ShowMetadata.ashx?Dataset=EDULIT_DS&amp;Coords=[LOCATION].[RWA],[EDULIT_IND].[CR_2_F],[TIME].[2010]&amp;ShowOnWeb=true"/>
    <hyperlink ref="H145" r:id="rId593" tooltip="Click once to display linked information. Click and hold to select this cell." display="http://data.uis.unesco.org/OECDStat_Metadata/ShowMetadata.ashx?Dataset=EDULIT_DS&amp;Coords=[LOCATION].[RWA],[EDULIT_IND].[CR_2_F],[TIME].[2015]&amp;ShowOnWeb=true"/>
    <hyperlink ref="E147" r:id="rId594" tooltip="Click once to display linked information. Click and hold to select this cell." display="http://data.uis.unesco.org/OECDStat_Metadata/ShowMetadata.ashx?Dataset=EDULIT_DS&amp;Coords=[LOCATION].[LCA],[EDULIT_IND].[CR_2_F],[TIME].[2012]&amp;ShowOnWeb=true"/>
    <hyperlink ref="D153" r:id="rId595" tooltip="Click once to display linked information. Click and hold to select this cell." display="http://data.uis.unesco.org/OECDStat_Metadata/ShowMetadata.ashx?Dataset=EDULIT_DS&amp;Coords=[LOCATION].[SEN],[EDULIT_IND].[CR_2_F],[TIME].[2011]&amp;ShowOnWeb=true"/>
    <hyperlink ref="D154" r:id="rId596" tooltip="Click once to display linked information. Click and hold to select this cell." display="http://data.uis.unesco.org/OECDStat_Metadata/ShowMetadata.ashx?Dataset=EDULIT_DS&amp;Coords=[LOCATION].[SRB],[EDULIT_IND].[CR_2_F],[TIME].[2011]&amp;ShowOnWeb=true"/>
    <hyperlink ref="F156" r:id="rId597" tooltip="Click once to display linked information. Click and hold to select this cell." display="http://data.uis.unesco.org/OECDStat_Metadata/ShowMetadata.ashx?Dataset=EDULIT_DS&amp;Coords=[LOCATION].[SLE],[EDULIT_IND].[CR_2_F],[TIME].[2013]&amp;ShowOnWeb=true"/>
    <hyperlink ref="D162" r:id="rId598" tooltip="Click once to display linked information. Click and hold to select this cell." display="http://data.uis.unesco.org/OECDStat_Metadata/ShowMetadata.ashx?Dataset=EDULIT_DS&amp;Coords=[LOCATION].[ZAF],[EDULIT_IND].[CR_2_F],[TIME].[2011]&amp;ShowOnWeb=true"/>
    <hyperlink ref="C163" r:id="rId599" tooltip="Click once to display linked information. Click and hold to select this cell." display="http://data.uis.unesco.org/OECDStat_Metadata/ShowMetadata.ashx?Dataset=EDULIT_DS&amp;Coords=[LOCATION].[SSD],[EDULIT_IND].[CR_2_F],[TIME].[2010]&amp;ShowOnWeb=true"/>
    <hyperlink ref="G166" r:id="rId600" tooltip="Click once to display linked information. Click and hold to select this cell." display="http://data.uis.unesco.org/OECDStat_Metadata/ShowMetadata.ashx?Dataset=EDULIT_DS&amp;Coords=[LOCATION].[SDN],[EDULIT_IND].[CR_2_F],[TIME].[2014]&amp;ShowOnWeb=true"/>
    <hyperlink ref="C167" r:id="rId601" tooltip="Click once to display linked information. Click and hold to select this cell." display="http://data.uis.unesco.org/OECDStat_Metadata/ShowMetadata.ashx?Dataset=EDULIT_DS&amp;Coords=[LOCATION].[SUR],[EDULIT_IND].[CR_2_F],[TIME].[2010]&amp;ShowOnWeb=true"/>
    <hyperlink ref="C168" r:id="rId602" tooltip="Click once to display linked information. Click and hold to select this cell." display="http://data.uis.unesco.org/OECDStat_Metadata/ShowMetadata.ashx?Dataset=EDULIT_DS&amp;Coords=[LOCATION].[SWZ],[EDULIT_IND].[CR_2_F],[TIME].[2010]&amp;ShowOnWeb=true"/>
    <hyperlink ref="E172" r:id="rId603" tooltip="Click once to display linked information. Click and hold to select this cell." display="http://data.uis.unesco.org/OECDStat_Metadata/ShowMetadata.ashx?Dataset=EDULIT_DS&amp;Coords=[LOCATION].[TJK],[EDULIT_IND].[CR_2_F],[TIME].[2012]&amp;ShowOnWeb=true"/>
    <hyperlink ref="F173" r:id="rId604" tooltip="Click once to display linked information. Click and hold to select this cell." display="http://data.uis.unesco.org/OECDStat_Metadata/ShowMetadata.ashx?Dataset=EDULIT_DS&amp;Coords=[LOCATION].[THA],[EDULIT_IND].[CR_2_F],[TIME].[2013]&amp;ShowOnWeb=true"/>
    <hyperlink ref="D1696" r:id="rId605" tooltip="Click once to display linked information. Click and hold to select this cell." display="http://data.uis.unesco.org/OECDStat_Metadata/ShowMetadata.ashx?Dataset=EDULIT_DS&amp;Coords=[LOCATION].[MKD],[EDULIT_IND].[CR_2_F],[TIME].[2011]&amp;ShowOnWeb=true"/>
    <hyperlink ref="C176" r:id="rId606" tooltip="Click once to display linked information. Click and hold to select this cell." display="http://data.uis.unesco.org/OECDStat_Metadata/ShowMetadata.ashx?Dataset=EDULIT_DS&amp;Coords=[LOCATION].[TGO],[EDULIT_IND].[CR_2_F],[TIME].[2010]&amp;ShowOnWeb=true"/>
    <hyperlink ref="G176" r:id="rId607" tooltip="Click once to display linked information. Click and hold to select this cell." display="http://data.uis.unesco.org/OECDStat_Metadata/ShowMetadata.ashx?Dataset=EDULIT_DS&amp;Coords=[LOCATION].[TGO],[EDULIT_IND].[CR_2_F],[TIME].[2014]&amp;ShowOnWeb=true"/>
    <hyperlink ref="E179" r:id="rId608" tooltip="Click once to display linked information. Click and hold to select this cell." display="http://data.uis.unesco.org/OECDStat_Metadata/ShowMetadata.ashx?Dataset=EDULIT_DS&amp;Coords=[LOCATION].[TUN],[EDULIT_IND].[CR_2_F],[TIME].[2012]&amp;ShowOnWeb=true"/>
    <hyperlink ref="D183" r:id="rId609" tooltip="Click once to display linked information. Click and hold to select this cell." display="http://data.uis.unesco.org/OECDStat_Metadata/ShowMetadata.ashx?Dataset=EDULIT_DS&amp;Coords=[LOCATION].[UGA],[EDULIT_IND].[CR_2_F],[TIME].[2011]&amp;ShowOnWeb=true"/>
    <hyperlink ref="C187" r:id="rId610" tooltip="Click once to display linked information. Click and hold to select this cell." display="http://data.uis.unesco.org/OECDStat_Metadata/ShowMetadata.ashx?Dataset=EDULIT_DS&amp;Coords=[LOCATION].[TZA],[EDULIT_IND].[CR_2_F],[TIME].[2010]&amp;ShowOnWeb=true"/>
    <hyperlink ref="C188" r:id="rId611" tooltip="Click once to display linked information. Click and hold to select this cell." display="http://data.uis.unesco.org/OECDStat_Metadata/ShowMetadata.ashx?Dataset=EDULIT_DS&amp;Coords=[LOCATION].[USA],[EDULIT_IND].[CR_2_F],[TIME].[2010]&amp;ShowOnWeb=true"/>
    <hyperlink ref="F189" r:id="rId612" tooltip="Click once to display linked information. Click and hold to select this cell." display="http://data.uis.unesco.org/OECDStat_Metadata/ShowMetadata.ashx?Dataset=EDULIT_DS&amp;Coords=[LOCATION].[URY],[EDULIT_IND].[CR_2_F],[TIME].[2013]&amp;ShowOnWeb=true"/>
    <hyperlink ref="D193" r:id="rId613" tooltip="Click once to display linked information. Click and hold to select this cell." display="http://data.uis.unesco.org/OECDStat_Metadata/ShowMetadata.ashx?Dataset=EDULIT_DS&amp;Coords=[LOCATION].[VNM],[EDULIT_IND].[CR_2_F],[TIME].[2011]&amp;ShowOnWeb=true"/>
    <hyperlink ref="C195" r:id="rId614" tooltip="Click once to display linked information. Click and hold to select this cell." display="http://data.uis.unesco.org/OECDStat_Metadata/ShowMetadata.ashx?Dataset=EDULIT_DS&amp;Coords=[LOCATION].[ZMB],[EDULIT_IND].[CR_2_F],[TIME].[2010]&amp;ShowOnWeb=true"/>
    <hyperlink ref="F195" r:id="rId615" tooltip="Click once to display linked information. Click and hold to select this cell." display="http://data.uis.unesco.org/OECDStat_Metadata/ShowMetadata.ashx?Dataset=EDULIT_DS&amp;Coords=[LOCATION].[ZMB],[EDULIT_IND].[CR_2_F],[TIME].[2013]&amp;ShowOnWeb=true"/>
    <hyperlink ref="C196" r:id="rId616" tooltip="Click once to display linked information. Click and hold to select this cell." display="http://data.uis.unesco.org/OECDStat_Metadata/ShowMetadata.ashx?Dataset=EDULIT_DS&amp;Coords=[LOCATION].[ZWE],[EDULIT_IND].[CR_2_F],[TIME].[2010]&amp;ShowOnWeb=true"/>
    <hyperlink ref="D197" r:id="rId617" tooltip="Click once to display linked information. Click and hold to select this cell." display="http://data.uis.unesco.org/OECDStat_Metadata/ShowMetadata.ashx?Dataset=EDULIT_DS&amp;Coords=[LOCATION].[AFG],[EDULIT_IND].[CR_2_M],[TIME].[2011]&amp;ShowOnWeb=true"/>
    <hyperlink ref="F199" r:id="rId618" tooltip="Click once to display linked information. Click and hold to select this cell." display="http://data.uis.unesco.org/OECDStat_Metadata/ShowMetadata.ashx?Dataset=EDULIT_DS&amp;Coords=[LOCATION].[DZA],[EDULIT_IND].[CR_2_M],[TIME].[2013]&amp;ShowOnWeb=true"/>
    <hyperlink ref="C203" r:id="rId619" tooltip="Click once to display linked information. Click and hold to select this cell." display="http://data.uis.unesco.org/OECDStat_Metadata/ShowMetadata.ashx?Dataset=EDULIT_DS&amp;Coords=[LOCATION].[ARG],[EDULIT_IND].[CR_2_M],[TIME].[2010]&amp;ShowOnWeb=true"/>
    <hyperlink ref="D204" r:id="rId620" tooltip="Click once to display linked information. Click and hold to select this cell." display="http://data.uis.unesco.org/OECDStat_Metadata/ShowMetadata.ashx?Dataset=EDULIT_DS&amp;Coords=[LOCATION].[ARM],[EDULIT_IND].[CR_2_M],[TIME].[2011]&amp;ShowOnWeb=true"/>
    <hyperlink ref="D210" r:id="rId621" tooltip="Click once to display linked information. Click and hold to select this cell." display="http://data.uis.unesco.org/OECDStat_Metadata/ShowMetadata.ashx?Dataset=EDULIT_DS&amp;Coords=[LOCATION].[BGD],[EDULIT_IND].[CR_2_M],[TIME].[2011]&amp;ShowOnWeb=true"/>
    <hyperlink ref="G210" r:id="rId622" tooltip="Click once to display linked information. Click and hold to select this cell." display="http://data.uis.unesco.org/OECDStat_Metadata/ShowMetadata.ashx?Dataset=EDULIT_DS&amp;Coords=[LOCATION].[BGD],[EDULIT_IND].[CR_2_M],[TIME].[2014]&amp;ShowOnWeb=true"/>
    <hyperlink ref="E211" r:id="rId623" tooltip="Click once to display linked information. Click and hold to select this cell." display="http://data.uis.unesco.org/OECDStat_Metadata/ShowMetadata.ashx?Dataset=EDULIT_DS&amp;Coords=[LOCATION].[BRB],[EDULIT_IND].[CR_2_M],[TIME].[2012]&amp;ShowOnWeb=true"/>
    <hyperlink ref="E212" r:id="rId624" tooltip="Click once to display linked information. Click and hold to select this cell." display="http://data.uis.unesco.org/OECDStat_Metadata/ShowMetadata.ashx?Dataset=EDULIT_DS&amp;Coords=[LOCATION].[BLR],[EDULIT_IND].[CR_2_M],[TIME].[2012]&amp;ShowOnWeb=true"/>
    <hyperlink ref="D215" r:id="rId625" tooltip="Click once to display linked information. Click and hold to select this cell." display="http://data.uis.unesco.org/OECDStat_Metadata/ShowMetadata.ashx?Dataset=EDULIT_DS&amp;Coords=[LOCATION].[BEN],[EDULIT_IND].[CR_2_M],[TIME].[2011]&amp;ShowOnWeb=true"/>
    <hyperlink ref="C216" r:id="rId626" tooltip="Click once to display linked information. Click and hold to select this cell." display="http://data.uis.unesco.org/OECDStat_Metadata/ShowMetadata.ashx?Dataset=EDULIT_DS&amp;Coords=[LOCATION].[BTN],[EDULIT_IND].[CR_2_M],[TIME].[2010]&amp;ShowOnWeb=true"/>
    <hyperlink ref="C223" r:id="rId627" tooltip="Click once to display linked information. Click and hold to select this cell." display="http://data.uis.unesco.org/OECDStat_Metadata/ShowMetadata.ashx?Dataset=EDULIT_DS&amp;Coords=[LOCATION].[BFA],[EDULIT_IND].[CR_2_M],[TIME].[2010]&amp;ShowOnWeb=true"/>
    <hyperlink ref="C224" r:id="rId628" tooltip="Click once to display linked information. Click and hold to select this cell." display="http://data.uis.unesco.org/OECDStat_Metadata/ShowMetadata.ashx?Dataset=EDULIT_DS&amp;Coords=[LOCATION].[BDI],[EDULIT_IND].[CR_2_M],[TIME].[2010]&amp;ShowOnWeb=true"/>
    <hyperlink ref="C225" r:id="rId629" tooltip="Click once to display linked information. Click and hold to select this cell." display="http://data.uis.unesco.org/OECDStat_Metadata/ShowMetadata.ashx?Dataset=EDULIT_DS&amp;Coords=[LOCATION].[KHM],[EDULIT_IND].[CR_2_M],[TIME].[2010]&amp;ShowOnWeb=true"/>
    <hyperlink ref="G225" r:id="rId630" tooltip="Click once to display linked information. Click and hold to select this cell." display="http://data.uis.unesco.org/OECDStat_Metadata/ShowMetadata.ashx?Dataset=EDULIT_DS&amp;Coords=[LOCATION].[KHM],[EDULIT_IND].[CR_2_M],[TIME].[2014]&amp;ShowOnWeb=true"/>
    <hyperlink ref="D226" r:id="rId631" tooltip="Click once to display linked information. Click and hold to select this cell." display="http://data.uis.unesco.org/OECDStat_Metadata/ShowMetadata.ashx?Dataset=EDULIT_DS&amp;Coords=[LOCATION].[CMR],[EDULIT_IND].[CR_2_M],[TIME].[2011]&amp;ShowOnWeb=true"/>
    <hyperlink ref="G230" r:id="rId632" tooltip="Click once to display linked information. Click and hold to select this cell." display="http://data.uis.unesco.org/OECDStat_Metadata/ShowMetadata.ashx?Dataset=EDULIT_DS&amp;Coords=[LOCATION].[TCD],[EDULIT_IND].[CR_2_M],[TIME].[2014]&amp;ShowOnWeb=true"/>
    <hyperlink ref="C233" r:id="rId633" tooltip="Click once to display linked information. Click and hold to select this cell." display="http://data.uis.unesco.org/OECDStat_Metadata/ShowMetadata.ashx?Dataset=EDULIT_DS&amp;Coords=[LOCATION].[COL],[EDULIT_IND].[CR_2_M],[TIME].[2010]&amp;ShowOnWeb=true"/>
    <hyperlink ref="E235" r:id="rId634" tooltip="Click once to display linked information. Click and hold to select this cell." display="http://data.uis.unesco.org/OECDStat_Metadata/ShowMetadata.ashx?Dataset=EDULIT_DS&amp;Coords=[LOCATION].[COG],[EDULIT_IND].[CR_2_M],[TIME].[2012]&amp;ShowOnWeb=true"/>
    <hyperlink ref="D236" r:id="rId635" tooltip="Click once to display linked information. Click and hold to select this cell." display="http://data.uis.unesco.org/OECDStat_Metadata/ShowMetadata.ashx?Dataset=EDULIT_DS&amp;Coords=[LOCATION].[CRI],[EDULIT_IND].[CR_2_M],[TIME].[2011]&amp;ShowOnWeb=true"/>
    <hyperlink ref="E237" r:id="rId636" tooltip="Click once to display linked information. Click and hold to select this cell." display="http://data.uis.unesco.org/OECDStat_Metadata/ShowMetadata.ashx?Dataset=EDULIT_DS&amp;Coords=[LOCATION].[CIV],[EDULIT_IND].[CR_2_M],[TIME].[2012]&amp;ShowOnWeb=true"/>
    <hyperlink ref="G239" r:id="rId637" tooltip="Click once to display linked information. Click and hold to select this cell." display="http://data.uis.unesco.org/OECDStat_Metadata/ShowMetadata.ashx?Dataset=EDULIT_DS&amp;Coords=[LOCATION].[CUB],[EDULIT_IND].[CR_2_M],[TIME].[2014]&amp;ShowOnWeb=true"/>
    <hyperlink ref="C243" r:id="rId638" tooltip="Click once to display linked information. Click and hold to select this cell." display="http://data.uis.unesco.org/OECDStat_Metadata/ShowMetadata.ashx?Dataset=EDULIT_DS&amp;Coords=[LOCATION].[COD],[EDULIT_IND].[CR_2_M],[TIME].[2010]&amp;ShowOnWeb=true"/>
    <hyperlink ref="F243" r:id="rId639" tooltip="Click once to display linked information. Click and hold to select this cell." display="http://data.uis.unesco.org/OECDStat_Metadata/ShowMetadata.ashx?Dataset=EDULIT_DS&amp;Coords=[LOCATION].[COD],[EDULIT_IND].[CR_2_M],[TIME].[2013]&amp;ShowOnWeb=true"/>
    <hyperlink ref="F247" r:id="rId640" tooltip="Click once to display linked information. Click and hold to select this cell." display="http://data.uis.unesco.org/OECDStat_Metadata/ShowMetadata.ashx?Dataset=EDULIT_DS&amp;Coords=[LOCATION].[DOM],[EDULIT_IND].[CR_2_M],[TIME].[2013]&amp;ShowOnWeb=true"/>
    <hyperlink ref="G249" r:id="rId641" tooltip="Click once to display linked information. Click and hold to select this cell." display="http://data.uis.unesco.org/OECDStat_Metadata/ShowMetadata.ashx?Dataset=EDULIT_DS&amp;Coords=[LOCATION].[EGY],[EDULIT_IND].[CR_2_M],[TIME].[2014]&amp;ShowOnWeb=true"/>
    <hyperlink ref="D254" r:id="rId642" tooltip="Click once to display linked information. Click and hold to select this cell." display="http://data.uis.unesco.org/OECDStat_Metadata/ShowMetadata.ashx?Dataset=EDULIT_DS&amp;Coords=[LOCATION].[ETH],[EDULIT_IND].[CR_2_M],[TIME].[2011]&amp;ShowOnWeb=true"/>
    <hyperlink ref="E258" r:id="rId643" tooltip="Click once to display linked information. Click and hold to select this cell." display="http://data.uis.unesco.org/OECDStat_Metadata/ShowMetadata.ashx?Dataset=EDULIT_DS&amp;Coords=[LOCATION].[GAB],[EDULIT_IND].[CR_2_M],[TIME].[2012]&amp;ShowOnWeb=true"/>
    <hyperlink ref="F259" r:id="rId644" tooltip="Click once to display linked information. Click and hold to select this cell." display="http://data.uis.unesco.org/OECDStat_Metadata/ShowMetadata.ashx?Dataset=EDULIT_DS&amp;Coords=[LOCATION].[GMB],[EDULIT_IND].[CR_2_M],[TIME].[2013]&amp;ShowOnWeb=true"/>
    <hyperlink ref="C262" r:id="rId645" tooltip="Click once to display linked information. Click and hold to select this cell." display="http://data.uis.unesco.org/OECDStat_Metadata/ShowMetadata.ashx?Dataset=EDULIT_DS&amp;Coords=[LOCATION].[GHA],[EDULIT_IND].[CR_2_M],[TIME].[2010]&amp;ShowOnWeb=true"/>
    <hyperlink ref="H262" r:id="rId646" tooltip="Click once to display linked information. Click and hold to select this cell." display="http://data.uis.unesco.org/OECDStat_Metadata/ShowMetadata.ashx?Dataset=EDULIT_DS&amp;Coords=[LOCATION].[GHA],[EDULIT_IND].[CR_2_M],[TIME].[2015]&amp;ShowOnWeb=true"/>
    <hyperlink ref="E266" r:id="rId647" tooltip="Click once to display linked information. Click and hold to select this cell." display="http://data.uis.unesco.org/OECDStat_Metadata/ShowMetadata.ashx?Dataset=EDULIT_DS&amp;Coords=[LOCATION].[GIN],[EDULIT_IND].[CR_2_M],[TIME].[2012]&amp;ShowOnWeb=true"/>
    <hyperlink ref="E269" r:id="rId648" tooltip="Click once to display linked information. Click and hold to select this cell." display="http://data.uis.unesco.org/OECDStat_Metadata/ShowMetadata.ashx?Dataset=EDULIT_DS&amp;Coords=[LOCATION].[HTI],[EDULIT_IND].[CR_2_M],[TIME].[2012]&amp;ShowOnWeb=true"/>
    <hyperlink ref="D270" r:id="rId649" tooltip="Click once to display linked information. Click and hold to select this cell." display="http://data.uis.unesco.org/OECDStat_Metadata/ShowMetadata.ashx?Dataset=EDULIT_DS&amp;Coords=[LOCATION].[HND],[EDULIT_IND].[CR_2_M],[TIME].[2011]&amp;ShowOnWeb=true"/>
    <hyperlink ref="D276" r:id="rId650" tooltip="Click once to display linked information. Click and hold to select this cell." display="http://data.uis.unesco.org/OECDStat_Metadata/ShowMetadata.ashx?Dataset=EDULIT_DS&amp;Coords=[LOCATION].[IRQ],[EDULIT_IND].[CR_2_M],[TIME].[2011]&amp;ShowOnWeb=true"/>
    <hyperlink ref="G284" r:id="rId651" tooltip="Click once to display linked information. Click and hold to select this cell." display="http://data.uis.unesco.org/OECDStat_Metadata/ShowMetadata.ashx?Dataset=EDULIT_DS&amp;Coords=[LOCATION].[KEN],[EDULIT_IND].[CR_2_M],[TIME].[2014]&amp;ShowOnWeb=true"/>
    <hyperlink ref="E287" r:id="rId652" tooltip="Click once to display linked information. Click and hold to select this cell." display="http://data.uis.unesco.org/OECDStat_Metadata/ShowMetadata.ashx?Dataset=EDULIT_DS&amp;Coords=[LOCATION].[KGZ],[EDULIT_IND].[CR_2_M],[TIME].[2012]&amp;ShowOnWeb=true"/>
    <hyperlink ref="E288" r:id="rId653" tooltip="Click once to display linked information. Click and hold to select this cell." display="http://data.uis.unesco.org/OECDStat_Metadata/ShowMetadata.ashx?Dataset=EDULIT_DS&amp;Coords=[LOCATION].[LAO],[EDULIT_IND].[CR_2_M],[TIME].[2012]&amp;ShowOnWeb=true"/>
    <hyperlink ref="G291" r:id="rId654" tooltip="Click once to display linked information. Click and hold to select this cell." display="http://data.uis.unesco.org/OECDStat_Metadata/ShowMetadata.ashx?Dataset=EDULIT_DS&amp;Coords=[LOCATION].[LSO],[EDULIT_IND].[CR_2_M],[TIME].[2014]&amp;ShowOnWeb=true"/>
    <hyperlink ref="F292" r:id="rId655" tooltip="Click once to display linked information. Click and hold to select this cell." display="http://data.uis.unesco.org/OECDStat_Metadata/ShowMetadata.ashx?Dataset=EDULIT_DS&amp;Coords=[LOCATION].[LBR],[EDULIT_IND].[CR_2_M],[TIME].[2013]&amp;ShowOnWeb=true"/>
    <hyperlink ref="C298" r:id="rId656" tooltip="Click once to display linked information. Click and hold to select this cell." display="http://data.uis.unesco.org/OECDStat_Metadata/ShowMetadata.ashx?Dataset=EDULIT_DS&amp;Coords=[LOCATION].[MWI],[EDULIT_IND].[CR_2_M],[TIME].[2010]&amp;ShowOnWeb=true"/>
    <hyperlink ref="F301" r:id="rId657" tooltip="Click once to display linked information. Click and hold to select this cell." display="http://data.uis.unesco.org/OECDStat_Metadata/ShowMetadata.ashx?Dataset=EDULIT_DS&amp;Coords=[LOCATION].[MLI],[EDULIT_IND].[CR_2_M],[TIME].[2013]&amp;ShowOnWeb=true"/>
    <hyperlink ref="F310" r:id="rId658" tooltip="Click once to display linked information. Click and hold to select this cell." display="http://data.uis.unesco.org/OECDStat_Metadata/ShowMetadata.ashx?Dataset=EDULIT_DS&amp;Coords=[LOCATION].[MNE],[EDULIT_IND].[CR_2_M],[TIME].[2013]&amp;ShowOnWeb=true"/>
    <hyperlink ref="D312" r:id="rId659" tooltip="Click once to display linked information. Click and hold to select this cell." display="http://data.uis.unesco.org/OECDStat_Metadata/ShowMetadata.ashx?Dataset=EDULIT_DS&amp;Coords=[LOCATION].[MOZ],[EDULIT_IND].[CR_2_M],[TIME].[2011]&amp;ShowOnWeb=true"/>
    <hyperlink ref="F314" r:id="rId660" tooltip="Click once to display linked information. Click and hold to select this cell." display="http://data.uis.unesco.org/OECDStat_Metadata/ShowMetadata.ashx?Dataset=EDULIT_DS&amp;Coords=[LOCATION].[NAM],[EDULIT_IND].[CR_2_M],[TIME].[2013]&amp;ShowOnWeb=true"/>
    <hyperlink ref="D316" r:id="rId661" tooltip="Click once to display linked information. Click and hold to select this cell." display="http://data.uis.unesco.org/OECDStat_Metadata/ShowMetadata.ashx?Dataset=EDULIT_DS&amp;Coords=[LOCATION].[NPL],[EDULIT_IND].[CR_2_M],[TIME].[2011]&amp;ShowOnWeb=true"/>
    <hyperlink ref="E320" r:id="rId662" tooltip="Click once to display linked information. Click and hold to select this cell." display="http://data.uis.unesco.org/OECDStat_Metadata/ShowMetadata.ashx?Dataset=EDULIT_DS&amp;Coords=[LOCATION].[NER],[EDULIT_IND].[CR_2_M],[TIME].[2012]&amp;ShowOnWeb=true"/>
    <hyperlink ref="C321" r:id="rId663" tooltip="Click once to display linked information. Click and hold to select this cell." display="http://data.uis.unesco.org/OECDStat_Metadata/ShowMetadata.ashx?Dataset=EDULIT_DS&amp;Coords=[LOCATION].[NGA],[EDULIT_IND].[CR_2_M],[TIME].[2010]&amp;ShowOnWeb=true"/>
    <hyperlink ref="D321" r:id="rId664" tooltip="Click once to display linked information. Click and hold to select this cell." display="http://data.uis.unesco.org/OECDStat_Metadata/ShowMetadata.ashx?Dataset=EDULIT_DS&amp;Coords=[LOCATION].[NGA],[EDULIT_IND].[CR_2_M],[TIME].[2011]&amp;ShowOnWeb=true"/>
    <hyperlink ref="F321" r:id="rId665" tooltip="Click once to display linked information. Click and hold to select this cell." display="http://data.uis.unesco.org/OECDStat_Metadata/ShowMetadata.ashx?Dataset=EDULIT_DS&amp;Coords=[LOCATION].[NGA],[EDULIT_IND].[CR_2_M],[TIME].[2013]&amp;ShowOnWeb=true"/>
    <hyperlink ref="E324" r:id="rId666" tooltip="Click once to display linked information. Click and hold to select this cell." display="http://data.uis.unesco.org/OECDStat_Metadata/ShowMetadata.ashx?Dataset=EDULIT_DS&amp;Coords=[LOCATION].[PAK],[EDULIT_IND].[CR_2_M],[TIME].[2012]&amp;ShowOnWeb=true"/>
    <hyperlink ref="G326" r:id="rId667" tooltip="Click once to display linked information. Click and hold to select this cell." display="http://data.uis.unesco.org/OECDStat_Metadata/ShowMetadata.ashx?Dataset=EDULIT_DS&amp;Coords=[LOCATION].[PSE],[EDULIT_IND].[CR_2_M],[TIME].[2014]&amp;ShowOnWeb=true"/>
    <hyperlink ref="C339" r:id="rId668" tooltip="Click once to display linked information. Click and hold to select this cell." display="http://data.uis.unesco.org/OECDStat_Metadata/ShowMetadata.ashx?Dataset=EDULIT_DS&amp;Coords=[LOCATION].[RWA],[EDULIT_IND].[CR_2_M],[TIME].[2010]&amp;ShowOnWeb=true"/>
    <hyperlink ref="H339" r:id="rId669" tooltip="Click once to display linked information. Click and hold to select this cell." display="http://data.uis.unesco.org/OECDStat_Metadata/ShowMetadata.ashx?Dataset=EDULIT_DS&amp;Coords=[LOCATION].[RWA],[EDULIT_IND].[CR_2_M],[TIME].[2015]&amp;ShowOnWeb=true"/>
    <hyperlink ref="E341" r:id="rId670" tooltip="Click once to display linked information. Click and hold to select this cell." display="http://data.uis.unesco.org/OECDStat_Metadata/ShowMetadata.ashx?Dataset=EDULIT_DS&amp;Coords=[LOCATION].[LCA],[EDULIT_IND].[CR_2_M],[TIME].[2012]&amp;ShowOnWeb=true"/>
    <hyperlink ref="D347" r:id="rId671" tooltip="Click once to display linked information. Click and hold to select this cell." display="http://data.uis.unesco.org/OECDStat_Metadata/ShowMetadata.ashx?Dataset=EDULIT_DS&amp;Coords=[LOCATION].[SEN],[EDULIT_IND].[CR_2_M],[TIME].[2011]&amp;ShowOnWeb=true"/>
    <hyperlink ref="D348" r:id="rId672" tooltip="Click once to display linked information. Click and hold to select this cell." display="http://data.uis.unesco.org/OECDStat_Metadata/ShowMetadata.ashx?Dataset=EDULIT_DS&amp;Coords=[LOCATION].[SRB],[EDULIT_IND].[CR_2_M],[TIME].[2011]&amp;ShowOnWeb=true"/>
    <hyperlink ref="F350" r:id="rId673" tooltip="Click once to display linked information. Click and hold to select this cell." display="http://data.uis.unesco.org/OECDStat_Metadata/ShowMetadata.ashx?Dataset=EDULIT_DS&amp;Coords=[LOCATION].[SLE],[EDULIT_IND].[CR_2_M],[TIME].[2013]&amp;ShowOnWeb=true"/>
    <hyperlink ref="D356" r:id="rId674" tooltip="Click once to display linked information. Click and hold to select this cell." display="http://data.uis.unesco.org/OECDStat_Metadata/ShowMetadata.ashx?Dataset=EDULIT_DS&amp;Coords=[LOCATION].[ZAF],[EDULIT_IND].[CR_2_M],[TIME].[2011]&amp;ShowOnWeb=true"/>
    <hyperlink ref="C357" r:id="rId675" tooltip="Click once to display linked information. Click and hold to select this cell." display="http://data.uis.unesco.org/OECDStat_Metadata/ShowMetadata.ashx?Dataset=EDULIT_DS&amp;Coords=[LOCATION].[SSD],[EDULIT_IND].[CR_2_M],[TIME].[2010]&amp;ShowOnWeb=true"/>
    <hyperlink ref="G360" r:id="rId676" tooltip="Click once to display linked information. Click and hold to select this cell." display="http://data.uis.unesco.org/OECDStat_Metadata/ShowMetadata.ashx?Dataset=EDULIT_DS&amp;Coords=[LOCATION].[SDN],[EDULIT_IND].[CR_2_M],[TIME].[2014]&amp;ShowOnWeb=true"/>
    <hyperlink ref="C361" r:id="rId677" tooltip="Click once to display linked information. Click and hold to select this cell." display="http://data.uis.unesco.org/OECDStat_Metadata/ShowMetadata.ashx?Dataset=EDULIT_DS&amp;Coords=[LOCATION].[SUR],[EDULIT_IND].[CR_2_M],[TIME].[2010]&amp;ShowOnWeb=true"/>
    <hyperlink ref="C362" r:id="rId678" tooltip="Click once to display linked information. Click and hold to select this cell." display="http://data.uis.unesco.org/OECDStat_Metadata/ShowMetadata.ashx?Dataset=EDULIT_DS&amp;Coords=[LOCATION].[SWZ],[EDULIT_IND].[CR_2_M],[TIME].[2010]&amp;ShowOnWeb=true"/>
    <hyperlink ref="E366" r:id="rId679" tooltip="Click once to display linked information. Click and hold to select this cell." display="http://data.uis.unesco.org/OECDStat_Metadata/ShowMetadata.ashx?Dataset=EDULIT_DS&amp;Coords=[LOCATION].[TJK],[EDULIT_IND].[CR_2_M],[TIME].[2012]&amp;ShowOnWeb=true"/>
    <hyperlink ref="F367" r:id="rId680" tooltip="Click once to display linked information. Click and hold to select this cell." display="http://data.uis.unesco.org/OECDStat_Metadata/ShowMetadata.ashx?Dataset=EDULIT_DS&amp;Coords=[LOCATION].[THA],[EDULIT_IND].[CR_2_M],[TIME].[2013]&amp;ShowOnWeb=true"/>
    <hyperlink ref="D1726" r:id="rId681" tooltip="Click once to display linked information. Click and hold to select this cell." display="http://data.uis.unesco.org/OECDStat_Metadata/ShowMetadata.ashx?Dataset=EDULIT_DS&amp;Coords=[LOCATION].[MKD],[EDULIT_IND].[CR_2_M],[TIME].[2011]&amp;ShowOnWeb=true"/>
    <hyperlink ref="C370" r:id="rId682" tooltip="Click once to display linked information. Click and hold to select this cell." display="http://data.uis.unesco.org/OECDStat_Metadata/ShowMetadata.ashx?Dataset=EDULIT_DS&amp;Coords=[LOCATION].[TGO],[EDULIT_IND].[CR_2_M],[TIME].[2010]&amp;ShowOnWeb=true"/>
    <hyperlink ref="G370" r:id="rId683" tooltip="Click once to display linked information. Click and hold to select this cell." display="http://data.uis.unesco.org/OECDStat_Metadata/ShowMetadata.ashx?Dataset=EDULIT_DS&amp;Coords=[LOCATION].[TGO],[EDULIT_IND].[CR_2_M],[TIME].[2014]&amp;ShowOnWeb=true"/>
    <hyperlink ref="E373" r:id="rId684" tooltip="Click once to display linked information. Click and hold to select this cell." display="http://data.uis.unesco.org/OECDStat_Metadata/ShowMetadata.ashx?Dataset=EDULIT_DS&amp;Coords=[LOCATION].[TUN],[EDULIT_IND].[CR_2_M],[TIME].[2012]&amp;ShowOnWeb=true"/>
    <hyperlink ref="D377" r:id="rId685" tooltip="Click once to display linked information. Click and hold to select this cell." display="http://data.uis.unesco.org/OECDStat_Metadata/ShowMetadata.ashx?Dataset=EDULIT_DS&amp;Coords=[LOCATION].[UGA],[EDULIT_IND].[CR_2_M],[TIME].[2011]&amp;ShowOnWeb=true"/>
    <hyperlink ref="C381" r:id="rId686" tooltip="Click once to display linked information. Click and hold to select this cell." display="http://data.uis.unesco.org/OECDStat_Metadata/ShowMetadata.ashx?Dataset=EDULIT_DS&amp;Coords=[LOCATION].[TZA],[EDULIT_IND].[CR_2_M],[TIME].[2010]&amp;ShowOnWeb=true"/>
    <hyperlink ref="C382" r:id="rId687" tooltip="Click once to display linked information. Click and hold to select this cell." display="http://data.uis.unesco.org/OECDStat_Metadata/ShowMetadata.ashx?Dataset=EDULIT_DS&amp;Coords=[LOCATION].[USA],[EDULIT_IND].[CR_2_M],[TIME].[2010]&amp;ShowOnWeb=true"/>
    <hyperlink ref="F383" r:id="rId688" tooltip="Click once to display linked information. Click and hold to select this cell." display="http://data.uis.unesco.org/OECDStat_Metadata/ShowMetadata.ashx?Dataset=EDULIT_DS&amp;Coords=[LOCATION].[URY],[EDULIT_IND].[CR_2_M],[TIME].[2013]&amp;ShowOnWeb=true"/>
    <hyperlink ref="D387" r:id="rId689" tooltip="Click once to display linked information. Click and hold to select this cell." display="http://data.uis.unesco.org/OECDStat_Metadata/ShowMetadata.ashx?Dataset=EDULIT_DS&amp;Coords=[LOCATION].[VNM],[EDULIT_IND].[CR_2_M],[TIME].[2011]&amp;ShowOnWeb=true"/>
    <hyperlink ref="C389" r:id="rId690" tooltip="Click once to display linked information. Click and hold to select this cell." display="http://data.uis.unesco.org/OECDStat_Metadata/ShowMetadata.ashx?Dataset=EDULIT_DS&amp;Coords=[LOCATION].[ZMB],[EDULIT_IND].[CR_2_M],[TIME].[2010]&amp;ShowOnWeb=true"/>
    <hyperlink ref="F389" r:id="rId691" tooltip="Click once to display linked information. Click and hold to select this cell." display="http://data.uis.unesco.org/OECDStat_Metadata/ShowMetadata.ashx?Dataset=EDULIT_DS&amp;Coords=[LOCATION].[ZMB],[EDULIT_IND].[CR_2_M],[TIME].[2013]&amp;ShowOnWeb=true"/>
    <hyperlink ref="C390" r:id="rId692" tooltip="Click once to display linked information. Click and hold to select this cell." display="http://data.uis.unesco.org/OECDStat_Metadata/ShowMetadata.ashx?Dataset=EDULIT_DS&amp;Coords=[LOCATION].[ZWE],[EDULIT_IND].[CR_2_M],[TIME].[2010]&amp;ShowOnWeb=true"/>
    <hyperlink ref="D779" r:id="rId693" tooltip="Click once to display linked information. Click and hold to select this cell." display="http://data.uis.unesco.org/OECDStat_Metadata/ShowMetadata.ashx?Dataset=EDULIT_DS&amp;Coords=[LOCATION].[AFG],[EDULIT_IND].[CR_3_F],[TIME].[2011]&amp;ShowOnWeb=true"/>
    <hyperlink ref="F781" r:id="rId694" tooltip="Click once to display linked information. Click and hold to select this cell." display="http://data.uis.unesco.org/OECDStat_Metadata/ShowMetadata.ashx?Dataset=EDULIT_DS&amp;Coords=[LOCATION].[DZA],[EDULIT_IND].[CR_3_F],[TIME].[2013]&amp;ShowOnWeb=true"/>
    <hyperlink ref="C785" r:id="rId695" tooltip="Click once to display linked information. Click and hold to select this cell." display="http://data.uis.unesco.org/OECDStat_Metadata/ShowMetadata.ashx?Dataset=EDULIT_DS&amp;Coords=[LOCATION].[ARG],[EDULIT_IND].[CR_3_F],[TIME].[2010]&amp;ShowOnWeb=true"/>
    <hyperlink ref="D786" r:id="rId696" tooltip="Click once to display linked information. Click and hold to select this cell." display="http://data.uis.unesco.org/OECDStat_Metadata/ShowMetadata.ashx?Dataset=EDULIT_DS&amp;Coords=[LOCATION].[ARM],[EDULIT_IND].[CR_3_F],[TIME].[2011]&amp;ShowOnWeb=true"/>
    <hyperlink ref="D792" r:id="rId697" tooltip="Click once to display linked information. Click and hold to select this cell." display="http://data.uis.unesco.org/OECDStat_Metadata/ShowMetadata.ashx?Dataset=EDULIT_DS&amp;Coords=[LOCATION].[BGD],[EDULIT_IND].[CR_3_F],[TIME].[2011]&amp;ShowOnWeb=true"/>
    <hyperlink ref="G792" r:id="rId698" tooltip="Click once to display linked information. Click and hold to select this cell." display="http://data.uis.unesco.org/OECDStat_Metadata/ShowMetadata.ashx?Dataset=EDULIT_DS&amp;Coords=[LOCATION].[BGD],[EDULIT_IND].[CR_3_F],[TIME].[2014]&amp;ShowOnWeb=true"/>
    <hyperlink ref="E793" r:id="rId699" tooltip="Click once to display linked information. Click and hold to select this cell." display="http://data.uis.unesco.org/OECDStat_Metadata/ShowMetadata.ashx?Dataset=EDULIT_DS&amp;Coords=[LOCATION].[BRB],[EDULIT_IND].[CR_3_F],[TIME].[2012]&amp;ShowOnWeb=true"/>
    <hyperlink ref="E794" r:id="rId700" tooltip="Click once to display linked information. Click and hold to select this cell." display="http://data.uis.unesco.org/OECDStat_Metadata/ShowMetadata.ashx?Dataset=EDULIT_DS&amp;Coords=[LOCATION].[BLR],[EDULIT_IND].[CR_3_F],[TIME].[2012]&amp;ShowOnWeb=true"/>
    <hyperlink ref="D797" r:id="rId701" tooltip="Click once to display linked information. Click and hold to select this cell." display="http://data.uis.unesco.org/OECDStat_Metadata/ShowMetadata.ashx?Dataset=EDULIT_DS&amp;Coords=[LOCATION].[BEN],[EDULIT_IND].[CR_3_F],[TIME].[2011]&amp;ShowOnWeb=true"/>
    <hyperlink ref="C798" r:id="rId702" tooltip="Click once to display linked information. Click and hold to select this cell." display="http://data.uis.unesco.org/OECDStat_Metadata/ShowMetadata.ashx?Dataset=EDULIT_DS&amp;Coords=[LOCATION].[BTN],[EDULIT_IND].[CR_3_F],[TIME].[2010]&amp;ShowOnWeb=true"/>
    <hyperlink ref="C805" r:id="rId703" tooltip="Click once to display linked information. Click and hold to select this cell." display="http://data.uis.unesco.org/OECDStat_Metadata/ShowMetadata.ashx?Dataset=EDULIT_DS&amp;Coords=[LOCATION].[BFA],[EDULIT_IND].[CR_3_F],[TIME].[2010]&amp;ShowOnWeb=true"/>
    <hyperlink ref="C806" r:id="rId704" tooltip="Click once to display linked information. Click and hold to select this cell." display="http://data.uis.unesco.org/OECDStat_Metadata/ShowMetadata.ashx?Dataset=EDULIT_DS&amp;Coords=[LOCATION].[BDI],[EDULIT_IND].[CR_3_F],[TIME].[2010]&amp;ShowOnWeb=true"/>
    <hyperlink ref="C807" r:id="rId705" tooltip="Click once to display linked information. Click and hold to select this cell." display="http://data.uis.unesco.org/OECDStat_Metadata/ShowMetadata.ashx?Dataset=EDULIT_DS&amp;Coords=[LOCATION].[KHM],[EDULIT_IND].[CR_3_F],[TIME].[2010]&amp;ShowOnWeb=true"/>
    <hyperlink ref="G807" r:id="rId706" tooltip="Click once to display linked information. Click and hold to select this cell." display="http://data.uis.unesco.org/OECDStat_Metadata/ShowMetadata.ashx?Dataset=EDULIT_DS&amp;Coords=[LOCATION].[KHM],[EDULIT_IND].[CR_3_F],[TIME].[2014]&amp;ShowOnWeb=true"/>
    <hyperlink ref="D808" r:id="rId707" tooltip="Click once to display linked information. Click and hold to select this cell." display="http://data.uis.unesco.org/OECDStat_Metadata/ShowMetadata.ashx?Dataset=EDULIT_DS&amp;Coords=[LOCATION].[CMR],[EDULIT_IND].[CR_3_F],[TIME].[2011]&amp;ShowOnWeb=true"/>
    <hyperlink ref="G812" r:id="rId708" tooltip="Click once to display linked information. Click and hold to select this cell." display="http://data.uis.unesco.org/OECDStat_Metadata/ShowMetadata.ashx?Dataset=EDULIT_DS&amp;Coords=[LOCATION].[TCD],[EDULIT_IND].[CR_3_F],[TIME].[2014]&amp;ShowOnWeb=true"/>
    <hyperlink ref="C815" r:id="rId709" tooltip="Click once to display linked information. Click and hold to select this cell." display="http://data.uis.unesco.org/OECDStat_Metadata/ShowMetadata.ashx?Dataset=EDULIT_DS&amp;Coords=[LOCATION].[COL],[EDULIT_IND].[CR_3_F],[TIME].[2010]&amp;ShowOnWeb=true"/>
    <hyperlink ref="E817" r:id="rId710" tooltip="Click once to display linked information. Click and hold to select this cell." display="http://data.uis.unesco.org/OECDStat_Metadata/ShowMetadata.ashx?Dataset=EDULIT_DS&amp;Coords=[LOCATION].[COG],[EDULIT_IND].[CR_3_F],[TIME].[2012]&amp;ShowOnWeb=true"/>
    <hyperlink ref="D818" r:id="rId711" tooltip="Click once to display linked information. Click and hold to select this cell." display="http://data.uis.unesco.org/OECDStat_Metadata/ShowMetadata.ashx?Dataset=EDULIT_DS&amp;Coords=[LOCATION].[CRI],[EDULIT_IND].[CR_3_F],[TIME].[2011]&amp;ShowOnWeb=true"/>
    <hyperlink ref="E819" r:id="rId712" tooltip="Click once to display linked information. Click and hold to select this cell." display="http://data.uis.unesco.org/OECDStat_Metadata/ShowMetadata.ashx?Dataset=EDULIT_DS&amp;Coords=[LOCATION].[CIV],[EDULIT_IND].[CR_3_F],[TIME].[2012]&amp;ShowOnWeb=true"/>
    <hyperlink ref="G821" r:id="rId713" tooltip="Click once to display linked information. Click and hold to select this cell." display="http://data.uis.unesco.org/OECDStat_Metadata/ShowMetadata.ashx?Dataset=EDULIT_DS&amp;Coords=[LOCATION].[CUB],[EDULIT_IND].[CR_3_F],[TIME].[2014]&amp;ShowOnWeb=true"/>
    <hyperlink ref="C825" r:id="rId714" tooltip="Click once to display linked information. Click and hold to select this cell." display="http://data.uis.unesco.org/OECDStat_Metadata/ShowMetadata.ashx?Dataset=EDULIT_DS&amp;Coords=[LOCATION].[COD],[EDULIT_IND].[CR_3_F],[TIME].[2010]&amp;ShowOnWeb=true"/>
    <hyperlink ref="F825" r:id="rId715" tooltip="Click once to display linked information. Click and hold to select this cell." display="http://data.uis.unesco.org/OECDStat_Metadata/ShowMetadata.ashx?Dataset=EDULIT_DS&amp;Coords=[LOCATION].[COD],[EDULIT_IND].[CR_3_F],[TIME].[2013]&amp;ShowOnWeb=true"/>
    <hyperlink ref="F829" r:id="rId716" tooltip="Click once to display linked information. Click and hold to select this cell." display="http://data.uis.unesco.org/OECDStat_Metadata/ShowMetadata.ashx?Dataset=EDULIT_DS&amp;Coords=[LOCATION].[DOM],[EDULIT_IND].[CR_3_F],[TIME].[2013]&amp;ShowOnWeb=true"/>
    <hyperlink ref="G831" r:id="rId717" tooltip="Click once to display linked information. Click and hold to select this cell." display="http://data.uis.unesco.org/OECDStat_Metadata/ShowMetadata.ashx?Dataset=EDULIT_DS&amp;Coords=[LOCATION].[EGY],[EDULIT_IND].[CR_3_F],[TIME].[2014]&amp;ShowOnWeb=true"/>
    <hyperlink ref="D836" r:id="rId718" tooltip="Click once to display linked information. Click and hold to select this cell." display="http://data.uis.unesco.org/OECDStat_Metadata/ShowMetadata.ashx?Dataset=EDULIT_DS&amp;Coords=[LOCATION].[ETH],[EDULIT_IND].[CR_3_F],[TIME].[2011]&amp;ShowOnWeb=true"/>
    <hyperlink ref="E840" r:id="rId719" tooltip="Click once to display linked information. Click and hold to select this cell." display="http://data.uis.unesco.org/OECDStat_Metadata/ShowMetadata.ashx?Dataset=EDULIT_DS&amp;Coords=[LOCATION].[GAB],[EDULIT_IND].[CR_3_F],[TIME].[2012]&amp;ShowOnWeb=true"/>
    <hyperlink ref="F841" r:id="rId720" tooltip="Click once to display linked information. Click and hold to select this cell." display="http://data.uis.unesco.org/OECDStat_Metadata/ShowMetadata.ashx?Dataset=EDULIT_DS&amp;Coords=[LOCATION].[GMB],[EDULIT_IND].[CR_3_F],[TIME].[2013]&amp;ShowOnWeb=true"/>
    <hyperlink ref="C844" r:id="rId721" tooltip="Click once to display linked information. Click and hold to select this cell." display="http://data.uis.unesco.org/OECDStat_Metadata/ShowMetadata.ashx?Dataset=EDULIT_DS&amp;Coords=[LOCATION].[GHA],[EDULIT_IND].[CR_3_F],[TIME].[2010]&amp;ShowOnWeb=true"/>
    <hyperlink ref="H844" r:id="rId722" tooltip="Click once to display linked information. Click and hold to select this cell." display="http://data.uis.unesco.org/OECDStat_Metadata/ShowMetadata.ashx?Dataset=EDULIT_DS&amp;Coords=[LOCATION].[GHA],[EDULIT_IND].[CR_3_F],[TIME].[2015]&amp;ShowOnWeb=true"/>
    <hyperlink ref="E848" r:id="rId723" tooltip="Click once to display linked information. Click and hold to select this cell." display="http://data.uis.unesco.org/OECDStat_Metadata/ShowMetadata.ashx?Dataset=EDULIT_DS&amp;Coords=[LOCATION].[GIN],[EDULIT_IND].[CR_3_F],[TIME].[2012]&amp;ShowOnWeb=true"/>
    <hyperlink ref="E851" r:id="rId724" tooltip="Click once to display linked information. Click and hold to select this cell." display="http://data.uis.unesco.org/OECDStat_Metadata/ShowMetadata.ashx?Dataset=EDULIT_DS&amp;Coords=[LOCATION].[HTI],[EDULIT_IND].[CR_3_F],[TIME].[2012]&amp;ShowOnWeb=true"/>
    <hyperlink ref="D852" r:id="rId725" tooltip="Click once to display linked information. Click and hold to select this cell." display="http://data.uis.unesco.org/OECDStat_Metadata/ShowMetadata.ashx?Dataset=EDULIT_DS&amp;Coords=[LOCATION].[HND],[EDULIT_IND].[CR_3_F],[TIME].[2011]&amp;ShowOnWeb=true"/>
    <hyperlink ref="D858" r:id="rId726" tooltip="Click once to display linked information. Click and hold to select this cell." display="http://data.uis.unesco.org/OECDStat_Metadata/ShowMetadata.ashx?Dataset=EDULIT_DS&amp;Coords=[LOCATION].[IRQ],[EDULIT_IND].[CR_3_F],[TIME].[2011]&amp;ShowOnWeb=true"/>
    <hyperlink ref="G866" r:id="rId727" tooltip="Click once to display linked information. Click and hold to select this cell." display="http://data.uis.unesco.org/OECDStat_Metadata/ShowMetadata.ashx?Dataset=EDULIT_DS&amp;Coords=[LOCATION].[KEN],[EDULIT_IND].[CR_3_F],[TIME].[2014]&amp;ShowOnWeb=true"/>
    <hyperlink ref="E869" r:id="rId728" tooltip="Click once to display linked information. Click and hold to select this cell." display="http://data.uis.unesco.org/OECDStat_Metadata/ShowMetadata.ashx?Dataset=EDULIT_DS&amp;Coords=[LOCATION].[KGZ],[EDULIT_IND].[CR_3_F],[TIME].[2012]&amp;ShowOnWeb=true"/>
    <hyperlink ref="E870" r:id="rId729" tooltip="Click once to display linked information. Click and hold to select this cell." display="http://data.uis.unesco.org/OECDStat_Metadata/ShowMetadata.ashx?Dataset=EDULIT_DS&amp;Coords=[LOCATION].[LAO],[EDULIT_IND].[CR_3_F],[TIME].[2012]&amp;ShowOnWeb=true"/>
    <hyperlink ref="G873" r:id="rId730" tooltip="Click once to display linked information. Click and hold to select this cell." display="http://data.uis.unesco.org/OECDStat_Metadata/ShowMetadata.ashx?Dataset=EDULIT_DS&amp;Coords=[LOCATION].[LSO],[EDULIT_IND].[CR_3_F],[TIME].[2014]&amp;ShowOnWeb=true"/>
    <hyperlink ref="F874" r:id="rId731" tooltip="Click once to display linked information. Click and hold to select this cell." display="http://data.uis.unesco.org/OECDStat_Metadata/ShowMetadata.ashx?Dataset=EDULIT_DS&amp;Coords=[LOCATION].[LBR],[EDULIT_IND].[CR_3_F],[TIME].[2013]&amp;ShowOnWeb=true"/>
    <hyperlink ref="C880" r:id="rId732" tooltip="Click once to display linked information. Click and hold to select this cell." display="http://data.uis.unesco.org/OECDStat_Metadata/ShowMetadata.ashx?Dataset=EDULIT_DS&amp;Coords=[LOCATION].[MWI],[EDULIT_IND].[CR_3_F],[TIME].[2010]&amp;ShowOnWeb=true"/>
    <hyperlink ref="F883" r:id="rId733" tooltip="Click once to display linked information. Click and hold to select this cell." display="http://data.uis.unesco.org/OECDStat_Metadata/ShowMetadata.ashx?Dataset=EDULIT_DS&amp;Coords=[LOCATION].[MLI],[EDULIT_IND].[CR_3_F],[TIME].[2013]&amp;ShowOnWeb=true"/>
    <hyperlink ref="F892" r:id="rId734" tooltip="Click once to display linked information. Click and hold to select this cell." display="http://data.uis.unesco.org/OECDStat_Metadata/ShowMetadata.ashx?Dataset=EDULIT_DS&amp;Coords=[LOCATION].[MNE],[EDULIT_IND].[CR_3_F],[TIME].[2013]&amp;ShowOnWeb=true"/>
    <hyperlink ref="D894" r:id="rId735" tooltip="Click once to display linked information. Click and hold to select this cell." display="http://data.uis.unesco.org/OECDStat_Metadata/ShowMetadata.ashx?Dataset=EDULIT_DS&amp;Coords=[LOCATION].[MOZ],[EDULIT_IND].[CR_3_F],[TIME].[2011]&amp;ShowOnWeb=true"/>
    <hyperlink ref="F896" r:id="rId736" tooltip="Click once to display linked information. Click and hold to select this cell." display="http://data.uis.unesco.org/OECDStat_Metadata/ShowMetadata.ashx?Dataset=EDULIT_DS&amp;Coords=[LOCATION].[NAM],[EDULIT_IND].[CR_3_F],[TIME].[2013]&amp;ShowOnWeb=true"/>
    <hyperlink ref="E902" r:id="rId737" tooltip="Click once to display linked information. Click and hold to select this cell." display="http://data.uis.unesco.org/OECDStat_Metadata/ShowMetadata.ashx?Dataset=EDULIT_DS&amp;Coords=[LOCATION].[NER],[EDULIT_IND].[CR_3_F],[TIME].[2012]&amp;ShowOnWeb=true"/>
    <hyperlink ref="C903" r:id="rId738" tooltip="Click once to display linked information. Click and hold to select this cell." display="http://data.uis.unesco.org/OECDStat_Metadata/ShowMetadata.ashx?Dataset=EDULIT_DS&amp;Coords=[LOCATION].[NGA],[EDULIT_IND].[CR_3_F],[TIME].[2010]&amp;ShowOnWeb=true"/>
    <hyperlink ref="D903" r:id="rId739" tooltip="Click once to display linked information. Click and hold to select this cell." display="http://data.uis.unesco.org/OECDStat_Metadata/ShowMetadata.ashx?Dataset=EDULIT_DS&amp;Coords=[LOCATION].[NGA],[EDULIT_IND].[CR_3_F],[TIME].[2011]&amp;ShowOnWeb=true"/>
    <hyperlink ref="F903" r:id="rId740" tooltip="Click once to display linked information. Click and hold to select this cell." display="http://data.uis.unesco.org/OECDStat_Metadata/ShowMetadata.ashx?Dataset=EDULIT_DS&amp;Coords=[LOCATION].[NGA],[EDULIT_IND].[CR_3_F],[TIME].[2013]&amp;ShowOnWeb=true"/>
    <hyperlink ref="E906" r:id="rId741" tooltip="Click once to display linked information. Click and hold to select this cell." display="http://data.uis.unesco.org/OECDStat_Metadata/ShowMetadata.ashx?Dataset=EDULIT_DS&amp;Coords=[LOCATION].[PAK],[EDULIT_IND].[CR_3_F],[TIME].[2012]&amp;ShowOnWeb=true"/>
    <hyperlink ref="G908" r:id="rId742" tooltip="Click once to display linked information. Click and hold to select this cell." display="http://data.uis.unesco.org/OECDStat_Metadata/ShowMetadata.ashx?Dataset=EDULIT_DS&amp;Coords=[LOCATION].[PSE],[EDULIT_IND].[CR_3_F],[TIME].[2014]&amp;ShowOnWeb=true"/>
    <hyperlink ref="C921" r:id="rId743" tooltip="Click once to display linked information. Click and hold to select this cell." display="http://data.uis.unesco.org/OECDStat_Metadata/ShowMetadata.ashx?Dataset=EDULIT_DS&amp;Coords=[LOCATION].[RWA],[EDULIT_IND].[CR_3_F],[TIME].[2010]&amp;ShowOnWeb=true"/>
    <hyperlink ref="H921" r:id="rId744" tooltip="Click once to display linked information. Click and hold to select this cell." display="http://data.uis.unesco.org/OECDStat_Metadata/ShowMetadata.ashx?Dataset=EDULIT_DS&amp;Coords=[LOCATION].[RWA],[EDULIT_IND].[CR_3_F],[TIME].[2015]&amp;ShowOnWeb=true"/>
    <hyperlink ref="E923" r:id="rId745" tooltip="Click once to display linked information. Click and hold to select this cell." display="http://data.uis.unesco.org/OECDStat_Metadata/ShowMetadata.ashx?Dataset=EDULIT_DS&amp;Coords=[LOCATION].[LCA],[EDULIT_IND].[CR_3_F],[TIME].[2012]&amp;ShowOnWeb=true"/>
    <hyperlink ref="D929" r:id="rId746" tooltip="Click once to display linked information. Click and hold to select this cell." display="http://data.uis.unesco.org/OECDStat_Metadata/ShowMetadata.ashx?Dataset=EDULIT_DS&amp;Coords=[LOCATION].[SEN],[EDULIT_IND].[CR_3_F],[TIME].[2011]&amp;ShowOnWeb=true"/>
    <hyperlink ref="D930" r:id="rId747" tooltip="Click once to display linked information. Click and hold to select this cell." display="http://data.uis.unesco.org/OECDStat_Metadata/ShowMetadata.ashx?Dataset=EDULIT_DS&amp;Coords=[LOCATION].[SRB],[EDULIT_IND].[CR_3_F],[TIME].[2011]&amp;ShowOnWeb=true"/>
    <hyperlink ref="F932" r:id="rId748" tooltip="Click once to display linked information. Click and hold to select this cell." display="http://data.uis.unesco.org/OECDStat_Metadata/ShowMetadata.ashx?Dataset=EDULIT_DS&amp;Coords=[LOCATION].[SLE],[EDULIT_IND].[CR_3_F],[TIME].[2013]&amp;ShowOnWeb=true"/>
    <hyperlink ref="D938" r:id="rId749" tooltip="Click once to display linked information. Click and hold to select this cell." display="http://data.uis.unesco.org/OECDStat_Metadata/ShowMetadata.ashx?Dataset=EDULIT_DS&amp;Coords=[LOCATION].[ZAF],[EDULIT_IND].[CR_3_F],[TIME].[2011]&amp;ShowOnWeb=true"/>
    <hyperlink ref="C939" r:id="rId750" tooltip="Click once to display linked information. Click and hold to select this cell." display="http://data.uis.unesco.org/OECDStat_Metadata/ShowMetadata.ashx?Dataset=EDULIT_DS&amp;Coords=[LOCATION].[SSD],[EDULIT_IND].[CR_3_F],[TIME].[2010]&amp;ShowOnWeb=true"/>
    <hyperlink ref="G942" r:id="rId751" tooltip="Click once to display linked information. Click and hold to select this cell." display="http://data.uis.unesco.org/OECDStat_Metadata/ShowMetadata.ashx?Dataset=EDULIT_DS&amp;Coords=[LOCATION].[SDN],[EDULIT_IND].[CR_3_F],[TIME].[2014]&amp;ShowOnWeb=true"/>
    <hyperlink ref="C943" r:id="rId752" tooltip="Click once to display linked information. Click and hold to select this cell." display="http://data.uis.unesco.org/OECDStat_Metadata/ShowMetadata.ashx?Dataset=EDULIT_DS&amp;Coords=[LOCATION].[SUR],[EDULIT_IND].[CR_3_F],[TIME].[2010]&amp;ShowOnWeb=true"/>
    <hyperlink ref="C944" r:id="rId753" tooltip="Click once to display linked information. Click and hold to select this cell." display="http://data.uis.unesco.org/OECDStat_Metadata/ShowMetadata.ashx?Dataset=EDULIT_DS&amp;Coords=[LOCATION].[SWZ],[EDULIT_IND].[CR_3_F],[TIME].[2010]&amp;ShowOnWeb=true"/>
    <hyperlink ref="E948" r:id="rId754" tooltip="Click once to display linked information. Click and hold to select this cell." display="http://data.uis.unesco.org/OECDStat_Metadata/ShowMetadata.ashx?Dataset=EDULIT_DS&amp;Coords=[LOCATION].[TJK],[EDULIT_IND].[CR_3_F],[TIME].[2012]&amp;ShowOnWeb=true"/>
    <hyperlink ref="F949" r:id="rId755" tooltip="Click once to display linked information. Click and hold to select this cell." display="http://data.uis.unesco.org/OECDStat_Metadata/ShowMetadata.ashx?Dataset=EDULIT_DS&amp;Coords=[LOCATION].[THA],[EDULIT_IND].[CR_3_F],[TIME].[2013]&amp;ShowOnWeb=true"/>
    <hyperlink ref="D1920" r:id="rId756" tooltip="Click once to display linked information. Click and hold to select this cell." display="http://data.uis.unesco.org/OECDStat_Metadata/ShowMetadata.ashx?Dataset=EDULIT_DS&amp;Coords=[LOCATION].[MKD],[EDULIT_IND].[CR_3_F],[TIME].[2011]&amp;ShowOnWeb=true"/>
    <hyperlink ref="C952" r:id="rId757" tooltip="Click once to display linked information. Click and hold to select this cell." display="http://data.uis.unesco.org/OECDStat_Metadata/ShowMetadata.ashx?Dataset=EDULIT_DS&amp;Coords=[LOCATION].[TGO],[EDULIT_IND].[CR_3_F],[TIME].[2010]&amp;ShowOnWeb=true"/>
    <hyperlink ref="G952" r:id="rId758" tooltip="Click once to display linked information. Click and hold to select this cell." display="http://data.uis.unesco.org/OECDStat_Metadata/ShowMetadata.ashx?Dataset=EDULIT_DS&amp;Coords=[LOCATION].[TGO],[EDULIT_IND].[CR_3_F],[TIME].[2014]&amp;ShowOnWeb=true"/>
    <hyperlink ref="E955" r:id="rId759" tooltip="Click once to display linked information. Click and hold to select this cell." display="http://data.uis.unesco.org/OECDStat_Metadata/ShowMetadata.ashx?Dataset=EDULIT_DS&amp;Coords=[LOCATION].[TUN],[EDULIT_IND].[CR_3_F],[TIME].[2012]&amp;ShowOnWeb=true"/>
    <hyperlink ref="D959" r:id="rId760" tooltip="Click once to display linked information. Click and hold to select this cell." display="http://data.uis.unesco.org/OECDStat_Metadata/ShowMetadata.ashx?Dataset=EDULIT_DS&amp;Coords=[LOCATION].[UGA],[EDULIT_IND].[CR_3_F],[TIME].[2011]&amp;ShowOnWeb=true"/>
    <hyperlink ref="C963" r:id="rId761" tooltip="Click once to display linked information. Click and hold to select this cell." display="http://data.uis.unesco.org/OECDStat_Metadata/ShowMetadata.ashx?Dataset=EDULIT_DS&amp;Coords=[LOCATION].[TZA],[EDULIT_IND].[CR_3_F],[TIME].[2010]&amp;ShowOnWeb=true"/>
    <hyperlink ref="C964" r:id="rId762" tooltip="Click once to display linked information. Click and hold to select this cell." display="http://data.uis.unesco.org/OECDStat_Metadata/ShowMetadata.ashx?Dataset=EDULIT_DS&amp;Coords=[LOCATION].[USA],[EDULIT_IND].[CR_3_F],[TIME].[2010]&amp;ShowOnWeb=true"/>
    <hyperlink ref="F965" r:id="rId763" tooltip="Click once to display linked information. Click and hold to select this cell." display="http://data.uis.unesco.org/OECDStat_Metadata/ShowMetadata.ashx?Dataset=EDULIT_DS&amp;Coords=[LOCATION].[URY],[EDULIT_IND].[CR_3_F],[TIME].[2013]&amp;ShowOnWeb=true"/>
    <hyperlink ref="D969" r:id="rId764" tooltip="Click once to display linked information. Click and hold to select this cell." display="http://data.uis.unesco.org/OECDStat_Metadata/ShowMetadata.ashx?Dataset=EDULIT_DS&amp;Coords=[LOCATION].[VNM],[EDULIT_IND].[CR_3_F],[TIME].[2011]&amp;ShowOnWeb=true"/>
    <hyperlink ref="C971" r:id="rId765" tooltip="Click once to display linked information. Click and hold to select this cell." display="http://data.uis.unesco.org/OECDStat_Metadata/ShowMetadata.ashx?Dataset=EDULIT_DS&amp;Coords=[LOCATION].[ZMB],[EDULIT_IND].[CR_3_F],[TIME].[2010]&amp;ShowOnWeb=true"/>
    <hyperlink ref="F971" r:id="rId766" tooltip="Click once to display linked information. Click and hold to select this cell." display="http://data.uis.unesco.org/OECDStat_Metadata/ShowMetadata.ashx?Dataset=EDULIT_DS&amp;Coords=[LOCATION].[ZMB],[EDULIT_IND].[CR_3_F],[TIME].[2013]&amp;ShowOnWeb=true"/>
    <hyperlink ref="C972" r:id="rId767" tooltip="Click once to display linked information. Click and hold to select this cell." display="http://data.uis.unesco.org/OECDStat_Metadata/ShowMetadata.ashx?Dataset=EDULIT_DS&amp;Coords=[LOCATION].[ZWE],[EDULIT_IND].[CR_3_F],[TIME].[2010]&amp;ShowOnWeb=true"/>
    <hyperlink ref="D973" r:id="rId768" tooltip="Click once to display linked information. Click and hold to select this cell." display="http://data.uis.unesco.org/OECDStat_Metadata/ShowMetadata.ashx?Dataset=EDULIT_DS&amp;Coords=[LOCATION].[AFG],[EDULIT_IND].[CR_3_M],[TIME].[2011]&amp;ShowOnWeb=true"/>
    <hyperlink ref="F975" r:id="rId769" tooltip="Click once to display linked information. Click and hold to select this cell." display="http://data.uis.unesco.org/OECDStat_Metadata/ShowMetadata.ashx?Dataset=EDULIT_DS&amp;Coords=[LOCATION].[DZA],[EDULIT_IND].[CR_3_M],[TIME].[2013]&amp;ShowOnWeb=true"/>
    <hyperlink ref="C979" r:id="rId770" tooltip="Click once to display linked information. Click and hold to select this cell." display="http://data.uis.unesco.org/OECDStat_Metadata/ShowMetadata.ashx?Dataset=EDULIT_DS&amp;Coords=[LOCATION].[ARG],[EDULIT_IND].[CR_3_M],[TIME].[2010]&amp;ShowOnWeb=true"/>
    <hyperlink ref="D980" r:id="rId771" tooltip="Click once to display linked information. Click and hold to select this cell." display="http://data.uis.unesco.org/OECDStat_Metadata/ShowMetadata.ashx?Dataset=EDULIT_DS&amp;Coords=[LOCATION].[ARM],[EDULIT_IND].[CR_3_M],[TIME].[2011]&amp;ShowOnWeb=true"/>
    <hyperlink ref="D986" r:id="rId772" tooltip="Click once to display linked information. Click and hold to select this cell." display="http://data.uis.unesco.org/OECDStat_Metadata/ShowMetadata.ashx?Dataset=EDULIT_DS&amp;Coords=[LOCATION].[BGD],[EDULIT_IND].[CR_3_M],[TIME].[2011]&amp;ShowOnWeb=true"/>
    <hyperlink ref="G986" r:id="rId773" tooltip="Click once to display linked information. Click and hold to select this cell." display="http://data.uis.unesco.org/OECDStat_Metadata/ShowMetadata.ashx?Dataset=EDULIT_DS&amp;Coords=[LOCATION].[BGD],[EDULIT_IND].[CR_3_M],[TIME].[2014]&amp;ShowOnWeb=true"/>
    <hyperlink ref="E987" r:id="rId774" tooltip="Click once to display linked information. Click and hold to select this cell." display="http://data.uis.unesco.org/OECDStat_Metadata/ShowMetadata.ashx?Dataset=EDULIT_DS&amp;Coords=[LOCATION].[BRB],[EDULIT_IND].[CR_3_M],[TIME].[2012]&amp;ShowOnWeb=true"/>
    <hyperlink ref="E988" r:id="rId775" tooltip="Click once to display linked information. Click and hold to select this cell." display="http://data.uis.unesco.org/OECDStat_Metadata/ShowMetadata.ashx?Dataset=EDULIT_DS&amp;Coords=[LOCATION].[BLR],[EDULIT_IND].[CR_3_M],[TIME].[2012]&amp;ShowOnWeb=true"/>
    <hyperlink ref="D991" r:id="rId776" tooltip="Click once to display linked information. Click and hold to select this cell." display="http://data.uis.unesco.org/OECDStat_Metadata/ShowMetadata.ashx?Dataset=EDULIT_DS&amp;Coords=[LOCATION].[BEN],[EDULIT_IND].[CR_3_M],[TIME].[2011]&amp;ShowOnWeb=true"/>
    <hyperlink ref="C992" r:id="rId777" tooltip="Click once to display linked information. Click and hold to select this cell." display="http://data.uis.unesco.org/OECDStat_Metadata/ShowMetadata.ashx?Dataset=EDULIT_DS&amp;Coords=[LOCATION].[BTN],[EDULIT_IND].[CR_3_M],[TIME].[2010]&amp;ShowOnWeb=true"/>
    <hyperlink ref="C999" r:id="rId778" tooltip="Click once to display linked information. Click and hold to select this cell." display="http://data.uis.unesco.org/OECDStat_Metadata/ShowMetadata.ashx?Dataset=EDULIT_DS&amp;Coords=[LOCATION].[BFA],[EDULIT_IND].[CR_3_M],[TIME].[2010]&amp;ShowOnWeb=true"/>
    <hyperlink ref="C1000" r:id="rId779" tooltip="Click once to display linked information. Click and hold to select this cell." display="http://data.uis.unesco.org/OECDStat_Metadata/ShowMetadata.ashx?Dataset=EDULIT_DS&amp;Coords=[LOCATION].[BDI],[EDULIT_IND].[CR_3_M],[TIME].[2010]&amp;ShowOnWeb=true"/>
    <hyperlink ref="C1001" r:id="rId780" tooltip="Click once to display linked information. Click and hold to select this cell." display="http://data.uis.unesco.org/OECDStat_Metadata/ShowMetadata.ashx?Dataset=EDULIT_DS&amp;Coords=[LOCATION].[KHM],[EDULIT_IND].[CR_3_M],[TIME].[2010]&amp;ShowOnWeb=true"/>
    <hyperlink ref="G1001" r:id="rId781" tooltip="Click once to display linked information. Click and hold to select this cell." display="http://data.uis.unesco.org/OECDStat_Metadata/ShowMetadata.ashx?Dataset=EDULIT_DS&amp;Coords=[LOCATION].[KHM],[EDULIT_IND].[CR_3_M],[TIME].[2014]&amp;ShowOnWeb=true"/>
    <hyperlink ref="D1002" r:id="rId782" tooltip="Click once to display linked information. Click and hold to select this cell." display="http://data.uis.unesco.org/OECDStat_Metadata/ShowMetadata.ashx?Dataset=EDULIT_DS&amp;Coords=[LOCATION].[CMR],[EDULIT_IND].[CR_3_M],[TIME].[2011]&amp;ShowOnWeb=true"/>
    <hyperlink ref="G1006" r:id="rId783" tooltip="Click once to display linked information. Click and hold to select this cell." display="http://data.uis.unesco.org/OECDStat_Metadata/ShowMetadata.ashx?Dataset=EDULIT_DS&amp;Coords=[LOCATION].[TCD],[EDULIT_IND].[CR_3_M],[TIME].[2014]&amp;ShowOnWeb=true"/>
    <hyperlink ref="C1009" r:id="rId784" tooltip="Click once to display linked information. Click and hold to select this cell." display="http://data.uis.unesco.org/OECDStat_Metadata/ShowMetadata.ashx?Dataset=EDULIT_DS&amp;Coords=[LOCATION].[COL],[EDULIT_IND].[CR_3_M],[TIME].[2010]&amp;ShowOnWeb=true"/>
    <hyperlink ref="E1011" r:id="rId785" tooltip="Click once to display linked information. Click and hold to select this cell." display="http://data.uis.unesco.org/OECDStat_Metadata/ShowMetadata.ashx?Dataset=EDULIT_DS&amp;Coords=[LOCATION].[COG],[EDULIT_IND].[CR_3_M],[TIME].[2012]&amp;ShowOnWeb=true"/>
    <hyperlink ref="D1012" r:id="rId786" tooltip="Click once to display linked information. Click and hold to select this cell." display="http://data.uis.unesco.org/OECDStat_Metadata/ShowMetadata.ashx?Dataset=EDULIT_DS&amp;Coords=[LOCATION].[CRI],[EDULIT_IND].[CR_3_M],[TIME].[2011]&amp;ShowOnWeb=true"/>
    <hyperlink ref="E1013" r:id="rId787" tooltip="Click once to display linked information. Click and hold to select this cell." display="http://data.uis.unesco.org/OECDStat_Metadata/ShowMetadata.ashx?Dataset=EDULIT_DS&amp;Coords=[LOCATION].[CIV],[EDULIT_IND].[CR_3_M],[TIME].[2012]&amp;ShowOnWeb=true"/>
    <hyperlink ref="G1015" r:id="rId788" tooltip="Click once to display linked information. Click and hold to select this cell." display="http://data.uis.unesco.org/OECDStat_Metadata/ShowMetadata.ashx?Dataset=EDULIT_DS&amp;Coords=[LOCATION].[CUB],[EDULIT_IND].[CR_3_M],[TIME].[2014]&amp;ShowOnWeb=true"/>
    <hyperlink ref="C1019" r:id="rId789" tooltip="Click once to display linked information. Click and hold to select this cell." display="http://data.uis.unesco.org/OECDStat_Metadata/ShowMetadata.ashx?Dataset=EDULIT_DS&amp;Coords=[LOCATION].[COD],[EDULIT_IND].[CR_3_M],[TIME].[2010]&amp;ShowOnWeb=true"/>
    <hyperlink ref="F1019" r:id="rId790" tooltip="Click once to display linked information. Click and hold to select this cell." display="http://data.uis.unesco.org/OECDStat_Metadata/ShowMetadata.ashx?Dataset=EDULIT_DS&amp;Coords=[LOCATION].[COD],[EDULIT_IND].[CR_3_M],[TIME].[2013]&amp;ShowOnWeb=true"/>
    <hyperlink ref="F1023" r:id="rId791" tooltip="Click once to display linked information. Click and hold to select this cell." display="http://data.uis.unesco.org/OECDStat_Metadata/ShowMetadata.ashx?Dataset=EDULIT_DS&amp;Coords=[LOCATION].[DOM],[EDULIT_IND].[CR_3_M],[TIME].[2013]&amp;ShowOnWeb=true"/>
    <hyperlink ref="G1025" r:id="rId792" tooltip="Click once to display linked information. Click and hold to select this cell." display="http://data.uis.unesco.org/OECDStat_Metadata/ShowMetadata.ashx?Dataset=EDULIT_DS&amp;Coords=[LOCATION].[EGY],[EDULIT_IND].[CR_3_M],[TIME].[2014]&amp;ShowOnWeb=true"/>
    <hyperlink ref="D1030" r:id="rId793" tooltip="Click once to display linked information. Click and hold to select this cell." display="http://data.uis.unesco.org/OECDStat_Metadata/ShowMetadata.ashx?Dataset=EDULIT_DS&amp;Coords=[LOCATION].[ETH],[EDULIT_IND].[CR_3_M],[TIME].[2011]&amp;ShowOnWeb=true"/>
    <hyperlink ref="E1034" r:id="rId794" tooltip="Click once to display linked information. Click and hold to select this cell." display="http://data.uis.unesco.org/OECDStat_Metadata/ShowMetadata.ashx?Dataset=EDULIT_DS&amp;Coords=[LOCATION].[GAB],[EDULIT_IND].[CR_3_M],[TIME].[2012]&amp;ShowOnWeb=true"/>
    <hyperlink ref="F1035" r:id="rId795" tooltip="Click once to display linked information. Click and hold to select this cell." display="http://data.uis.unesco.org/OECDStat_Metadata/ShowMetadata.ashx?Dataset=EDULIT_DS&amp;Coords=[LOCATION].[GMB],[EDULIT_IND].[CR_3_M],[TIME].[2013]&amp;ShowOnWeb=true"/>
    <hyperlink ref="C1038" r:id="rId796" tooltip="Click once to display linked information. Click and hold to select this cell." display="http://data.uis.unesco.org/OECDStat_Metadata/ShowMetadata.ashx?Dataset=EDULIT_DS&amp;Coords=[LOCATION].[GHA],[EDULIT_IND].[CR_3_M],[TIME].[2010]&amp;ShowOnWeb=true"/>
    <hyperlink ref="H1038" r:id="rId797" tooltip="Click once to display linked information. Click and hold to select this cell." display="http://data.uis.unesco.org/OECDStat_Metadata/ShowMetadata.ashx?Dataset=EDULIT_DS&amp;Coords=[LOCATION].[GHA],[EDULIT_IND].[CR_3_M],[TIME].[2015]&amp;ShowOnWeb=true"/>
    <hyperlink ref="E1042" r:id="rId798" tooltip="Click once to display linked information. Click and hold to select this cell." display="http://data.uis.unesco.org/OECDStat_Metadata/ShowMetadata.ashx?Dataset=EDULIT_DS&amp;Coords=[LOCATION].[GIN],[EDULIT_IND].[CR_3_M],[TIME].[2012]&amp;ShowOnWeb=true"/>
    <hyperlink ref="E1045" r:id="rId799" tooltip="Click once to display linked information. Click and hold to select this cell." display="http://data.uis.unesco.org/OECDStat_Metadata/ShowMetadata.ashx?Dataset=EDULIT_DS&amp;Coords=[LOCATION].[HTI],[EDULIT_IND].[CR_3_M],[TIME].[2012]&amp;ShowOnWeb=true"/>
    <hyperlink ref="D1046" r:id="rId800" tooltip="Click once to display linked information. Click and hold to select this cell." display="http://data.uis.unesco.org/OECDStat_Metadata/ShowMetadata.ashx?Dataset=EDULIT_DS&amp;Coords=[LOCATION].[HND],[EDULIT_IND].[CR_3_M],[TIME].[2011]&amp;ShowOnWeb=true"/>
    <hyperlink ref="D1052" r:id="rId801" tooltip="Click once to display linked information. Click and hold to select this cell." display="http://data.uis.unesco.org/OECDStat_Metadata/ShowMetadata.ashx?Dataset=EDULIT_DS&amp;Coords=[LOCATION].[IRQ],[EDULIT_IND].[CR_3_M],[TIME].[2011]&amp;ShowOnWeb=true"/>
    <hyperlink ref="G1060" r:id="rId802" tooltip="Click once to display linked information. Click and hold to select this cell." display="http://data.uis.unesco.org/OECDStat_Metadata/ShowMetadata.ashx?Dataset=EDULIT_DS&amp;Coords=[LOCATION].[KEN],[EDULIT_IND].[CR_3_M],[TIME].[2014]&amp;ShowOnWeb=true"/>
    <hyperlink ref="E1063" r:id="rId803" tooltip="Click once to display linked information. Click and hold to select this cell." display="http://data.uis.unesco.org/OECDStat_Metadata/ShowMetadata.ashx?Dataset=EDULIT_DS&amp;Coords=[LOCATION].[KGZ],[EDULIT_IND].[CR_3_M],[TIME].[2012]&amp;ShowOnWeb=true"/>
    <hyperlink ref="E1064" r:id="rId804" tooltip="Click once to display linked information. Click and hold to select this cell." display="http://data.uis.unesco.org/OECDStat_Metadata/ShowMetadata.ashx?Dataset=EDULIT_DS&amp;Coords=[LOCATION].[LAO],[EDULIT_IND].[CR_3_M],[TIME].[2012]&amp;ShowOnWeb=true"/>
    <hyperlink ref="G1067" r:id="rId805" tooltip="Click once to display linked information. Click and hold to select this cell." display="http://data.uis.unesco.org/OECDStat_Metadata/ShowMetadata.ashx?Dataset=EDULIT_DS&amp;Coords=[LOCATION].[LSO],[EDULIT_IND].[CR_3_M],[TIME].[2014]&amp;ShowOnWeb=true"/>
    <hyperlink ref="F1068" r:id="rId806" tooltip="Click once to display linked information. Click and hold to select this cell." display="http://data.uis.unesco.org/OECDStat_Metadata/ShowMetadata.ashx?Dataset=EDULIT_DS&amp;Coords=[LOCATION].[LBR],[EDULIT_IND].[CR_3_M],[TIME].[2013]&amp;ShowOnWeb=true"/>
    <hyperlink ref="C1074" r:id="rId807" tooltip="Click once to display linked information. Click and hold to select this cell." display="http://data.uis.unesco.org/OECDStat_Metadata/ShowMetadata.ashx?Dataset=EDULIT_DS&amp;Coords=[LOCATION].[MWI],[EDULIT_IND].[CR_3_M],[TIME].[2010]&amp;ShowOnWeb=true"/>
    <hyperlink ref="F1077" r:id="rId808" tooltip="Click once to display linked information. Click and hold to select this cell." display="http://data.uis.unesco.org/OECDStat_Metadata/ShowMetadata.ashx?Dataset=EDULIT_DS&amp;Coords=[LOCATION].[MLI],[EDULIT_IND].[CR_3_M],[TIME].[2013]&amp;ShowOnWeb=true"/>
    <hyperlink ref="F1086" r:id="rId809" tooltip="Click once to display linked information. Click and hold to select this cell." display="http://data.uis.unesco.org/OECDStat_Metadata/ShowMetadata.ashx?Dataset=EDULIT_DS&amp;Coords=[LOCATION].[MNE],[EDULIT_IND].[CR_3_M],[TIME].[2013]&amp;ShowOnWeb=true"/>
    <hyperlink ref="D1088" r:id="rId810" tooltip="Click once to display linked information. Click and hold to select this cell." display="http://data.uis.unesco.org/OECDStat_Metadata/ShowMetadata.ashx?Dataset=EDULIT_DS&amp;Coords=[LOCATION].[MOZ],[EDULIT_IND].[CR_3_M],[TIME].[2011]&amp;ShowOnWeb=true"/>
    <hyperlink ref="F1090" r:id="rId811" tooltip="Click once to display linked information. Click and hold to select this cell." display="http://data.uis.unesco.org/OECDStat_Metadata/ShowMetadata.ashx?Dataset=EDULIT_DS&amp;Coords=[LOCATION].[NAM],[EDULIT_IND].[CR_3_M],[TIME].[2013]&amp;ShowOnWeb=true"/>
    <hyperlink ref="E1096" r:id="rId812" tooltip="Click once to display linked information. Click and hold to select this cell." display="http://data.uis.unesco.org/OECDStat_Metadata/ShowMetadata.ashx?Dataset=EDULIT_DS&amp;Coords=[LOCATION].[NER],[EDULIT_IND].[CR_3_M],[TIME].[2012]&amp;ShowOnWeb=true"/>
    <hyperlink ref="C1097" r:id="rId813" tooltip="Click once to display linked information. Click and hold to select this cell." display="http://data.uis.unesco.org/OECDStat_Metadata/ShowMetadata.ashx?Dataset=EDULIT_DS&amp;Coords=[LOCATION].[NGA],[EDULIT_IND].[CR_3_M],[TIME].[2010]&amp;ShowOnWeb=true"/>
    <hyperlink ref="D1097" r:id="rId814" tooltip="Click once to display linked information. Click and hold to select this cell." display="http://data.uis.unesco.org/OECDStat_Metadata/ShowMetadata.ashx?Dataset=EDULIT_DS&amp;Coords=[LOCATION].[NGA],[EDULIT_IND].[CR_3_M],[TIME].[2011]&amp;ShowOnWeb=true"/>
    <hyperlink ref="F1097" r:id="rId815" tooltip="Click once to display linked information. Click and hold to select this cell." display="http://data.uis.unesco.org/OECDStat_Metadata/ShowMetadata.ashx?Dataset=EDULIT_DS&amp;Coords=[LOCATION].[NGA],[EDULIT_IND].[CR_3_M],[TIME].[2013]&amp;ShowOnWeb=true"/>
    <hyperlink ref="E1100" r:id="rId816" tooltip="Click once to display linked information. Click and hold to select this cell." display="http://data.uis.unesco.org/OECDStat_Metadata/ShowMetadata.ashx?Dataset=EDULIT_DS&amp;Coords=[LOCATION].[PAK],[EDULIT_IND].[CR_3_M],[TIME].[2012]&amp;ShowOnWeb=true"/>
    <hyperlink ref="G1102" r:id="rId817" tooltip="Click once to display linked information. Click and hold to select this cell." display="http://data.uis.unesco.org/OECDStat_Metadata/ShowMetadata.ashx?Dataset=EDULIT_DS&amp;Coords=[LOCATION].[PSE],[EDULIT_IND].[CR_3_M],[TIME].[2014]&amp;ShowOnWeb=true"/>
    <hyperlink ref="C1115" r:id="rId818" tooltip="Click once to display linked information. Click and hold to select this cell." display="http://data.uis.unesco.org/OECDStat_Metadata/ShowMetadata.ashx?Dataset=EDULIT_DS&amp;Coords=[LOCATION].[RWA],[EDULIT_IND].[CR_3_M],[TIME].[2010]&amp;ShowOnWeb=true"/>
    <hyperlink ref="H1115" r:id="rId819" tooltip="Click once to display linked information. Click and hold to select this cell." display="http://data.uis.unesco.org/OECDStat_Metadata/ShowMetadata.ashx?Dataset=EDULIT_DS&amp;Coords=[LOCATION].[RWA],[EDULIT_IND].[CR_3_M],[TIME].[2015]&amp;ShowOnWeb=true"/>
    <hyperlink ref="E1117" r:id="rId820" tooltip="Click once to display linked information. Click and hold to select this cell." display="http://data.uis.unesco.org/OECDStat_Metadata/ShowMetadata.ashx?Dataset=EDULIT_DS&amp;Coords=[LOCATION].[LCA],[EDULIT_IND].[CR_3_M],[TIME].[2012]&amp;ShowOnWeb=true"/>
    <hyperlink ref="D1123" r:id="rId821" tooltip="Click once to display linked information. Click and hold to select this cell." display="http://data.uis.unesco.org/OECDStat_Metadata/ShowMetadata.ashx?Dataset=EDULIT_DS&amp;Coords=[LOCATION].[SEN],[EDULIT_IND].[CR_3_M],[TIME].[2011]&amp;ShowOnWeb=true"/>
    <hyperlink ref="D1124" r:id="rId822" tooltip="Click once to display linked information. Click and hold to select this cell." display="http://data.uis.unesco.org/OECDStat_Metadata/ShowMetadata.ashx?Dataset=EDULIT_DS&amp;Coords=[LOCATION].[SRB],[EDULIT_IND].[CR_3_M],[TIME].[2011]&amp;ShowOnWeb=true"/>
    <hyperlink ref="F1126" r:id="rId823" tooltip="Click once to display linked information. Click and hold to select this cell." display="http://data.uis.unesco.org/OECDStat_Metadata/ShowMetadata.ashx?Dataset=EDULIT_DS&amp;Coords=[LOCATION].[SLE],[EDULIT_IND].[CR_3_M],[TIME].[2013]&amp;ShowOnWeb=true"/>
    <hyperlink ref="D1132" r:id="rId824" tooltip="Click once to display linked information. Click and hold to select this cell." display="http://data.uis.unesco.org/OECDStat_Metadata/ShowMetadata.ashx?Dataset=EDULIT_DS&amp;Coords=[LOCATION].[ZAF],[EDULIT_IND].[CR_3_M],[TIME].[2011]&amp;ShowOnWeb=true"/>
    <hyperlink ref="C1133" r:id="rId825" tooltip="Click once to display linked information. Click and hold to select this cell." display="http://data.uis.unesco.org/OECDStat_Metadata/ShowMetadata.ashx?Dataset=EDULIT_DS&amp;Coords=[LOCATION].[SSD],[EDULIT_IND].[CR_3_M],[TIME].[2010]&amp;ShowOnWeb=true"/>
    <hyperlink ref="G1136" r:id="rId826" tooltip="Click once to display linked information. Click and hold to select this cell." display="http://data.uis.unesco.org/OECDStat_Metadata/ShowMetadata.ashx?Dataset=EDULIT_DS&amp;Coords=[LOCATION].[SDN],[EDULIT_IND].[CR_3_M],[TIME].[2014]&amp;ShowOnWeb=true"/>
    <hyperlink ref="C1137" r:id="rId827" tooltip="Click once to display linked information. Click and hold to select this cell." display="http://data.uis.unesco.org/OECDStat_Metadata/ShowMetadata.ashx?Dataset=EDULIT_DS&amp;Coords=[LOCATION].[SUR],[EDULIT_IND].[CR_3_M],[TIME].[2010]&amp;ShowOnWeb=true"/>
    <hyperlink ref="C1138" r:id="rId828" tooltip="Click once to display linked information. Click and hold to select this cell." display="http://data.uis.unesco.org/OECDStat_Metadata/ShowMetadata.ashx?Dataset=EDULIT_DS&amp;Coords=[LOCATION].[SWZ],[EDULIT_IND].[CR_3_M],[TIME].[2010]&amp;ShowOnWeb=true"/>
    <hyperlink ref="E1142" r:id="rId829" tooltip="Click once to display linked information. Click and hold to select this cell." display="http://data.uis.unesco.org/OECDStat_Metadata/ShowMetadata.ashx?Dataset=EDULIT_DS&amp;Coords=[LOCATION].[TJK],[EDULIT_IND].[CR_3_M],[TIME].[2012]&amp;ShowOnWeb=true"/>
    <hyperlink ref="F1143" r:id="rId830" tooltip="Click once to display linked information. Click and hold to select this cell." display="http://data.uis.unesco.org/OECDStat_Metadata/ShowMetadata.ashx?Dataset=EDULIT_DS&amp;Coords=[LOCATION].[THA],[EDULIT_IND].[CR_3_M],[TIME].[2013]&amp;ShowOnWeb=true"/>
    <hyperlink ref="D1932" r:id="rId831" tooltip="Click once to display linked information. Click and hold to select this cell." display="http://data.uis.unesco.org/OECDStat_Metadata/ShowMetadata.ashx?Dataset=EDULIT_DS&amp;Coords=[LOCATION].[MKD],[EDULIT_IND].[CR_3_M],[TIME].[2011]&amp;ShowOnWeb=true"/>
    <hyperlink ref="C1146" r:id="rId832" tooltip="Click once to display linked information. Click and hold to select this cell." display="http://data.uis.unesco.org/OECDStat_Metadata/ShowMetadata.ashx?Dataset=EDULIT_DS&amp;Coords=[LOCATION].[TGO],[EDULIT_IND].[CR_3_M],[TIME].[2010]&amp;ShowOnWeb=true"/>
    <hyperlink ref="G1146" r:id="rId833" tooltip="Click once to display linked information. Click and hold to select this cell." display="http://data.uis.unesco.org/OECDStat_Metadata/ShowMetadata.ashx?Dataset=EDULIT_DS&amp;Coords=[LOCATION].[TGO],[EDULIT_IND].[CR_3_M],[TIME].[2014]&amp;ShowOnWeb=true"/>
    <hyperlink ref="E1149" r:id="rId834" tooltip="Click once to display linked information. Click and hold to select this cell." display="http://data.uis.unesco.org/OECDStat_Metadata/ShowMetadata.ashx?Dataset=EDULIT_DS&amp;Coords=[LOCATION].[TUN],[EDULIT_IND].[CR_3_M],[TIME].[2012]&amp;ShowOnWeb=true"/>
    <hyperlink ref="D1153" r:id="rId835" tooltip="Click once to display linked information. Click and hold to select this cell." display="http://data.uis.unesco.org/OECDStat_Metadata/ShowMetadata.ashx?Dataset=EDULIT_DS&amp;Coords=[LOCATION].[UGA],[EDULIT_IND].[CR_3_M],[TIME].[2011]&amp;ShowOnWeb=true"/>
    <hyperlink ref="C1157" r:id="rId836" tooltip="Click once to display linked information. Click and hold to select this cell." display="http://data.uis.unesco.org/OECDStat_Metadata/ShowMetadata.ashx?Dataset=EDULIT_DS&amp;Coords=[LOCATION].[TZA],[EDULIT_IND].[CR_3_M],[TIME].[2010]&amp;ShowOnWeb=true"/>
    <hyperlink ref="C1158" r:id="rId837" tooltip="Click once to display linked information. Click and hold to select this cell." display="http://data.uis.unesco.org/OECDStat_Metadata/ShowMetadata.ashx?Dataset=EDULIT_DS&amp;Coords=[LOCATION].[USA],[EDULIT_IND].[CR_3_M],[TIME].[2010]&amp;ShowOnWeb=true"/>
    <hyperlink ref="F1159" r:id="rId838" tooltip="Click once to display linked information. Click and hold to select this cell." display="http://data.uis.unesco.org/OECDStat_Metadata/ShowMetadata.ashx?Dataset=EDULIT_DS&amp;Coords=[LOCATION].[URY],[EDULIT_IND].[CR_3_M],[TIME].[2013]&amp;ShowOnWeb=true"/>
    <hyperlink ref="D1163" r:id="rId839" tooltip="Click once to display linked information. Click and hold to select this cell." display="http://data.uis.unesco.org/OECDStat_Metadata/ShowMetadata.ashx?Dataset=EDULIT_DS&amp;Coords=[LOCATION].[VNM],[EDULIT_IND].[CR_3_M],[TIME].[2011]&amp;ShowOnWeb=true"/>
    <hyperlink ref="C1165" r:id="rId840" tooltip="Click once to display linked information. Click and hold to select this cell." display="http://data.uis.unesco.org/OECDStat_Metadata/ShowMetadata.ashx?Dataset=EDULIT_DS&amp;Coords=[LOCATION].[ZMB],[EDULIT_IND].[CR_3_M],[TIME].[2010]&amp;ShowOnWeb=true"/>
    <hyperlink ref="F1165" r:id="rId841" tooltip="Click once to display linked information. Click and hold to select this cell." display="http://data.uis.unesco.org/OECDStat_Metadata/ShowMetadata.ashx?Dataset=EDULIT_DS&amp;Coords=[LOCATION].[ZMB],[EDULIT_IND].[CR_3_M],[TIME].[2013]&amp;ShowOnWeb=true"/>
    <hyperlink ref="C1166" r:id="rId842" tooltip="Click once to display linked information. Click and hold to select this cell." display="http://data.uis.unesco.org/OECDStat_Metadata/ShowMetadata.ashx?Dataset=EDULIT_DS&amp;Coords=[LOCATION].[ZWE],[EDULIT_IND].[CR_3_M],[TIME].[2010]&amp;ShowOnWeb=true"/>
    <hyperlink ref="E1478" r:id="rId843" tooltip="Click once to display linked information. Click and hold to select this cell." display="http://data.uis.unesco.org/OECDStat_Metadata/ShowMetadata.ashx?Dataset=EDULIT_DS&amp;Coords=[LOCATION].[AUS],[EDULIT_IND].[MYS_1T8_AG25T99_F],[TIME].[2012]&amp;ShowOnWeb=true"/>
    <hyperlink ref="H1478" r:id="rId844" tooltip="Click once to display linked information. Click and hold to select this cell." display="http://data.uis.unesco.org/OECDStat_Metadata/ShowMetadata.ashx?Dataset=EDULIT_DS&amp;Coords=[LOCATION].[AUS],[EDULIT_IND].[MYS_1T8_AG25T99_F],[TIME].[2015]&amp;ShowOnWeb=true"/>
    <hyperlink ref="G1485" r:id="rId845" tooltip="Click once to display linked information. Click and hold to select this cell." display="http://data.uis.unesco.org/OECDStat_Metadata/ShowMetadata.ashx?Dataset=EDULIT_DS&amp;Coords=[LOCATION].[DNK],[EDULIT_IND].[MYS_1T8_AG25T99_F],[TIME].[2014]&amp;ShowOnWeb=true"/>
    <hyperlink ref="H1485" r:id="rId846" tooltip="Click once to display linked information. Click and hold to select this cell." display="http://data.uis.unesco.org/OECDStat_Metadata/ShowMetadata.ashx?Dataset=EDULIT_DS&amp;Coords=[LOCATION].[DNK],[EDULIT_IND].[MYS_1T8_AG25T99_F],[TIME].[2015]&amp;ShowOnWeb=true"/>
    <hyperlink ref="F1476" r:id="rId847" tooltip="Click once to display linked information. Click and hold to select this cell." display="http://data.uis.unesco.org/OECDStat_Metadata/ShowMetadata.ashx?Dataset=EDULIT_DS&amp;Coords=[LOCATION].[HUN],[EDULIT_IND].[MYS_1T8_AG25T99_F],[TIME].[2013]&amp;ShowOnWeb=true"/>
    <hyperlink ref="H1498" r:id="rId848" tooltip="Click once to display linked information. Click and hold to select this cell." display="http://data.uis.unesco.org/OECDStat_Metadata/ShowMetadata.ashx?Dataset=EDULIT_DS&amp;Coords=[LOCATION].[LVA],[EDULIT_IND].[MYS_1T8_AG25T99_F],[TIME].[2015]&amp;ShowOnWeb=true"/>
    <hyperlink ref="C1456" r:id="rId849" tooltip="Click once to display linked information. Click and hold to select this cell." display="http://data.uis.unesco.org/OECDStat_Metadata/ShowMetadata.ashx?Dataset=EDULIT_DS&amp;Coords=[LOCATION].[ROU],[EDULIT_IND].[MYS_1T8_AG25T99_F],[TIME].[2010]&amp;ShowOnWeb=true"/>
    <hyperlink ref="D1456" r:id="rId850" tooltip="Click once to display linked information. Click and hold to select this cell." display="http://data.uis.unesco.org/OECDStat_Metadata/ShowMetadata.ashx?Dataset=EDULIT_DS&amp;Coords=[LOCATION].[ROU],[EDULIT_IND].[MYS_1T8_AG25T99_F],[TIME].[2011]&amp;ShowOnWeb=true"/>
    <hyperlink ref="E1456" r:id="rId851" tooltip="Click once to display linked information. Click and hold to select this cell." display="http://data.uis.unesco.org/OECDStat_Metadata/ShowMetadata.ashx?Dataset=EDULIT_DS&amp;Coords=[LOCATION].[ROU],[EDULIT_IND].[MYS_1T8_AG25T99_F],[TIME].[2012]&amp;ShowOnWeb=true"/>
    <hyperlink ref="F1456" r:id="rId852" tooltip="Click once to display linked information. Click and hold to select this cell." display="http://data.uis.unesco.org/OECDStat_Metadata/ShowMetadata.ashx?Dataset=EDULIT_DS&amp;Coords=[LOCATION].[ROU],[EDULIT_IND].[MYS_1T8_AG25T99_F],[TIME].[2013]&amp;ShowOnWeb=true"/>
    <hyperlink ref="G1456" r:id="rId853" tooltip="Click once to display linked information. Click and hold to select this cell." display="http://data.uis.unesco.org/OECDStat_Metadata/ShowMetadata.ashx?Dataset=EDULIT_DS&amp;Coords=[LOCATION].[ROU],[EDULIT_IND].[MYS_1T8_AG25T99_F],[TIME].[2014]&amp;ShowOnWeb=true"/>
    <hyperlink ref="H1456" r:id="rId854" tooltip="Click once to display linked information. Click and hold to select this cell." display="http://data.uis.unesco.org/OECDStat_Metadata/ShowMetadata.ashx?Dataset=EDULIT_DS&amp;Coords=[LOCATION].[ROU],[EDULIT_IND].[MYS_1T8_AG25T99_F],[TIME].[2015]&amp;ShowOnWeb=true"/>
    <hyperlink ref="E1563" r:id="rId855" tooltip="Click once to display linked information. Click and hold to select this cell." display="http://data.uis.unesco.org/OECDStat_Metadata/ShowMetadata.ashx?Dataset=EDULIT_DS&amp;Coords=[LOCATION].[AUS],[EDULIT_IND].[MYS_1T8_AG25T99_M],[TIME].[2012]&amp;ShowOnWeb=true"/>
    <hyperlink ref="H1563" r:id="rId856" tooltip="Click once to display linked information. Click and hold to select this cell." display="http://data.uis.unesco.org/OECDStat_Metadata/ShowMetadata.ashx?Dataset=EDULIT_DS&amp;Coords=[LOCATION].[AUS],[EDULIT_IND].[MYS_1T8_AG25T99_M],[TIME].[2015]&amp;ShowOnWeb=true"/>
    <hyperlink ref="G1602" r:id="rId857" tooltip="Click once to display linked information. Click and hold to select this cell." display="http://data.uis.unesco.org/OECDStat_Metadata/ShowMetadata.ashx?Dataset=EDULIT_DS&amp;Coords=[LOCATION].[DNK],[EDULIT_IND].[MYS_1T8_AG25T99_M],[TIME].[2014]&amp;ShowOnWeb=true"/>
    <hyperlink ref="H1602" r:id="rId858" tooltip="Click once to display linked information. Click and hold to select this cell." display="http://data.uis.unesco.org/OECDStat_Metadata/ShowMetadata.ashx?Dataset=EDULIT_DS&amp;Coords=[LOCATION].[DNK],[EDULIT_IND].[MYS_1T8_AG25T99_M],[TIME].[2015]&amp;ShowOnWeb=true"/>
    <hyperlink ref="F1629" r:id="rId859" tooltip="Click once to display linked information. Click and hold to select this cell." display="http://data.uis.unesco.org/OECDStat_Metadata/ShowMetadata.ashx?Dataset=EDULIT_DS&amp;Coords=[LOCATION].[HUN],[EDULIT_IND].[MYS_1T8_AG25T99_M],[TIME].[2013]&amp;ShowOnWeb=true"/>
    <hyperlink ref="H1647" r:id="rId860" tooltip="Click once to display linked information. Click and hold to select this cell." display="http://data.uis.unesco.org/OECDStat_Metadata/ShowMetadata.ashx?Dataset=EDULIT_DS&amp;Coords=[LOCATION].[LVA],[EDULIT_IND].[MYS_1T8_AG25T99_M],[TIME].[2015]&amp;ShowOnWeb=true"/>
    <hyperlink ref="C1695" r:id="rId861" tooltip="Click once to display linked information. Click and hold to select this cell." display="http://data.uis.unesco.org/OECDStat_Metadata/ShowMetadata.ashx?Dataset=EDULIT_DS&amp;Coords=[LOCATION].[ROU],[EDULIT_IND].[MYS_1T8_AG25T99_M],[TIME].[2010]&amp;ShowOnWeb=true"/>
    <hyperlink ref="D1695" r:id="rId862" tooltip="Click once to display linked information. Click and hold to select this cell." display="http://data.uis.unesco.org/OECDStat_Metadata/ShowMetadata.ashx?Dataset=EDULIT_DS&amp;Coords=[LOCATION].[ROU],[EDULIT_IND].[MYS_1T8_AG25T99_M],[TIME].[2011]&amp;ShowOnWeb=true"/>
    <hyperlink ref="E1695" r:id="rId863" tooltip="Click once to display linked information. Click and hold to select this cell." display="http://data.uis.unesco.org/OECDStat_Metadata/ShowMetadata.ashx?Dataset=EDULIT_DS&amp;Coords=[LOCATION].[ROU],[EDULIT_IND].[MYS_1T8_AG25T99_M],[TIME].[2012]&amp;ShowOnWeb=true"/>
    <hyperlink ref="F1695" r:id="rId864" tooltip="Click once to display linked information. Click and hold to select this cell." display="http://data.uis.unesco.org/OECDStat_Metadata/ShowMetadata.ashx?Dataset=EDULIT_DS&amp;Coords=[LOCATION].[ROU],[EDULIT_IND].[MYS_1T8_AG25T99_M],[TIME].[2013]&amp;ShowOnWeb=true"/>
    <hyperlink ref="G1695" r:id="rId865" tooltip="Click once to display linked information. Click and hold to select this cell." display="http://data.uis.unesco.org/OECDStat_Metadata/ShowMetadata.ashx?Dataset=EDULIT_DS&amp;Coords=[LOCATION].[ROU],[EDULIT_IND].[MYS_1T8_AG25T99_M],[TIME].[2014]&amp;ShowOnWeb=true"/>
    <hyperlink ref="H1695" r:id="rId866" tooltip="Click once to display linked information. Click and hold to select this cell." display="http://data.uis.unesco.org/OECDStat_Metadata/ShowMetadata.ashx?Dataset=EDULIT_DS&amp;Coords=[LOCATION].[ROU],[EDULIT_IND].[MYS_1T8_AG25T99_M],[TIME].[2015]&amp;ShowOnWeb=true"/>
    <hyperlink ref="A4662" r:id="rId867" tooltip="Click once to display linked information. Click and hold to select this cell." display="http://data.uis.unesco.org/"/>
    <hyperlink ref="A4669" r:id="rId868"/>
  </hyperlinks>
  <pageMargins left="0.75" right="0.75" top="1" bottom="1" header="0.5" footer="0.5"/>
  <pageSetup orientation="portrait" horizontalDpi="0" verticalDpi="0"/>
  <legacyDrawing r:id="rId869"/>
  <tableParts count="2">
    <tablePart r:id="rId870"/>
    <tablePart r:id="rId87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Girls Index</vt:lpstr>
      <vt:lpstr>Boys Index</vt:lpstr>
      <vt:lpstr>Data Points for Each Country</vt:lpstr>
      <vt:lpstr>UNESCO Data</vt:lpstr>
    </vt:vector>
  </TitlesOfParts>
  <Company>UIS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UIS.Stat</dc:creator>
  <cp:lastModifiedBy>Megan ODonnell</cp:lastModifiedBy>
  <dcterms:created xsi:type="dcterms:W3CDTF">2017-07-07T15:11:49Z</dcterms:created>
  <dcterms:modified xsi:type="dcterms:W3CDTF">2017-10-09T13:42:43Z</dcterms:modified>
</cp:coreProperties>
</file>