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5195" windowHeight="87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Sheet1!$A$1:$G$50</definedName>
  </definedNames>
  <calcPr calcId="145621"/>
</workbook>
</file>

<file path=xl/calcChain.xml><?xml version="1.0" encoding="utf-8"?>
<calcChain xmlns="http://schemas.openxmlformats.org/spreadsheetml/2006/main">
  <c r="G19" i="1" l="1"/>
  <c r="E19" i="1"/>
  <c r="C19" i="1"/>
  <c r="G9" i="1"/>
  <c r="G8" i="1" l="1"/>
  <c r="G7" i="1" l="1"/>
  <c r="C18" i="1" l="1"/>
  <c r="G6" i="1" l="1"/>
  <c r="F17" i="1"/>
  <c r="F16" i="1"/>
  <c r="F14" i="1"/>
  <c r="F13" i="1"/>
  <c r="F12" i="1"/>
  <c r="F10" i="1"/>
  <c r="F9" i="1"/>
  <c r="F8" i="1"/>
  <c r="F15" i="1"/>
  <c r="F11" i="1"/>
  <c r="F7" i="1"/>
  <c r="E18" i="1"/>
  <c r="B18" i="1"/>
  <c r="A7" i="1"/>
  <c r="A8" i="1"/>
  <c r="A9" i="1"/>
  <c r="A10" i="1" s="1"/>
  <c r="A11" i="1" s="1"/>
  <c r="A12" i="1" s="1"/>
  <c r="A13" i="1" s="1"/>
  <c r="A14" i="1" s="1"/>
  <c r="A15" i="1" s="1"/>
  <c r="A16" i="1" s="1"/>
  <c r="A17" i="1" s="1"/>
  <c r="G18" i="1" l="1"/>
  <c r="F6" i="1"/>
  <c r="D18" i="1"/>
  <c r="F18" i="1" l="1"/>
</calcChain>
</file>

<file path=xl/sharedStrings.xml><?xml version="1.0" encoding="utf-8"?>
<sst xmlns="http://schemas.openxmlformats.org/spreadsheetml/2006/main" count="10" uniqueCount="10">
  <si>
    <t>St. Boniface Episcopal Church</t>
  </si>
  <si>
    <t>Month</t>
  </si>
  <si>
    <t>Pledge Amount Received</t>
  </si>
  <si>
    <t>Loose Offering Amount Received</t>
  </si>
  <si>
    <t>Pledge &amp; Loose Amount Received</t>
  </si>
  <si>
    <t>Budgeted Pledge Amount</t>
  </si>
  <si>
    <t>Budgeted Loose Offering Amount</t>
  </si>
  <si>
    <t>Budgeted Pledge &amp; Loose Amount Total</t>
  </si>
  <si>
    <t>Totals</t>
  </si>
  <si>
    <t>2019 Budgeted/Actual Pledge &amp; Loose Totals by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</si>
</sst>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mmm"/>
  </numFmts>
  <fonts count="7" x14ac:knownFonts="1"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left"/>
    </xf>
    <xf numFmtId="10" fontId="6" fillId="0" borderId="0" xfId="0" applyNumberFormat="1" applyFont="1"/>
    <xf numFmtId="164" fontId="4" fillId="0" borderId="1" xfId="0" applyNumberFormat="1" applyFont="1" applyBorder="1" applyAlignment="1">
      <alignment horizontal="center"/>
    </xf>
    <xf numFmtId="10" fontId="4" fillId="0" borderId="2" xfId="0" applyNumberFormat="1" applyFont="1" applyBorder="1" applyAlignment="1">
      <alignment horizontal="center"/>
    </xf>
    <xf numFmtId="164" fontId="6" fillId="0" borderId="0" xfId="0" applyNumberFormat="1" applyFont="1"/>
    <xf numFmtId="10" fontId="4" fillId="0" borderId="3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2019
Budgeted/Actual Pledge &amp; Loose Totals by Month</a:t>
            </a:r>
          </a:p>
        </c:rich>
      </c:tx>
      <c:layout>
        <c:manualLayout>
          <c:xMode val="edge"/>
          <c:yMode val="edge"/>
          <c:x val="0.26777263624037517"/>
          <c:y val="2.652519893899204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8720418903900529E-2"/>
          <c:y val="0.14854111405835543"/>
          <c:w val="0.60545058723953737"/>
          <c:h val="0.7135278514588859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Sheet1!$B$4</c:f>
              <c:strCache>
                <c:ptCount val="1"/>
                <c:pt idx="0">
                  <c:v>Budgeted Pledge Amount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Sheet1!$A$6:$A$9</c:f>
              <c:numCache>
                <c:formatCode>mmm</c:formatCode>
                <c:ptCount val="4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</c:numCache>
            </c:numRef>
          </c:cat>
          <c:val>
            <c:numRef>
              <c:f>Sheet1!$B$6:$B$9</c:f>
              <c:numCache>
                <c:formatCode>"$"#,##0</c:formatCode>
                <c:ptCount val="4"/>
                <c:pt idx="0">
                  <c:v>10263.333333333299</c:v>
                </c:pt>
                <c:pt idx="1">
                  <c:v>10263.333333333299</c:v>
                </c:pt>
                <c:pt idx="2">
                  <c:v>10263.333333333299</c:v>
                </c:pt>
                <c:pt idx="3">
                  <c:v>10263.333333333299</c:v>
                </c:pt>
              </c:numCache>
            </c:numRef>
          </c:val>
        </c:ser>
        <c:ser>
          <c:idx val="1"/>
          <c:order val="1"/>
          <c:tx>
            <c:strRef>
              <c:f>Sheet1!$C$4</c:f>
              <c:strCache>
                <c:ptCount val="1"/>
                <c:pt idx="0">
                  <c:v>Pledge Amount Received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Sheet1!$A$6:$A$9</c:f>
              <c:numCache>
                <c:formatCode>mmm</c:formatCode>
                <c:ptCount val="4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</c:numCache>
            </c:numRef>
          </c:cat>
          <c:val>
            <c:numRef>
              <c:f>Sheet1!$C$6:$C$9</c:f>
              <c:numCache>
                <c:formatCode>"$"#,##0</c:formatCode>
                <c:ptCount val="4"/>
                <c:pt idx="0">
                  <c:v>7885</c:v>
                </c:pt>
                <c:pt idx="1">
                  <c:v>11552.41</c:v>
                </c:pt>
                <c:pt idx="2">
                  <c:v>16433</c:v>
                </c:pt>
                <c:pt idx="3">
                  <c:v>9512</c:v>
                </c:pt>
              </c:numCache>
            </c:numRef>
          </c:val>
        </c:ser>
        <c:ser>
          <c:idx val="2"/>
          <c:order val="2"/>
          <c:tx>
            <c:strRef>
              <c:f>Sheet1!$D$4</c:f>
              <c:strCache>
                <c:ptCount val="1"/>
                <c:pt idx="0">
                  <c:v>Budgeted Loose Offering Amount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Sheet1!$A$6:$A$9</c:f>
              <c:numCache>
                <c:formatCode>mmm</c:formatCode>
                <c:ptCount val="4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</c:numCache>
            </c:numRef>
          </c:cat>
          <c:val>
            <c:numRef>
              <c:f>Sheet1!$D$6:$D$9</c:f>
              <c:numCache>
                <c:formatCode>"$"#,##0</c:formatCode>
                <c:ptCount val="4"/>
                <c:pt idx="0">
                  <c:v>583.33333333333303</c:v>
                </c:pt>
                <c:pt idx="1">
                  <c:v>583.33333333333303</c:v>
                </c:pt>
                <c:pt idx="2">
                  <c:v>583.33333333333303</c:v>
                </c:pt>
                <c:pt idx="3">
                  <c:v>583.33333333333303</c:v>
                </c:pt>
              </c:numCache>
            </c:numRef>
          </c:val>
        </c:ser>
        <c:ser>
          <c:idx val="3"/>
          <c:order val="3"/>
          <c:tx>
            <c:strRef>
              <c:f>Sheet1!$E$4</c:f>
              <c:strCache>
                <c:ptCount val="1"/>
                <c:pt idx="0">
                  <c:v>Loose Offering Amount Received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Sheet1!$A$6:$A$9</c:f>
              <c:numCache>
                <c:formatCode>mmm</c:formatCode>
                <c:ptCount val="4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</c:numCache>
            </c:numRef>
          </c:cat>
          <c:val>
            <c:numRef>
              <c:f>Sheet1!$E$6:$E$9</c:f>
              <c:numCache>
                <c:formatCode>"$"#,##0</c:formatCode>
                <c:ptCount val="4"/>
                <c:pt idx="0">
                  <c:v>531</c:v>
                </c:pt>
                <c:pt idx="1">
                  <c:v>768</c:v>
                </c:pt>
                <c:pt idx="2">
                  <c:v>749</c:v>
                </c:pt>
                <c:pt idx="3">
                  <c:v>1027</c:v>
                </c:pt>
              </c:numCache>
            </c:numRef>
          </c:val>
        </c:ser>
        <c:ser>
          <c:idx val="4"/>
          <c:order val="4"/>
          <c:tx>
            <c:strRef>
              <c:f>Sheet1!$F$4</c:f>
              <c:strCache>
                <c:ptCount val="1"/>
                <c:pt idx="0">
                  <c:v>Budgeted Pledge &amp; Loose Amount Total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Sheet1!$A$6:$A$9</c:f>
              <c:numCache>
                <c:formatCode>mmm</c:formatCode>
                <c:ptCount val="4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</c:numCache>
            </c:numRef>
          </c:cat>
          <c:val>
            <c:numRef>
              <c:f>Sheet1!$F$6:$F$9</c:f>
              <c:numCache>
                <c:formatCode>"$"#,##0</c:formatCode>
                <c:ptCount val="4"/>
                <c:pt idx="0">
                  <c:v>10846.666666666631</c:v>
                </c:pt>
                <c:pt idx="1">
                  <c:v>10846.666666666631</c:v>
                </c:pt>
                <c:pt idx="2">
                  <c:v>10846.666666666631</c:v>
                </c:pt>
                <c:pt idx="3">
                  <c:v>10846.666666666631</c:v>
                </c:pt>
              </c:numCache>
            </c:numRef>
          </c:val>
        </c:ser>
        <c:ser>
          <c:idx val="5"/>
          <c:order val="5"/>
          <c:tx>
            <c:strRef>
              <c:f>Sheet1!$G$4</c:f>
              <c:strCache>
                <c:ptCount val="1"/>
                <c:pt idx="0">
                  <c:v>Pledge &amp; Loose Amount Received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Sheet1!$A$6:$A$9</c:f>
              <c:numCache>
                <c:formatCode>mmm</c:formatCode>
                <c:ptCount val="4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</c:numCache>
            </c:numRef>
          </c:cat>
          <c:val>
            <c:numRef>
              <c:f>Sheet1!$G$6:$G$9</c:f>
              <c:numCache>
                <c:formatCode>"$"#,##0</c:formatCode>
                <c:ptCount val="4"/>
                <c:pt idx="0">
                  <c:v>8416</c:v>
                </c:pt>
                <c:pt idx="1">
                  <c:v>12320.41</c:v>
                </c:pt>
                <c:pt idx="2">
                  <c:v>17182</c:v>
                </c:pt>
                <c:pt idx="3">
                  <c:v>10539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21953664"/>
        <c:axId val="121955456"/>
        <c:axId val="0"/>
      </c:bar3DChart>
      <c:dateAx>
        <c:axId val="121953664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55456"/>
        <c:crosses val="autoZero"/>
        <c:auto val="0"/>
        <c:lblOffset val="100"/>
        <c:baseTimeUnit val="months"/>
        <c:majorUnit val="1"/>
        <c:majorTimeUnit val="months"/>
        <c:minorUnit val="1"/>
        <c:minorTimeUnit val="months"/>
      </c:dateAx>
      <c:valAx>
        <c:axId val="121955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536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720418903900526"/>
          <c:y val="0.39257294429708223"/>
          <c:w val="0.29857837178936092"/>
          <c:h val="0.3395225464190981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4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22</xdr:row>
      <xdr:rowOff>9525</xdr:rowOff>
    </xdr:from>
    <xdr:to>
      <xdr:col>6</xdr:col>
      <xdr:colOff>962025</xdr:colOff>
      <xdr:row>44</xdr:row>
      <xdr:rowOff>38100</xdr:rowOff>
    </xdr:to>
    <xdr:graphicFrame macro="">
      <xdr:nvGraphicFramePr>
        <xdr:cNvPr id="102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tabSelected="1" topLeftCell="A6" zoomScale="110" zoomScaleNormal="110" workbookViewId="0">
      <selection activeCell="H24" sqref="H24"/>
    </sheetView>
  </sheetViews>
  <sheetFormatPr defaultRowHeight="12.75" x14ac:dyDescent="0.2"/>
  <cols>
    <col min="1" max="1" width="8.140625" bestFit="1" customWidth="1"/>
    <col min="2" max="2" width="20.42578125" customWidth="1"/>
    <col min="3" max="3" width="18.140625" customWidth="1"/>
    <col min="4" max="4" width="19" customWidth="1"/>
    <col min="5" max="5" width="20.42578125" customWidth="1"/>
    <col min="6" max="6" width="24.140625" customWidth="1"/>
    <col min="7" max="7" width="22" customWidth="1"/>
  </cols>
  <sheetData>
    <row r="1" spans="1:7" ht="18" x14ac:dyDescent="0.25">
      <c r="A1" s="18" t="s">
        <v>0</v>
      </c>
      <c r="B1" s="18"/>
      <c r="C1" s="18"/>
      <c r="D1" s="18"/>
      <c r="E1" s="18"/>
      <c r="F1" s="19"/>
      <c r="G1" s="19"/>
    </row>
    <row r="2" spans="1:7" ht="18" x14ac:dyDescent="0.25">
      <c r="A2" s="20" t="s">
        <v>9</v>
      </c>
      <c r="B2" s="20"/>
      <c r="C2" s="20"/>
      <c r="D2" s="20"/>
      <c r="E2" s="20"/>
      <c r="F2" s="19"/>
      <c r="G2" s="19"/>
    </row>
    <row r="3" spans="1:7" x14ac:dyDescent="0.2">
      <c r="A3" s="1"/>
      <c r="B3" s="2"/>
      <c r="D3" s="2"/>
      <c r="F3" s="2"/>
    </row>
    <row r="4" spans="1:7" s="6" customFormat="1" ht="29.85" customHeight="1" x14ac:dyDescent="0.25">
      <c r="A4" s="3" t="s">
        <v>1</v>
      </c>
      <c r="B4" s="4" t="s">
        <v>5</v>
      </c>
      <c r="C4" s="5" t="s">
        <v>2</v>
      </c>
      <c r="D4" s="4" t="s">
        <v>6</v>
      </c>
      <c r="E4" s="4" t="s">
        <v>3</v>
      </c>
      <c r="F4" s="4" t="s">
        <v>7</v>
      </c>
      <c r="G4" s="5" t="s">
        <v>4</v>
      </c>
    </row>
    <row r="5" spans="1:7" s="6" customFormat="1" ht="15" x14ac:dyDescent="0.2">
      <c r="B5" s="7"/>
      <c r="C5" s="7"/>
      <c r="D5" s="7"/>
      <c r="E5" s="7"/>
      <c r="F5" s="7"/>
      <c r="G5" s="7"/>
    </row>
    <row r="6" spans="1:7" s="6" customFormat="1" ht="15.75" x14ac:dyDescent="0.25">
      <c r="A6" s="12">
        <v>40179</v>
      </c>
      <c r="B6" s="8">
        <v>10263.333333333299</v>
      </c>
      <c r="C6" s="8">
        <v>7885</v>
      </c>
      <c r="D6" s="8">
        <v>583.33333333333303</v>
      </c>
      <c r="E6" s="8">
        <v>531</v>
      </c>
      <c r="F6" s="8">
        <f>B6+D6</f>
        <v>10846.666666666631</v>
      </c>
      <c r="G6" s="8">
        <f>C6+E6</f>
        <v>8416</v>
      </c>
    </row>
    <row r="7" spans="1:7" s="6" customFormat="1" ht="15.75" x14ac:dyDescent="0.25">
      <c r="A7" s="12">
        <f>A6+31</f>
        <v>40210</v>
      </c>
      <c r="B7" s="8">
        <v>10263.333333333299</v>
      </c>
      <c r="C7" s="8">
        <v>11552.41</v>
      </c>
      <c r="D7" s="8">
        <v>583.33333333333303</v>
      </c>
      <c r="E7" s="8">
        <v>768</v>
      </c>
      <c r="F7" s="8">
        <f>B7+D7</f>
        <v>10846.666666666631</v>
      </c>
      <c r="G7" s="8">
        <f>C7+E7</f>
        <v>12320.41</v>
      </c>
    </row>
    <row r="8" spans="1:7" s="6" customFormat="1" ht="15.75" x14ac:dyDescent="0.25">
      <c r="A8" s="12">
        <f>A7+28</f>
        <v>40238</v>
      </c>
      <c r="B8" s="8">
        <v>10263.333333333299</v>
      </c>
      <c r="C8" s="8">
        <v>16433</v>
      </c>
      <c r="D8" s="8">
        <v>583.33333333333303</v>
      </c>
      <c r="E8" s="11">
        <v>749</v>
      </c>
      <c r="F8" s="8">
        <f t="shared" ref="F8:F17" si="0">B8+D8</f>
        <v>10846.666666666631</v>
      </c>
      <c r="G8" s="8">
        <f>C8+E8</f>
        <v>17182</v>
      </c>
    </row>
    <row r="9" spans="1:7" s="6" customFormat="1" ht="15.75" x14ac:dyDescent="0.25">
      <c r="A9" s="12">
        <f>A8+31</f>
        <v>40269</v>
      </c>
      <c r="B9" s="8">
        <v>10263.333333333299</v>
      </c>
      <c r="C9" s="11">
        <v>9512</v>
      </c>
      <c r="D9" s="8">
        <v>583.33333333333303</v>
      </c>
      <c r="E9" s="11">
        <v>1027</v>
      </c>
      <c r="F9" s="8">
        <f t="shared" si="0"/>
        <v>10846.666666666631</v>
      </c>
      <c r="G9" s="8">
        <f>C9+E9</f>
        <v>10539</v>
      </c>
    </row>
    <row r="10" spans="1:7" s="6" customFormat="1" ht="15.75" x14ac:dyDescent="0.25">
      <c r="A10" s="12">
        <f>A9+30</f>
        <v>40299</v>
      </c>
      <c r="B10" s="8">
        <v>10263.333333333299</v>
      </c>
      <c r="C10" s="11"/>
      <c r="D10" s="8">
        <v>583.33333333333303</v>
      </c>
      <c r="E10" s="11"/>
      <c r="F10" s="8">
        <f t="shared" si="0"/>
        <v>10846.666666666631</v>
      </c>
      <c r="G10" s="8"/>
    </row>
    <row r="11" spans="1:7" s="6" customFormat="1" ht="15.75" x14ac:dyDescent="0.25">
      <c r="A11" s="12">
        <f>A10+31</f>
        <v>40330</v>
      </c>
      <c r="B11" s="8">
        <v>10263.333333333299</v>
      </c>
      <c r="C11" s="11"/>
      <c r="D11" s="8">
        <v>583.33333333333303</v>
      </c>
      <c r="E11" s="11"/>
      <c r="F11" s="8">
        <f t="shared" si="0"/>
        <v>10846.666666666631</v>
      </c>
      <c r="G11" s="11"/>
    </row>
    <row r="12" spans="1:7" s="6" customFormat="1" ht="15.75" x14ac:dyDescent="0.25">
      <c r="A12" s="12">
        <f>A11+30</f>
        <v>40360</v>
      </c>
      <c r="B12" s="8">
        <v>10263.333333333299</v>
      </c>
      <c r="C12" s="11"/>
      <c r="D12" s="8">
        <v>583.33333333333303</v>
      </c>
      <c r="E12" s="11"/>
      <c r="F12" s="8">
        <f t="shared" si="0"/>
        <v>10846.666666666631</v>
      </c>
      <c r="G12" s="11"/>
    </row>
    <row r="13" spans="1:7" s="6" customFormat="1" ht="15.75" x14ac:dyDescent="0.25">
      <c r="A13" s="12">
        <f>A12+31</f>
        <v>40391</v>
      </c>
      <c r="B13" s="8">
        <v>10263.333333333299</v>
      </c>
      <c r="C13" s="8"/>
      <c r="D13" s="8">
        <v>583.33333333333303</v>
      </c>
      <c r="E13" s="8"/>
      <c r="F13" s="8">
        <f t="shared" si="0"/>
        <v>10846.666666666631</v>
      </c>
      <c r="G13" s="8"/>
    </row>
    <row r="14" spans="1:7" s="6" customFormat="1" ht="15.75" x14ac:dyDescent="0.25">
      <c r="A14" s="12">
        <f>A13+31</f>
        <v>40422</v>
      </c>
      <c r="B14" s="8">
        <v>10263.333333333299</v>
      </c>
      <c r="C14" s="8"/>
      <c r="D14" s="8">
        <v>583.33333333333303</v>
      </c>
      <c r="E14" s="8"/>
      <c r="F14" s="8">
        <f t="shared" si="0"/>
        <v>10846.666666666631</v>
      </c>
      <c r="G14" s="8"/>
    </row>
    <row r="15" spans="1:7" s="6" customFormat="1" ht="15.75" x14ac:dyDescent="0.25">
      <c r="A15" s="12">
        <f>A14+31</f>
        <v>40453</v>
      </c>
      <c r="B15" s="8">
        <v>10263.333333333299</v>
      </c>
      <c r="C15" s="8"/>
      <c r="D15" s="8">
        <v>583.33333333333303</v>
      </c>
      <c r="E15" s="8"/>
      <c r="F15" s="8">
        <f t="shared" si="0"/>
        <v>10846.666666666631</v>
      </c>
      <c r="G15" s="8"/>
    </row>
    <row r="16" spans="1:7" s="6" customFormat="1" ht="15.75" x14ac:dyDescent="0.25">
      <c r="A16" s="12">
        <f>A15+31</f>
        <v>40484</v>
      </c>
      <c r="B16" s="8">
        <v>10263.333333333299</v>
      </c>
      <c r="C16" s="8"/>
      <c r="D16" s="8">
        <v>583.33333333333303</v>
      </c>
      <c r="E16" s="8"/>
      <c r="F16" s="8">
        <f t="shared" si="0"/>
        <v>10846.666666666631</v>
      </c>
      <c r="G16" s="8"/>
    </row>
    <row r="17" spans="1:7" s="6" customFormat="1" ht="16.5" thickBot="1" x14ac:dyDescent="0.3">
      <c r="A17" s="12">
        <f>A16+31</f>
        <v>40515</v>
      </c>
      <c r="B17" s="8">
        <v>10263.333333333299</v>
      </c>
      <c r="C17" s="8"/>
      <c r="D17" s="8">
        <v>583.33333333333303</v>
      </c>
      <c r="E17" s="8"/>
      <c r="F17" s="8">
        <f t="shared" si="0"/>
        <v>10846.666666666631</v>
      </c>
      <c r="G17" s="8"/>
    </row>
    <row r="18" spans="1:7" s="9" customFormat="1" ht="15.75" x14ac:dyDescent="0.25">
      <c r="A18" s="9" t="s">
        <v>8</v>
      </c>
      <c r="B18" s="10">
        <f t="shared" ref="B18:G18" si="1">SUM(B6:B17)</f>
        <v>123159.99999999959</v>
      </c>
      <c r="C18" s="14">
        <f t="shared" si="1"/>
        <v>45382.41</v>
      </c>
      <c r="D18" s="10">
        <f t="shared" si="1"/>
        <v>6999.9999999999964</v>
      </c>
      <c r="E18" s="14">
        <f t="shared" si="1"/>
        <v>3075</v>
      </c>
      <c r="F18" s="10">
        <f t="shared" si="1"/>
        <v>130159.99999999955</v>
      </c>
      <c r="G18" s="14">
        <f t="shared" si="1"/>
        <v>48457.41</v>
      </c>
    </row>
    <row r="19" spans="1:7" s="13" customFormat="1" ht="16.5" thickBot="1" x14ac:dyDescent="0.3">
      <c r="B19" s="16"/>
      <c r="C19" s="15">
        <f>SUM(C6:C9)/SUM(B6:B9)</f>
        <v>1.1054500649561583</v>
      </c>
      <c r="E19" s="15">
        <f>SUM(E6:E9)/SUM(D6:D9)</f>
        <v>1.3178571428571435</v>
      </c>
      <c r="F19" s="17"/>
      <c r="G19" s="15">
        <f>SUM(G6:G9)/SUM(F6:F9)</f>
        <v>1.1168733097725914</v>
      </c>
    </row>
    <row r="20" spans="1:7" ht="15.75" x14ac:dyDescent="0.25">
      <c r="C20" s="9"/>
    </row>
  </sheetData>
  <mergeCells count="2">
    <mergeCell ref="A1:G1"/>
    <mergeCell ref="A2:G2"/>
  </mergeCells>
  <phoneticPr fontId="3" type="noConversion"/>
  <pageMargins left="0.75" right="0.75" top="1" bottom="1" header="0.5" footer="0.5"/>
  <pageSetup scale="68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Rod's Desktop Computer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Roderick W. Mason</dc:creator>
  <cp:lastModifiedBy>Roderick W. Mason</cp:lastModifiedBy>
  <cp:lastPrinted>2018-12-15T16:20:00Z</cp:lastPrinted>
  <dcterms:created xsi:type="dcterms:W3CDTF">2009-02-03T18:59:10Z</dcterms:created>
  <dcterms:modified xsi:type="dcterms:W3CDTF">2019-05-18T16:20:05Z</dcterms:modified>
</cp:coreProperties>
</file>